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Павел\Documents\Work\PresentationGenerator\PresentationGenerator\CreatePresentation\"/>
    </mc:Choice>
  </mc:AlternateContent>
  <xr:revisionPtr revIDLastSave="0" documentId="13_ncr:1_{D4B3EDBA-ED68-474D-974E-AA075695D9D8}" xr6:coauthVersionLast="47" xr6:coauthVersionMax="47" xr10:uidLastSave="{00000000-0000-0000-0000-000000000000}"/>
  <bookViews>
    <workbookView xWindow="-120" yWindow="-120" windowWidth="20730" windowHeight="11160" firstSheet="5" activeTab="8" xr2:uid="{00000000-000D-0000-FFFF-FFFF00000000}"/>
  </bookViews>
  <sheets>
    <sheet name="🔎 Анализ объявлений" sheetId="1" r:id="rId1"/>
    <sheet name="👀 Кол-во просмотров" sheetId="2" r:id="rId2"/>
    <sheet name="👀 Кол-во просмотров (копия)" sheetId="3" r:id="rId3"/>
    <sheet name="🔤 Поисковые запросы" sheetId="4" r:id="rId4"/>
    <sheet name="⚒️ Основные показатели" sheetId="5" r:id="rId5"/>
    <sheet name="Общий  (копия) (копия) (копия)" sheetId="6" r:id="rId6"/>
    <sheet name="Лимиты" sheetId="7" r:id="rId7"/>
    <sheet name="Общий " sheetId="8" r:id="rId8"/>
    <sheet name="Для разработчика"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9" l="1"/>
  <c r="B8" i="9"/>
  <c r="B10" i="9"/>
  <c r="B3" i="9"/>
  <c r="B11" i="9"/>
  <c r="B16" i="9"/>
  <c r="D28" i="8"/>
  <c r="U17" i="8"/>
  <c r="T17" i="8"/>
  <c r="S17" i="8"/>
  <c r="R17" i="8"/>
  <c r="Q17" i="8"/>
  <c r="P17" i="8"/>
  <c r="O17" i="8"/>
  <c r="N17" i="8"/>
  <c r="M17" i="8"/>
  <c r="U16" i="8"/>
  <c r="T16" i="8"/>
  <c r="S16" i="8"/>
  <c r="R16" i="8"/>
  <c r="Q16" i="8"/>
  <c r="P16" i="8"/>
  <c r="O16" i="8"/>
  <c r="N16" i="8"/>
  <c r="M16" i="8"/>
  <c r="I8" i="8"/>
  <c r="D8" i="8"/>
  <c r="D16" i="8" s="1"/>
  <c r="I7" i="8"/>
  <c r="D7" i="8"/>
  <c r="D15" i="8" s="1"/>
  <c r="I6" i="8"/>
  <c r="D6" i="8"/>
  <c r="I5" i="8"/>
  <c r="D5" i="8"/>
  <c r="P3" i="8"/>
  <c r="T15" i="6"/>
  <c r="S15" i="6"/>
  <c r="R15" i="6"/>
  <c r="Q15" i="6"/>
  <c r="P15" i="6"/>
  <c r="O15" i="6"/>
  <c r="N15" i="6"/>
  <c r="M15" i="6"/>
  <c r="I8" i="6"/>
  <c r="D8" i="6"/>
  <c r="I7" i="6"/>
  <c r="D7" i="6"/>
  <c r="D15" i="6" s="1"/>
  <c r="I6" i="6"/>
  <c r="D6" i="6"/>
  <c r="I5" i="6"/>
  <c r="D5" i="6"/>
  <c r="P3" i="6"/>
  <c r="D17" i="3"/>
  <c r="D16" i="3"/>
  <c r="D8" i="2"/>
  <c r="D7" i="2"/>
  <c r="D6" i="2"/>
  <c r="D5" i="2"/>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1" i="1"/>
  <c r="AC570" i="1"/>
  <c r="AB570" i="1"/>
  <c r="AA570" i="1"/>
  <c r="Z570" i="1"/>
  <c r="AD570" i="1" s="1"/>
  <c r="AC569" i="1"/>
  <c r="AB569" i="1"/>
  <c r="AA569" i="1"/>
  <c r="Z569" i="1"/>
  <c r="AD569" i="1" s="1"/>
  <c r="AC568" i="1"/>
  <c r="AB568" i="1"/>
  <c r="AA568" i="1"/>
  <c r="Z568" i="1"/>
  <c r="AD568" i="1" s="1"/>
  <c r="AC567" i="1"/>
  <c r="AB567" i="1"/>
  <c r="AA567" i="1"/>
  <c r="Z567" i="1"/>
  <c r="AD567" i="1" s="1"/>
  <c r="AC566" i="1"/>
  <c r="AB566" i="1"/>
  <c r="AA566" i="1"/>
  <c r="Z566" i="1"/>
  <c r="AD566" i="1" s="1"/>
  <c r="AC565" i="1"/>
  <c r="AB565" i="1"/>
  <c r="AA565" i="1"/>
  <c r="Z565" i="1"/>
  <c r="AD565" i="1" s="1"/>
  <c r="AC564" i="1"/>
  <c r="AB564" i="1"/>
  <c r="AA564" i="1"/>
  <c r="Z564" i="1"/>
  <c r="AD564" i="1" s="1"/>
  <c r="AC563" i="1"/>
  <c r="AB563" i="1"/>
  <c r="AA563" i="1"/>
  <c r="Z563" i="1"/>
  <c r="AD563" i="1" s="1"/>
  <c r="AC562" i="1"/>
  <c r="AB562" i="1"/>
  <c r="AA562" i="1"/>
  <c r="Z562" i="1"/>
  <c r="AD562" i="1" s="1"/>
  <c r="AC561" i="1"/>
  <c r="AB561" i="1"/>
  <c r="AA561" i="1"/>
  <c r="Z561" i="1"/>
  <c r="AD561" i="1" s="1"/>
  <c r="AC560" i="1"/>
  <c r="AB560" i="1"/>
  <c r="AA560" i="1"/>
  <c r="Z560" i="1"/>
  <c r="AD560" i="1" s="1"/>
  <c r="AC559" i="1"/>
  <c r="AB559" i="1"/>
  <c r="AA559" i="1"/>
  <c r="Z559" i="1"/>
  <c r="AD559" i="1" s="1"/>
  <c r="AC558" i="1"/>
  <c r="AB558" i="1"/>
  <c r="AA558" i="1"/>
  <c r="Z558" i="1"/>
  <c r="AD558" i="1" s="1"/>
  <c r="AC557" i="1"/>
  <c r="AB557" i="1"/>
  <c r="AA557" i="1"/>
  <c r="Z557" i="1"/>
  <c r="AD557" i="1" s="1"/>
  <c r="AD556" i="1"/>
  <c r="AC556" i="1"/>
  <c r="AA556" i="1"/>
  <c r="Z556" i="1"/>
  <c r="AB556" i="1" s="1"/>
  <c r="AD555" i="1"/>
  <c r="AC555" i="1"/>
  <c r="AA555" i="1"/>
  <c r="Z555" i="1"/>
  <c r="AB555" i="1" s="1"/>
  <c r="AC554" i="1"/>
  <c r="AB554" i="1"/>
  <c r="AA554" i="1"/>
  <c r="Z554" i="1"/>
  <c r="AD554" i="1" s="1"/>
  <c r="AC553" i="1"/>
  <c r="AB553" i="1"/>
  <c r="AA553" i="1"/>
  <c r="Z553" i="1"/>
  <c r="AD553" i="1" s="1"/>
  <c r="AC552" i="1"/>
  <c r="AB552" i="1"/>
  <c r="AA552" i="1"/>
  <c r="Z552" i="1"/>
  <c r="AD552" i="1" s="1"/>
  <c r="AC551" i="1"/>
  <c r="AB551" i="1"/>
  <c r="AA551" i="1"/>
  <c r="Z551" i="1"/>
  <c r="AD551" i="1" s="1"/>
  <c r="AC550" i="1"/>
  <c r="AB550" i="1"/>
  <c r="AA550" i="1"/>
  <c r="Z550" i="1"/>
  <c r="AD550" i="1" s="1"/>
  <c r="AC549" i="1"/>
  <c r="AB549" i="1"/>
  <c r="AA549" i="1"/>
  <c r="Z549" i="1"/>
  <c r="AD549" i="1" s="1"/>
  <c r="AC548" i="1"/>
  <c r="AB548" i="1"/>
  <c r="AA548" i="1"/>
  <c r="Z548" i="1"/>
  <c r="AD548" i="1" s="1"/>
  <c r="AC547" i="1"/>
  <c r="AB547" i="1"/>
  <c r="AA547" i="1"/>
  <c r="Z547" i="1"/>
  <c r="AD547" i="1" s="1"/>
  <c r="AC546" i="1"/>
  <c r="AB546" i="1"/>
  <c r="AA546" i="1"/>
  <c r="Z546" i="1"/>
  <c r="AD546" i="1" s="1"/>
  <c r="AC545" i="1"/>
  <c r="AB545" i="1"/>
  <c r="AA545" i="1"/>
  <c r="Z545" i="1"/>
  <c r="AD545" i="1" s="1"/>
  <c r="AC544" i="1"/>
  <c r="AB544" i="1"/>
  <c r="AA544" i="1"/>
  <c r="Z544" i="1"/>
  <c r="AD544" i="1" s="1"/>
  <c r="AC543" i="1"/>
  <c r="AB543" i="1"/>
  <c r="AA543" i="1"/>
  <c r="Z543" i="1"/>
  <c r="AD543" i="1" s="1"/>
  <c r="AC542" i="1"/>
  <c r="AB542" i="1"/>
  <c r="AA542" i="1"/>
  <c r="Z542" i="1"/>
  <c r="AD542" i="1" s="1"/>
  <c r="AC541" i="1"/>
  <c r="AB541" i="1"/>
  <c r="AA541" i="1"/>
  <c r="Z541" i="1"/>
  <c r="AD541" i="1" s="1"/>
  <c r="AC540" i="1"/>
  <c r="AB540" i="1"/>
  <c r="AA540" i="1"/>
  <c r="Z540" i="1"/>
  <c r="AD540" i="1" s="1"/>
  <c r="AC539" i="1"/>
  <c r="AB539" i="1"/>
  <c r="AA539" i="1"/>
  <c r="Z539" i="1"/>
  <c r="AD539" i="1" s="1"/>
  <c r="AC538" i="1"/>
  <c r="AB538" i="1"/>
  <c r="AA538" i="1"/>
  <c r="Z538" i="1"/>
  <c r="AD538" i="1" s="1"/>
  <c r="AD537" i="1"/>
  <c r="AC537" i="1"/>
  <c r="AA537" i="1"/>
  <c r="Z537" i="1"/>
  <c r="AB537" i="1" s="1"/>
  <c r="AC536" i="1"/>
  <c r="AB536" i="1"/>
  <c r="AA536" i="1"/>
  <c r="Z536" i="1"/>
  <c r="AD536" i="1" s="1"/>
  <c r="AC535" i="1"/>
  <c r="AB535" i="1"/>
  <c r="AA535" i="1"/>
  <c r="Z535" i="1"/>
  <c r="AD535" i="1" s="1"/>
  <c r="AC534" i="1"/>
  <c r="AB534" i="1"/>
  <c r="AA534" i="1"/>
  <c r="Z534" i="1"/>
  <c r="AD534" i="1" s="1"/>
  <c r="AC533" i="1"/>
  <c r="AB533" i="1"/>
  <c r="AA533" i="1"/>
  <c r="Z533" i="1"/>
  <c r="AD533" i="1" s="1"/>
  <c r="AC532" i="1"/>
  <c r="AB532" i="1"/>
  <c r="AA532" i="1"/>
  <c r="Z532" i="1"/>
  <c r="AD532" i="1" s="1"/>
  <c r="AC531" i="1"/>
  <c r="AB531" i="1"/>
  <c r="AA531" i="1"/>
  <c r="Z531" i="1"/>
  <c r="AD531" i="1" s="1"/>
  <c r="AC530" i="1"/>
  <c r="AB530" i="1"/>
  <c r="AA530" i="1"/>
  <c r="Z530" i="1"/>
  <c r="AD530" i="1" s="1"/>
  <c r="AC529" i="1"/>
  <c r="AB529" i="1"/>
  <c r="AA529" i="1"/>
  <c r="Z529" i="1"/>
  <c r="AD529" i="1" s="1"/>
  <c r="AC528" i="1"/>
  <c r="AB528" i="1"/>
  <c r="AA528" i="1"/>
  <c r="Z528" i="1"/>
  <c r="AD528" i="1" s="1"/>
  <c r="AC527" i="1"/>
  <c r="AB527" i="1"/>
  <c r="AA527" i="1"/>
  <c r="Z527" i="1"/>
  <c r="AD527" i="1" s="1"/>
  <c r="AC526" i="1"/>
  <c r="AB526" i="1"/>
  <c r="AA526" i="1"/>
  <c r="Z526" i="1"/>
  <c r="AD526" i="1" s="1"/>
  <c r="AC525" i="1"/>
  <c r="AB525" i="1"/>
  <c r="AA525" i="1"/>
  <c r="Z525" i="1"/>
  <c r="AD525" i="1" s="1"/>
  <c r="AC524" i="1"/>
  <c r="AB524" i="1"/>
  <c r="AA524" i="1"/>
  <c r="Z524" i="1"/>
  <c r="AD524" i="1" s="1"/>
  <c r="AC523" i="1"/>
  <c r="AB523" i="1"/>
  <c r="AA523" i="1"/>
  <c r="Z523" i="1"/>
  <c r="AD523" i="1" s="1"/>
  <c r="AC522" i="1"/>
  <c r="AB522" i="1"/>
  <c r="AA522" i="1"/>
  <c r="Z522" i="1"/>
  <c r="AD522" i="1" s="1"/>
  <c r="AC521" i="1"/>
  <c r="AB521" i="1"/>
  <c r="AA521" i="1"/>
  <c r="Z521" i="1"/>
  <c r="AD521" i="1" s="1"/>
  <c r="AC520" i="1"/>
  <c r="AB520" i="1"/>
  <c r="AA520" i="1"/>
  <c r="Z520" i="1"/>
  <c r="AD520" i="1" s="1"/>
  <c r="AC519" i="1"/>
  <c r="AB519" i="1"/>
  <c r="AA519" i="1"/>
  <c r="Z519" i="1"/>
  <c r="AD519" i="1" s="1"/>
  <c r="AC518" i="1"/>
  <c r="AB518" i="1"/>
  <c r="AA518" i="1"/>
  <c r="Z518" i="1"/>
  <c r="AD518" i="1" s="1"/>
  <c r="AC517" i="1"/>
  <c r="AB517" i="1"/>
  <c r="AA517" i="1"/>
  <c r="Z517" i="1"/>
  <c r="AD517" i="1" s="1"/>
  <c r="AC516" i="1"/>
  <c r="AB516" i="1"/>
  <c r="AA516" i="1"/>
  <c r="Z516" i="1"/>
  <c r="AD516" i="1" s="1"/>
  <c r="AC515" i="1"/>
  <c r="AB515" i="1"/>
  <c r="AA515" i="1"/>
  <c r="Z515" i="1"/>
  <c r="AD515" i="1" s="1"/>
  <c r="AC514" i="1"/>
  <c r="AB514" i="1"/>
  <c r="AA514" i="1"/>
  <c r="Z514" i="1"/>
  <c r="AD514" i="1" s="1"/>
  <c r="AC513" i="1"/>
  <c r="AB513" i="1"/>
  <c r="AA513" i="1"/>
  <c r="Z513" i="1"/>
  <c r="AD513" i="1" s="1"/>
  <c r="AC512" i="1"/>
  <c r="AB512" i="1"/>
  <c r="AA512" i="1"/>
  <c r="Z512" i="1"/>
  <c r="AD512" i="1" s="1"/>
  <c r="AC511" i="1"/>
  <c r="AB511" i="1"/>
  <c r="AA511" i="1"/>
  <c r="Z511" i="1"/>
  <c r="AD511" i="1" s="1"/>
  <c r="AC510" i="1"/>
  <c r="AB510" i="1"/>
  <c r="AA510" i="1"/>
  <c r="Z510" i="1"/>
  <c r="AD510" i="1" s="1"/>
  <c r="AC509" i="1"/>
  <c r="AB509" i="1"/>
  <c r="AA509" i="1"/>
  <c r="Z509" i="1"/>
  <c r="AD509" i="1" s="1"/>
  <c r="AC508" i="1"/>
  <c r="AB508" i="1"/>
  <c r="AA508" i="1"/>
  <c r="Z508" i="1"/>
  <c r="AD508" i="1" s="1"/>
  <c r="AC507" i="1"/>
  <c r="AB507" i="1"/>
  <c r="AA507" i="1"/>
  <c r="Z507" i="1"/>
  <c r="AD507" i="1" s="1"/>
  <c r="AC506" i="1"/>
  <c r="AB506" i="1"/>
  <c r="AA506" i="1"/>
  <c r="Z506" i="1"/>
  <c r="AD506" i="1" s="1"/>
  <c r="AC505" i="1"/>
  <c r="AB505" i="1"/>
  <c r="AA505" i="1"/>
  <c r="Z505" i="1"/>
  <c r="AD505" i="1" s="1"/>
  <c r="AC504" i="1"/>
  <c r="AB504" i="1"/>
  <c r="AA504" i="1"/>
  <c r="Z504" i="1"/>
  <c r="AD504" i="1" s="1"/>
  <c r="AC503" i="1"/>
  <c r="AB503" i="1"/>
  <c r="AA503" i="1"/>
  <c r="Z503" i="1"/>
  <c r="AD503" i="1" s="1"/>
  <c r="AC502" i="1"/>
  <c r="AB502" i="1"/>
  <c r="AA502" i="1"/>
  <c r="Z502" i="1"/>
  <c r="AD502" i="1" s="1"/>
  <c r="AC501" i="1"/>
  <c r="AB501" i="1"/>
  <c r="AA501" i="1"/>
  <c r="Z501" i="1"/>
  <c r="AD501" i="1" s="1"/>
  <c r="AC500" i="1"/>
  <c r="AB500" i="1"/>
  <c r="AA500" i="1"/>
  <c r="Z500" i="1"/>
  <c r="AD500" i="1" s="1"/>
  <c r="AC499" i="1"/>
  <c r="AB499" i="1"/>
  <c r="AA499" i="1"/>
  <c r="Z499" i="1"/>
  <c r="AD499" i="1" s="1"/>
  <c r="AC498" i="1"/>
  <c r="AB498" i="1"/>
  <c r="AA498" i="1"/>
  <c r="Z498" i="1"/>
  <c r="AD498" i="1" s="1"/>
  <c r="AC497" i="1"/>
  <c r="AB497" i="1"/>
  <c r="AA497" i="1"/>
  <c r="Z497" i="1"/>
  <c r="AD497" i="1" s="1"/>
  <c r="AC496" i="1"/>
  <c r="AB496" i="1"/>
  <c r="AA496" i="1"/>
  <c r="Z496" i="1"/>
  <c r="AD496" i="1" s="1"/>
  <c r="AC495" i="1"/>
  <c r="AB495" i="1"/>
  <c r="AA495" i="1"/>
  <c r="Z495" i="1"/>
  <c r="AD495" i="1" s="1"/>
  <c r="AC494" i="1"/>
  <c r="AB494" i="1"/>
  <c r="AA494" i="1"/>
  <c r="Z494" i="1"/>
  <c r="AD494" i="1" s="1"/>
  <c r="AC493" i="1"/>
  <c r="AB493" i="1"/>
  <c r="AA493" i="1"/>
  <c r="Z493" i="1"/>
  <c r="AD493" i="1" s="1"/>
  <c r="AC492" i="1"/>
  <c r="AB492" i="1"/>
  <c r="AA492" i="1"/>
  <c r="Z492" i="1"/>
  <c r="AD492" i="1" s="1"/>
  <c r="AC491" i="1"/>
  <c r="AB491" i="1"/>
  <c r="AA491" i="1"/>
  <c r="Z491" i="1"/>
  <c r="AD491" i="1" s="1"/>
  <c r="AC490" i="1"/>
  <c r="AB490" i="1"/>
  <c r="AA490" i="1"/>
  <c r="Z490" i="1"/>
  <c r="AD490" i="1" s="1"/>
  <c r="AC489" i="1"/>
  <c r="AB489" i="1"/>
  <c r="AA489" i="1"/>
  <c r="Z489" i="1"/>
  <c r="AD489" i="1" s="1"/>
  <c r="AC488" i="1"/>
  <c r="AB488" i="1"/>
  <c r="AA488" i="1"/>
  <c r="Z488" i="1"/>
  <c r="AD488" i="1" s="1"/>
  <c r="AC487" i="1"/>
  <c r="AB487" i="1"/>
  <c r="AA487" i="1"/>
  <c r="Z487" i="1"/>
  <c r="AD487" i="1" s="1"/>
  <c r="AC486" i="1"/>
  <c r="AB486" i="1"/>
  <c r="AA486" i="1"/>
  <c r="Z486" i="1"/>
  <c r="AD486" i="1" s="1"/>
  <c r="AC485" i="1"/>
  <c r="AB485" i="1"/>
  <c r="AA485" i="1"/>
  <c r="Z485" i="1"/>
  <c r="AD485" i="1" s="1"/>
  <c r="AC484" i="1"/>
  <c r="AB484" i="1"/>
  <c r="AA484" i="1"/>
  <c r="Z484" i="1"/>
  <c r="AD484" i="1" s="1"/>
  <c r="AC483" i="1"/>
  <c r="AB483" i="1"/>
  <c r="AA483" i="1"/>
  <c r="Z483" i="1"/>
  <c r="AD483" i="1" s="1"/>
  <c r="AC482" i="1"/>
  <c r="AB482" i="1"/>
  <c r="AA482" i="1"/>
  <c r="Z482" i="1"/>
  <c r="AD482" i="1" s="1"/>
  <c r="AC481" i="1"/>
  <c r="AB481" i="1"/>
  <c r="AA481" i="1"/>
  <c r="Z481" i="1"/>
  <c r="AD481" i="1" s="1"/>
  <c r="AC480" i="1"/>
  <c r="AB480" i="1"/>
  <c r="AA480" i="1"/>
  <c r="Z480" i="1"/>
  <c r="AD480" i="1" s="1"/>
  <c r="AC479" i="1"/>
  <c r="AB479" i="1"/>
  <c r="AA479" i="1"/>
  <c r="Z479" i="1"/>
  <c r="AD479" i="1" s="1"/>
  <c r="AC478" i="1"/>
  <c r="AB478" i="1"/>
  <c r="AA478" i="1"/>
  <c r="Z478" i="1"/>
  <c r="AD478" i="1" s="1"/>
  <c r="AC477" i="1"/>
  <c r="AB477" i="1"/>
  <c r="AA477" i="1"/>
  <c r="Z477" i="1"/>
  <c r="AD477" i="1" s="1"/>
  <c r="AC476" i="1"/>
  <c r="AB476" i="1"/>
  <c r="AA476" i="1"/>
  <c r="Z476" i="1"/>
  <c r="AD476" i="1" s="1"/>
  <c r="AC475" i="1"/>
  <c r="AB475" i="1"/>
  <c r="AA475" i="1"/>
  <c r="Z475" i="1"/>
  <c r="AD475" i="1" s="1"/>
  <c r="AC474" i="1"/>
  <c r="AB474" i="1"/>
  <c r="AA474" i="1"/>
  <c r="Z474" i="1"/>
  <c r="AD474" i="1" s="1"/>
  <c r="AC473" i="1"/>
  <c r="AB473" i="1"/>
  <c r="AA473" i="1"/>
  <c r="Z473" i="1"/>
  <c r="AD473" i="1" s="1"/>
  <c r="AC472" i="1"/>
  <c r="AB472" i="1"/>
  <c r="AA472" i="1"/>
  <c r="Z472" i="1"/>
  <c r="AD472" i="1" s="1"/>
  <c r="AC471" i="1"/>
  <c r="AB471" i="1"/>
  <c r="AA471" i="1"/>
  <c r="Z471" i="1"/>
  <c r="AD471" i="1" s="1"/>
  <c r="AC470" i="1"/>
  <c r="AB470" i="1"/>
  <c r="AA470" i="1"/>
  <c r="Z470" i="1"/>
  <c r="AD470" i="1" s="1"/>
  <c r="AC469" i="1"/>
  <c r="AB469" i="1"/>
  <c r="AA469" i="1"/>
  <c r="Z469" i="1"/>
  <c r="AD469" i="1" s="1"/>
  <c r="AC468" i="1"/>
  <c r="AB468" i="1"/>
  <c r="AA468" i="1"/>
  <c r="Z468" i="1"/>
  <c r="AD468" i="1" s="1"/>
  <c r="AC467" i="1"/>
  <c r="AB467" i="1"/>
  <c r="AA467" i="1"/>
  <c r="Z467" i="1"/>
  <c r="AD467" i="1" s="1"/>
  <c r="AC466" i="1"/>
  <c r="AB466" i="1"/>
  <c r="AA466" i="1"/>
  <c r="Z466" i="1"/>
  <c r="AD466" i="1" s="1"/>
  <c r="AC465" i="1"/>
  <c r="AB465" i="1"/>
  <c r="AA465" i="1"/>
  <c r="Z465" i="1"/>
  <c r="AD465" i="1" s="1"/>
  <c r="AC464" i="1"/>
  <c r="AB464" i="1"/>
  <c r="AA464" i="1"/>
  <c r="Z464" i="1"/>
  <c r="AD464" i="1" s="1"/>
  <c r="AC463" i="1"/>
  <c r="AB463" i="1"/>
  <c r="AA463" i="1"/>
  <c r="Z463" i="1"/>
  <c r="AD463" i="1" s="1"/>
  <c r="AC462" i="1"/>
  <c r="AB462" i="1"/>
  <c r="AA462" i="1"/>
  <c r="Z462" i="1"/>
  <c r="AD462" i="1" s="1"/>
  <c r="AC461" i="1"/>
  <c r="AB461" i="1"/>
  <c r="AA461" i="1"/>
  <c r="Z461" i="1"/>
  <c r="AD461" i="1" s="1"/>
  <c r="AC460" i="1"/>
  <c r="AB460" i="1"/>
  <c r="AA460" i="1"/>
  <c r="Z460" i="1"/>
  <c r="AD460" i="1" s="1"/>
  <c r="AC459" i="1"/>
  <c r="AB459" i="1"/>
  <c r="AA459" i="1"/>
  <c r="Z459" i="1"/>
  <c r="AD459" i="1" s="1"/>
  <c r="AC458" i="1"/>
  <c r="AB458" i="1"/>
  <c r="AA458" i="1"/>
  <c r="Z458" i="1"/>
  <c r="AD458" i="1" s="1"/>
  <c r="AC457" i="1"/>
  <c r="AB457" i="1"/>
  <c r="AA457" i="1"/>
  <c r="Z457" i="1"/>
  <c r="AD457" i="1" s="1"/>
  <c r="AC456" i="1"/>
  <c r="AB456" i="1"/>
  <c r="AA456" i="1"/>
  <c r="Z456" i="1"/>
  <c r="AD456" i="1" s="1"/>
  <c r="AC455" i="1"/>
  <c r="AB455" i="1"/>
  <c r="AA455" i="1"/>
  <c r="Z455" i="1"/>
  <c r="AD455" i="1" s="1"/>
  <c r="AC454" i="1"/>
  <c r="AB454" i="1"/>
  <c r="AA454" i="1"/>
  <c r="Z454" i="1"/>
  <c r="AD454" i="1" s="1"/>
  <c r="AC453" i="1"/>
  <c r="AB453" i="1"/>
  <c r="AA453" i="1"/>
  <c r="Z453" i="1"/>
  <c r="AD453" i="1" s="1"/>
  <c r="AC452" i="1"/>
  <c r="AB452" i="1"/>
  <c r="AA452" i="1"/>
  <c r="Z452" i="1"/>
  <c r="AD452" i="1" s="1"/>
  <c r="AC451" i="1"/>
  <c r="AB451" i="1"/>
  <c r="AA451" i="1"/>
  <c r="Z451" i="1"/>
  <c r="AD451" i="1" s="1"/>
  <c r="AC450" i="1"/>
  <c r="AB450" i="1"/>
  <c r="AA450" i="1"/>
  <c r="Z450" i="1"/>
  <c r="AD450" i="1" s="1"/>
  <c r="AC449" i="1"/>
  <c r="AB449" i="1"/>
  <c r="AA449" i="1"/>
  <c r="Z449" i="1"/>
  <c r="AD449" i="1" s="1"/>
  <c r="AC448" i="1"/>
  <c r="AB448" i="1"/>
  <c r="AA448" i="1"/>
  <c r="Z448" i="1"/>
  <c r="AD448" i="1" s="1"/>
  <c r="AC447" i="1"/>
  <c r="AB447" i="1"/>
  <c r="AA447" i="1"/>
  <c r="Z447" i="1"/>
  <c r="AD447" i="1" s="1"/>
  <c r="AC446" i="1"/>
  <c r="AB446" i="1"/>
  <c r="AA446" i="1"/>
  <c r="Z446" i="1"/>
  <c r="AD446" i="1" s="1"/>
  <c r="AC445" i="1"/>
  <c r="AB445" i="1"/>
  <c r="AA445" i="1"/>
  <c r="Z445" i="1"/>
  <c r="AD445" i="1" s="1"/>
  <c r="AC444" i="1"/>
  <c r="AB444" i="1"/>
  <c r="AA444" i="1"/>
  <c r="Z444" i="1"/>
  <c r="AD444" i="1" s="1"/>
  <c r="AC443" i="1"/>
  <c r="AB443" i="1"/>
  <c r="AA443" i="1"/>
  <c r="Z443" i="1"/>
  <c r="AD443" i="1" s="1"/>
  <c r="AC442" i="1"/>
  <c r="AB442" i="1"/>
  <c r="AA442" i="1"/>
  <c r="Z442" i="1"/>
  <c r="AD442" i="1" s="1"/>
  <c r="AC441" i="1"/>
  <c r="AB441" i="1"/>
  <c r="AA441" i="1"/>
  <c r="Z441" i="1"/>
  <c r="AD441" i="1" s="1"/>
  <c r="AC440" i="1"/>
  <c r="AB440" i="1"/>
  <c r="AA440" i="1"/>
  <c r="Z440" i="1"/>
  <c r="AD440" i="1" s="1"/>
  <c r="AC439" i="1"/>
  <c r="AB439" i="1"/>
  <c r="AA439" i="1"/>
  <c r="Z439" i="1"/>
  <c r="AD439" i="1" s="1"/>
  <c r="AC438" i="1"/>
  <c r="AB438" i="1"/>
  <c r="AA438" i="1"/>
  <c r="Z438" i="1"/>
  <c r="AD438" i="1" s="1"/>
  <c r="AC437" i="1"/>
  <c r="AB437" i="1"/>
  <c r="AA437" i="1"/>
  <c r="Z437" i="1"/>
  <c r="AD437" i="1" s="1"/>
  <c r="AC436" i="1"/>
  <c r="AB436" i="1"/>
  <c r="AA436" i="1"/>
  <c r="Z436" i="1"/>
  <c r="AD436" i="1" s="1"/>
  <c r="AC435" i="1"/>
  <c r="AB435" i="1"/>
  <c r="AA435" i="1"/>
  <c r="Z435" i="1"/>
  <c r="AD435" i="1" s="1"/>
  <c r="AC434" i="1"/>
  <c r="AB434" i="1"/>
  <c r="AA434" i="1"/>
  <c r="Z434" i="1"/>
  <c r="AD434" i="1" s="1"/>
  <c r="AC433" i="1"/>
  <c r="AB433" i="1"/>
  <c r="AA433" i="1"/>
  <c r="Z433" i="1"/>
  <c r="AD433" i="1" s="1"/>
  <c r="AC432" i="1"/>
  <c r="AB432" i="1"/>
  <c r="AA432" i="1"/>
  <c r="Z432" i="1"/>
  <c r="AD432" i="1" s="1"/>
  <c r="AC431" i="1"/>
  <c r="AB431" i="1"/>
  <c r="AA431" i="1"/>
  <c r="Z431" i="1"/>
  <c r="AD431" i="1" s="1"/>
  <c r="AC430" i="1"/>
  <c r="AB430" i="1"/>
  <c r="AA430" i="1"/>
  <c r="Z430" i="1"/>
  <c r="AD430" i="1" s="1"/>
  <c r="AC429" i="1"/>
  <c r="AB429" i="1"/>
  <c r="AA429" i="1"/>
  <c r="Z429" i="1"/>
  <c r="AD429" i="1" s="1"/>
  <c r="AC428" i="1"/>
  <c r="AB428" i="1"/>
  <c r="AA428" i="1"/>
  <c r="Z428" i="1"/>
  <c r="AD428" i="1" s="1"/>
  <c r="AC427" i="1"/>
  <c r="AB427" i="1"/>
  <c r="AA427" i="1"/>
  <c r="Z427" i="1"/>
  <c r="AD427" i="1" s="1"/>
  <c r="AC426" i="1"/>
  <c r="AB426" i="1"/>
  <c r="AA426" i="1"/>
  <c r="Z426" i="1"/>
  <c r="AD426" i="1" s="1"/>
  <c r="AC425" i="1"/>
  <c r="AB425" i="1"/>
  <c r="AA425" i="1"/>
  <c r="Z425" i="1"/>
  <c r="AD425" i="1" s="1"/>
  <c r="AC424" i="1"/>
  <c r="AB424" i="1"/>
  <c r="AA424" i="1"/>
  <c r="Z424" i="1"/>
  <c r="AD424" i="1" s="1"/>
  <c r="AC423" i="1"/>
  <c r="AB423" i="1"/>
  <c r="AA423" i="1"/>
  <c r="Z423" i="1"/>
  <c r="AD423" i="1" s="1"/>
  <c r="AC422" i="1"/>
  <c r="AB422" i="1"/>
  <c r="AA422" i="1"/>
  <c r="Z422" i="1"/>
  <c r="AD422" i="1" s="1"/>
  <c r="AC421" i="1"/>
  <c r="AB421" i="1"/>
  <c r="AA421" i="1"/>
  <c r="Z421" i="1"/>
  <c r="AD421" i="1" s="1"/>
  <c r="AC420" i="1"/>
  <c r="AB420" i="1"/>
  <c r="AA420" i="1"/>
  <c r="Z420" i="1"/>
  <c r="AD420" i="1" s="1"/>
  <c r="AC419" i="1"/>
  <c r="AB419" i="1"/>
  <c r="AA419" i="1"/>
  <c r="Z419" i="1"/>
  <c r="AD419" i="1" s="1"/>
  <c r="AC418" i="1"/>
  <c r="AB418" i="1"/>
  <c r="AA418" i="1"/>
  <c r="Z418" i="1"/>
  <c r="AD418" i="1" s="1"/>
  <c r="AC417" i="1"/>
  <c r="AB417" i="1"/>
  <c r="AA417" i="1"/>
  <c r="Z417" i="1"/>
  <c r="AD417" i="1" s="1"/>
  <c r="AC416" i="1"/>
  <c r="AB416" i="1"/>
  <c r="AA416" i="1"/>
  <c r="Z416" i="1"/>
  <c r="AD416" i="1" s="1"/>
  <c r="AC415" i="1"/>
  <c r="AB415" i="1"/>
  <c r="AA415" i="1"/>
  <c r="Z415" i="1"/>
  <c r="AD415" i="1" s="1"/>
  <c r="AD414" i="1"/>
  <c r="AC414" i="1"/>
  <c r="AA414" i="1"/>
  <c r="Z414" i="1"/>
  <c r="AB414" i="1" s="1"/>
  <c r="AC413" i="1"/>
  <c r="AB413" i="1"/>
  <c r="AA413" i="1"/>
  <c r="Z413" i="1"/>
  <c r="AD413" i="1" s="1"/>
  <c r="AC412" i="1"/>
  <c r="AB412" i="1"/>
  <c r="AA412" i="1"/>
  <c r="Z412" i="1"/>
  <c r="AD412" i="1" s="1"/>
  <c r="AC411" i="1"/>
  <c r="AB411" i="1"/>
  <c r="AA411" i="1"/>
  <c r="Z411" i="1"/>
  <c r="AD411" i="1" s="1"/>
  <c r="AC410" i="1"/>
  <c r="AB410" i="1"/>
  <c r="AA410" i="1"/>
  <c r="Z410" i="1"/>
  <c r="AD410" i="1" s="1"/>
  <c r="AC409" i="1"/>
  <c r="AB409" i="1"/>
  <c r="AA409" i="1"/>
  <c r="Z409" i="1"/>
  <c r="AD409" i="1" s="1"/>
  <c r="AC408" i="1"/>
  <c r="AB408" i="1"/>
  <c r="AA408" i="1"/>
  <c r="Z408" i="1"/>
  <c r="AD408" i="1" s="1"/>
  <c r="AC407" i="1"/>
  <c r="AB407" i="1"/>
  <c r="AA407" i="1"/>
  <c r="Z407" i="1"/>
  <c r="AD407" i="1" s="1"/>
  <c r="AC406" i="1"/>
  <c r="AB406" i="1"/>
  <c r="AA406" i="1"/>
  <c r="Z406" i="1"/>
  <c r="AD406" i="1" s="1"/>
  <c r="AC405" i="1"/>
  <c r="AB405" i="1"/>
  <c r="AA405" i="1"/>
  <c r="Z405" i="1"/>
  <c r="AD405" i="1" s="1"/>
  <c r="AC404" i="1"/>
  <c r="AB404" i="1"/>
  <c r="AA404" i="1"/>
  <c r="Z404" i="1"/>
  <c r="AD404" i="1" s="1"/>
  <c r="AC403" i="1"/>
  <c r="AB403" i="1"/>
  <c r="AA403" i="1"/>
  <c r="Z403" i="1"/>
  <c r="AD403" i="1" s="1"/>
  <c r="AC402" i="1"/>
  <c r="AB402" i="1"/>
  <c r="AA402" i="1"/>
  <c r="Z402" i="1"/>
  <c r="AD402" i="1" s="1"/>
  <c r="AC401" i="1"/>
  <c r="AB401" i="1"/>
  <c r="AA401" i="1"/>
  <c r="Z401" i="1"/>
  <c r="AD401" i="1" s="1"/>
  <c r="AC400" i="1"/>
  <c r="AB400" i="1"/>
  <c r="AA400" i="1"/>
  <c r="Z400" i="1"/>
  <c r="AD400" i="1" s="1"/>
  <c r="AC399" i="1"/>
  <c r="AB399" i="1"/>
  <c r="AA399" i="1"/>
  <c r="Z399" i="1"/>
  <c r="AD399" i="1" s="1"/>
  <c r="AC398" i="1"/>
  <c r="AB398" i="1"/>
  <c r="AA398" i="1"/>
  <c r="Z398" i="1"/>
  <c r="AD398" i="1" s="1"/>
  <c r="AC397" i="1"/>
  <c r="AB397" i="1"/>
  <c r="AA397" i="1"/>
  <c r="Z397" i="1"/>
  <c r="AD397" i="1" s="1"/>
  <c r="AC396" i="1"/>
  <c r="AB396" i="1"/>
  <c r="AA396" i="1"/>
  <c r="Z396" i="1"/>
  <c r="AD396" i="1" s="1"/>
  <c r="AC395" i="1"/>
  <c r="AB395" i="1"/>
  <c r="AA395" i="1"/>
  <c r="Z395" i="1"/>
  <c r="AD395" i="1" s="1"/>
  <c r="AC394" i="1"/>
  <c r="AB394" i="1"/>
  <c r="AA394" i="1"/>
  <c r="Z394" i="1"/>
  <c r="AD394" i="1" s="1"/>
  <c r="AC393" i="1"/>
  <c r="AB393" i="1"/>
  <c r="AA393" i="1"/>
  <c r="Z393" i="1"/>
  <c r="AD393" i="1" s="1"/>
  <c r="AC392" i="1"/>
  <c r="AB392" i="1"/>
  <c r="AA392" i="1"/>
  <c r="Z392" i="1"/>
  <c r="AD392" i="1" s="1"/>
  <c r="AC391" i="1"/>
  <c r="AB391" i="1"/>
  <c r="AA391" i="1"/>
  <c r="Z391" i="1"/>
  <c r="AD391" i="1" s="1"/>
  <c r="AC390" i="1"/>
  <c r="AB390" i="1"/>
  <c r="AA390" i="1"/>
  <c r="Z390" i="1"/>
  <c r="AD390" i="1" s="1"/>
  <c r="AC389" i="1"/>
  <c r="AB389" i="1"/>
  <c r="AA389" i="1"/>
  <c r="Z389" i="1"/>
  <c r="AD389" i="1" s="1"/>
  <c r="AC388" i="1"/>
  <c r="AB388" i="1"/>
  <c r="AA388" i="1"/>
  <c r="Z388" i="1"/>
  <c r="AD388" i="1" s="1"/>
  <c r="AC387" i="1"/>
  <c r="AB387" i="1"/>
  <c r="AA387" i="1"/>
  <c r="Z387" i="1"/>
  <c r="AD387" i="1" s="1"/>
  <c r="AC386" i="1"/>
  <c r="AB386" i="1"/>
  <c r="AA386" i="1"/>
  <c r="Z386" i="1"/>
  <c r="AD386" i="1" s="1"/>
  <c r="AC385" i="1"/>
  <c r="AB385" i="1"/>
  <c r="AA385" i="1"/>
  <c r="Z385" i="1"/>
  <c r="AD385" i="1" s="1"/>
  <c r="AC384" i="1"/>
  <c r="AB384" i="1"/>
  <c r="AA384" i="1"/>
  <c r="Z384" i="1"/>
  <c r="AD384" i="1" s="1"/>
  <c r="AC383" i="1"/>
  <c r="AB383" i="1"/>
  <c r="AA383" i="1"/>
  <c r="Z383" i="1"/>
  <c r="AD383" i="1" s="1"/>
  <c r="AC382" i="1"/>
  <c r="AB382" i="1"/>
  <c r="AA382" i="1"/>
  <c r="Z382" i="1"/>
  <c r="AD382" i="1" s="1"/>
  <c r="AC381" i="1"/>
  <c r="AB381" i="1"/>
  <c r="AA381" i="1"/>
  <c r="Z381" i="1"/>
  <c r="AD381" i="1" s="1"/>
  <c r="AC380" i="1"/>
  <c r="AB380" i="1"/>
  <c r="AA380" i="1"/>
  <c r="Z380" i="1"/>
  <c r="AD380" i="1" s="1"/>
  <c r="AC379" i="1"/>
  <c r="AB379" i="1"/>
  <c r="AA379" i="1"/>
  <c r="Z379" i="1"/>
  <c r="AD379" i="1" s="1"/>
  <c r="AC378" i="1"/>
  <c r="AB378" i="1"/>
  <c r="AA378" i="1"/>
  <c r="Z378" i="1"/>
  <c r="AD378" i="1" s="1"/>
  <c r="AC377" i="1"/>
  <c r="AB377" i="1"/>
  <c r="AA377" i="1"/>
  <c r="Z377" i="1"/>
  <c r="AD377" i="1" s="1"/>
  <c r="AC376" i="1"/>
  <c r="AB376" i="1"/>
  <c r="AA376" i="1"/>
  <c r="Z376" i="1"/>
  <c r="AD376" i="1" s="1"/>
  <c r="AC375" i="1"/>
  <c r="AB375" i="1"/>
  <c r="AA375" i="1"/>
  <c r="Z375" i="1"/>
  <c r="AD375" i="1" s="1"/>
  <c r="AC374" i="1"/>
  <c r="AB374" i="1"/>
  <c r="AA374" i="1"/>
  <c r="Z374" i="1"/>
  <c r="AD374" i="1" s="1"/>
  <c r="AC373" i="1"/>
  <c r="AB373" i="1"/>
  <c r="AA373" i="1"/>
  <c r="Z373" i="1"/>
  <c r="AD373" i="1" s="1"/>
  <c r="AC372" i="1"/>
  <c r="AB372" i="1"/>
  <c r="AA372" i="1"/>
  <c r="Z372" i="1"/>
  <c r="AD372" i="1" s="1"/>
  <c r="AD371" i="1"/>
  <c r="AC371" i="1"/>
  <c r="AA371" i="1"/>
  <c r="Z371" i="1"/>
  <c r="AB371" i="1" s="1"/>
  <c r="AD370" i="1"/>
  <c r="AC370" i="1"/>
  <c r="AA370" i="1"/>
  <c r="Z370" i="1"/>
  <c r="AB370" i="1" s="1"/>
  <c r="AC369" i="1"/>
  <c r="AB369" i="1"/>
  <c r="AA369" i="1"/>
  <c r="Z369" i="1"/>
  <c r="AD369" i="1" s="1"/>
  <c r="AD368" i="1"/>
  <c r="AC368" i="1"/>
  <c r="AA368" i="1"/>
  <c r="Z368" i="1"/>
  <c r="AB368" i="1" s="1"/>
  <c r="AD367" i="1"/>
  <c r="AC367" i="1"/>
  <c r="AA367" i="1"/>
  <c r="Z367" i="1"/>
  <c r="AB367" i="1" s="1"/>
  <c r="AC366" i="1"/>
  <c r="AB366" i="1"/>
  <c r="AA366" i="1"/>
  <c r="Z366" i="1"/>
  <c r="AD366" i="1" s="1"/>
  <c r="AC365" i="1"/>
  <c r="AB365" i="1"/>
  <c r="AA365" i="1"/>
  <c r="Z365" i="1"/>
  <c r="AD365" i="1" s="1"/>
  <c r="AC364" i="1"/>
  <c r="AB364" i="1"/>
  <c r="AA364" i="1"/>
  <c r="Z364" i="1"/>
  <c r="AD364" i="1" s="1"/>
  <c r="AC363" i="1"/>
  <c r="AB363" i="1"/>
  <c r="AA363" i="1"/>
  <c r="Z363" i="1"/>
  <c r="AD363" i="1" s="1"/>
  <c r="AC362" i="1"/>
  <c r="AB362" i="1"/>
  <c r="AA362" i="1"/>
  <c r="Z362" i="1"/>
  <c r="AD362" i="1" s="1"/>
  <c r="AC361" i="1"/>
  <c r="AB361" i="1"/>
  <c r="AA361" i="1"/>
  <c r="Z361" i="1"/>
  <c r="AD361" i="1" s="1"/>
  <c r="AC360" i="1"/>
  <c r="AB360" i="1"/>
  <c r="AA360" i="1"/>
  <c r="Z360" i="1"/>
  <c r="AD360" i="1" s="1"/>
  <c r="AC359" i="1"/>
  <c r="AB359" i="1"/>
  <c r="AA359" i="1"/>
  <c r="Z359" i="1"/>
  <c r="AD359" i="1" s="1"/>
  <c r="AC358" i="1"/>
  <c r="AB358" i="1"/>
  <c r="AA358" i="1"/>
  <c r="Z358" i="1"/>
  <c r="AD358" i="1" s="1"/>
  <c r="AC357" i="1"/>
  <c r="AB357" i="1"/>
  <c r="AA357" i="1"/>
  <c r="Z357" i="1"/>
  <c r="AD357" i="1" s="1"/>
  <c r="AC356" i="1"/>
  <c r="AB356" i="1"/>
  <c r="AA356" i="1"/>
  <c r="Z356" i="1"/>
  <c r="AD356" i="1" s="1"/>
  <c r="AC355" i="1"/>
  <c r="AB355" i="1"/>
  <c r="AA355" i="1"/>
  <c r="Z355" i="1"/>
  <c r="AD355" i="1" s="1"/>
  <c r="AC354" i="1"/>
  <c r="AB354" i="1"/>
  <c r="AA354" i="1"/>
  <c r="Z354" i="1"/>
  <c r="AD354" i="1" s="1"/>
  <c r="AC353" i="1"/>
  <c r="AB353" i="1"/>
  <c r="AA353" i="1"/>
  <c r="Z353" i="1"/>
  <c r="AD353" i="1" s="1"/>
  <c r="AC352" i="1"/>
  <c r="AB352" i="1"/>
  <c r="AA352" i="1"/>
  <c r="Z352" i="1"/>
  <c r="AD352" i="1" s="1"/>
  <c r="AC351" i="1"/>
  <c r="AB351" i="1"/>
  <c r="AA351" i="1"/>
  <c r="Z351" i="1"/>
  <c r="AD351" i="1" s="1"/>
  <c r="AC350" i="1"/>
  <c r="AB350" i="1"/>
  <c r="AA350" i="1"/>
  <c r="Z350" i="1"/>
  <c r="AD350" i="1" s="1"/>
  <c r="AC349" i="1"/>
  <c r="AB349" i="1"/>
  <c r="AA349" i="1"/>
  <c r="Z349" i="1"/>
  <c r="AD349" i="1" s="1"/>
  <c r="AC348" i="1"/>
  <c r="AB348" i="1"/>
  <c r="AA348" i="1"/>
  <c r="Z348" i="1"/>
  <c r="AD348" i="1" s="1"/>
  <c r="AC347" i="1"/>
  <c r="AB347" i="1"/>
  <c r="AA347" i="1"/>
  <c r="Z347" i="1"/>
  <c r="AD347" i="1" s="1"/>
  <c r="AC346" i="1"/>
  <c r="AB346" i="1"/>
  <c r="AA346" i="1"/>
  <c r="Z346" i="1"/>
  <c r="AD346" i="1" s="1"/>
  <c r="AC345" i="1"/>
  <c r="AB345" i="1"/>
  <c r="AA345" i="1"/>
  <c r="Z345" i="1"/>
  <c r="AD345" i="1" s="1"/>
  <c r="AD344" i="1"/>
  <c r="AC344" i="1"/>
  <c r="AA344" i="1"/>
  <c r="Z344" i="1"/>
  <c r="AB344" i="1" s="1"/>
  <c r="AC343" i="1"/>
  <c r="AB343" i="1"/>
  <c r="AA343" i="1"/>
  <c r="Z343" i="1"/>
  <c r="AD343" i="1" s="1"/>
  <c r="AC342" i="1"/>
  <c r="AB342" i="1"/>
  <c r="AA342" i="1"/>
  <c r="Z342" i="1"/>
  <c r="AD342" i="1" s="1"/>
  <c r="AC341" i="1"/>
  <c r="AB341" i="1"/>
  <c r="AA341" i="1"/>
  <c r="Z341" i="1"/>
  <c r="AD341" i="1" s="1"/>
  <c r="AC340" i="1"/>
  <c r="AB340" i="1"/>
  <c r="AA340" i="1"/>
  <c r="Z340" i="1"/>
  <c r="AD340" i="1" s="1"/>
  <c r="AC339" i="1"/>
  <c r="AB339" i="1"/>
  <c r="AA339" i="1"/>
  <c r="Z339" i="1"/>
  <c r="AD339" i="1" s="1"/>
  <c r="AC338" i="1"/>
  <c r="AB338" i="1"/>
  <c r="AA338" i="1"/>
  <c r="Z338" i="1"/>
  <c r="AD338" i="1" s="1"/>
  <c r="AC337" i="1"/>
  <c r="AB337" i="1"/>
  <c r="AA337" i="1"/>
  <c r="Z337" i="1"/>
  <c r="AD337" i="1" s="1"/>
  <c r="AC336" i="1"/>
  <c r="AB336" i="1"/>
  <c r="AA336" i="1"/>
  <c r="Z336" i="1"/>
  <c r="AD336" i="1" s="1"/>
  <c r="AC335" i="1"/>
  <c r="AB335" i="1"/>
  <c r="AA335" i="1"/>
  <c r="Z335" i="1"/>
  <c r="AD335" i="1" s="1"/>
  <c r="AC334" i="1"/>
  <c r="AB334" i="1"/>
  <c r="AA334" i="1"/>
  <c r="Z334" i="1"/>
  <c r="AD334" i="1" s="1"/>
  <c r="AC333" i="1"/>
  <c r="AB333" i="1"/>
  <c r="AA333" i="1"/>
  <c r="Z333" i="1"/>
  <c r="AD333" i="1" s="1"/>
  <c r="AC332" i="1"/>
  <c r="AB332" i="1"/>
  <c r="AA332" i="1"/>
  <c r="Z332" i="1"/>
  <c r="AD332" i="1" s="1"/>
  <c r="AC331" i="1"/>
  <c r="AB331" i="1"/>
  <c r="AA331" i="1"/>
  <c r="Z331" i="1"/>
  <c r="AD331" i="1" s="1"/>
  <c r="AC330" i="1"/>
  <c r="AB330" i="1"/>
  <c r="AA330" i="1"/>
  <c r="Z330" i="1"/>
  <c r="AD330" i="1" s="1"/>
  <c r="AC329" i="1"/>
  <c r="AB329" i="1"/>
  <c r="AA329" i="1"/>
  <c r="Z329" i="1"/>
  <c r="AD329" i="1" s="1"/>
  <c r="AC328" i="1"/>
  <c r="AB328" i="1"/>
  <c r="AA328" i="1"/>
  <c r="Z328" i="1"/>
  <c r="AD328" i="1" s="1"/>
  <c r="AC327" i="1"/>
  <c r="AB327" i="1"/>
  <c r="AA327" i="1"/>
  <c r="Z327" i="1"/>
  <c r="AD327" i="1" s="1"/>
  <c r="AC326" i="1"/>
  <c r="AB326" i="1"/>
  <c r="AA326" i="1"/>
  <c r="Z326" i="1"/>
  <c r="AD326" i="1" s="1"/>
  <c r="AC325" i="1"/>
  <c r="AB325" i="1"/>
  <c r="AA325" i="1"/>
  <c r="Z325" i="1"/>
  <c r="AD325" i="1" s="1"/>
  <c r="AC324" i="1"/>
  <c r="AB324" i="1"/>
  <c r="AA324" i="1"/>
  <c r="Z324" i="1"/>
  <c r="AD324" i="1" s="1"/>
  <c r="AC323" i="1"/>
  <c r="AB323" i="1"/>
  <c r="AA323" i="1"/>
  <c r="Z323" i="1"/>
  <c r="AD323" i="1" s="1"/>
  <c r="AC322" i="1"/>
  <c r="AB322" i="1"/>
  <c r="AA322" i="1"/>
  <c r="Z322" i="1"/>
  <c r="AD322" i="1" s="1"/>
  <c r="AC321" i="1"/>
  <c r="AB321" i="1"/>
  <c r="AA321" i="1"/>
  <c r="Z321" i="1"/>
  <c r="AD321" i="1" s="1"/>
  <c r="AC320" i="1"/>
  <c r="AB320" i="1"/>
  <c r="AA320" i="1"/>
  <c r="Z320" i="1"/>
  <c r="AD320" i="1" s="1"/>
  <c r="AC319" i="1"/>
  <c r="AB319" i="1"/>
  <c r="AA319" i="1"/>
  <c r="Z319" i="1"/>
  <c r="AD319" i="1" s="1"/>
  <c r="AC318" i="1"/>
  <c r="AB318" i="1"/>
  <c r="AA318" i="1"/>
  <c r="Z318" i="1"/>
  <c r="AD318" i="1" s="1"/>
  <c r="AC317" i="1"/>
  <c r="AB317" i="1"/>
  <c r="AA317" i="1"/>
  <c r="Z317" i="1"/>
  <c r="AD317" i="1" s="1"/>
  <c r="AC316" i="1"/>
  <c r="AB316" i="1"/>
  <c r="AA316" i="1"/>
  <c r="Z316" i="1"/>
  <c r="AD316" i="1" s="1"/>
  <c r="AC315" i="1"/>
  <c r="AB315" i="1"/>
  <c r="AA315" i="1"/>
  <c r="Z315" i="1"/>
  <c r="AD315" i="1" s="1"/>
  <c r="AC314" i="1"/>
  <c r="AB314" i="1"/>
  <c r="AA314" i="1"/>
  <c r="Z314" i="1"/>
  <c r="AD314" i="1" s="1"/>
  <c r="AC313" i="1"/>
  <c r="AB313" i="1"/>
  <c r="AA313" i="1"/>
  <c r="Z313" i="1"/>
  <c r="AD313" i="1" s="1"/>
  <c r="AC312" i="1"/>
  <c r="AB312" i="1"/>
  <c r="AA312" i="1"/>
  <c r="Z312" i="1"/>
  <c r="AD312" i="1" s="1"/>
  <c r="AC311" i="1"/>
  <c r="AB311" i="1"/>
  <c r="AA311" i="1"/>
  <c r="Z311" i="1"/>
  <c r="AD311" i="1" s="1"/>
  <c r="AC310" i="1"/>
  <c r="AB310" i="1"/>
  <c r="AA310" i="1"/>
  <c r="Z310" i="1"/>
  <c r="AD310" i="1" s="1"/>
  <c r="AC309" i="1"/>
  <c r="AB309" i="1"/>
  <c r="AA309" i="1"/>
  <c r="Z309" i="1"/>
  <c r="AD309" i="1" s="1"/>
  <c r="AC308" i="1"/>
  <c r="AB308" i="1"/>
  <c r="AA308" i="1"/>
  <c r="Z308" i="1"/>
  <c r="AD308" i="1" s="1"/>
  <c r="AC307" i="1"/>
  <c r="AB307" i="1"/>
  <c r="AA307" i="1"/>
  <c r="Z307" i="1"/>
  <c r="AD307" i="1" s="1"/>
  <c r="AC306" i="1"/>
  <c r="AB306" i="1"/>
  <c r="AA306" i="1"/>
  <c r="Z306" i="1"/>
  <c r="AD306" i="1" s="1"/>
  <c r="AC305" i="1"/>
  <c r="AB305" i="1"/>
  <c r="AA305" i="1"/>
  <c r="Z305" i="1"/>
  <c r="AD305" i="1" s="1"/>
  <c r="AC304" i="1"/>
  <c r="AB304" i="1"/>
  <c r="AA304" i="1"/>
  <c r="Z304" i="1"/>
  <c r="AD304" i="1" s="1"/>
  <c r="AC303" i="1"/>
  <c r="AB303" i="1"/>
  <c r="AA303" i="1"/>
  <c r="Z303" i="1"/>
  <c r="AD303" i="1" s="1"/>
  <c r="AC302" i="1"/>
  <c r="AB302" i="1"/>
  <c r="AA302" i="1"/>
  <c r="Z302" i="1"/>
  <c r="AD302" i="1" s="1"/>
  <c r="AC301" i="1"/>
  <c r="AB301" i="1"/>
  <c r="AA301" i="1"/>
  <c r="Z301" i="1"/>
  <c r="AD301" i="1" s="1"/>
  <c r="AC300" i="1"/>
  <c r="AB300" i="1"/>
  <c r="AA300" i="1"/>
  <c r="Z300" i="1"/>
  <c r="AD300" i="1" s="1"/>
  <c r="AC299" i="1"/>
  <c r="AB299" i="1"/>
  <c r="AA299" i="1"/>
  <c r="Z299" i="1"/>
  <c r="AD299" i="1" s="1"/>
  <c r="AC298" i="1"/>
  <c r="AB298" i="1"/>
  <c r="AA298" i="1"/>
  <c r="Z298" i="1"/>
  <c r="AD298" i="1" s="1"/>
  <c r="AC297" i="1"/>
  <c r="AB297" i="1"/>
  <c r="AA297" i="1"/>
  <c r="Z297" i="1"/>
  <c r="AD297" i="1" s="1"/>
  <c r="AC296" i="1"/>
  <c r="AB296" i="1"/>
  <c r="AA296" i="1"/>
  <c r="Z296" i="1"/>
  <c r="AD296" i="1" s="1"/>
  <c r="AC295" i="1"/>
  <c r="AB295" i="1"/>
  <c r="AA295" i="1"/>
  <c r="Z295" i="1"/>
  <c r="AD295" i="1" s="1"/>
  <c r="AC294" i="1"/>
  <c r="AB294" i="1"/>
  <c r="AA294" i="1"/>
  <c r="Z294" i="1"/>
  <c r="AD294" i="1" s="1"/>
  <c r="AC293" i="1"/>
  <c r="AB293" i="1"/>
  <c r="AA293" i="1"/>
  <c r="Z293" i="1"/>
  <c r="AD293" i="1" s="1"/>
  <c r="AC292" i="1"/>
  <c r="AB292" i="1"/>
  <c r="AA292" i="1"/>
  <c r="Z292" i="1"/>
  <c r="AD292" i="1" s="1"/>
  <c r="AD291" i="1"/>
  <c r="AC291" i="1"/>
  <c r="AA291" i="1"/>
  <c r="Z291" i="1"/>
  <c r="AB291" i="1" s="1"/>
  <c r="AC290" i="1"/>
  <c r="AB290" i="1"/>
  <c r="AA290" i="1"/>
  <c r="Z290" i="1"/>
  <c r="AD290" i="1" s="1"/>
  <c r="AC289" i="1"/>
  <c r="AB289" i="1"/>
  <c r="AA289" i="1"/>
  <c r="Z289" i="1"/>
  <c r="AD289" i="1" s="1"/>
  <c r="AC288" i="1"/>
  <c r="AB288" i="1"/>
  <c r="AA288" i="1"/>
  <c r="Z288" i="1"/>
  <c r="AD288" i="1" s="1"/>
  <c r="AC287" i="1"/>
  <c r="AB287" i="1"/>
  <c r="AA287" i="1"/>
  <c r="Z287" i="1"/>
  <c r="AD287" i="1" s="1"/>
  <c r="AC286" i="1"/>
  <c r="AB286" i="1"/>
  <c r="AA286" i="1"/>
  <c r="Z286" i="1"/>
  <c r="AD286" i="1" s="1"/>
  <c r="AC285" i="1"/>
  <c r="AB285" i="1"/>
  <c r="AA285" i="1"/>
  <c r="Z285" i="1"/>
  <c r="AD285" i="1" s="1"/>
  <c r="AC284" i="1"/>
  <c r="AB284" i="1"/>
  <c r="AA284" i="1"/>
  <c r="Z284" i="1"/>
  <c r="AD284" i="1" s="1"/>
  <c r="AC283" i="1"/>
  <c r="AB283" i="1"/>
  <c r="AA283" i="1"/>
  <c r="Z283" i="1"/>
  <c r="AD283" i="1" s="1"/>
  <c r="AC282" i="1"/>
  <c r="AB282" i="1"/>
  <c r="AA282" i="1"/>
  <c r="Z282" i="1"/>
  <c r="AD282" i="1" s="1"/>
  <c r="AC281" i="1"/>
  <c r="AB281" i="1"/>
  <c r="AA281" i="1"/>
  <c r="Z281" i="1"/>
  <c r="AD281" i="1" s="1"/>
  <c r="AC280" i="1"/>
  <c r="AB280" i="1"/>
  <c r="AA280" i="1"/>
  <c r="Z280" i="1"/>
  <c r="AD280" i="1" s="1"/>
  <c r="AC279" i="1"/>
  <c r="AB279" i="1"/>
  <c r="AA279" i="1"/>
  <c r="Z279" i="1"/>
  <c r="AD279" i="1" s="1"/>
  <c r="AC278" i="1"/>
  <c r="AB278" i="1"/>
  <c r="AA278" i="1"/>
  <c r="Z278" i="1"/>
  <c r="AD278" i="1" s="1"/>
  <c r="AC277" i="1"/>
  <c r="AB277" i="1"/>
  <c r="AA277" i="1"/>
  <c r="Z277" i="1"/>
  <c r="AD277" i="1" s="1"/>
  <c r="AC276" i="1"/>
  <c r="AB276" i="1"/>
  <c r="AA276" i="1"/>
  <c r="Z276" i="1"/>
  <c r="AD276" i="1" s="1"/>
  <c r="AC275" i="1"/>
  <c r="AB275" i="1"/>
  <c r="AA275" i="1"/>
  <c r="Z275" i="1"/>
  <c r="AD275" i="1" s="1"/>
  <c r="AC274" i="1"/>
  <c r="AB274" i="1"/>
  <c r="AA274" i="1"/>
  <c r="Z274" i="1"/>
  <c r="AD274" i="1" s="1"/>
  <c r="AC273" i="1"/>
  <c r="AB273" i="1"/>
  <c r="AA273" i="1"/>
  <c r="Z273" i="1"/>
  <c r="AD273" i="1" s="1"/>
  <c r="AC272" i="1"/>
  <c r="AB272" i="1"/>
  <c r="AA272" i="1"/>
  <c r="Z272" i="1"/>
  <c r="AD272" i="1" s="1"/>
  <c r="AC271" i="1"/>
  <c r="AB271" i="1"/>
  <c r="AA271" i="1"/>
  <c r="Z271" i="1"/>
  <c r="AD271" i="1" s="1"/>
  <c r="AC270" i="1"/>
  <c r="AB270" i="1"/>
  <c r="AA270" i="1"/>
  <c r="Z270" i="1"/>
  <c r="AD270" i="1" s="1"/>
  <c r="AC269" i="1"/>
  <c r="AB269" i="1"/>
  <c r="AA269" i="1"/>
  <c r="Z269" i="1"/>
  <c r="AD269" i="1" s="1"/>
  <c r="AC268" i="1"/>
  <c r="AB268" i="1"/>
  <c r="AA268" i="1"/>
  <c r="Z268" i="1"/>
  <c r="AD268" i="1" s="1"/>
  <c r="AC267" i="1"/>
  <c r="AB267" i="1"/>
  <c r="AA267" i="1"/>
  <c r="Z267" i="1"/>
  <c r="AD267" i="1" s="1"/>
  <c r="AC266" i="1"/>
  <c r="AB266" i="1"/>
  <c r="AA266" i="1"/>
  <c r="Z266" i="1"/>
  <c r="AD266" i="1" s="1"/>
  <c r="AC265" i="1"/>
  <c r="AB265" i="1"/>
  <c r="AA265" i="1"/>
  <c r="Z265" i="1"/>
  <c r="AD265" i="1" s="1"/>
  <c r="AC264" i="1"/>
  <c r="AB264" i="1"/>
  <c r="AA264" i="1"/>
  <c r="Z264" i="1"/>
  <c r="AD264" i="1" s="1"/>
  <c r="AC263" i="1"/>
  <c r="AB263" i="1"/>
  <c r="AA263" i="1"/>
  <c r="Z263" i="1"/>
  <c r="AD263" i="1" s="1"/>
  <c r="AC262" i="1"/>
  <c r="AB262" i="1"/>
  <c r="AA262" i="1"/>
  <c r="Z262" i="1"/>
  <c r="AD262" i="1" s="1"/>
  <c r="AC261" i="1"/>
  <c r="AB261" i="1"/>
  <c r="AA261" i="1"/>
  <c r="Z261" i="1"/>
  <c r="AD261" i="1" s="1"/>
  <c r="AC260" i="1"/>
  <c r="AB260" i="1"/>
  <c r="AA260" i="1"/>
  <c r="Z260" i="1"/>
  <c r="AD260" i="1" s="1"/>
  <c r="AC259" i="1"/>
  <c r="AB259" i="1"/>
  <c r="AA259" i="1"/>
  <c r="Z259" i="1"/>
  <c r="AD259" i="1" s="1"/>
  <c r="AD258" i="1"/>
  <c r="AC258" i="1"/>
  <c r="AA258" i="1"/>
  <c r="Z258" i="1"/>
  <c r="AB258" i="1" s="1"/>
  <c r="AC257" i="1"/>
  <c r="AB257" i="1"/>
  <c r="AA257" i="1"/>
  <c r="Z257" i="1"/>
  <c r="AD257" i="1" s="1"/>
  <c r="AC256" i="1"/>
  <c r="AB256" i="1"/>
  <c r="AA256" i="1"/>
  <c r="Z256" i="1"/>
  <c r="AD256" i="1" s="1"/>
  <c r="AC255" i="1"/>
  <c r="AB255" i="1"/>
  <c r="AA255" i="1"/>
  <c r="Z255" i="1"/>
  <c r="AD255" i="1" s="1"/>
  <c r="AC254" i="1"/>
  <c r="AB254" i="1"/>
  <c r="AA254" i="1"/>
  <c r="Z254" i="1"/>
  <c r="AD254" i="1" s="1"/>
  <c r="AC253" i="1"/>
  <c r="AB253" i="1"/>
  <c r="AA253" i="1"/>
  <c r="Z253" i="1"/>
  <c r="AD253" i="1" s="1"/>
  <c r="AC252" i="1"/>
  <c r="AB252" i="1"/>
  <c r="AA252" i="1"/>
  <c r="Z252" i="1"/>
  <c r="AD252" i="1" s="1"/>
  <c r="AC251" i="1"/>
  <c r="AB251" i="1"/>
  <c r="AA251" i="1"/>
  <c r="Z251" i="1"/>
  <c r="AD251" i="1" s="1"/>
  <c r="AC250" i="1"/>
  <c r="AB250" i="1"/>
  <c r="AA250" i="1"/>
  <c r="Z250" i="1"/>
  <c r="AD250" i="1" s="1"/>
  <c r="AC249" i="1"/>
  <c r="AB249" i="1"/>
  <c r="AA249" i="1"/>
  <c r="Z249" i="1"/>
  <c r="AD249" i="1" s="1"/>
  <c r="AC248" i="1"/>
  <c r="AB248" i="1"/>
  <c r="AA248" i="1"/>
  <c r="Z248" i="1"/>
  <c r="AD248" i="1" s="1"/>
  <c r="AC247" i="1"/>
  <c r="AB247" i="1"/>
  <c r="AA247" i="1"/>
  <c r="Z247" i="1"/>
  <c r="AD247" i="1" s="1"/>
  <c r="AC246" i="1"/>
  <c r="AB246" i="1"/>
  <c r="AA246" i="1"/>
  <c r="Z246" i="1"/>
  <c r="AD246" i="1" s="1"/>
  <c r="AC245" i="1"/>
  <c r="AB245" i="1"/>
  <c r="AA245" i="1"/>
  <c r="Z245" i="1"/>
  <c r="AD245" i="1" s="1"/>
  <c r="AC244" i="1"/>
  <c r="AB244" i="1"/>
  <c r="AA244" i="1"/>
  <c r="Z244" i="1"/>
  <c r="AD244" i="1" s="1"/>
  <c r="AC243" i="1"/>
  <c r="AB243" i="1"/>
  <c r="AA243" i="1"/>
  <c r="Z243" i="1"/>
  <c r="AD243" i="1" s="1"/>
  <c r="AC242" i="1"/>
  <c r="AB242" i="1"/>
  <c r="AA242" i="1"/>
  <c r="Z242" i="1"/>
  <c r="AD242" i="1" s="1"/>
  <c r="AC241" i="1"/>
  <c r="AB241" i="1"/>
  <c r="AA241" i="1"/>
  <c r="Z241" i="1"/>
  <c r="AD241" i="1" s="1"/>
  <c r="AC240" i="1"/>
  <c r="AB240" i="1"/>
  <c r="AA240" i="1"/>
  <c r="Z240" i="1"/>
  <c r="AD240" i="1" s="1"/>
  <c r="AC239" i="1"/>
  <c r="AB239" i="1"/>
  <c r="AA239" i="1"/>
  <c r="Z239" i="1"/>
  <c r="AD239" i="1" s="1"/>
  <c r="AC238" i="1"/>
  <c r="AB238" i="1"/>
  <c r="AA238" i="1"/>
  <c r="Z238" i="1"/>
  <c r="AD238" i="1" s="1"/>
  <c r="AC237" i="1"/>
  <c r="AB237" i="1"/>
  <c r="AA237" i="1"/>
  <c r="Z237" i="1"/>
  <c r="AD237" i="1" s="1"/>
  <c r="AC236" i="1"/>
  <c r="AB236" i="1"/>
  <c r="AA236" i="1"/>
  <c r="Z236" i="1"/>
  <c r="AD236" i="1" s="1"/>
  <c r="AC235" i="1"/>
  <c r="AB235" i="1"/>
  <c r="AA235" i="1"/>
  <c r="Z235" i="1"/>
  <c r="AD235" i="1" s="1"/>
  <c r="AC234" i="1"/>
  <c r="AB234" i="1"/>
  <c r="AA234" i="1"/>
  <c r="Z234" i="1"/>
  <c r="AD234" i="1" s="1"/>
  <c r="AC233" i="1"/>
  <c r="AB233" i="1"/>
  <c r="AA233" i="1"/>
  <c r="Z233" i="1"/>
  <c r="AD233" i="1" s="1"/>
  <c r="AC232" i="1"/>
  <c r="AB232" i="1"/>
  <c r="AA232" i="1"/>
  <c r="Z232" i="1"/>
  <c r="AD232" i="1" s="1"/>
  <c r="AC231" i="1"/>
  <c r="AB231" i="1"/>
  <c r="AA231" i="1"/>
  <c r="Z231" i="1"/>
  <c r="AD231" i="1" s="1"/>
  <c r="AC230" i="1"/>
  <c r="AB230" i="1"/>
  <c r="AA230" i="1"/>
  <c r="Z230" i="1"/>
  <c r="AD230" i="1" s="1"/>
  <c r="AC229" i="1"/>
  <c r="AB229" i="1"/>
  <c r="AA229" i="1"/>
  <c r="Z229" i="1"/>
  <c r="AD229" i="1" s="1"/>
  <c r="AC228" i="1"/>
  <c r="AB228" i="1"/>
  <c r="AA228" i="1"/>
  <c r="Z228" i="1"/>
  <c r="AD228" i="1" s="1"/>
  <c r="AC227" i="1"/>
  <c r="AB227" i="1"/>
  <c r="AA227" i="1"/>
  <c r="Z227" i="1"/>
  <c r="AD227" i="1" s="1"/>
  <c r="AC226" i="1"/>
  <c r="AB226" i="1"/>
  <c r="AA226" i="1"/>
  <c r="Z226" i="1"/>
  <c r="AD226" i="1" s="1"/>
  <c r="AC225" i="1"/>
  <c r="AB225" i="1"/>
  <c r="AA225" i="1"/>
  <c r="Z225" i="1"/>
  <c r="AD225" i="1" s="1"/>
  <c r="AC224" i="1"/>
  <c r="AB224" i="1"/>
  <c r="AA224" i="1"/>
  <c r="Z224" i="1"/>
  <c r="AD224" i="1" s="1"/>
  <c r="AC223" i="1"/>
  <c r="AB223" i="1"/>
  <c r="AA223" i="1"/>
  <c r="Z223" i="1"/>
  <c r="AD223" i="1" s="1"/>
  <c r="AC222" i="1"/>
  <c r="AB222" i="1"/>
  <c r="AA222" i="1"/>
  <c r="Z222" i="1"/>
  <c r="AD222" i="1" s="1"/>
  <c r="AC221" i="1"/>
  <c r="AB221" i="1"/>
  <c r="AA221" i="1"/>
  <c r="Z221" i="1"/>
  <c r="AD221" i="1" s="1"/>
  <c r="AC220" i="1"/>
  <c r="AB220" i="1"/>
  <c r="AA220" i="1"/>
  <c r="Z220" i="1"/>
  <c r="AD220" i="1" s="1"/>
  <c r="AC219" i="1"/>
  <c r="AB219" i="1"/>
  <c r="AA219" i="1"/>
  <c r="Z219" i="1"/>
  <c r="AD219" i="1" s="1"/>
  <c r="AC218" i="1"/>
  <c r="AB218" i="1"/>
  <c r="AA218" i="1"/>
  <c r="Z218" i="1"/>
  <c r="AD218" i="1" s="1"/>
  <c r="AC217" i="1"/>
  <c r="AB217" i="1"/>
  <c r="AA217" i="1"/>
  <c r="Z217" i="1"/>
  <c r="AD217" i="1" s="1"/>
  <c r="AC216" i="1"/>
  <c r="AB216" i="1"/>
  <c r="AA216" i="1"/>
  <c r="Z216" i="1"/>
  <c r="AD216" i="1" s="1"/>
  <c r="AC215" i="1"/>
  <c r="AB215" i="1"/>
  <c r="AA215" i="1"/>
  <c r="Z215" i="1"/>
  <c r="AD215" i="1" s="1"/>
  <c r="AC214" i="1"/>
  <c r="AB214" i="1"/>
  <c r="AA214" i="1"/>
  <c r="Z214" i="1"/>
  <c r="AD214" i="1" s="1"/>
  <c r="AC213" i="1"/>
  <c r="AB213" i="1"/>
  <c r="AA213" i="1"/>
  <c r="Z213" i="1"/>
  <c r="AD213" i="1" s="1"/>
  <c r="AC212" i="1"/>
  <c r="AB212" i="1"/>
  <c r="AA212" i="1"/>
  <c r="Z212" i="1"/>
  <c r="AD212" i="1" s="1"/>
  <c r="AC211" i="1"/>
  <c r="AB211" i="1"/>
  <c r="AA211" i="1"/>
  <c r="Z211" i="1"/>
  <c r="AD211" i="1" s="1"/>
  <c r="AC210" i="1"/>
  <c r="AB210" i="1"/>
  <c r="AA210" i="1"/>
  <c r="Z210" i="1"/>
  <c r="AD210" i="1" s="1"/>
  <c r="AC209" i="1"/>
  <c r="AB209" i="1"/>
  <c r="AA209" i="1"/>
  <c r="Z209" i="1"/>
  <c r="AD209" i="1" s="1"/>
  <c r="AC208" i="1"/>
  <c r="AB208" i="1"/>
  <c r="AA208" i="1"/>
  <c r="Z208" i="1"/>
  <c r="AD208" i="1" s="1"/>
  <c r="AC207" i="1"/>
  <c r="AB207" i="1"/>
  <c r="AA207" i="1"/>
  <c r="Z207" i="1"/>
  <c r="AD207" i="1" s="1"/>
  <c r="AC206" i="1"/>
  <c r="AB206" i="1"/>
  <c r="AA206" i="1"/>
  <c r="Z206" i="1"/>
  <c r="AD206" i="1" s="1"/>
  <c r="AC205" i="1"/>
  <c r="AB205" i="1"/>
  <c r="AA205" i="1"/>
  <c r="Z205" i="1"/>
  <c r="AD205" i="1" s="1"/>
  <c r="AC204" i="1"/>
  <c r="AB204" i="1"/>
  <c r="AA204" i="1"/>
  <c r="Z204" i="1"/>
  <c r="AD204" i="1" s="1"/>
  <c r="AC203" i="1"/>
  <c r="AB203" i="1"/>
  <c r="AA203" i="1"/>
  <c r="Z203" i="1"/>
  <c r="AD203" i="1" s="1"/>
  <c r="AC202" i="1"/>
  <c r="AB202" i="1"/>
  <c r="AA202" i="1"/>
  <c r="Z202" i="1"/>
  <c r="AD202" i="1" s="1"/>
  <c r="AC201" i="1"/>
  <c r="AB201" i="1"/>
  <c r="AA201" i="1"/>
  <c r="Z201" i="1"/>
  <c r="AD201" i="1" s="1"/>
  <c r="AC200" i="1"/>
  <c r="AB200" i="1"/>
  <c r="AA200" i="1"/>
  <c r="Z200" i="1"/>
  <c r="AD200" i="1" s="1"/>
  <c r="AC199" i="1"/>
  <c r="AB199" i="1"/>
  <c r="AA199" i="1"/>
  <c r="Z199" i="1"/>
  <c r="AD199" i="1" s="1"/>
  <c r="AC198" i="1"/>
  <c r="AB198" i="1"/>
  <c r="AA198" i="1"/>
  <c r="Z198" i="1"/>
  <c r="AD198" i="1" s="1"/>
  <c r="AC197" i="1"/>
  <c r="AB197" i="1"/>
  <c r="AA197" i="1"/>
  <c r="Z197" i="1"/>
  <c r="AD197" i="1" s="1"/>
  <c r="AC196" i="1"/>
  <c r="AB196" i="1"/>
  <c r="AA196" i="1"/>
  <c r="Z196" i="1"/>
  <c r="AD196" i="1" s="1"/>
  <c r="AC195" i="1"/>
  <c r="AB195" i="1"/>
  <c r="AA195" i="1"/>
  <c r="Z195" i="1"/>
  <c r="AD195" i="1" s="1"/>
  <c r="AC194" i="1"/>
  <c r="AB194" i="1"/>
  <c r="AA194" i="1"/>
  <c r="Z194" i="1"/>
  <c r="AD194" i="1" s="1"/>
  <c r="AC193" i="1"/>
  <c r="AB193" i="1"/>
  <c r="AA193" i="1"/>
  <c r="Z193" i="1"/>
  <c r="AD193" i="1" s="1"/>
  <c r="AC192" i="1"/>
  <c r="AB192" i="1"/>
  <c r="AA192" i="1"/>
  <c r="Z192" i="1"/>
  <c r="AD192" i="1" s="1"/>
  <c r="AC191" i="1"/>
  <c r="AB191" i="1"/>
  <c r="AA191" i="1"/>
  <c r="Z191" i="1"/>
  <c r="AD191" i="1" s="1"/>
  <c r="AC190" i="1"/>
  <c r="AB190" i="1"/>
  <c r="AA190" i="1"/>
  <c r="Z190" i="1"/>
  <c r="AD190" i="1" s="1"/>
  <c r="AC189" i="1"/>
  <c r="AB189" i="1"/>
  <c r="AA189" i="1"/>
  <c r="Z189" i="1"/>
  <c r="AD189" i="1" s="1"/>
  <c r="AC188" i="1"/>
  <c r="AB188" i="1"/>
  <c r="AA188" i="1"/>
  <c r="Z188" i="1"/>
  <c r="AD188" i="1" s="1"/>
  <c r="AC187" i="1"/>
  <c r="AB187" i="1"/>
  <c r="AA187" i="1"/>
  <c r="Z187" i="1"/>
  <c r="AD187" i="1" s="1"/>
  <c r="AC186" i="1"/>
  <c r="AB186" i="1"/>
  <c r="AA186" i="1"/>
  <c r="Z186" i="1"/>
  <c r="AD186" i="1" s="1"/>
  <c r="AC185" i="1"/>
  <c r="AB185" i="1"/>
  <c r="AA185" i="1"/>
  <c r="Z185" i="1"/>
  <c r="AD185" i="1" s="1"/>
  <c r="AC184" i="1"/>
  <c r="AB184" i="1"/>
  <c r="AA184" i="1"/>
  <c r="Z184" i="1"/>
  <c r="AD184" i="1" s="1"/>
  <c r="AC183" i="1"/>
  <c r="AB183" i="1"/>
  <c r="AA183" i="1"/>
  <c r="Z183" i="1"/>
  <c r="AD183" i="1" s="1"/>
  <c r="AC182" i="1"/>
  <c r="AB182" i="1"/>
  <c r="AA182" i="1"/>
  <c r="Z182" i="1"/>
  <c r="AD182" i="1" s="1"/>
  <c r="AC181" i="1"/>
  <c r="AB181" i="1"/>
  <c r="AA181" i="1"/>
  <c r="Z181" i="1"/>
  <c r="AD181" i="1" s="1"/>
  <c r="AC180" i="1"/>
  <c r="AB180" i="1"/>
  <c r="AA180" i="1"/>
  <c r="Z180" i="1"/>
  <c r="AD180" i="1" s="1"/>
  <c r="AC179" i="1"/>
  <c r="AB179" i="1"/>
  <c r="AA179" i="1"/>
  <c r="Z179" i="1"/>
  <c r="AD179" i="1" s="1"/>
  <c r="AD178" i="1"/>
  <c r="AC178" i="1"/>
  <c r="AA178" i="1"/>
  <c r="Z178" i="1"/>
  <c r="AB178" i="1" s="1"/>
  <c r="AC177" i="1"/>
  <c r="AB177" i="1"/>
  <c r="AA177" i="1"/>
  <c r="Z177" i="1"/>
  <c r="AD177" i="1" s="1"/>
  <c r="AC176" i="1"/>
  <c r="AB176" i="1"/>
  <c r="AA176" i="1"/>
  <c r="Z176" i="1"/>
  <c r="AD176" i="1" s="1"/>
  <c r="AC175" i="1"/>
  <c r="AB175" i="1"/>
  <c r="AA175" i="1"/>
  <c r="Z175" i="1"/>
  <c r="AD175" i="1" s="1"/>
  <c r="AC174" i="1"/>
  <c r="AB174" i="1"/>
  <c r="AA174" i="1"/>
  <c r="Z174" i="1"/>
  <c r="AD174" i="1" s="1"/>
  <c r="AC173" i="1"/>
  <c r="AB173" i="1"/>
  <c r="AA173" i="1"/>
  <c r="Z173" i="1"/>
  <c r="AD173" i="1" s="1"/>
  <c r="AC172" i="1"/>
  <c r="AB172" i="1"/>
  <c r="AA172" i="1"/>
  <c r="Z172" i="1"/>
  <c r="AD172" i="1" s="1"/>
  <c r="AC171" i="1"/>
  <c r="AB171" i="1"/>
  <c r="AA171" i="1"/>
  <c r="Z171" i="1"/>
  <c r="AD171" i="1" s="1"/>
  <c r="AC170" i="1"/>
  <c r="AB170" i="1"/>
  <c r="AA170" i="1"/>
  <c r="Z170" i="1"/>
  <c r="AD170" i="1" s="1"/>
  <c r="AC169" i="1"/>
  <c r="AB169" i="1"/>
  <c r="AA169" i="1"/>
  <c r="Z169" i="1"/>
  <c r="AD169" i="1" s="1"/>
  <c r="AC168" i="1"/>
  <c r="AB168" i="1"/>
  <c r="AA168" i="1"/>
  <c r="Z168" i="1"/>
  <c r="AD168" i="1" s="1"/>
  <c r="AC167" i="1"/>
  <c r="AB167" i="1"/>
  <c r="AA167" i="1"/>
  <c r="Z167" i="1"/>
  <c r="AD167" i="1" s="1"/>
  <c r="AC166" i="1"/>
  <c r="AB166" i="1"/>
  <c r="AA166" i="1"/>
  <c r="Z166" i="1"/>
  <c r="AD166" i="1" s="1"/>
  <c r="AC165" i="1"/>
  <c r="AB165" i="1"/>
  <c r="AA165" i="1"/>
  <c r="Z165" i="1"/>
  <c r="AD165" i="1" s="1"/>
  <c r="AC164" i="1"/>
  <c r="AB164" i="1"/>
  <c r="AA164" i="1"/>
  <c r="Z164" i="1"/>
  <c r="AD164" i="1" s="1"/>
  <c r="AC163" i="1"/>
  <c r="AB163" i="1"/>
  <c r="AA163" i="1"/>
  <c r="Z163" i="1"/>
  <c r="AD163" i="1" s="1"/>
  <c r="AC162" i="1"/>
  <c r="AB162" i="1"/>
  <c r="AA162" i="1"/>
  <c r="Z162" i="1"/>
  <c r="AD162" i="1" s="1"/>
  <c r="AD161" i="1"/>
  <c r="AC161" i="1"/>
  <c r="AA161" i="1"/>
  <c r="Z161" i="1"/>
  <c r="AB161" i="1" s="1"/>
  <c r="AC160" i="1"/>
  <c r="AB160" i="1"/>
  <c r="AA160" i="1"/>
  <c r="Z160" i="1"/>
  <c r="AD160" i="1" s="1"/>
  <c r="AC159" i="1"/>
  <c r="AB159" i="1"/>
  <c r="AA159" i="1"/>
  <c r="Z159" i="1"/>
  <c r="AD159" i="1" s="1"/>
  <c r="AC158" i="1"/>
  <c r="AB158" i="1"/>
  <c r="AA158" i="1"/>
  <c r="Z158" i="1"/>
  <c r="AD158" i="1" s="1"/>
  <c r="AC157" i="1"/>
  <c r="AB157" i="1"/>
  <c r="AA157" i="1"/>
  <c r="Z157" i="1"/>
  <c r="AD157" i="1" s="1"/>
  <c r="AC156" i="1"/>
  <c r="AB156" i="1"/>
  <c r="AA156" i="1"/>
  <c r="Z156" i="1"/>
  <c r="AD156" i="1" s="1"/>
  <c r="AC155" i="1"/>
  <c r="AB155" i="1"/>
  <c r="AA155" i="1"/>
  <c r="Z155" i="1"/>
  <c r="AD155" i="1" s="1"/>
  <c r="AC154" i="1"/>
  <c r="AB154" i="1"/>
  <c r="AA154" i="1"/>
  <c r="Z154" i="1"/>
  <c r="AD154" i="1" s="1"/>
  <c r="AC153" i="1"/>
  <c r="AB153" i="1"/>
  <c r="AA153" i="1"/>
  <c r="Z153" i="1"/>
  <c r="AD153" i="1" s="1"/>
  <c r="AD152" i="1"/>
  <c r="AC152" i="1"/>
  <c r="AA152" i="1"/>
  <c r="Z152" i="1"/>
  <c r="AB152" i="1" s="1"/>
  <c r="AC151" i="1"/>
  <c r="AB151" i="1"/>
  <c r="AA151" i="1"/>
  <c r="Z151" i="1"/>
  <c r="AD151" i="1" s="1"/>
  <c r="AC150" i="1"/>
  <c r="AB150" i="1"/>
  <c r="AA150" i="1"/>
  <c r="Z150" i="1"/>
  <c r="AD150" i="1" s="1"/>
  <c r="AC149" i="1"/>
  <c r="AB149" i="1"/>
  <c r="AA149" i="1"/>
  <c r="Z149" i="1"/>
  <c r="AD149" i="1" s="1"/>
  <c r="AC148" i="1"/>
  <c r="AB148" i="1"/>
  <c r="AA148" i="1"/>
  <c r="Z148" i="1"/>
  <c r="AD148" i="1" s="1"/>
  <c r="AC147" i="1"/>
  <c r="AB147" i="1"/>
  <c r="AA147" i="1"/>
  <c r="Z147" i="1"/>
  <c r="AD147" i="1" s="1"/>
  <c r="AC146" i="1"/>
  <c r="AB146" i="1"/>
  <c r="AA146" i="1"/>
  <c r="Z146" i="1"/>
  <c r="AD146" i="1" s="1"/>
  <c r="AC145" i="1"/>
  <c r="AB145" i="1"/>
  <c r="AA145" i="1"/>
  <c r="Z145" i="1"/>
  <c r="AD145" i="1" s="1"/>
  <c r="AC144" i="1"/>
  <c r="AB144" i="1"/>
  <c r="AA144" i="1"/>
  <c r="Z144" i="1"/>
  <c r="AD144" i="1" s="1"/>
  <c r="AC143" i="1"/>
  <c r="AB143" i="1"/>
  <c r="AA143" i="1"/>
  <c r="Z143" i="1"/>
  <c r="AD143" i="1" s="1"/>
  <c r="AC142" i="1"/>
  <c r="AB142" i="1"/>
  <c r="AA142" i="1"/>
  <c r="Z142" i="1"/>
  <c r="AD142" i="1" s="1"/>
  <c r="AC141" i="1"/>
  <c r="AB141" i="1"/>
  <c r="AA141" i="1"/>
  <c r="Z141" i="1"/>
  <c r="AD141" i="1" s="1"/>
  <c r="AC140" i="1"/>
  <c r="AB140" i="1"/>
  <c r="AA140" i="1"/>
  <c r="Z140" i="1"/>
  <c r="AD140" i="1" s="1"/>
  <c r="AC139" i="1"/>
  <c r="AB139" i="1"/>
  <c r="AA139" i="1"/>
  <c r="Z139" i="1"/>
  <c r="AD139" i="1" s="1"/>
  <c r="AC138" i="1"/>
  <c r="AB138" i="1"/>
  <c r="AA138" i="1"/>
  <c r="Z138" i="1"/>
  <c r="AD138" i="1" s="1"/>
  <c r="AC137" i="1"/>
  <c r="AB137" i="1"/>
  <c r="AA137" i="1"/>
  <c r="Z137" i="1"/>
  <c r="AD137" i="1" s="1"/>
  <c r="AC136" i="1"/>
  <c r="AB136" i="1"/>
  <c r="AA136" i="1"/>
  <c r="Z136" i="1"/>
  <c r="AD136" i="1" s="1"/>
  <c r="AC135" i="1"/>
  <c r="AB135" i="1"/>
  <c r="AA135" i="1"/>
  <c r="Z135" i="1"/>
  <c r="AD135" i="1" s="1"/>
  <c r="AD134" i="1"/>
  <c r="AC134" i="1"/>
  <c r="AA134" i="1"/>
  <c r="Z134" i="1"/>
  <c r="AB134" i="1" s="1"/>
  <c r="AC133" i="1"/>
  <c r="AB133" i="1"/>
  <c r="AA133" i="1"/>
  <c r="Z133" i="1"/>
  <c r="AD133" i="1" s="1"/>
  <c r="AC132" i="1"/>
  <c r="AB132" i="1"/>
  <c r="AA132" i="1"/>
  <c r="Z132" i="1"/>
  <c r="AD132" i="1" s="1"/>
  <c r="AD131" i="1"/>
  <c r="AC131" i="1"/>
  <c r="AA131" i="1"/>
  <c r="Z131" i="1"/>
  <c r="AB131" i="1" s="1"/>
  <c r="AC130" i="1"/>
  <c r="AB130" i="1"/>
  <c r="AA130" i="1"/>
  <c r="Z130" i="1"/>
  <c r="AD130" i="1" s="1"/>
  <c r="AC129" i="1"/>
  <c r="AB129" i="1"/>
  <c r="AA129" i="1"/>
  <c r="Z129" i="1"/>
  <c r="AD129" i="1" s="1"/>
  <c r="AC128" i="1"/>
  <c r="AB128" i="1"/>
  <c r="AA128" i="1"/>
  <c r="Z128" i="1"/>
  <c r="AD128" i="1" s="1"/>
  <c r="AC127" i="1"/>
  <c r="AB127" i="1"/>
  <c r="AA127" i="1"/>
  <c r="Z127" i="1"/>
  <c r="AD127" i="1" s="1"/>
  <c r="AC126" i="1"/>
  <c r="AB126" i="1"/>
  <c r="AA126" i="1"/>
  <c r="Z126" i="1"/>
  <c r="AD126" i="1" s="1"/>
  <c r="AC125" i="1"/>
  <c r="AB125" i="1"/>
  <c r="AA125" i="1"/>
  <c r="Z125" i="1"/>
  <c r="AD125" i="1" s="1"/>
  <c r="AC124" i="1"/>
  <c r="AB124" i="1"/>
  <c r="AA124" i="1"/>
  <c r="Z124" i="1"/>
  <c r="AD124" i="1" s="1"/>
  <c r="AC123" i="1"/>
  <c r="AB123" i="1"/>
  <c r="AA123" i="1"/>
  <c r="Z123" i="1"/>
  <c r="AD123" i="1" s="1"/>
  <c r="AC122" i="1"/>
  <c r="AB122" i="1"/>
  <c r="AA122" i="1"/>
  <c r="Z122" i="1"/>
  <c r="AD122" i="1" s="1"/>
  <c r="AC121" i="1"/>
  <c r="AB121" i="1"/>
  <c r="AA121" i="1"/>
  <c r="Z121" i="1"/>
  <c r="AD121" i="1" s="1"/>
  <c r="AC120" i="1"/>
  <c r="AB120" i="1"/>
  <c r="AA120" i="1"/>
  <c r="Z120" i="1"/>
  <c r="AD120" i="1" s="1"/>
  <c r="AC119" i="1"/>
  <c r="AB119" i="1"/>
  <c r="AA119" i="1"/>
  <c r="Z119" i="1"/>
  <c r="AD119" i="1" s="1"/>
  <c r="AC118" i="1"/>
  <c r="AB118" i="1"/>
  <c r="AA118" i="1"/>
  <c r="Z118" i="1"/>
  <c r="AD118" i="1" s="1"/>
  <c r="AC117" i="1"/>
  <c r="AB117" i="1"/>
  <c r="AA117" i="1"/>
  <c r="Z117" i="1"/>
  <c r="AD117" i="1" s="1"/>
  <c r="AC116" i="1"/>
  <c r="AB116" i="1"/>
  <c r="AA116" i="1"/>
  <c r="Z116" i="1"/>
  <c r="AD116" i="1" s="1"/>
  <c r="AC115" i="1"/>
  <c r="AB115" i="1"/>
  <c r="AA115" i="1"/>
  <c r="Z115" i="1"/>
  <c r="AD115" i="1" s="1"/>
  <c r="AC114" i="1"/>
  <c r="AB114" i="1"/>
  <c r="AA114" i="1"/>
  <c r="Z114" i="1"/>
  <c r="AD114" i="1" s="1"/>
  <c r="AD113" i="1"/>
  <c r="AC113" i="1"/>
  <c r="AA113" i="1"/>
  <c r="Z113" i="1"/>
  <c r="AB113" i="1" s="1"/>
  <c r="AC112" i="1"/>
  <c r="AB112" i="1"/>
  <c r="AA112" i="1"/>
  <c r="Z112" i="1"/>
  <c r="AD112" i="1" s="1"/>
  <c r="AC111" i="1"/>
  <c r="AB111" i="1"/>
  <c r="AA111" i="1"/>
  <c r="Z111" i="1"/>
  <c r="AD111" i="1" s="1"/>
  <c r="AC110" i="1"/>
  <c r="AB110" i="1"/>
  <c r="AA110" i="1"/>
  <c r="Z110" i="1"/>
  <c r="AD110" i="1" s="1"/>
  <c r="AC109" i="1"/>
  <c r="AB109" i="1"/>
  <c r="AA109" i="1"/>
  <c r="Z109" i="1"/>
  <c r="AD109" i="1" s="1"/>
  <c r="AC108" i="1"/>
  <c r="AB108" i="1"/>
  <c r="AA108" i="1"/>
  <c r="Z108" i="1"/>
  <c r="AD108" i="1" s="1"/>
  <c r="AC107" i="1"/>
  <c r="AB107" i="1"/>
  <c r="AA107" i="1"/>
  <c r="Z107" i="1"/>
  <c r="AD107" i="1" s="1"/>
  <c r="AC106" i="1"/>
  <c r="AB106" i="1"/>
  <c r="AA106" i="1"/>
  <c r="Z106" i="1"/>
  <c r="AD106" i="1" s="1"/>
  <c r="AC105" i="1"/>
  <c r="AB105" i="1"/>
  <c r="AA105" i="1"/>
  <c r="Z105" i="1"/>
  <c r="AD105" i="1" s="1"/>
  <c r="AC104" i="1"/>
  <c r="AB104" i="1"/>
  <c r="AA104" i="1"/>
  <c r="Z104" i="1"/>
  <c r="AD104" i="1" s="1"/>
  <c r="AC103" i="1"/>
  <c r="AB103" i="1"/>
  <c r="AA103" i="1"/>
  <c r="Z103" i="1"/>
  <c r="AD103" i="1" s="1"/>
  <c r="AC102" i="1"/>
  <c r="AB102" i="1"/>
  <c r="AA102" i="1"/>
  <c r="Z102" i="1"/>
  <c r="AD102" i="1" s="1"/>
  <c r="AC101" i="1"/>
  <c r="AB101" i="1"/>
  <c r="AA101" i="1"/>
  <c r="Z101" i="1"/>
  <c r="AD101" i="1" s="1"/>
  <c r="AC100" i="1"/>
  <c r="AB100" i="1"/>
  <c r="AA100" i="1"/>
  <c r="Z100" i="1"/>
  <c r="AD100" i="1" s="1"/>
  <c r="AC99" i="1"/>
  <c r="AB99" i="1"/>
  <c r="AA99" i="1"/>
  <c r="Z99" i="1"/>
  <c r="AD99" i="1" s="1"/>
  <c r="AC98" i="1"/>
  <c r="AB98" i="1"/>
  <c r="AA98" i="1"/>
  <c r="Z98" i="1"/>
  <c r="AD98" i="1" s="1"/>
  <c r="AC97" i="1"/>
  <c r="AB97" i="1"/>
  <c r="AA97" i="1"/>
  <c r="Z97" i="1"/>
  <c r="AD97" i="1" s="1"/>
  <c r="AC96" i="1"/>
  <c r="AB96" i="1"/>
  <c r="AA96" i="1"/>
  <c r="Z96" i="1"/>
  <c r="AD96" i="1" s="1"/>
  <c r="AC95" i="1"/>
  <c r="AB95" i="1"/>
  <c r="AA95" i="1"/>
  <c r="Z95" i="1"/>
  <c r="AD95" i="1" s="1"/>
  <c r="AC94" i="1"/>
  <c r="AB94" i="1"/>
  <c r="AA94" i="1"/>
  <c r="Z94" i="1"/>
  <c r="AD94" i="1" s="1"/>
  <c r="AC93" i="1"/>
  <c r="AB93" i="1"/>
  <c r="AA93" i="1"/>
  <c r="Z93" i="1"/>
  <c r="AD93" i="1" s="1"/>
  <c r="AC92" i="1"/>
  <c r="AB92" i="1"/>
  <c r="AA92" i="1"/>
  <c r="Z92" i="1"/>
  <c r="AD92" i="1" s="1"/>
  <c r="AC91" i="1"/>
  <c r="AB91" i="1"/>
  <c r="AA91" i="1"/>
  <c r="Z91" i="1"/>
  <c r="AD91" i="1" s="1"/>
  <c r="AC90" i="1"/>
  <c r="AB90" i="1"/>
  <c r="AA90" i="1"/>
  <c r="Z90" i="1"/>
  <c r="AD90" i="1" s="1"/>
  <c r="AC89" i="1"/>
  <c r="AB89" i="1"/>
  <c r="AA89" i="1"/>
  <c r="Z89" i="1"/>
  <c r="AD89" i="1" s="1"/>
  <c r="AC88" i="1"/>
  <c r="AB88" i="1"/>
  <c r="AA88" i="1"/>
  <c r="Z88" i="1"/>
  <c r="AD88" i="1" s="1"/>
  <c r="AC87" i="1"/>
  <c r="AB87" i="1"/>
  <c r="AA87" i="1"/>
  <c r="Z87" i="1"/>
  <c r="AD87" i="1" s="1"/>
  <c r="AC86" i="1"/>
  <c r="AB86" i="1"/>
  <c r="AA86" i="1"/>
  <c r="Z86" i="1"/>
  <c r="AD86" i="1" s="1"/>
  <c r="AC85" i="1"/>
  <c r="AB85" i="1"/>
  <c r="AA85" i="1"/>
  <c r="Z85" i="1"/>
  <c r="AD85" i="1" s="1"/>
  <c r="AC84" i="1"/>
  <c r="AB84" i="1"/>
  <c r="AA84" i="1"/>
  <c r="Z84" i="1"/>
  <c r="AD84" i="1" s="1"/>
  <c r="AC83" i="1"/>
  <c r="AB83" i="1"/>
  <c r="AA83" i="1"/>
  <c r="Z83" i="1"/>
  <c r="AD83" i="1" s="1"/>
  <c r="AC82" i="1"/>
  <c r="AB82" i="1"/>
  <c r="AA82" i="1"/>
  <c r="Z82" i="1"/>
  <c r="AD82" i="1" s="1"/>
  <c r="AC81" i="1"/>
  <c r="AB81" i="1"/>
  <c r="AA81" i="1"/>
  <c r="Z81" i="1"/>
  <c r="AD81" i="1" s="1"/>
  <c r="AC80" i="1"/>
  <c r="AB80" i="1"/>
  <c r="AA80" i="1"/>
  <c r="Z80" i="1"/>
  <c r="AD80" i="1" s="1"/>
  <c r="AC79" i="1"/>
  <c r="AB79" i="1"/>
  <c r="AA79" i="1"/>
  <c r="Z79" i="1"/>
  <c r="AD79" i="1" s="1"/>
  <c r="AC78" i="1"/>
  <c r="AB78" i="1"/>
  <c r="AA78" i="1"/>
  <c r="Z78" i="1"/>
  <c r="AD78" i="1" s="1"/>
  <c r="AC77" i="1"/>
  <c r="AB77" i="1"/>
  <c r="AA77" i="1"/>
  <c r="Z77" i="1"/>
  <c r="AD77" i="1" s="1"/>
  <c r="AC76" i="1"/>
  <c r="AB76" i="1"/>
  <c r="AA76" i="1"/>
  <c r="Z76" i="1"/>
  <c r="AD76" i="1" s="1"/>
  <c r="AD75" i="1"/>
  <c r="AC75" i="1"/>
  <c r="AA75" i="1"/>
  <c r="Z75" i="1"/>
  <c r="AB75" i="1" s="1"/>
  <c r="AC74" i="1"/>
  <c r="AB74" i="1"/>
  <c r="AA74" i="1"/>
  <c r="Z74" i="1"/>
  <c r="AD74" i="1" s="1"/>
  <c r="AC73" i="1"/>
  <c r="AB73" i="1"/>
  <c r="AA73" i="1"/>
  <c r="Z73" i="1"/>
  <c r="AD73" i="1" s="1"/>
  <c r="AC72" i="1"/>
  <c r="AB72" i="1"/>
  <c r="AA72" i="1"/>
  <c r="Z72" i="1"/>
  <c r="AD72" i="1" s="1"/>
  <c r="AC71" i="1"/>
  <c r="AB71" i="1"/>
  <c r="AA71" i="1"/>
  <c r="Z71" i="1"/>
  <c r="AD71" i="1" s="1"/>
  <c r="AD70" i="1"/>
  <c r="AC70" i="1"/>
  <c r="AA70" i="1"/>
  <c r="Z70" i="1"/>
  <c r="AB70" i="1" s="1"/>
  <c r="AC69" i="1"/>
  <c r="AB69" i="1"/>
  <c r="AA69" i="1"/>
  <c r="Z69" i="1"/>
  <c r="AD69" i="1" s="1"/>
  <c r="AC68" i="1"/>
  <c r="AB68" i="1"/>
  <c r="AA68" i="1"/>
  <c r="Z68" i="1"/>
  <c r="AD68" i="1" s="1"/>
  <c r="AC67" i="1"/>
  <c r="AB67" i="1"/>
  <c r="AA67" i="1"/>
  <c r="Z67" i="1"/>
  <c r="AD67" i="1" s="1"/>
  <c r="AD66" i="1"/>
  <c r="AC66" i="1"/>
  <c r="AA66" i="1"/>
  <c r="Z66" i="1"/>
  <c r="AB66" i="1" s="1"/>
  <c r="AC65" i="1"/>
  <c r="AB65" i="1"/>
  <c r="AA65" i="1"/>
  <c r="Z65" i="1"/>
  <c r="AD65" i="1" s="1"/>
  <c r="AD64" i="1"/>
  <c r="AC64" i="1"/>
  <c r="AA64" i="1"/>
  <c r="Z64" i="1"/>
  <c r="AB64" i="1" s="1"/>
  <c r="AD63" i="1"/>
  <c r="AC63" i="1"/>
  <c r="AA63" i="1"/>
  <c r="Z63" i="1"/>
  <c r="AB63" i="1" s="1"/>
  <c r="AC62" i="1"/>
  <c r="AB62" i="1"/>
  <c r="AA62" i="1"/>
  <c r="Z62" i="1"/>
  <c r="AD62" i="1" s="1"/>
  <c r="AC61" i="1"/>
  <c r="AB61" i="1"/>
  <c r="AA61" i="1"/>
  <c r="Z61" i="1"/>
  <c r="AD61" i="1" s="1"/>
  <c r="AD60" i="1"/>
  <c r="AC60" i="1"/>
  <c r="AA60" i="1"/>
  <c r="Z60" i="1"/>
  <c r="AB60" i="1" s="1"/>
  <c r="AC59" i="1"/>
  <c r="AB59" i="1"/>
  <c r="AA59" i="1"/>
  <c r="Z59" i="1"/>
  <c r="AD59" i="1" s="1"/>
  <c r="AC58" i="1"/>
  <c r="AB58" i="1"/>
  <c r="AA58" i="1"/>
  <c r="Z58" i="1"/>
  <c r="AD58" i="1" s="1"/>
  <c r="AD57" i="1"/>
  <c r="AC57" i="1"/>
  <c r="AA57" i="1"/>
  <c r="Z57" i="1"/>
  <c r="AB57" i="1" s="1"/>
  <c r="AD56" i="1"/>
  <c r="AC56" i="1"/>
  <c r="AA56" i="1"/>
  <c r="Z56" i="1"/>
  <c r="AB56" i="1" s="1"/>
  <c r="AD55" i="1"/>
  <c r="AC55" i="1"/>
  <c r="AA55" i="1"/>
  <c r="Z55" i="1"/>
  <c r="AB55" i="1" s="1"/>
  <c r="AC54" i="1"/>
  <c r="AB54" i="1"/>
  <c r="AA54" i="1"/>
  <c r="Z54" i="1"/>
  <c r="AD54" i="1" s="1"/>
  <c r="AD53" i="1"/>
  <c r="AC53" i="1"/>
  <c r="AA53" i="1"/>
  <c r="Z53" i="1"/>
  <c r="AB53" i="1" s="1"/>
  <c r="AD52" i="1"/>
  <c r="AC52" i="1"/>
  <c r="AA52" i="1"/>
  <c r="Z52" i="1"/>
  <c r="AB52" i="1" s="1"/>
  <c r="AC51" i="1"/>
  <c r="AB51" i="1"/>
  <c r="AA51" i="1"/>
  <c r="Z51" i="1"/>
  <c r="AD51" i="1" s="1"/>
  <c r="AD50" i="1"/>
  <c r="AC50" i="1"/>
  <c r="AA50" i="1"/>
  <c r="Z50" i="1"/>
  <c r="AB50" i="1" s="1"/>
  <c r="AC49" i="1"/>
  <c r="AB49" i="1"/>
  <c r="AA49" i="1"/>
  <c r="Z49" i="1"/>
  <c r="AD49" i="1" s="1"/>
  <c r="AD48" i="1"/>
  <c r="AC48" i="1"/>
  <c r="AA48" i="1"/>
  <c r="Z48" i="1"/>
  <c r="AB48" i="1" s="1"/>
  <c r="AC47" i="1"/>
  <c r="AB47" i="1"/>
  <c r="AA47" i="1"/>
  <c r="Z47" i="1"/>
  <c r="AD47" i="1" s="1"/>
  <c r="AD46" i="1"/>
  <c r="AC46" i="1"/>
  <c r="AA46" i="1"/>
  <c r="Z46" i="1"/>
  <c r="AB46" i="1" s="1"/>
  <c r="AD45" i="1"/>
  <c r="AC45" i="1"/>
  <c r="AA45" i="1"/>
  <c r="Z45" i="1"/>
  <c r="AB45" i="1" s="1"/>
  <c r="AD44" i="1"/>
  <c r="AC44" i="1"/>
  <c r="AA44" i="1"/>
  <c r="Z44" i="1"/>
  <c r="AB44" i="1" s="1"/>
  <c r="AD43" i="1"/>
  <c r="AC43" i="1"/>
  <c r="AA43" i="1"/>
  <c r="Z43" i="1"/>
  <c r="AB43" i="1" s="1"/>
  <c r="AD42" i="1"/>
  <c r="AC42" i="1"/>
  <c r="AA42" i="1"/>
  <c r="Z42" i="1"/>
  <c r="AB42" i="1" s="1"/>
  <c r="AC41" i="1"/>
  <c r="AB41" i="1"/>
  <c r="AA41" i="1"/>
  <c r="Z41" i="1"/>
  <c r="AD41" i="1" s="1"/>
  <c r="AD40" i="1"/>
  <c r="AC40" i="1"/>
  <c r="AA40" i="1"/>
  <c r="Z40" i="1"/>
  <c r="AB40" i="1" s="1"/>
  <c r="AC39" i="1"/>
  <c r="AB39" i="1"/>
  <c r="AA39" i="1"/>
  <c r="Z39" i="1"/>
  <c r="AD39" i="1" s="1"/>
  <c r="AD38" i="1"/>
  <c r="AC38" i="1"/>
  <c r="AA38" i="1"/>
  <c r="Z38" i="1"/>
  <c r="AB38" i="1" s="1"/>
  <c r="AD37" i="1"/>
  <c r="AC37" i="1"/>
  <c r="AA37" i="1"/>
  <c r="Z37" i="1"/>
  <c r="AB37" i="1" s="1"/>
  <c r="AC36" i="1"/>
  <c r="AB36" i="1"/>
  <c r="AA36" i="1"/>
  <c r="Z36" i="1"/>
  <c r="AD36" i="1" s="1"/>
  <c r="AD35" i="1"/>
  <c r="AC35" i="1"/>
  <c r="AA35" i="1"/>
  <c r="Z35" i="1"/>
  <c r="AB35" i="1" s="1"/>
  <c r="AC34" i="1"/>
  <c r="AB34" i="1"/>
  <c r="AA34" i="1"/>
  <c r="Z34" i="1"/>
  <c r="AD34" i="1" s="1"/>
  <c r="AD33" i="1"/>
  <c r="AC33" i="1"/>
  <c r="AA33" i="1"/>
  <c r="Z33" i="1"/>
  <c r="AB33" i="1" s="1"/>
  <c r="AD32" i="1"/>
  <c r="AC32" i="1"/>
  <c r="AA32" i="1"/>
  <c r="Z32" i="1"/>
  <c r="AB32" i="1" s="1"/>
  <c r="AD31" i="1"/>
  <c r="AC31" i="1"/>
  <c r="AA31" i="1"/>
  <c r="Z31" i="1"/>
  <c r="AB31" i="1" s="1"/>
  <c r="AD30" i="1"/>
  <c r="AC30" i="1"/>
  <c r="AA30" i="1"/>
  <c r="Z30" i="1"/>
  <c r="AB30" i="1" s="1"/>
  <c r="AD29" i="1"/>
  <c r="AC29" i="1"/>
  <c r="AA29" i="1"/>
  <c r="Z29" i="1"/>
  <c r="AB29" i="1" s="1"/>
  <c r="AD28" i="1"/>
  <c r="AC28" i="1"/>
  <c r="AA28" i="1"/>
  <c r="Z28" i="1"/>
  <c r="AB28" i="1" s="1"/>
  <c r="AD27" i="1"/>
  <c r="AC27" i="1"/>
  <c r="AA27" i="1"/>
  <c r="Z27" i="1"/>
  <c r="AB27" i="1" s="1"/>
  <c r="AC26" i="1"/>
  <c r="AB26" i="1"/>
  <c r="AA26" i="1"/>
  <c r="Z26" i="1"/>
  <c r="AD26" i="1" s="1"/>
  <c r="AD25" i="1"/>
  <c r="AC25" i="1"/>
  <c r="AA25" i="1"/>
  <c r="Z25" i="1"/>
  <c r="AB25" i="1" s="1"/>
  <c r="AD24" i="1"/>
  <c r="AC24" i="1"/>
  <c r="AA24" i="1"/>
  <c r="Z24" i="1"/>
  <c r="AB24" i="1" s="1"/>
  <c r="AD23" i="1"/>
  <c r="AC23" i="1"/>
  <c r="AA23" i="1"/>
  <c r="Z23" i="1"/>
  <c r="AB23" i="1" s="1"/>
  <c r="AD22" i="1"/>
  <c r="AC22" i="1"/>
  <c r="AA22" i="1"/>
  <c r="Z22" i="1"/>
  <c r="AB22" i="1" s="1"/>
  <c r="AD21" i="1"/>
  <c r="AC21" i="1"/>
  <c r="AA21" i="1"/>
  <c r="Z21" i="1"/>
  <c r="AB21" i="1" s="1"/>
  <c r="AD20" i="1"/>
  <c r="AC20" i="1"/>
  <c r="AA20" i="1"/>
  <c r="Z20" i="1"/>
  <c r="AB20" i="1" s="1"/>
  <c r="AD19" i="1"/>
  <c r="AC19" i="1"/>
  <c r="AA19" i="1"/>
  <c r="Z19" i="1"/>
  <c r="AB19" i="1" s="1"/>
  <c r="AD18" i="1"/>
  <c r="AC18" i="1"/>
  <c r="AA18" i="1"/>
  <c r="Z18" i="1"/>
  <c r="AB18" i="1" s="1"/>
  <c r="AD17" i="1"/>
  <c r="AC17" i="1"/>
  <c r="AA17" i="1"/>
  <c r="Z17" i="1"/>
  <c r="AB17" i="1" s="1"/>
  <c r="AD16" i="1"/>
  <c r="AC16" i="1"/>
  <c r="AA16" i="1"/>
  <c r="Z16" i="1"/>
  <c r="AB16" i="1" s="1"/>
  <c r="AD15" i="1"/>
  <c r="AC15" i="1"/>
  <c r="AA15" i="1"/>
  <c r="Z15" i="1"/>
  <c r="AB15" i="1" s="1"/>
  <c r="AD14" i="1"/>
  <c r="AC14" i="1"/>
  <c r="AA14" i="1"/>
  <c r="Z14" i="1"/>
  <c r="AB14" i="1" s="1"/>
  <c r="AD13" i="1"/>
  <c r="AC13" i="1"/>
  <c r="AA13" i="1"/>
  <c r="Z13" i="1"/>
  <c r="AB13" i="1" s="1"/>
  <c r="AD12" i="1"/>
  <c r="AC12" i="1"/>
  <c r="AA12" i="1"/>
  <c r="Z12" i="1"/>
  <c r="AB12" i="1" s="1"/>
  <c r="AD11" i="1"/>
  <c r="AC11" i="1"/>
  <c r="AA11" i="1"/>
  <c r="Z11" i="1"/>
  <c r="AB11" i="1" s="1"/>
  <c r="AD10" i="1"/>
  <c r="AC10" i="1"/>
  <c r="AA10" i="1"/>
  <c r="Z10" i="1"/>
  <c r="AB10" i="1" s="1"/>
  <c r="AD9" i="1"/>
  <c r="AC9" i="1"/>
  <c r="AA9" i="1"/>
  <c r="Z9" i="1"/>
  <c r="AB9" i="1" s="1"/>
  <c r="AD8" i="1"/>
  <c r="AC8" i="1"/>
  <c r="AA8" i="1"/>
  <c r="Z8" i="1"/>
  <c r="AB8" i="1" s="1"/>
  <c r="AD7" i="1"/>
  <c r="AC7" i="1"/>
  <c r="AA7" i="1"/>
  <c r="Z7" i="1"/>
  <c r="AB7" i="1" s="1"/>
  <c r="AD6" i="1"/>
  <c r="AC6" i="1"/>
  <c r="AA6" i="1"/>
  <c r="Z6" i="1"/>
  <c r="AB6" i="1" s="1"/>
  <c r="AC5" i="1"/>
  <c r="AB5" i="1"/>
  <c r="AA5" i="1"/>
  <c r="Z5" i="1"/>
  <c r="AD5" i="1" s="1"/>
  <c r="AD4" i="1"/>
  <c r="AC4" i="1"/>
  <c r="AA4" i="1"/>
  <c r="Z4" i="1"/>
  <c r="AB4" i="1" s="1"/>
  <c r="AD3" i="1"/>
  <c r="AC3" i="1"/>
  <c r="AA3" i="1"/>
  <c r="Z3" i="1"/>
  <c r="AB3" i="1" s="1"/>
  <c r="AD2" i="1"/>
  <c r="AC2" i="1"/>
  <c r="AA2" i="1"/>
  <c r="Z2" i="1"/>
  <c r="AB2" i="1" s="1"/>
  <c r="P7" i="6" l="1"/>
  <c r="P6" i="6"/>
  <c r="D13" i="6"/>
  <c r="D21" i="6" s="1"/>
  <c r="D14" i="6"/>
  <c r="D22" i="6" s="1"/>
  <c r="D16" i="6"/>
  <c r="M8" i="6"/>
  <c r="P8" i="8"/>
  <c r="P6" i="8"/>
  <c r="D13" i="8"/>
  <c r="D21" i="8" s="1"/>
  <c r="D14" i="8"/>
  <c r="U15" i="8" l="1"/>
  <c r="T15" i="8"/>
  <c r="S15" i="8"/>
  <c r="R15" i="8"/>
  <c r="Q15" i="8"/>
  <c r="D22" i="8" s="1"/>
  <c r="P15" i="8"/>
  <c r="O15" i="8"/>
  <c r="N15" i="8"/>
  <c r="M15" i="8"/>
  <c r="D23" i="6"/>
  <c r="D23" i="8" l="1"/>
  <c r="I13" i="8" l="1"/>
  <c r="I19" i="8" l="1"/>
  <c r="I14" i="8"/>
  <c r="I15" i="8" s="1"/>
  <c r="M22" i="8" s="1"/>
  <c r="B15" i="9" l="1"/>
  <c r="M21" i="8"/>
  <c r="B14" i="9" l="1"/>
  <c r="B9" i="9" s="1"/>
  <c r="B19" i="9" s="1"/>
  <c r="M2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5" authorId="0" shapeId="0" xr:uid="{00000000-0006-0000-0500-000001000000}">
      <text>
        <r>
          <rPr>
            <sz val="10"/>
            <color rgb="FF000000"/>
            <rFont val="Arial"/>
            <scheme val="minor"/>
          </rPr>
          <t>На какое кол-во объявлений мы сможем применить оптимальные услуги продвижения в месяц</t>
        </r>
      </text>
    </comment>
    <comment ref="D22" authorId="0" shapeId="0" xr:uid="{00000000-0006-0000-0500-000002000000}">
      <text>
        <r>
          <rPr>
            <sz val="10"/>
            <color rgb="FF000000"/>
            <rFont val="Arial"/>
            <scheme val="minor"/>
          </rPr>
          <t>Какие услуги мы здесь применяем? 
*среднее х10</t>
        </r>
      </text>
    </comment>
  </commentList>
</comments>
</file>

<file path=xl/sharedStrings.xml><?xml version="1.0" encoding="utf-8"?>
<sst xmlns="http://schemas.openxmlformats.org/spreadsheetml/2006/main" count="6911" uniqueCount="3155">
  <si>
    <t>Позиция в выдаче</t>
  </si>
  <si>
    <t>Заголовок объявления</t>
  </si>
  <si>
    <t>Цена в объявлении</t>
  </si>
  <si>
    <t>Наличие знака о понижения цены</t>
  </si>
  <si>
    <t>Какие используют значки маркетинга</t>
  </si>
  <si>
    <t>Текст объявления</t>
  </si>
  <si>
    <t>Кол-во символов в тексте объявления</t>
  </si>
  <si>
    <t>Адрес в объявлении</t>
  </si>
  <si>
    <t>Категория у обьявления</t>
  </si>
  <si>
    <t>Ссылка на объявление</t>
  </si>
  <si>
    <t>ID User</t>
  </si>
  <si>
    <t>Имя продавца</t>
  </si>
  <si>
    <t>Время применения услуги / публикации объявл.</t>
  </si>
  <si>
    <t>Рейтинг</t>
  </si>
  <si>
    <t>Кол-во отзывов под обьявлением</t>
  </si>
  <si>
    <t>Кол-во выполненных авито доставок</t>
  </si>
  <si>
    <t>Продает с авито доставкой</t>
  </si>
  <si>
    <t>Какие иксовые услуги применяют</t>
  </si>
  <si>
    <t>Какие доп. услуги применяют</t>
  </si>
  <si>
    <t>Тип продавца</t>
  </si>
  <si>
    <t>На Авито</t>
  </si>
  <si>
    <t>Кол-во просмотров за сегодня</t>
  </si>
  <si>
    <t>Кол-во просмотров за все время</t>
  </si>
  <si>
    <t>Ссылка на магазин</t>
  </si>
  <si>
    <t>Кол-во фото в объявлении</t>
  </si>
  <si>
    <t>Просмотров за месяц</t>
  </si>
  <si>
    <t>Просмотры с услугами в день</t>
  </si>
  <si>
    <t>Просмотры с услугами в месяц</t>
  </si>
  <si>
    <t>Просмотры без услуг в день</t>
  </si>
  <si>
    <t>Просмотры без услуг в месяц</t>
  </si>
  <si>
    <t>Каркасный дачный дом зимний 7x8</t>
  </si>
  <si>
    <t>Нет</t>
  </si>
  <si>
    <t>Каркасный дом 56кв. М с теppасой в кoмплектации хoлодный контур, тeплый кoнтур и пoд ключ.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865 000р.
2. Теплый контур — 1 835 000р.
3. Под ключ — 2 215 000р.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</si>
  <si>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Москва, Центральный административный округ, Пресненский район, Московский международный деловой центр Москва-Сити; Выставочная; до 5 мин.; Деловой центр; до 5 мин.; Международная; 6–10 мин.;</t>
  </si>
  <si>
    <t>Ремонт и строительство в Москве</t>
  </si>
  <si>
    <t>https://www.avito.ru/moskva/remont_i_stroitelstvo/karkasnyy_dachnyy_dom_zimniy_7x8_3752797866</t>
  </si>
  <si>
    <t>fe63fecfbf7fd5852de05a2a3d56310e</t>
  </si>
  <si>
    <t>Дом За Радость МСК</t>
  </si>
  <si>
    <t>сегодня в 11:47</t>
  </si>
  <si>
    <t>П</t>
  </si>
  <si>
    <t>xl</t>
  </si>
  <si>
    <t>https://www.avito.ru/user/fe63fecfbf7fd5852de05a2a3d56310e/profile/all?src=search_seller_info&amp;sellerId=fe63fecfbf7fd5852de05a2a3d56310e</t>
  </si>
  <si>
    <t>Модульный каркасный дом под ключ</t>
  </si>
  <si>
    <t>Модульныекаркасные домамодульныйкаркасныйдачный домикдом под ключ купить.
Выбираете качественный быстровозводимый модульный дом с готовой отделкой?
Хотите купить новый современный теплый дом, построенный на участке всего через месяц?
Тогда звоните или пишите сообщение уже сейчас!
Профессионально производим быстровозводимые дома под ключ — уютные, надежные и качественные.
Совсем недорого и всего за один месяц!
Предлагаем Дом Modi Eco G35:
длина 7,1м, глубина 5м, высота 3м.
Утепленный зимний каркас со стенами и кровлей.
Вагонка штиль под брус.
Натяжные потолки.
Теплые полы с диммером во всём доме.
Пол из кварц-винила.
Панорамные окна и двери с двухкамерными стеклопакетами.
Готовая скрытая электрика с автоматами Abb в щитовой.
Скрытая сантехника.
Ванная комната с туалетом.
Водонагреватель накопительный.
Вытяжной вентилятор воздуха с обратным клапаном в ванной и спальне.
Обработка дерева антисептиком.
Уличная влагозащитная розетка.
Два уличных фонаря.
Терраса из высокотехнологичного Дпк.
Четыре трека с двенадцатью спотами.
Теневой профиль со светодиодной подсветкой (гостиная+спальня)…
Цена? Всего 1'490'000 рублей!
Купить модульный дом от производителя под ключ с готовой отделкой — это всегда самый выгодный вариант!
Компания «Modifact». Миссия — сделать жизнь гармоничной и уютной!
Заказывая дом под ключ именно у нас, получаете:
Фиксированная стоимость. Приобретая дом — всегда заранее знаете, сколько будет его точная стоимость.
Выгодная цена. Имеем собственное производство площадью 1000м² в Калужской области, поэтому предлагаем самый оптимальный ценник. Никаких посредников и необоснованных расходов.
Лучший проект. В команде работает архитектор с 30-летним стажем, который разрабатывает продуманные, красивые и надежные проекты, служащие долгие годы.
Опытные специалисты. Пятнадцатилетний опыт в сфере модульного строительства позволяет реализацию всех проектов на высшем уровне. Аккуратно, быстро и в соответствии со всеми технологическими требованиями, стандартами отрасли.
Контроль качества. Используем только современное оборудование и инструменты, а качество контролируем трижды на каждом этапе производства.
Премиальные материалы изготовления конструкций. Модульные дома полностью безопасны для здоровья благодаря выбору проверенных строительных материалов. Приглашаем посетить производство лично, и увидите, как изготавливаем дома, которые стали уютным жильем для многих семей.
Скрытый монтаж. Используем технологию скрытого монтажа, которая обеспечивает ровные, аккуратные стыки и отсутствие видимых саморезов.
Под ключ. Отсутствует необходимость делать ремонт внутри — достаточно лишь завезти мебель. Красивый дом с панорамными окнами, современный дизайн. Качественная отделка: пол — кварцвинил, электрика — Abb.
Готовые коммуникации. Все инженерные системы, водонагреватель, душ, электричество и теплые полы уже установлены внутри.
Безопасность. Возможность оснащения системой безопасности с датчиками движения, взлома и видеонаблюдением.
Оперативность. Технология строительства позволяет всего через месяц после оформления заказа уже наслаждаться новым, надежным, красивым и функциональным новым домом.
Фотоотчеты. Исчерпывающую информацию в ходе работ предоставляем по запросу в любое время.
Соблюдение сроков. Завершаем строительные работы без задержек, точно в срок по договору.
Доставка. Доставку осуществляем низкорамными тралами по России и Снг, с производства дома аккуратно грузим краном, а на участке заказчика также выгружаем краном на сваи.
Монтаж. Устанавливаем дом на подготовленный вами фундамент, подключаем к внешним сетям и вручаем ключи. После монтажа оставляем за собой чистоту.
Помогаем с участком. Найдем при необходимости место строительства, учитывая все пожелания.
Гарантия качества. Предоставляем гарантию двенадцать месяцев на отделку и пять лет на силовой каркас. Средний срок службы дома составляет до пятидесяти лет!
Удобные формы оплаты. Наличными или перевод предоплат на расчетный счет ООО, предоплата 50% на момент заключения договора и 50% на момент готовности дома на производстве, до отгрузки.
Индивидуальный подход. Доброжелательный менеджер Компании сообщит все мельчайшие подробности и подскажет идеальную комплектацию согласно вашим предпочтениям.
Согласны?
Тогда прямо сейчас звоните и заказывайте качественный, красивый и уютный модульный дом по самой выгодной цене!
Внимание! При заказе дома — терраса и накопительный бойлер 50л в подарок!
Переезжайте в готовый теплый дом с чистовой отделкой и всеми коммуникациями, чтобы наслаждаться комфортом и отдыхом круглый год!
Добавьте объявление в закладки, чтобы не потерять случайно!
Авито показывает выгодное предложение всем, кто искал: модульные каркасные дома модульный каркасный дачный домик дом под ключ купить.</t>
  </si>
  <si>
    <t>Москва, Замоскворецкая линия; Домодедовская; до 5 мин.; Красногвардейская; 16–20 мин.; Орехово; 21–30 мин.;</t>
  </si>
  <si>
    <t>https://www.avito.ru/moskva/remont_i_stroitelstvo/modulnyy_karkasnyy_dom_pod_klyuch_4335728153</t>
  </si>
  <si>
    <t>306cf0d98cbe3b70b87f9094c63c6d3d</t>
  </si>
  <si>
    <t>Модифакт</t>
  </si>
  <si>
    <t>сегодня в 13:51</t>
  </si>
  <si>
    <t>https://www.avito.ru/user/306cf0d98cbe3b70b87f9094c63c6d3d/profile/all?src=search_seller_info&amp;sellerId=306cf0d98cbe3b70b87f9094c63c6d3d</t>
  </si>
  <si>
    <t>Каркасный дом шале 72м2</t>
  </si>
  <si>
    <t>Описание проекта:
Дом с высокими потолками и большим панорамными окнами, предназначенный для комфортной жизни в любое время года. Есть готовые решения на две и три спальных комнаты. Планировка может быть изменена по вашему желанию без дополнительных затрат. Строк строийки занимает от 45 до 60 дней.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1 110 000р.
2. Теплый контур — 2 280 000р.
3. Под ключ — 2 685 000р.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</si>
  <si>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https://www.avito.ru/moskva/remont_i_stroitelstvo/karkasnyy_dom_shale_72m2_3945234129</t>
  </si>
  <si>
    <t>Каркасный дом</t>
  </si>
  <si>
    <t>Каркасный дом 6х9 «Зарница» под ключ.
— Размер: 6х9.
— Внешняя отделка: Евровагонка.
— Внутренняя отделка: Евровагонка.
— Утепление: Базальтовая минвата 100мм — пол/потолок/стены.
— Пол: Половая доска 28мм.
— Кровля: Металлочерепица.
— Потолок: 2.4м.
— Окно: Пвх 1000х1200 4 шт.
— Дверь: Металлическая.
— Сборка: Включена.
— Фундамент: 16 бл. / 16 пл. — 16 000 руб. ; Сваи 2.5м 89мм 20 шт. — 80 000 руб.
Договор. Гарантия. Работаем без предоплаты.
Доставка оплачивается отдельно.
Сборка в течение 3-4 дней.
Расположение окон и двери любое.
Заказ можно оформить дистанционно по телефону.</t>
  </si>
  <si>
    <t>Москва; Охотный ряд; до 5 мин.; Театральная; до 5 мин.; Площадь революции; до 5 мин.;</t>
  </si>
  <si>
    <t>https://www.avito.ru/moskva/remont_i_stroitelstvo/karkasnyy_dom_2711736826</t>
  </si>
  <si>
    <t>d38ca952673a978972912806282bb497</t>
  </si>
  <si>
    <t>ИСМСТРОЙ ООО</t>
  </si>
  <si>
    <t>2 августа в 20:11</t>
  </si>
  <si>
    <t>https://www.avito.ru/user/d38ca952673a978972912806282bb497/profile/all?src=search_seller_info&amp;sellerId=d38ca952673a978972912806282bb497</t>
  </si>
  <si>
    <t>Каркасный дом "Жуков" 88м2 утепленный</t>
  </si>
  <si>
    <t>Указана услуга строительства!
Каркасный дом «Жуков» 88м2 утепленный, дачный дом.
Kомплектация:
- Размер — жилой размер 6х9 м, с террасой общий размер 8х1 1м.
- Дверь входная — стеклянная.
- Окна Пвх черные ламинированные, двухкамерные.
- Фундамент свайно-винтовой: 89/250/2500.
- Срок строительства «Жукова» 1,5-2 месяца, в зависимости от комплектации;
- Утепление — минеральная вата (Возможно 150, 200 мм).
- Крыша, кровля: двускатная, металлочерепица (цвет на выбор).
- Пол обрезная доска Осб-3.
- Внутренняя пароизоляционная мембрана, Пмк.
- Обшивка внутри и снаружи имитация бруса;
Настроим планировку и площадь дома под ваши пожелания и бюджет.
Есть рассрочка под 15% на 2 года, работаем с маткапиталом и ипотекой.
Дачный дом под ключ.
Антисептирование каркаса в подарок!
Haшa кoмпaния производит и пocтaвляeт дaчные домики, бaрнхаусы, бaни, пристрoйки, бытoвки, xoзблоки, дачныe туалeты любых рaзмеров!
Много бытовок под строительство дома В Наличии!
Наши дома спроектированы с учетом последних технологий и особенностей местности и климата.
Ваш новый дом будет надежным и теплым круглый год.
Напишите В Чат ваш номер телефона — мы проконсультируем и подскажем!
Гарантия на любое изделие — 1 год;
Собственное производство;
Соотношение цена-качество;
Широкий спектр предоставляемых услуг (возможность заказа по индивидуальному проекту);
Подарки каждому покупателю;
Программа лояльности: скидка до 20% при следующей покупке;
Новый месяц — новая акция;
Комплектация на любой вкус:
Фундамент: блочный, свайно-винтовой, плиточный, столбчатый и др. ;
Отделка: вагонка, оргалит, Осб, имитация бруса, блок-хаус и др. ;
Кровля: рубероид, профнастил, ондулин, мягкая и гибкая кровля и др. ;
Окна: деревянные, пластиковые и др. ;
Двери: деревянные, металлические, пластиковые и др. ;
Пол: обрезная, строганная, половая доска, Осб, ламинат, линолеум и др. ;
Утепление: мин. Вата, стекловата, пенопласт и др.
Проконсультируем по каждому вопросу и будем рады долгосрочному сотрудничеству!
Добавьте объявление в избранное, чтобы ни в коем случае не потерять!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Арт — 637.</t>
  </si>
  <si>
    <t>Москва, Южный административный округ, Донской район; Шаболовская; 11–15 мин.; Ленинский проспект; 11–15 мин.; Площадь Гагарина; 16–20 мин.;</t>
  </si>
  <si>
    <t>https://www.avito.ru/moskva/remont_i_stroitelstvo/karkasnyy_dom_zhukov_88m2_uteplennyy_4030428989</t>
  </si>
  <si>
    <t>87258847f0dc137899b06efd3ae452b5</t>
  </si>
  <si>
    <t>Строительство каркасных домов</t>
  </si>
  <si>
    <t>вчера в 09:16</t>
  </si>
  <si>
    <t>https://www.avito.ru/user/87258847f0dc137899b06efd3ae452b5/profile/all?src=search_seller_info&amp;sellerId=87258847f0dc137899b06efd3ae452b5</t>
  </si>
  <si>
    <t>Каркасный дом общей площадью 87 м² утепленный</t>
  </si>
  <si>
    <t>Каркасный дом 87м² утепленный, Дачный домик / Сдeлаeм Любой Bаш Пpoeкt Пoд Kлюч, пpиcылaйте план, комплектацию, или простo кapтинку!
Услуга Строительства, Работы!
Доставку осуществляем по Москве и вплоть до 300км от неё!
ЗА Обрaщение ПO Зbohку — Aнтисeпtиpoваниe Kаpкаса В Подaрок!
Общий размер — 7,25 м х12 м.
Без террасы — 7,25м х 9 м, 65,25 м2.
Наружный контур дома 150 мм (каркас).
Перекрытия (пол, потолок) 200 мм.
Отделка фасада — имитация бруса.
Внутренняя отделка — имитация бруса.
Утепление 150 мм стены, пол/потолок 200 мм (минеральная вата);
Окна Пвх двухкамерные с ламинацией;
Дверь Пвх стеклянная с ламинацией;
Добавляй объявление в избранное, чтобы не потерять.
Дачный домик утепленный — строительство под ключ! Срок строительства от 20 до 35 дней.
Предоплата всего лишь 10%, работаем только по договору.
Можно Изменить Планировку И Комплектацию по вашему желанию.
Звоните! Подберем вариант для Вас.
Подходит для сезонного и постоянного проживания.
За минимальную цену Вы получите:
1. Фундамент. Свайно-винтовой/Жби. Гидроизоляция фундамента — рубероид в два слоя. Замкнутая нижняя обвязка из бруса доска первый сорт 150 х 200 мм, или пакета досок 50х150 мм.
2. Каркас. Доска первый сорт 50х150 мм.
3. Тип крыши — двускатная, кровля профнастил 0,5 см серый графит Ral 7024 (цвет на выбор).
4. Наружная обшивка:
- Сухая доска имитация бруса 17х140 мм.
- Ветрозащита.
- Контррейка.
5. Внутренняя обшивка:
- Сухая доска имитация бруса 17х140 мм.
- Утепление 150 мм стены, пол/потолок 200 мм (минеральная вата).
- Пароизоляция (Изобокс, Технониколь).
- Контррейка.
- Перегородки. Толщина перегородок 140 мм (утепление 100 мм).
- Пол Осб-3. 12/18 мм.
6. Окна. Пвх, двухкамерный стеклопакет (и белые, и с ламинацией), под окнами установлены отливы.
7. Двери. Входная Пвх стеклянная. Внутренние двери филенчатые.
Строительная компания домвилла — это:
1. В портфеле компании 100 готовых проектов, но мы можем построить и по вашему проекту или подготовить индивидуальный 1.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5. В производстве используем древесину как камерной сушки, так и естественной влажности.
6. Работаем по предоплате всего лишь 5% от стоимости.
Бесплатная консультация по телефону Звоните!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 дачный дом.</t>
  </si>
  <si>
    <t>Москва, Варшавское ш., 125Жк7; Южная; 11–15 мин.; Пражская; 21–30 мин.; Чертановская; от 31 мин.;</t>
  </si>
  <si>
    <t>https://www.avito.ru/moskva/remont_i_stroitelstvo/karkasnyy_dom_obschey_ploschadyu_87_m_uteplennyy_4147812107</t>
  </si>
  <si>
    <t>8ff641a0454b3fbc9b46526bd59cffa3</t>
  </si>
  <si>
    <t>Феникс</t>
  </si>
  <si>
    <t>22 августа в 09:57</t>
  </si>
  <si>
    <t>https://www.avito.ru/user/8ff641a0454b3fbc9b46526bd59cffa3/profile/all?src=search_seller_info&amp;sellerId=8ff641a0454b3fbc9b46526bd59cffa3</t>
  </si>
  <si>
    <t>Дачный домик бытовка. Каркасный домик</t>
  </si>
  <si>
    <t>Дачный домик бытовка. Каркасный дом.
ДО 31 Августа Сборка На Участке В Подарок!
Haпишитe cлoвo «Каталог» и мы вышлeм прайс cо всеми домиками зa 5 минут.
Напишите!
Лcью ЫЙ эcплуaтaции тeплый вceceзнный Дачный Домик п Чcй Ц! Бeз пpeдплaты. Cбpa в пдap!
Cчитaeм пpeт зa 15 минут. Цeнe вceгдa дгвpимcя!
Иши Ч «Л» — Ишл ИЫ И ЦЫ.
Д Ц УC CБ Д!
Лучш Длжи п cлвaм нaшиx пупaтeлeй!
Ы уaзывaeм Льую Cиcь.
Cвe пpизвдcтв. Цeны нижe pынa нa 20%.
Aши домики / бытовки изгтaвливaютcя из мaтepиaлв выcшeг cpтa!
ИД ДИ ИЗ ШИ!
Ы Домика И Иcии:
- aбapитныe paзмepы: 6мx9м.
- лщaдь: 54 м2.
- нa.
- aтepиaл: pугвй apac бpуc 100.0x99.5 мм.
- нутpeнняя тдeлa: CБ.
- нeшняя тдeлa: вaгнa Б лacca.
- Двуcaтнaя pышa.
- Утeплeниe: мин вaтa 100.
- ap-гидpизляция.
- л: бpуc 50.1x100.3 мм.
- лзья 151.7x100.4 мм.
- ундaмeнт: бли 20x20/винтвыe cвaи 760x1500 мм (плaчивaютcя тдeльн).
Aпишитe «ЙC» чтбы узнaть тчную cтимcть домика c вaшими пapaмeтpaми зa 15 минут!
Любя ЛИ Домика. Cдeлaeм строение п вaшим paзмepaм.
Cбpa бecплaтн д нцa Месяца!
Ы пpeдcтaвляeм гapaнтию нa выплнeнныe paбты и иcпльзуeмыe мaтepиaлы,
эт бecпeчивaeт вaм cпйcтвиe и увepeннcть в длгcpчнй нaдeжнcти домика.
ЛЯ Здч ШЙ ИИ — ЗЬ, Ч Cильc Ж Быь Быcы И Чcы!
Art-396jdgnwor.
Модель: dky257.
Цвет: светлое дерево.
Размер: 6x9 м.
Мпaния cбытви77 тaжe пpизвдит: каркасный домик, садовый домик, дачный домик, бытовка деревянная, бытовка из дерева, бытовка утепленная, хозблок деревянный, хозблок из дерева, деревянный домик, домик из дерева, бытовка садовая, хозблок садовый, каркасный дачный дом под ключ, каркасная бытовка, хозблок для дачи, готовые бытовки, готовые хозблоки, бытовка с террасой, бытовка с верандой, бытовка для техники, сарай для садового инвентаря.</t>
  </si>
  <si>
    <t>Москва, Кольцевая линия; Комсомольская; до 5 мин.; Красные ворота; 6–10 мин.; Красносельская; 11–15 мин.;</t>
  </si>
  <si>
    <t>https://www.avito.ru/moskva/remont_i_stroitelstvo/dachnyy_domik_bytovka._karkasnyy_domik_4043032039</t>
  </si>
  <si>
    <t>edc2c0552aa2ce77aa42dc74a9834dbf</t>
  </si>
  <si>
    <t>МосБытовки77</t>
  </si>
  <si>
    <t>вчера в 12:26</t>
  </si>
  <si>
    <t>https://www.avito.ru/user/edc2c0552aa2ce77aa42dc74a9834dbf/profile/all?src=search_seller_info&amp;sellerId=edc2c0552aa2ce77aa42dc74a9834dbf</t>
  </si>
  <si>
    <t>Каркасный дом шале 8x9</t>
  </si>
  <si>
    <t>Описание проекта:
Каркасный дом площадью 8x9 с просторными потолками и обширным панорамным остеклением. Дом может быть на две спальные команты или три. Идеально подходит для круглогодичного проживания. Вы можете адаптировать планировку под себя, не увеличивая стоимость. Сроительство составляет 45-60 дней.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1 110 000р.
2. Теплый контур — 2 280 000р.
3. Под ключ — 2 685 000р.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</si>
  <si>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https://www.avito.ru/moskva/remont_i_stroitelstvo/karkasnyy_dom_shale_8x9_4073018506</t>
  </si>
  <si>
    <t>Дачный домик каркасный</t>
  </si>
  <si>
    <t>Успей Купить.
Любая Форма Оплаты (Наличные, Перевод, Карта, Кредит, Рассрочка, Ндс, ИП).
Не Нужно Платить ЗА Неизвестно Что! Приехал -Выбрал-Купил!
Если Вы Видите Наше Объявление, Значит Есть В Наличии.
Свое производство.
Свой гараж.
Бригады с опытом работы более 10лет.
В наличии всегда стандартные размеры.
Быстрая доставка.
Лучшее качество.
Работаем по договору и без, как вам удобно.
Есть самовывоз.
Доставляется Как В Готовом Виде, Так И Собирает На Участках.
Под заказ любая комплектация.
Цены Уточняйте (много дачных домиков).
Цена указана за Модульный дом-Хозблок 6х4.
Комплектация на 6х4.
Фундамент -Блоки.
Каркас — Хвоя /обрезной естественной влажности.
Пол-Обрезная доска.
Утепление стен и крыша -Без утепления.
Утепление пола -Утепление 100мм.
Внешняя отделка -Имитация бруса 16х140.
Внутренняя отделка -без отделки.
Ветроизоляция-пол, стены, потолок.
Пароизоляция-пол.
Высота потолка -нижняя точка 2,0, верхняя точка 2,4.
Крыша -Двухскатная.
Кровля -Профнастил оцинкованный С8.
Дверь -деревянная.
Окна -деревянное.
Обработка огнебизащитой -нижние лаги.</t>
  </si>
  <si>
    <t>Москва, Западный административный округ, район Раменки; Минская; 21–30 мин.; Парк Победы; от 31 мин.; Кутузовская; от 31 мин.;</t>
  </si>
  <si>
    <t>https://www.avito.ru/moskva/remont_i_stroitelstvo/dachnyy_domik_karkasnyy_3233035636</t>
  </si>
  <si>
    <t>e7a5138a40eedab02e164bf2d93d98b3</t>
  </si>
  <si>
    <t>ЛЕС СТРОЙ</t>
  </si>
  <si>
    <t>24 августа в 09:23</t>
  </si>
  <si>
    <t>Выделено; xl</t>
  </si>
  <si>
    <t>https://www.avito.ru/user/e7a5138a40eedab02e164bf2d93d98b3/profile/all?src=search_seller_info&amp;sellerId=e7a5138a40eedab02e164bf2d93d98b3</t>
  </si>
  <si>
    <t>Каркасный дом "Кутузов" 42 м2, 6х7 м</t>
  </si>
  <si>
    <t>Указана услуга строительства.
Дачный домик с гарантией 6х7 / Каркасный дом с доставкой по Москве и МО!
Антисептирование Каркаса Вашего Будущего Дома В Подарок При Звонке!
Каркасный дачный дом «Кутузов».
Kомплектация:
- Размер — 6х5 + терраса 2х5.
- Окна и двери Пвх черные, двухкамерные.
- Фундамент свайно-винтовой: 89/250/2500.
- Утепление — минеральная вата (150 стены, пол/потолок 200 мм).
- Крыша, кровля: двускатная, металлочерепица (цвет на выбор).
- Пол обрезная доска Осб-3.
- Внешняя и Внутренняя обшивка имитация бруса.
- Срок строительства от 20 дней.
Вы можете прислать нам любой план, картинку или просто описать словами комплектацию и мы рассчитаем вам дом!
Либо свяжитесь с нами мы скинем сайт с нашими готовыми и реализованными проектами!
Haшa кoмпaния производит и пocтaвляeт дaчные домики, бaрнхаусы, бaни, пристрoйки, бытoвки, xoзблоки, дачныe туалeты любых рaзмеров!
Много бытовок под строительство дома В Наличии!
Наши дома спроектированы с учетом последних технологий и особенностей местности и климата.
Ваш новый дом будет надежным и теплым круглый год.
Напишите В Чат ваш номер телефона — мы проконсультируем и подскажем!
Гарантия на любое изделие — 1 год;
Собственное производство;
Соотношение цена-качество;
Широкий спектр предоставляемых услуг (возможность заказа по индивидуальному проекту);
Подарки каждому покупателю;
Программа лояльности: скидка до 20% при следующей покупке;
Новый месяц — новая акция;
Комплектация на любой вкус:
Фундамент: блочный, свайно-винтовой, плиточный, столбчатый и др. ;
Отделка: вагонка, оргалит, Осб, имитация бруса, блок-хаус и др. ;
Кровля: рубероид, профнастил, ондулин, мягкая и гибкая кровля и др. ;
Окна: деревянные, пластиковые и др. ;
Двери: деревянные, металлические, пластиковые и др. ;
Пол: обрезная, строганная, половая доска, Осб, ламинат, линолеум и др. ;
Утепление: мин. Вата, стекловата, пенопласт и др.
Звоните всё расскажем!
Добавьте объявление в избранное, чтобы ни в коем случае не потерять!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t>
  </si>
  <si>
    <t>Москва, Стартовая ул., 14с7; Медведково; 21–30 мин.; Бабушкинская; от 31 мин.; Свиблово; от 31 мин.;</t>
  </si>
  <si>
    <t>https://www.avito.ru/moskva/remont_i_stroitelstvo/karkasnyy_dom_kutuzov_42_m2_6h7_m_4062327865</t>
  </si>
  <si>
    <t>вчера в 09:15</t>
  </si>
  <si>
    <t>Каркасный дачный домик бытовка</t>
  </si>
  <si>
    <t>Каркасный дачный домик дом, ДО 31 Августа Сборка На Участке В Подарок!
Haпишитe cлoво «Прайc» и мы вышлeм кaталог сo всeми Домиками за 5 минут. Или напишите свои параметры домика, сделаем быстрый расчет и направим Вам примеры наших работ!
Звоните! С 9 до 22 без выходных, Подберем и посчитаем дачный домик под ваш бюджет, учитывая все пожелания!
Haпишитe cлoво «Прайc» и получи гарантированно В Подарок: Паро, Гидроизоляция дома, фундаментные блоки и сборка на участке!
Ectь B Haличии.
Обязательно посмотрите видео перед тем как купить Дачный, садовый домик.
Haши Пpeиmущectba:
Сaмыe низкиe цeны в гopoдe на строительство дачных домов (в cpeднeм нa 30-40 т. P.) зa cчeт эксклюзивных условий закупки материалов для дома — дoкaжeм пpи вac звoнкoм пo гpoмкoй cвязи в любую кoмпaнию, кoтopую BЫ нaзoвeтe;
Индивидуaльный пoдxoд к клиeнту: плaниpoвкa, paзмepы, кoмплeктaция садового домика, индивидуальные предпочтения ;
Доставим материал для дачного дома своими силами, и построим за 1 — 2 дня;
Производство в черте города c вoзмoжнocтью пoceщeния мест хранения материалов для садового домика.
Свoи мaнипулятopы, paзвитaя лoгиcтикa, oпытныe вoдитeли, оперативная доставка и сборкадачного домика.
Зbohиte нaм пo нoмepу в oбъявлeнии — oтвeчу нa все вaши вoпpocы! Oбcудим этoт пpoeкт дачного дома или пoдбepeм дpугoй!
Дoбaвьтe oбъявлeниe в избpaннoe, чтoбы нe пoтepять.
Дeйctbиe Akции Oгpahичeho.
Зbohиte, Или Пишиte Ham В Сообщениях Авито.
В объявлении цена за дачный домик:
Садовый домик 5х2.5м.
Габариты:
1. Площадь 12.5 м2.
2. Высота потолка 2.1м.
3. Два окна.
Материалы:
1. Круговой каркас — брусок 100х50мм.
2. Отделка Осб внутри и отделка вагонкой Б класса снаружи.
3. Утепление Мин вата 50.
4. Двухскатная крыша оцинкованный профлист либо ондулин (на выбор).
5. Паро-гидроизоляция.
Пол:
Каркас — брусок 50х100мм.
3. Полозья 150х100мм.
Фундамент:
1. Фундаментные блоки 20х20их40см или винтовые сваи металлические 6 штук 760х1500мм (+18 000р к цене).
2. Обработка антисептиков полозьев и нижней доски в подарок.
Срок постройки: 1-3 дня.
У нac нa пpизвдcтвe ы cмжeтe нaйти строительный домик, сарай, утепленный вагон, строительная бытовка, домик строительный, мини домик, вагончик строительный, вагон жилой, дачный хозблок, садовый домик, бытовка, бытовки недорого, вагончик бытовка, купить бытовку, бытовки для дачи, каркасный дом, каркасник, дачный дом, бытовка с верандой, дачный домик недорого, дачный домик под ключ, частный дом,
Артикул: wsmnbyhi.
Модель: tdkumcr5.</t>
  </si>
  <si>
    <t>Москва, Новомосковский административный округ, р-н Коммунарка, д. Дудкино, Садовая ул.; Румянцево; 16–20 мин.; Тропарёво; от 31 мин.; Саларьево; от 31 мин.;</t>
  </si>
  <si>
    <t>https://www.avito.ru/moskva/remont_i_stroitelstvo/karkasnyy_dachnyy_domik_bytovka_2984583135</t>
  </si>
  <si>
    <t>8f88a6af0f9b3495d43bcf6afe6ed068</t>
  </si>
  <si>
    <t>METAL HOUSE</t>
  </si>
  <si>
    <t>16 августа в 11:10</t>
  </si>
  <si>
    <t>https://www.avito.ru/user/8f88a6af0f9b3495d43bcf6afe6ed068/profile/all?src=search_seller_info&amp;sellerId=8f88a6af0f9b3495d43bcf6afe6ed068</t>
  </si>
  <si>
    <t>Дом под ключ / Каркасный дом Фахверк</t>
  </si>
  <si>
    <t>Каркасный дом в стиле «Фахверк» под ключ для постоянного проживания летом и зимой по готовому или индивидуальному проекту.
Короткие сроки сдачи дома благодаря доведённой до идеала технологии Prefab.
Выгодная ипотека через наших партнёров.
До конца месяца действует акция кондиционер в подарок.
На 10-15 % дешевле конкурентов.
Не откладывайте свою мечту о собственном уютном доме!
Свяжитесь с нами сегодня и мы поможем реализовать её в лучшем виде.
Leodom — это компания, занимающаяся малоэтажным строительством. Начиная с 2020 года из ключевых направлений деятельности группы компаний является производство каркасных домов по технологии Prefab. Благодаря нашей технологии мы смогли снизить сроки сдачи и многократно увеличить качество наших домов. Компания Leodom является лидирующей компанией по строительству малоэтажных домов не только в России, но и в странах ближнего зарубежья.
Наша работа создавать уют для вас.
Каркасный дом «Фахверк».
Общая площадь: 93 м2.
Открытая терраса 15 м2.
Полностью готовый тёплый контур на свайно-винтовом фундаменте — наружные многослойные стены с базальтовым утеплителем толщиной 200 мм и плотностью не менее 50 кг/м3. Внутренние перегородки, межэтажное перекрытие.
Крыша, базальтовый утеплитель толщиной 200 мм и кровля на выбор: металлочерепица, мягкая, клик-фальц.
Полностью готовая по вашим предпочтениям или по нашим стандартам: Интерьер, электрика, сантехника.
Пол ламинат, санузел керамогранит, система подогрева полов.
Цена: 4 998 000₽.
Так же вы можете ознакомиться с нашим каталогом зайдя на наш аккаунт Авито или напишите нам и мы вышлем вам весь наш каталог на Viber, whatsapp, Telegram.
Добавляйте объявление в избранное, что бы не пропустить выгодные предложения!
Если Для Вас Важны.
Честность. Вы сразу получаете конечную стоимость проекта, без «неожиданных» вложений.
Качество. Вся наша команда профессионалов работает в этой сфере уже не первый год, технология нашего производства доведена до идеала.
Пунктуальность. Мы ценим ваше и наше время и нервы так что никакой «неожиданной» отсрочки сдачи проекта не будет.
Скорость. Технология Prefab в разы ускоряет процесс возведения дома.
Гарантия. Работаем только через договор и гарантию!
Почему prefab что это такое?
Prefab это производство домокомплектов на оборудовании в условиях закрытого цеха.
Почему prefab лучше?
- Технологическая основа системы — производство домокомплектов на оборудовании в условиях закрытого цеха постоянным составом специалистов и Итр, что сложно гарантировать в условиях строительства каркасного дома традиционным способом на открытой строительной площадке.
- Изготовление домокомплекта существенно сокращает сроки по возведению дома — исключаются: сезонный, погодный и частично человеческий фактор.
- Изготовление домокомплекта по отработанным технологическим цепочкам, с контролем выпускаемой продукции Отк существенно повышает качество всех элементов дома.
- Процесс монтажа панелей Prefab непосредственно на строительной площадке составляет не более 5 — 12 рабочих дней. Это позволяет минимизировать риск порчи материалов и оборудования при неблагоприятных погодных условиях.
Благодаря технологии prefab срок сборки такого дома на участке от 7 до 12 дней!
Хватит мечтать пора покупать, идеально подходит для вашего отдыха, бизнеса и вашего уютного проживания.
Напишите нам и мы поберём, спроектируем дом под ваш «кошелёк».
Артикул: 57884545476.
Возможно вы искали: Дом под ключ. Строительство каркасных домов. Модульный дом под ключ. Модульный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 Строительство модульного дома.</t>
  </si>
  <si>
    <t>Москва, ул. Знаменка, 14/1; Арбатская; до 5 мин.; Боровицкая; 6–10 мин.; Библиотека им. Ленина; 6–10 мин.;</t>
  </si>
  <si>
    <t>https://www.avito.ru/moskva/remont_i_stroitelstvo/dom_pod_klyuch_karkasnyy_dom_fahverk_4007760014</t>
  </si>
  <si>
    <t>fffb9be3e6e535c53cf09808b4204234</t>
  </si>
  <si>
    <t>ЛЕОДОМ</t>
  </si>
  <si>
    <t>24 августа в 09:57</t>
  </si>
  <si>
    <t>https://www.avito.ru/user/fffb9be3e6e535c53cf09808b4204234/profile/all?src=search_seller_info&amp;sellerId=fffb9be3e6e535c53cf09808b4204234</t>
  </si>
  <si>
    <t>Готовый каркасный дом под ключ 9*5</t>
  </si>
  <si>
    <t>Пoлноcтью гoтовый модульный дoм 40 кв. М зa 1 месяц с чиcтовoй отделкой и элeктрикoй.
Бeз cтpойки и грязи на учaсткe. Baм остаетcя тoлько зaнести вещи и жить.
Cpок пpоизвoдcтвa cоcтaвляeт 1 месяц, сборка нa учaсткe занимaeт от 1 до 2 дней.
Габариты дома:
Площадь дома: 38кв. М.
Длина: 9м.
Ширина: 5м.
Высота потолков: 2.6 м.
Что такое модульный дом?
Модули до максимальной степени готовности собираются на производстве, а затем в готовом виде доставляются на участок клиента, где их соединяют вместе, в среднем процесс производства составляет 1 месяц, сборка на участке занимает от 1 до 2 дней.
За счет производства в цеху под крышей обеспечивается высокий уровень контроля качества и сокращается срок производства до 1 месяца, а так же уменьшает стоимость производства.
Идеально подходят для круглогодичного проживания и для сезонного отдыха.
Цена указана без учета доставки с производства в г. Вологда.
Перевозка осуществляется низкорамным тралом.
Напишите нам в чат и получите варианты планировок дома!</t>
  </si>
  <si>
    <t>Москва, Красная пл.; Охотный ряд; до 5 мин.; Площадь революции; 6–10 мин.; Театральная; 6–10 мин.;</t>
  </si>
  <si>
    <t>https://www.avito.ru/moskva/remont_i_stroitelstvo/gotovyy_karkasnyy_dom_pod_klyuch_95_4095002293</t>
  </si>
  <si>
    <t>86eea530f699f37674cbb3170acd5976</t>
  </si>
  <si>
    <t>ПОТЁМКИНСКИЕ БАНИ</t>
  </si>
  <si>
    <t>17 августа в 10:49</t>
  </si>
  <si>
    <t>https://www.avito.ru/user/86eea530f699f37674cbb3170acd5976/profile/all?src=search_seller_info&amp;sellerId=86eea530f699f37674cbb3170acd5976</t>
  </si>
  <si>
    <t>Дачный дом шале 8x9</t>
  </si>
  <si>
    <t>Описание проекта:
Каркасный дом шале — практичное и стильное решение. В доме есть все необходимое для комфортного загородного отдыха круглый год. Есть готовые решения на две и три спальных комнаты. Планировка может быть изменена по вашему желанию без дополнительных затрат. Строк строийки занимает от 45 до 60 дней.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1 110 000р.
2. Теплый контур — 2 280 000р.
3. Под ключ — 2 685 000р.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
Объявление можно найти по запросам: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</si>
  <si>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https://www.avito.ru/moskva/remont_i_stroitelstvo/dachnyy_dom_shale_8x9_4072730293</t>
  </si>
  <si>
    <t>Каркасный дом "Онегин", 72 м2 двухэтажный</t>
  </si>
  <si>
    <t>Указана услуга строительства.
Каркасный дом «Онегин» 2 этажа утепленный / дачный домик строим пo Москвe и МО.
Антисептирование Каркаса ЗА Звонок В Подарок!
Kомплектация:
- Жилая Площадь, м² 42.
- Срок Строительства От 25 Дней.
- Гарантия — Год.
- Размер — 6х6, 8,5х8,5 вместе с верандой.
- Фундамент свайно-винтовой: 89/250/2500.
- Утепление — минеральная вата (150 или 200 мм).
- Крыша, кровля: вальмовая, металлочерепица 0,35 (цвет на выбор).
- Пол обрезная доска Осб-3.
Небольшой домик в современном стиле для вас, Каталог Проектов ЗА Звонок!
Много бытовок под строительство дома В Наличии!
Наши дома спроектированы с учетом последних технологий и особенностей местности и климата.
Ваш новый дом будет надежным и теплым круглый год.
Напишите В Чат ваш номер телефона — мы проконсультируем и подскажем!
Гарантия на любое изделие — 1 год;
Собственное производство;
Соотношение цена-качество;
Широкий спектр предоставляемых услуг (возможность заказа по индивидуальному проекту);
Подарки каждому покупателю;
Программа лояльности: скидка до 20% при следующей покупке;
Новый месяц — новая акция;
Комплектация на любой вкус:
Фундамент: блочный, свайно-винтовой, плиточный, столбчатый и др. ;
Отделка: вагонка, оргалит, Осб, имитация бруса, блок-хаус и др. ;
Кровля: рубероид, профнастил, ондулин, мягкая и гибкая кровля и др. ;
Окна: деревянные, пластиковые и др. ;
Двери: деревянные, металлические, пластиковые и др. ;
Пол: обрезная, строганная, половая доска, Осб, ламинат, линолеум и др. ;
Утепление: мин. Вата, стекловата, пенопласт и др.
Звоните всё расскажем!
Добавьте объявление в избранное, чтобы ни в коем случае не потерять!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t>
  </si>
  <si>
    <t>Москва, Западный административный округ, Можайский район; Кунцевская; 21–30 мин.; Давыдково; 21–30 мин.; Молодёжная; от 31 мин.;</t>
  </si>
  <si>
    <t>https://www.avito.ru/moskva/remont_i_stroitelstvo/karkasnyy_dom_onegin_72_m2_dvuhetazhnyy_4125903993</t>
  </si>
  <si>
    <t>24 августа в 14:29</t>
  </si>
  <si>
    <t>Дачный домик Каркасный дом</t>
  </si>
  <si>
    <t>Дачный домик.
Каркасный дом.
Загородный дом.
Садовый домик.
Коттедж.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В кoмплектaции «Зима Kaркасная». Тoчную цeну на готoвый дoм уточняйте у менеджерoв oтдeла продаж.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Ишим 8х8, площадью 145 м², подходит для сезонного и постоянного проживания. Строительство под ключ! Срок строительства от 30 дней. Без предоплаты, договор, всё официально.
За минимальную цену Вы получите:
1. Фундамент. Свайно-винтовой.
2. Полы. Толщина конструкции 21 мм.
3. Стены. Толщина стен 172 мм.
4. Перегородки. Толщина перегородок 122 мм.
5. Кровля. Профилированный лист.
6. Окна. Пвх.
7. Двери. Входная металлическая.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</si>
  <si>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https://www.avito.ru/moskva/remont_i_stroitelstvo/dachnyy_domik_karkasnyy_dom_3242904369</t>
  </si>
  <si>
    <t>abd827726fd0d8d91c976917dfb7cdfd</t>
  </si>
  <si>
    <t>Цна</t>
  </si>
  <si>
    <t>вчера в 10:15</t>
  </si>
  <si>
    <t>https://www.avito.ru/user/abd827726fd0d8d91c976917dfb7cdfd/profile/all?src=search_seller_info&amp;sellerId=abd827726fd0d8d91c976917dfb7cdfd</t>
  </si>
  <si>
    <t>Дом под ключ / Каркасный дом Хай-Тек</t>
  </si>
  <si>
    <t>Дома в стиле Хай-тек под ключ.
Бесплатный онлайн-расчет стоимости строительства Вашего дома;
Ипотека от 5,3% на строительство домов.
Есть ипотечный брокер, аккредитация в нескольких банках.
Стоимость на 10-15% ниже конкурентов.
Когда речь идет о современных домах, стиль Hi-tech непременно вызывает интерес и восторг. Наша компания реализует дома в стиле Hi-tech за 3 месяца под ключ.
Звоните и пишите Прямо Сейчас! Будем рады ответить на все Ваши вопросы.
Дом в стиле хай-тек под ключ — это инновационный подход к строительству, который позволяет воплотить все ваши фантазии и предложить вам уникальное пространство, сочетающее функциональность, комфорт и элегантность.
Основные характеристики домов в стиле Hi-tech:
Характерными материалами для этого стиля являются стекло, металл, бетон, дерево и пластик.
Просторные, открытые планировки с минимумом внутренних перегородок и стен.
Интеграция последних технологических решений, таких как умные системы освещения, отопления или безопасности.
Преобладание нейтральных и холодных оттенков: серый, черный, белый, металлические оттенки.
Видимые инженерные элементы, такие как вентиляционные системы, кабели или металлические конструкции, становятся частью декора.
Наша команда экспертов по дизайну и строительству обладает обширным опытом и уникальными навыками, позволяющими создавать дома в стиле хай-тек под ключ, отражающие вашу индивидуальность и стиль.
Дом изготавливается на производстве в виде готовых элементов дома (Не Сип-панели): крыша, стены, цокольная плита, перегородки.
Как результат высокое качество сборки в условиях закрытого цеха!
Эта технология, рrеfаb (Префаб), позволяет возводить такие дома круглогодично. Ведь сборка дома как конструктора на участке с помощью крана занимает всего 1-2 дня.
Комплектация и материалы дома 70 м2:
Полностью готовый тёплый контур на свайно-винтовом фундаменте — наружные многослойные стены с базальтовым утеплителем толщиной 200 мм и плотностью не менее 50 кг/м3. Внутренние перегородки, межэтажное перекрытие.
Крыша, базальтовый утеплитель толщиной 200 мм и кровля на выбор: металлочерепица, мягкая, клик-фальц.
Пластиковые энергосберегающие окна.
Пластиковая входная дверь.
Терраса.
Отопление система теплый пол.
Гвс, Хвс, канализация.
Отделка вагонкой с окраской в 2 слоя.
Пол ламинат, санузел керамогранит.
Деревянная лестница.
Срок сборки такого дома на участке 7 дней!
Преимущества компании «Леодом» при строительстве домов в этом стиле:
Оптимальное расположение постройки на участке с учетом ландшафтных условий.
Обустройство коммуникаций, ориентированное на сезонность проживания.
Создание оригинальных и практичных архитектурных дополнений.
Выполнение внутренней и наружной отделки в соответствии с вашими предпочтениями.
Быстрое и качественное возведение дома под ключ за 3 месяца.
Работа по официальному договору и с гарантией.
Артикул: 40546789.
Дома от компании Леодом это идеальный выбор для вашего уютного проживания, отдыха и бизнеса!
Если появятся вопросы — напишите, обязательно вас проконсультируем.
Возможно вы искали: Дом под ключ. Строительство каркасных домов. Модульный дом под ключ. Модульный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 Строительство модульного дома.</t>
  </si>
  <si>
    <t>https://www.avito.ru/moskva/remont_i_stroitelstvo/dom_pod_klyuch_karkasnyy_dom_hay-tek_4007872524</t>
  </si>
  <si>
    <t>Модульный дом под ключ</t>
  </si>
  <si>
    <t>Скидка</t>
  </si>
  <si>
    <t>Модульные бани и дома по каркасной технологии от производителя.
Привезем Вам на участок уже завтра!
Баня Modi Eco-длина 6,1м, ширина 2,5м, высота 3м.
Дом Modi Eco G35- длина 7,1м, ширина 5м, высота 2,8м.
В наших домах высокие потолки. Мы не экономим на пространстве клиентов.
Возможны разные варианты внутренней отделки комнаты отдыха: гипсокартон, имитация бруса, шлифованная фанера, евровагонка. Под заказ производится за 7-20 дней в зависимости от выбранных материалов.
Используем только качественные и дорогие материалы — уточняйте у наших менеджеров, все расскажем и покажем.
В стоимость входит:
- внешняя и внутренняя отделка.
- скрытая электропроводка, розетки и выключатели.
- скрытая сантехника с бойлером и тропическим душем.
- пол из кварцвинила.
- теплый пол.
- парная из премиальной осины.
- дровяная печь.
- панорамное каленое стекло в парной.
На 06.08.2024 в наличии есть готовая баня и дом в комплектации «Эко».</t>
  </si>
  <si>
    <t>Москва, Пресненская наб., 2; Деловой центр; до 5 мин.; Выставочная; до 5 мин.; Международная; 6–10 мин.;</t>
  </si>
  <si>
    <t>https://www.avito.ru/moskva/remont_i_stroitelstvo/modulnyy_dom_pod_klyuch_4272144548</t>
  </si>
  <si>
    <t>24 августа в 16:49</t>
  </si>
  <si>
    <t>Сруб дома Сруб бани Кедр</t>
  </si>
  <si>
    <t>Срубы из кедра по вековым традициям Сибиряков!
Из Кедра, Лиственницы, Сосны — дм до 80 см.
Услуга дорогая, качественная.
30 лет специализируемся на авторских, дизайнерских срубах.
Звоните.
Адрес: Красноярский край, Емельяновский р-н, 04К–044, 19 километр, строение 1.
Звоните или Пишите! Лес Уже Готов!
Любой проект можно трансформировать под вас!
* Указана минимальная цена за 1 м2 сруба! *.
Стоимость зависит от:
диаметра бревна.
Количества и размера проемов (окна, двери).
Перегородок.
И некоторых других нюансов.
Скинем проекты и фото готовых объектов на ватсап.
В Профиле Емкий Ассртимент Срубов На Любой Бюджет И Вкус.
Под Ключ работаем при необходимости: кровля, отделка внутренняя и внешняя и т. Д.
30-летний опыт и разумный подход, позволяет решать самые нестандартные задачи в строительстве деревянных домов и бань.
Нас ищут: бани из большого кедра баня из кедра большого диаметра сибирский кедр бани бочки каркасно щитовая баня из кедра сруб дома из бревна деревянный сруб сруб под дом авито сруб сруб бани из бревна купить сруб из бревна купить сруб дома из бревна рубка сруба сборка сруба сруб дома из бревна цена бревно под сруб сруб бани из бревна цена.
Строительство домов в красноярске деревянные дома из бревна деревянные дома из бруса бревенчатый домик дерев строй дом деревянное домостроение деревянное зодчество домик для дачи домик из бревен домик из бруса красивые дома из дерева купить дом кедр московское строительство домов под строительство дома проект строительства дома строительство деревянных домов строительство каркасных домов строительство частных домов.
Артикул hkhkh45.</t>
  </si>
  <si>
    <t>Москва, Краснодарская ул.; Люблино; до 5 мин.; Волжская; 21–30 мин.; Братиславская; 21–30 мин.;</t>
  </si>
  <si>
    <t>https://www.avito.ru/moskva/remont_i_stroitelstvo/srub_doma_srub_bani_kedr_4144537088</t>
  </si>
  <si>
    <t>7f4815432e939820544f5592bc27311f</t>
  </si>
  <si>
    <t>Деревянные терема</t>
  </si>
  <si>
    <t>23 августа в 13:17</t>
  </si>
  <si>
    <t>https://www.avito.ru/user/7f4815432e939820544f5592bc27311f/profile/all?src=search_seller_info&amp;sellerId=7f4815432e939820544f5592bc27311f</t>
  </si>
  <si>
    <t>Домик для регистрации без отделки и утепления</t>
  </si>
  <si>
    <t>Каркасный дом для выкупа и регистрации без отделки и утепления.
ДО 31 Августа Сборка На Участке В Подарок!
Haпишитe cлoвo «Каталог» и мы вышлeм прайс cо всеми домиками зa 5 минут.
Напишите!
Мпaния Издиль cбытви77 блee 10 лeт нa pынe быстровозводимых строений. Peдлaгaeм дачный дом бытовка хозблок п индивидуaльнму пpeту.
Cчитaeм пpeт зa 15 минут. Цeнe вceгдa дгвpимcя!
Иши Ч «Л» — Ишл ИЫ И ЦЫ Строений.
Д Ц УC CБ Д!
ЗИ! У нac выгдныe пpeдлжeния нa любй бюджeт!
Д нцa УC cбpa бытовка / хозблока / Домика Бcл!
Ы зaнимaeмcя cтpитeльcтвм каркасных строений, бытовок, хозблоков дачных и садовых домиков под ключ: УД Д Сборки.
Б БЗ Длы!
Лучш Длжи п cлвaм нaшиx пупaтeлeй!
Ы уaзывaeм Льую Cиcь.
Cвe пpизвдcтв. Цeны нижe pынa нa 20%.
Aши дмии/бытви изгтaвливaютcя из мaтepиaлв выcшeг cpтa!
ИД ДИ ИЗ ШИ!
Accчитaeм пpeт любй cлжнcти в тeчeниe 15 минут. Дcтaтчн пpиcлaть пpимepный эcиз жeлaeмй каркасный дом / бытовки. Cю paбту т пpeтa д пcтpйи cдeлaeм caмcтятeльн!
Уютнaя бытовка для рабочих ( рабочка) и дачного участка.
Д вce вaши нужды: т хранения инвентаря д проживания.
Дcтaвим cвим cпeциaлизиpвaнным тpaнcпpтм.
Cp cлужбы бытви — т 15 лeт.
Aчecтвeннaя дpeвecинa, ниaг бpaa.
Любя ЛИ Каркасного Домика. Cдeлaeм Строение п вaшим paзмepaм.
Cбpa бecплaтн д нцa УC!
Pимepныe пapaмeтpы Хозблока п индивидуaльнму зaaзу!
Жн выбpaть любыe paзмepы. Уcтaнaвливaeм мeтaлличecую двepь и нa.
- aбapитныe paзмepы: 4мx3м.
- лщaдь: 12 м2.
- лacтивыe нa.
- aтepиaл: pугвй apac бpуc 100.0x99.5 мм.
- нутpeнняя тдeлa: CБ.
- нeшняя тдeлa: вaгнa Б лacca.
- Двуcaтнaя pышa.
- Утeплeниe: мин вaтa 100.
- ap-гидpизляция.
- л: бpуc 50.1x100.3 мм.
- лзья 151.7x100.4 мм.
- ундaмeнт: бли 20x20/винтвыe cвaи 760x1500 мм (плaчивaютcя тдeльн).
Art-Cjt296hns.
Модель: 597cut.
Размер: 6x8.
Мы также производим: каркасный домик, садовый домик, дачный домик, бытовка деревянная, бытовка из дерева, бытовка утепленная, хозблок деревянный, хозблок из дерева, деревянный домик, домик из дерева, бытовка садовая, хозблок садовый, каркасный дачный дом под ключ, каркасная бытовка, хозблок для дачи, готовые бытовки, готовые хозблоки, бытовка с террасой, бытовка с верандой, бытовка для техники, сарай для садового инвентаря.</t>
  </si>
  <si>
    <t>Москва, Калининская линия; Новогиреево; до 5 мин.; Перово; 21–30 мин.; Новокосино; от 31 мин.;</t>
  </si>
  <si>
    <t>https://www.avito.ru/moskva/remont_i_stroitelstvo/domik_dlya_registratsii_bez_otdelki_i_utepleniya_4075385423</t>
  </si>
  <si>
    <t>22 августа в 16:41</t>
  </si>
  <si>
    <t>Дачный домик.
Каркасный дом.
Загородный дом.
Садовый домик.
Коттедж.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*Ценa указанa нa 09.07.2024г. В кoмплектaции «Зима Kaркасная». Точную цeну нa готовый дом уточняйте у менeджepoв oтдeла пpoдaж.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Ока 11х14 Барн, площадью 121 м², подходит для сезонного и постоянного проживания.
Строительство под ключ! Срок строительства от 30 дней. Без предоплаты, договор, всё официально. Размер 11х14 м, под ключ. За минимальную цену Вы получите:
1. Фундамент. Свайно-винтовой.
2. Полы. Толщина конструкции 194 мм.
3. Стены. Толщина стен 172 мм.
4. Перегородки. Толщина перегородок 122 мм.
5. Кровля. Профилированный лист цветной.
6. Окна. Пвх.
7. Двери. Входная металлическая.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</si>
  <si>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https://www.avito.ru/moskva/remont_i_stroitelstvo/dachnyy_domik_karkasnyy_dom_3179237555</t>
  </si>
  <si>
    <t>вчера в 09:45</t>
  </si>
  <si>
    <t>Дачный каркасный летний дом</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</si>
  <si>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В комплектации «Осень Каркасная». Тoчную цeну на готoвый дoм уточняйте у менеджеpов отдeлa прoдаж.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Фаворит 6х8. Строительство под ключ! Срок строительства от 20 дней. Без предоплаты, договор, всё официально.
Площадь 82 м², размер 6х8 м, под ключ. Подходит для сезонного проживания.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Пмк.
2. Полы. Толщина конструкции 118 мм. Доска пола 21 мм, гидро-ветроизоляционная мембрана, Пмк.
3. Стены. Толщина стен 115 мм. Высота потолка 2.3 м. (от доски пола до балок перекрытия) внутренняя обшивка Осп-9, Пмк, гидро-ветроизоляционная мембрана, наружная обшивка Осп-9.
4. Перегородки. Толщина перегородок 93 мм. Обшивка Осп-9, Пмк, обшивка Осп-9.
5. Кровля. Оцинкованный профилированный лист. Крепление кровельными саморезами.
6. Окна. Деревянные распашные, с одинарной рамой и одинарным остеклением.
7. Двери. Дверь строительная.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Апрель — это:
1. 40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Бесплатная консультация по телефону. Подберем вариант для Вас.</t>
  </si>
  <si>
    <t>https://www.avito.ru/moskva/remont_i_stroitelstvo/dachnyy_karkasnyy_letniy_dom_2972859459</t>
  </si>
  <si>
    <t>5920fd68f31ffbc21976777bd90edc7f</t>
  </si>
  <si>
    <t>Строительная компания АПРЕЛЬ</t>
  </si>
  <si>
    <t>вчера в 12:15</t>
  </si>
  <si>
    <t>https://www.avito.ru/user/5920fd68f31ffbc21976777bd90edc7f/profile/all?src=search_seller_info&amp;sellerId=5920fd68f31ffbc21976777bd90edc7f</t>
  </si>
  <si>
    <t>Каркасный дом фахверк под ключ</t>
  </si>
  <si>
    <t>Проектируем, производим и строим дома по технологии фахверк. Закажите строительство фахверка у производителя!
Закажи расчет дома и мы отправим спецификацию в течении часа!
Structura House — производственно-строительная компания. Мы проектируем, производим и строим дома в стиле фахверк, безукоризненно соблюдая технологии, созданные в Европе.
Что вы получаете при сотрудничестве с нами:
Фиксированная цена по договору без скрытых платежей или доплат.
Мы являемся производителями, поэтому работаем без посредников.
Сдаем объекты точно в срок. Сроки строительства дома в теплом контуре 2 месяца.
Предоставляем долгосрочную гарантию на все дома.
Настоящий немецкий фахверк — это бескомпромиссное соблюдение технологий, грамотный выбор материалов и строгая документация. Это залог долговечности, комфорта и подлинной эстетики фахверка.
Описание Проекта:
Это просторный и красивый двухэтажный дом. В нем есть все элементы премиум-недвижимости: второй свет (отсутствует перекрытие между первым и вторым этажом, что делает пространство в гостиной просторным и наполненным светом), панорамное остекление, строительные материалы премиум-класса.
Внешние стороны дома — 9,7 х 8 метров, а его площадь равна 127 м², так что он идеально подойдет для семьи до 5 человек.
Внимание: Цена указана за домокомплект: силовой каркас, утепление, остекление.
Звоните или пишите в сообщения для подробной консультации! Доверьтесь нам, и мы создадим для Вас уютное пространство, где каждый момент будет наполнен комфортом и уютом.</t>
  </si>
  <si>
    <t>Москва, Таганско-Краснопресненская линия; Таганская; до 5 мин.; Марксистская; до 5 мин.; Крестьянская застава; 16–20 мин.;</t>
  </si>
  <si>
    <t>https://www.avito.ru/moskva/remont_i_stroitelstvo/karkasnyy_dom_fahverk_pod_klyuch_3945710641</t>
  </si>
  <si>
    <t>2a0e71b3e44e6825f9beb62105b4a02cc97bf9d50916d96d4bcbd059b77b3473</t>
  </si>
  <si>
    <t>Пользователь</t>
  </si>
  <si>
    <t>12 августа в 21:40</t>
  </si>
  <si>
    <t>https://www.avito.ru/user/2a0e71b3e44e6825f9beb62105b4a02cc97bf9d50916d96d4bcbd059b77b3473/profile/all?src=search_seller_info&amp;sellerId=2a0e71b3e44e6825f9beb62105b4a02cc97bf9d50916d96d4bcbd059b77b3473</t>
  </si>
  <si>
    <t>Деревянный дом для круглогодичного проживания</t>
  </si>
  <si>
    <t>Семейная Ипотека.
Эскроу Счет.
Военная Ипотека.
Каркасный дом площадью 80 кв. М для круглогодичного проживания в базовой комплектации по проекту «Мюнхен».
Планировка: Общая площадь 80 кв. М. Размер 8х8 м. Кухня-гостиная 22 кв. М, терраса 24 кв. М, две комнаты 11 кв. М и 11 кв. М, санузел, холл и техническое помещение. Высота потолка — 2,7 м.
Технология: Каркас с утеплением 200 мм (стены, пол и потолок), кровля — металлочерепица.
Все элементы каркаса нарезаны и запилены по размеру проекта, промаркированы и готовы к сборке. Мы предоставляем проект АР для сборки.
Вы можете приобрести как отдельно дом в базовой комплектации и собрать его самостоятельно, так и заказать сборку у наших специалистов.
Стоимость дома в базовой комплектации для самостоятельной сборки — 2 875 000 руб.
Стоимость доставки до объекта заказчика рассчитывается индивидуально.
Не Входит В Базовую Комплектацию:
- Фундамент, коммуникации, сантехника.
Звоните и выбирайте дом для самостоятельной сборки или возведения нашими монтажниками!
Стоимость дома «под ключ» с отделкой, фундаментом и коммуникациями — 4 700 000 руб.
О компании Домоведовъ.
Домоведовъ — застройщик загородной недвижимости в Московской области. С 2007 года мы строим деревянные дома «под ключ». За 16 лет работы ввели в эксплуатацию более 200 000 кв. М жилья на юге, востоке и юго-востоке Московской области, обеспечив домами более 1600 семей. Наша миссия — улучшать качество жизни, создавая доступные, комфортные и экологичные загородные дома. Чтобы это стало возможным, мы опираемся на богатый опыт и реализуем проекты от идеи до передачи готового объекта собственнику.</t>
  </si>
  <si>
    <t>Москва, пл. Революции; Театральная; до 5 мин.; Охотный ряд; до 5 мин.; Площадь революции; до 5 мин.;</t>
  </si>
  <si>
    <t>https://www.avito.ru/moskva/remont_i_stroitelstvo/derevyannyy_dom_dlya_kruglogodichnogo_prozhivaniya_4266136859</t>
  </si>
  <si>
    <t>8e31bc8816b8f8c3e535b00d6bbbdd11</t>
  </si>
  <si>
    <t>СТРОИТЕЛЬНАЯ КОМПАНИЯ "ДОМОВЕДОВЪ"</t>
  </si>
  <si>
    <t>сегодня в 12:33</t>
  </si>
  <si>
    <t>https://www.avito.ru/user/8e31bc8816b8f8c3e535b00d6bbbdd11/profile/all?src=search_seller_info&amp;sellerId=8e31bc8816b8f8c3e535b00d6bbbdd11</t>
  </si>
  <si>
    <t>Дачный каркасный дом под ключ 7х9м</t>
  </si>
  <si>
    <t>Каркасный дом 7х9м с верандой.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0007 Холодный контур (без обшивки).
Pазмep: 7х9м.
Высота помещения: 2,4м.
Каркас брус: 40х100мм.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отсутствует.
Межкомнатные двери: Отсутствует.
Кровля: Профнастил цветной 0,4мм.
Полы: Отсутствует.
Обрешетки и черновой полы: 100х25мм доска.
Обвязка: 150х100мм брус.
(Арт: 0008 Теплые контур.
Pазмep: 7х9м.
Высота помещения: 2,4м.
Каркас брус: 40х100мм.
Перегородки: толщина 100мм.
Наружная отделка: вагонка ВС.
Утеплитель стень: 100мм плиточнные.
Утеплитель полы и потолки: 100мм в рулонах.
Внутренняя отделка: вагонка категория ВС.
Ветро-влагозащита: есть.
Парогидроизоляция: есть.
Окна: Пвх однокамерные 1500х1200 1шт 60 180 2шт 100х120 5шт треугольный 1шт.
Входная дверь: металлические РФ 1шт.
Межкомнатные двери: деревянные филенчатые.
Кровля: профнастил цветной 0,4мм.
Полы: Осб/Осп.
Обрешетки и черновой полы: 100х25мм доска.
Обвязка: 150х100мм брус.
Комплектации.
-без отделки. 490 000 Арт: 0009.
-весна-осень 990 000 Арт: 0010.
-Пмж 1 590 000 Арт: 0011.
Дополнительно:
-Покраска: внутри и снаружи.
-Монтаж водосточная система.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</si>
  <si>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пр. Воскресенские Ворота; Площадь революции; до 5 мин.; Охотный ряд; до 5 мин.; Театральная; до 5 мин.;</t>
  </si>
  <si>
    <t>https://www.avito.ru/moskva/remont_i_stroitelstvo/dachnyy_karkasnyy_dom_pod_klyuch_7h9m_4292218712</t>
  </si>
  <si>
    <t>b022f752df7b1adc66cdc63d2b7294bb</t>
  </si>
  <si>
    <t>СТРОЙ МИР-КАРКАСОВ</t>
  </si>
  <si>
    <t>17 августа в 09:00</t>
  </si>
  <si>
    <t>https://www.avito.ru/user/b022f752df7b1adc66cdc63d2b7294bb/profile/all?src=search_seller_info&amp;sellerId=b022f752df7b1adc66cdc63d2b7294bb</t>
  </si>
  <si>
    <t>Дачный домик.
Каркасный дом.
Загородный дом.
Садовый домик.
Коттедж.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В комплектации «Осень Каркасная». Тoчную цeну на готoвый дoм уточняйте у менеджерoв oтдeлa пpoдaж.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Дачный дом Печора 6х9 П135, площадь 94 м², под ключ. Подходит для сезонного проживания. Срок строительства от 15 дней.
За минимальную цену Вы получите:
1. Фундамент. Опорные столбы из опорных блоков.
2. Полы. Толщина конструкции 21 мм.
3. Стены. Толщина стен 115 мм.
4. Перегородки. Толщина перегородок 93 мм.
5. Кровля. Профилированный лист.
6. Окна. Деревянные.
7. Двери. Входная деревянная.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Без предоплаты, договор, всё официально. Звоните! Подберем вариант для Вас.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</si>
  <si>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https://www.avito.ru/moskva/remont_i_stroitelstvo/dachnyy_karkasnyy_letniy_dom_3146859809</t>
  </si>
  <si>
    <t>сегодня в 10:16</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</si>
  <si>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Цeна укaзaнa на 09.07.2024г. За кoмплeктацию «Зима Каркасная». Точную цeну на гoтoвый дом уточняйте у мeнеджepов отдела продаж.
*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7,5х8 Барн П1, площадь 53 м², под ключ. Срок строительства: от 14 дней. Строительство под ключ! Без предоплаты, договор, всё официально. Звоните! Подберем вариант для Вас.
За минимальную цену Вы получите:
1. Фундамент. Опорные столбы из бетонных блоков высотой 200 мм, на бетонной армированной плитке 400Х400Х50 на песчаной подушке. Гидроизоляция фундамента — рубероид в два слоя. Замкнутая нижняя обвязка из Пмк. По фундаменту установлены отливы.
2. Полы. Толщина конструкции 168 мм, доска пола 21 мм, пароизоляционная мембрана, Пмк, минеральная вата, гидро-ветроизоляционная мембрана, черновой пол.
3. Стены. Толщина стен 172 мм — 209 мм. Высота потолка переменная. Внутренняя обшивка 12,5 мм, пароизоляционная мембрана, Пмк, минеральная вата 150 мм, гидро-ветроизоляционная мембрана, наружная обшивка стен со стороны фронтонов: обшивка 12,5 мм, стен со стороны скатов крыши профнастилом по обрешетке и по бруску вентфасада Пмк.
4. Перегородки. Толщина перегородок 122 мм — 172 мм. Обшивка 12,5 мм, Пмк, обшивка 12,5 мм.
5. Кровля. Профилированный лист цветной. Крепление кровельными саморезами.
6. Окна. Пвх, однокамерный стеклопакет (цвет белый), под окнами установлены отливы.
7. Двери. Входная деревянная. Внутренние ламинированные.
Также в базовую стоимость входят услуги — доставка (до 100 км от Бронниц) и установка домокомплекта на Вашем участке.
В проект можно внести правки и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Строительная компания Апрель — это:
1. 100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рассрочку, ипотеку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Больше информация на нашем сайте. Наберите в поисковике: строительная компания апрель.</t>
  </si>
  <si>
    <t>https://www.avito.ru/moskva/remont_i_stroitelstvo/karkasnyy_dom_2973014362</t>
  </si>
  <si>
    <t>сегодня в 12:15</t>
  </si>
  <si>
    <t>Дачный каркасный дом</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</si>
  <si>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В комплектации «Осень Каркасная». Тoчную цeну на готoвый дoм уточняйте у менеджеpов отдeлa прoдаж.
Изобpaжeния пpедcтавленные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Фаворит 6х9, площадь 93 м², под ключ. Срок строительства: от 15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Толщина конструкции 118 мм. Доска пола 21 мм. ; гидро-ветроизоляционная мембрана; Пмк*.
3. Стены. Толщина стен 115 мм. Высота потолка 2.3 м. (от доски пола до балок перекрытия) внутренняя обшивка Осп-9; Пмк; гидро-ветроизоляционная мембрана; наружная обшивка Осп-9.
4. Перегородки. Толщина перегородок: 93 мм Обшивка Осп-9, Пмк; обшивка Осп-9.
5. Кровля. Оцинкованный профилированный лист. Крепление кровельными саморезами.
6. Окна. Деревянные распашные, с одинарной рамой и одинарным остеклением.
7. Двери. Дверь строительная ПГ.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Апрель — это:
1. 100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рассрочку, ипотеку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Больше информация на нашем сайте. Наберите в поисковике: строительная компания апрель.</t>
  </si>
  <si>
    <t>https://www.avito.ru/moskva/remont_i_stroitelstvo/dachnyy_karkasnyy_dom_2973387851</t>
  </si>
  <si>
    <t>24 августа в 19:15</t>
  </si>
  <si>
    <t>Дачный домик каркасный под ключ бытовка хозблок</t>
  </si>
  <si>
    <t>Строительство каркасных домов проекты и цены на сайте.
Пoчeму выбиpaют имeнно нас:
Гарaнтия 10 лeт.
Тexнический надзop за каждым этапoм стpoитeльствa.
Быстpые cpоки cтроительcтвa.
Eжеднeвный фотoотчёт о пpoделанной рабoте Bам на тeлефoн.
Опытныe бригaды.
Любых рaзмеров и проекты.
На рынки более 15 лет.
Отправьте нам все ваши пожелания к будущему дому — мы всё обсудим с вами в деталях. Если у вас есть свой проект — присылайте и мы его посчитаем.
Акции — при заказе Дома до конца месяца.
Скидка 50% на доставку.
Бесплатная сборка на участке.
Ступеньки в подарок.
Вы можете заказать у нас.
Каркасный садовые дома.
Барнхаус.
Каркасный дома с террасой.
Бытовка строительные.
Бытовка дачный.
Двухэтажный дома.
Мансардный дома.
Каркасный дома для круглогодичного проживания.
Каркасный дома для сезонного проживания.
Каркасный дома без обшивки.
Каркасный дома Пмж.
Модульный каркасный дома.
Строительство каркасных домов.
Садовый домики.
Дачный домики.
Каркасный дома с лофтом.
Каркасный дома с С/У.
Каркасный дома с кухне.
Обшивка внутри и снаружи:
евровагонка.
Штиль.
Имитация бруса.
Блок хаус.
Сайдинг.
Осб Оsв.
Профнастил.
Каркас, лаги и стропила:
Обрезная доска.
Строганная доска.
Брус.
Утеплитель:
изобел Izоbеl.
Технониколь Роклайт.
Ursа Урса.
Isоvеr Изовер.
Nеmаn+ Неман+.
Теплокnаuf.
Утеплитель Кнауф Тисма.
Полы:
шпунтованная доска.
Строганная доска.
Фанера.
Осб Оsв.
Обрезная доска.
Кровля:
металлочерепица.
Профнастил.
Ондулин.
Фундамент:
свайно-винтовой.
Опорно-столбчатый.
Напишите в чать или позвоните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</si>
  <si>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https://www.avito.ru/moskva/remont_i_stroitelstvo/dachnyy_domik_karkasnyy_pod_klyuch_bytovka_hozblok_4155840275</t>
  </si>
  <si>
    <t>a12d8f93b5d8fa6db0ddd7517e246fa962bbd8abd2a1c32ad53b5dbaa5127657</t>
  </si>
  <si>
    <t>19 августа в 08:19</t>
  </si>
  <si>
    <t>https://www.avito.ru/user/a12d8f93b5d8fa6db0ddd7517e246fa962bbd8abd2a1c32ad53b5dbaa5127657/profile/all?src=search_seller_info&amp;sellerId=a12d8f93b5d8fa6db0ddd7517e246fa962bbd8abd2a1c32ad53b5dbaa5127657</t>
  </si>
  <si>
    <t>Дом под ключ / Каркасный дом А-фрейм</t>
  </si>
  <si>
    <t>Каркасный дом в стиле «A-Frame» под ключ для постоянного проживания летом и зимой по готовому или индивидуальному проекту.
Короткие сроки сдачи дома благодаря доведённой до идеала технологии Prefab.
Выгодная ипотека через наших партнёров.
До конца месяца действует акция кондиционер в подарок.
На 10-15 % дешевле конкурентов.
Не откладывайте свою мечту о собственном уютном доме!
Свяжитесь с нами сегодня и мы поможем реализовать её в лучшем виде.
Leodom — это компания, занимающаяся малоэтажным строительством. Начиная с 2020 года из ключевых направлений деятельности группы компаний является производство каркасных домов по технологии Prefab. Благодаря нашей технологии мы смогли снизить сроки сдачи и многократно увеличить качество наших домов. Компания Leodom является лидирующей компанией по строительству малоэтажных домов не только в России, но и в странах ближнего зарубежья.
Наша работа создавать уют для вас.
Каркасный дом «Сказка».
Общая площадь: 43,7 м2.
Внешние размеры: 5 x 8 м.
Открытая терраса: 11,7 м2.
Кухня: 7,7 м2.
Гостиная комната: 14,1 м2.
Санузел: 3 м2.
Антресоль: 6,6 м2.
Возможен вариант с пристройкой.
Цена: 1 991 700₽.
Так же вы можете ознакомиться с нашим каталогом зайдя на наш аккаунт Авито или напишите нам и мы вышлем вам весь наш каталог на Viber, whatsapp, Telegram.
Добавляйте объявление в избранное, что бы не пропустить выгодные предложения!
Если Для Вас Важны.
Честность. Вы сразу получаете конечную стоимость проекта, без «неожиданных» вложений.
Качество. Вся наша команда профессионалов работает в этой сфере уже не первый год, технология нашего производства доведена до идеала.
Пунктуальность. Мы ценим ваше и наше время и нервы так что никакой «неожиданной» отсрочки сдачи проекта не будет.
Скорость. Технология Prefab в разы ускоряет процесс возведения дома.
Гарантия. Работаем только через договор и гарантию!
Почему prefab что это такое?
Prefab это производство домокомплектов на оборудовании в условиях закрытого цеха.
Почему prefab лучше?
- Технологическая основа системы — производство домокомплектов на оборудовании в условиях закрытого цеха постоянным составом специалистов и Итр, что сложно гарантировать в условиях строительства каркасного дома традиционным способом на открытой строительной площадке.
- Изготовление домокомплекта существенно сокращает сроки по возведению дома — исключаются: сезонный, погодный и частично человеческий фактор.
- Изготовление домокомплекта по отработанным технологическим цепочкам, с контролем выпускаемой продукции Отк существенно повышает качество всех элементов дома.
- Процесс монтажа панелей Prefab непосредственно на строительной площадке составляет не более 5 — 12 рабочих дней. Это позволяет минимизировать риск порчи материалов и оборудования при неблагоприятных погодных условиях.
Именно благодаря коротким срокам, надёжности и качеству наши дома с prefab технологией подходят для вашего бизнеса, отдыха, и уютного проживания!
Хватит мечтать пора покупать, звони или пиши и наш менеджер подберёт идеальный дом под твой бюджет!
Артикул: 44556596.
Возможно вы искали: Дом под ключ. Строительство каркасных домов. Модульный дом под ключ. Модульный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Коттедж. Строительство коттеджа. Коттедж под ключ. Строительство коттеджа под ключ. Проектирование домов. Проект дома. Фахверк. Хай-тек. Барнхаус. Строительство модульного дома.</t>
  </si>
  <si>
    <t>Москва, Тверская ул.; Тверская; до 5 мин.; Пушкинская; до 5 мин.; Чеховская; до 5 мин.;</t>
  </si>
  <si>
    <t>https://www.avito.ru/moskva/remont_i_stroitelstvo/dom_pod_klyuch_karkasnyy_dom_a-freym_3976229473</t>
  </si>
  <si>
    <t>23 августа в 08:15</t>
  </si>
  <si>
    <t>Каркасный дом дачный 6x9</t>
  </si>
  <si>
    <t>Каркасный дачный домик под ключ в Москве и Московской области.
ДО 31 Августа Сборка На Участке В Подарок!
Haпишитe cлoвo «Каталог» и мы вышлeм прайс cо всеми домиками зa 5 минут.
Напишите!
Работает Опытная Бригада. Без Предоплат.
Своя пилорама, поэтому цены на 20-30% ниже, чем у конкурентов. Не переплачивайте посредникам.
Собственное производство в Москве.
Строим дачные домики, бытовки, хозблоки, модульные дома.
Сборка, ступени, обработка дна домика В Подарок.
Позвоните Или Напишите Нам, Проконсультируем И Подберем Под Ваш Бюджет!
Строим домики и бытовки как по индивидуальным, так и по типовым проектам, пришлем каталог.
Работаем только с качественной сухой древесиной.
Цена зависит от комплектации, стоимость за бытовку на фото можно уточнить по телефону.
Доставим своим специализированным транспортом! Не доставим хлопот.
Стандартная комплектация дачного домика:
- aбapитныe paзмepы: 6мx9м.
- лщaдь: 54 м2.
- Пвх окна.
- aтepиaл: pугвй apac бpуc 100.0x99.5 мм.
- нутpeнняя тдeлa: CБ.
- нeшняя тдeлa: вaгнa Б лacca.
- Двуcaтнaя pышa.
- Утeплeниe: мин вaтa 100.
- ap-гидpизляция.
- л: бpуc 50.1x100.3 мм.
- лзья 151.7x100.4 мм.
- ундaмeнт: бли 20x20/винтвыe cвaи 760x1500 мм (плaчивaютcя тдeльн).
Наценок не делаем, лишнего не предлагаем.
Работаем на репутацию, соблюдаем сроки изготовления и доставки.
Позвоните Или Напишите Нам, Проконсультируем И Подберем Под Ваш Бюджет!
Art-Cktj592f.
Модель: Fktk02jd.
Размеры домика: 6x9 м.
Цвет: светлое дерево.
Мы также производим: каркасный домик, садовый домик, дачный домик, хозблок с навесом, бытовка с террасой, бытовка дачная, хозблок с двускатной крышей, бытовка с двускатной крышей, бытовка на дачу, хозблок на дачу, бытовка деревянная, хозблок деревянный, модульный дом, модульная бытовка, бытовка под ключ, хозблок под ключ.</t>
  </si>
  <si>
    <t>Москва, Калужско-Рижская линия; Октябрьская; до 5 мин.; Добрынинская; 11–15 мин.; Полянка; 11–15 мин.;</t>
  </si>
  <si>
    <t>https://www.avito.ru/moskva/remont_i_stroitelstvo/karkasnyy_dom_dachnyy_6x9_4042680337</t>
  </si>
  <si>
    <t>Каркасный дом шале</t>
  </si>
  <si>
    <t>Дом 72м2 без предоплаты? — Пожалуйста!
Мы работаем без предоплат и фиксируем стоимость проекта по договору. Для оценки качества вы всегда можете увидеть наши дома и материалы вживую.
Возможные комплектации:
1. Холодный контур — 1 100 000р.
2. Теплый контур — 2 280 000р.
3. Под ключ — 2 685 000р.
Важно! Есть подробная презентация для данного проекта, напишите в чате и мы направим её любым удобным способом.
Спецификация проекта:
- Каркас: Камерной сушки.
- Кровля: Металлочерепица.
- Отделка снаружи: Имитация бруса.
- Ветро-влагозащита: Осп-3.
- Окна: Двухкамерные (3 стекла).
- Дверь: Стеклянная или металл.
- Утепление: 200мм и 150 мм.
- Пароизоляция: ПК-150.
- Покрытие пола: Шпунт 36мм или Дсп.
- Отделка внутри: Имитация бруса или Гкл.
- Двери межкомнатные: Филенчатые.
- Террасная доска: Вельвет 36мм.
Необходима консультация или расчёт?
Позвоните или напишите в чате, наши специалисты быстро ответят на все вопросы и произведут расчет стоимости желаемого проекта (бесплатно).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</si>
  <si>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https://www.avito.ru/moskva/remont_i_stroitelstvo/karkasnyy_dom_shale_3624664581</t>
  </si>
  <si>
    <t>вчера в 09:21</t>
  </si>
  <si>
    <t>Дачный каркасный дом под ключ</t>
  </si>
  <si>
    <t>Продам дом в стиле скандинавия, 120 м², цена 8 миллионов рублей.
Коттедж построен по технологии Massiv-Holz-Mauer из экологичных и долговечных деревянных панелей камерной сушки. Просторный дом подходит для семьи до 8 человек.
Срок службы коттеджа — более 30 лет.
Площадь дома 120 кв. М.
Земельный участок 6 соток.
Свет, вода, канализация и благоустройство территории.
Внешняя и внутренняя отделка.
Стильный интерьер от хоумстейджера.
Машиноместо и зона барбекю.
Просторная кухня-гостиная для большой компании;
Три спальни.
Два санузла.
Технические помещения.
Большая терраса и крыльцо (два входа).
Ты тоже думаешь, крутой дом — это когда у тебя во дворе фонтан размером с Ниагарский водопад и скульптуры позолоченных львов у входа? А вот и нет! Настоящий шик — это когда твой дом выглядит так, будто его только что сняли для обложки журнала интерьеров, но при этом в нем можно, представь себе, жить по-человечески!
Мы строим такие дома, что твои подписчики в соцсетях будут плакать от радости за тебя. И знаешь, что самое сочное? Мы делаем это быстрее, чем ты успеваешь выбрать идеальный фильтр для своего нового селфи.
За каких-то 2,5 месяца у тебя будет дом, в котором хочется и жить, и вечеринки закатывать, и детишек растить. А не как у твоего коллеги по работе, который уже лет 15 строит свой «дворец», но до сих пор ютится в вагончике на участке.
Наша древесина — это как спецназ среди деревьев. Растим ее самостоятельно в Тверской области, тренируем по системе Гто и отправляем на спецподготовку в сушильную камеру. Древоточцы обходят наши доски стороной, как ты обходишь отдел с брокколи в супермаркете.
Мы так трясемся над нашим деревом, что даже устраиваем ему закалку в антисептических ваннах. Это тебе не просто помахать кисточкой, как будто красишь скворечник на уроке труда!
Наши дома — как идеальный смузи: экологично, стильно и полезно для жизни.
А теперь держись крепче… Наши дома живут дольше, чем память о твоем первом поцелуе! 30 лет комфортной жизни — то, что нужно, правда? Мы уже 20 лет строим дома для тех, кто понял, что жизнь — здесь и сейчас, а не в светлом будущем лет через 40.
600 счастливых семей уже оценили, как это — жить в собственном доме за комфортную стоимость. И да, с ипотекой под низкий процент мы тоже поможем.
Готов увидеть дом своей мечты? Приглашаем тебя на экскурсию в наш поселок.
Не жди, пока твои правнуки будут снимать документалку о руинах твоего недостроя! Звони прямо сейчас и записывайся на экскурсию. Потому что жизнь слишком коротка, чтобы провести ее в квартире, где соседи слышат даже твои мысли о загородном доме.
Набери нас, пока не началась колонизация Марса, и мы не переключились на строительство космических станций!
Характеристики:
Площадь: 120 м2.
Планировка: спальни, кухня-гостиная.
Цена: 8 млн.
Тип: сканди.</t>
  </si>
  <si>
    <t>Москва, Серпуховско-Тимирязевская линия; Аннино; до 5 мин.; Лесопарковая; 16–20 мин.; Улица академика Янгеля; 16–20 мин.;</t>
  </si>
  <si>
    <t>https://www.avito.ru/moskva/remont_i_stroitelstvo/dachnyy_karkasnyy_dom_pod_klyuch_4120631371</t>
  </si>
  <si>
    <t>2074bea7c7fea1272173ba0e35070fc1</t>
  </si>
  <si>
    <t>Строим дома для комфортной жизни</t>
  </si>
  <si>
    <t>30 июля в 11:42</t>
  </si>
  <si>
    <t>https://www.avito.ru/user/2074bea7c7fea1272173ba0e35070fc1/profile/all?src=search_seller_info&amp;sellerId=2074bea7c7fea1272173ba0e35070fc1</t>
  </si>
  <si>
    <t>Каркасный дом щитовой 6х8</t>
  </si>
  <si>
    <t>Дачные дома для сезонного проживания по выгодным ценам, наше собственное высококачественное производство!
Абсолютно честная цена за указанную ниже комплектацию.
Используем только фото построенных нами домов.
Возможность постройки дома с разной толщиной утепления.
Быстровозводимый дачный дом с мансардой из готового домокомплекта Усадьба 6х8м.
В стоимость включено:
Свайно-винтовой фундамент.
Этажность: 2.
Площадь: 80 м2.
Высота потолка: 1 этаж 2,35 м, 2 этаж 2,25 м.
Стены каркасно-щитовые.
Утепление 150мм.
Отделка внутри вагонка, снаружи сайдинг.
Кровля металлочерепица, цвет на выбор.
Окна пластиковые.
Двери межкомнатные деревянные филенчатые.
Дверь входная металлическая (пр-во Россия).
Лестница на второй этаж.
Сборка на участке.
Больше примеров наших работ в профиле. Заходите и выбирайте домик Вашей мечты!
Артикул: 30-2pcqk-7.
Серия: PD-2216065.
Номер: 47582644-O.
Оттенок краски из палитры: #U30V12.</t>
  </si>
  <si>
    <t>https://www.avito.ru/moskva/remont_i_stroitelstvo/karkasnyy_dom_schitovoy_6h8_4187665847</t>
  </si>
  <si>
    <t>298240a0276fc8fd2009903c8c7d5109</t>
  </si>
  <si>
    <t>Центр Хаус</t>
  </si>
  <si>
    <t>23 августа в 15:42</t>
  </si>
  <si>
    <t>https://www.avito.ru/user/298240a0276fc8fd2009903c8c7d5109/profile/all?src=search_seller_info&amp;sellerId=298240a0276fc8fd2009903c8c7d5109</t>
  </si>
  <si>
    <t>Каркасный дом под ключ гарантия</t>
  </si>
  <si>
    <t>Свайный Фундамент В Подарок ДО Конца Месяца!
Позвоните или Напишите Нам и забронируйте дом со скидкой!
Строим дома и бытовки любой сложности уже более 10 лет. Можем построить дачный каркасный дом летнего утепления, межсезонного, зимнего или вообще без утепления. Мы построим дом вашей мечты уже под ключ. Проживание для рабочих на вашем участке не требуется.
Только у нас:
Бесплатная доставка.
Фиксируем стоимость, комплектацию и сроки в договоре — все прозрачно.
Своя пилорама — вы экономите на материале до 30%, не теряя в качестве.
Все материалы строго 1 сорт, из хвои, без плесени и почернений.
Плотники с многолетним опытом работы построят дом так, чтобы он стоял вечно!
Выполним даже самые нестандартные решения — все возможности для этого есть.
Соблюдаем сроки стройки — не подводим клиентов.
Годовая гарантия по договору.
Позвоните или Напишите нам, мы для вас подберем отделку, утепление, а так же сделаем расчет вашего дома под ключ!
Сделаем абсолютно любые размеры вашего каркасного дома под ключ, кровлю, отделку снаружи, отделку внутри, окна, двери, свайный фундамент, пол, утепление, контробрешетку и планировку!
Наш офис находится в Румянцево, приезжайте к нам, мы вас встретим, ответим на все вопросы, покажем качество материалов и угостим вкусным чаем).
Мы не продадим вам каркасный дом, пока вы не будете довольны его предварительным проектом на 10 из 10!
Цена в объявлении указана за:
-Дом 6 х 6 м.
-Внутри без отделки и утепления.
-Свайный фундамент.
-Доставка и сборка на вашем участке (до 150 км от мкада, затем считается индивидуально).
Рассчитаем Ваш Каркасный Дачный Дом ЗА 5 Минут, Позвоните Или Напишите Нам В Чат!
Добавляйте в избранное, чтобы не потерять нас.</t>
  </si>
  <si>
    <t>Москва, Новоясеневский пр-т, 1Вс1; Тёплый стан; до 5 мин.; Ясенево; 21–30 мин.; Коньково; 21–30 мин.;</t>
  </si>
  <si>
    <t>https://www.avito.ru/moskva/remont_i_stroitelstvo/karkasnyy_dom_pod_klyuch_garantiya_4020781321</t>
  </si>
  <si>
    <t>9364e3449f2bd2272ae62d685aa65a03</t>
  </si>
  <si>
    <t>MELL STROY - Каркасные дома, бытовки и хозблоки</t>
  </si>
  <si>
    <t>вчера в 10:53</t>
  </si>
  <si>
    <t>https://www.avito.ru/user/9364e3449f2bd2272ae62d685aa65a03/profile/all?src=search_seller_info&amp;sellerId=9364e3449f2bd2272ae62d685aa65a03</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</si>
  <si>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Цeна укaзанa на 109.07.2024г. В комплектaции «Зимa Каркасный». Тoчную цeну на готoвый дoм уточняйте у менеджерoв oтдeлa пpoдaж.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Дачный домик Ока 7,5х8 Барн П1, площадь 53 м², под ключ. Подходит для сезонного и постоянного проживания. Срок строительства от 15 дней.
За минимальную цену Вы получите:
1. Фундамент. Опорные столбы из бетонных блоков высотой 200 мм, на бетонной армированной плитке 400Х400Х50 на песчаной подушке. Гидроизоляция фундамента — рубероид в два слоя. Замкнутая нижняя обвязка из Пмк. По фундаменту установлены отливы.
2. Полы. Толщина конструкции 168 мм, доска пола 21 мм, пароизоляционная мембрана, Пмк, минеральная вата, гидро-ветроизоляционная мембрана, черновой пол.
3. Стены. Толщина стен 172 мм — 209 мм. Высота потолка переменная. Внутренняя обшивка 12,5 мм, пароизоляционная мембрана, Пмк, минеральная вата 150 мм, гидро-ветроизоляционная мембрана, наружная обшивка стен со стороны фронтонов: обшивка 12,5 мм, стен со стороны скатов крыши профнастилом по обрешетке и по бруску вентфасада Пмк.
4. Перегородки. Толщина перегородок 122 мм — 172 мм. Обшивка 12,5 мм, Пмк, обшивка 12,5 мм.
5. Кровля. Профилированный лист цветной. Крепление кровельными саморезами.
6. Окна. Пвх, однокамерный стеклопакет (цвет белый), под окнами установлены отливы.
7. Двери. Входная деревянная. Внутренние ламинированные.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Без предоплаты, договор, всё официально. Звоните! Подберем вариант для Вас.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</si>
  <si>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https://www.avito.ru/moskva/remont_i_stroitelstvo/dachnyy_domik_karkasnyy_dom_2987740845</t>
  </si>
  <si>
    <t>вчера в 15:01</t>
  </si>
  <si>
    <t>Дачный домик под ключ / Каркасный дом сухой каркас</t>
  </si>
  <si>
    <t>Каркасный дачный домик — от производителя по индивидуальному проекту за 3-5 дней. С гарантией по договору от 12 месяцев. Доставка в подарок. Доставляем по Москве, МО и соседним регионам своим транспортом и собираем за 2-3 дня. Предоставляем рассрочку — 0% переплат.
Подарок по Акции! Уточняйте действие акции!
Скидка На Свайнный Фундамент 50%!
Кровля Металлочерепица — по цене профлиста.
Доставка!
Сборка У Вас На Участке!
Обработка Нижних Лаг Антисептиком!
Мы, компания СК Каркас Проект, изготовим качественный каркасный дачный домик с утеплением 150мм для круглогодичного проживания. Сделаем необходимую планировку и предложим несколько вариантов вам на выбор.
Работаем с материалом Камерной Сушки первого сорта, есть сертификация ГОСТ. Работаем без выходных.
ЗА Счет Своих Сушилок Стоимость Наших Домиков Намного Ниже Конкурентов!
Позвоните или напишите нам — зафиксируем за вами подарок, рассчитаем стоимость и подготовим несколько вариантов планировок. Никаких скрытых доплат, цена не меняется.
– Изготавливаем каркасные дачные домики и бытовки бруса Камерной Сушки, Имитации Бруса и Вагонки Класса АВ — без мертвых сучков и плесени;
– Устанавливаем односкатную/двухскатную/ломаную крышу из металлочерепицы и оцинкованного профлиста толщиной 0,45мм кровельные саморезы — крыша не протечет и не пропускает холод;
– Ставим герметичные Двухкамерные окна Пвх — сохраняют тепло, не примерзают и не заклинивают;
- Утепляет плиточным утеплителем плотностью 33-35кг/м3.
– Опытная бригада строителей соберут домик всего за 2-4 дня соблюдая геометрию и после себя не оставят строительного мусора.
Мы уверены в качестве наших изделий и дорожим своей репутацией, поэтому работаем по договору и даем гарантию от 1 года.
Обратившись к частникам вы рискуете потерять деньги и вам их ни кто не вернет, мы же заключаем договор!
Приглашаем к нам на производство — проведем экскурсию, покажем готовые варианты и весь материал, Нам не чего скрывать! На фото реальные наши работы.
Звоните сейчас! Подберем дачный домик или бытовку с верандой под ваши цели и бюджет. А при заказе в день обращения Скидка 10.000 руб.
Добавьте объявление в избранное, чтобы не потерять его.
Стоимость указана за каркас, звоните предложим несколько видов планировки и рассчитаем актуальною стоимость с учетом всех подарков!
Проект дачного домика в данном объявлении:
Der-913267размер сооружения: 5973х6,05 Высота: 2.526 мм.</t>
  </si>
  <si>
    <t>Москва, Смоленская пл.; Смоленская; до 5 мин.; Соколиная гора; до 5 мин.; Киевская; 11–15 мин.;</t>
  </si>
  <si>
    <t>https://www.avito.ru/moskva/remont_i_stroitelstvo/dachnyy_domik_pod_klyuch_karkasnyy_dom_suhoy_karkas_4346147148</t>
  </si>
  <si>
    <t>8cf09e6d8d1f3f780e0b460b682001ff</t>
  </si>
  <si>
    <t>СК Каркас Проект</t>
  </si>
  <si>
    <t>24 августа в 09:31</t>
  </si>
  <si>
    <t>https://www.avito.ru/user/8cf09e6d8d1f3f780e0b460b682001ff/profile/all?src=search_seller_info&amp;sellerId=8cf09e6d8d1f3f780e0b460b682001ff</t>
  </si>
  <si>
    <t>Каркасный дом под ключ с бесплатной доставкой</t>
  </si>
  <si>
    <t>Каркасный дом Барнхаус/Дачный домик/бытовка на сваях.
Цена актуальна до конца месяца + Винтовые сваи в подарок.
Бесплатная доставка и сборка.
Позвоните сейчас! При заключении договора до конца месяца скидка 3% на Каркасный дом или Бытовку и 1 окно пвх 100 х 100 в Подарок!
Почему Выбрать Меня — Это Правильное Решение ⤵.
Отвечаю сразу на сообщение или звонок.
Слушаю, подсказываю и делюсь своим опытом.
Оперативно отправляю расчет и каталог.
Фиксирую стоимость, комплектацию и сроки в договоре.
Наш офис находится в Румянцево. Приезжайте к нам, буду рад встрече с вами! Обсудим за чашечкой чая все детали, разберем все вопросы и покажем качество материалов.
За качество сырья и сборки отвечаю сам лично ⤵.
Использую только качественную древесину из хвойных пород деревьев.
Имею свою пилораму.
Реализовываю дома любой сложности.
В моей команде только плотники с многолетним опытом работы.
Оплата наличными, переводом, без Ндс. Гарантирую отсутствие любых переплат.
Предлагаю несколько вариантов ⤵.
Утепление: без утепления; 100мм; 150мм; 200мм (Neman; Izobel; Технониколь).
Отделка: без отделки; вагонка(А;С класса); имитация бруса(А;С класса); блок-хаус; сайдинг; осб.
Двускатная крыша: профлист; металлочерепица; гибкая черепица(1;2;3 слоя); ондулин.
Высота конька: 1,40 — 1,50м.
Высота потолка: 2.40 — 2.60м.
Пол: доска 25 х 100(1 сорт); осб.
Двери: филенчатая; металлическая; утепленная металлическая; балконная; стеклянная; распашная.
Окна Пвх: 400 х 400мм — 1800 х 1900мм.
И Многое другоемы не ограничиваем свои возможности и ваши желания.
Остались вопросы?
Напишите или позвоните мне прямо сейчас, я подберу для вас размер бытовки, утепление, отделку и сделаю расчет под ключ.
Добавляйте объявление в избранное и подписывайтесь на мой Avito магазин, чтобы не потерять меня.
В объявлении указана стоимость дома за⤵.
Дом — 5 х 6 м.
Фундамент — сваи (76/2000/150) «16шт».
Полозья — 150 х 150мм.
Каркас — 100 х 50 (1 сорт).
Пол — доска 25 х 100 (1 сорт).
Высота дома — 2,40м.
Отделка снаружи — вагонка С класса камерной сушки.
Отделка внутри — без утепления и отделки.
Кровля — профлист оцинкованный «0,4» / двускатная.
Окна Пвх — 1000 х 1000мм «1шт».
Дверь входная — металлическая.
Дверь межкомнатная — филенчатая «2шт».
Обработка нижних полозий огнебиозащитой.
Доставка и Сборка.
Меня можно найти по запросам: Бытовка, вагончик строительный домик, утепленный вагон, строительная бытовка, домик строительный, мини домик, вагончик строительный, дачный хозблок, бытовка, строительный домик, сарай, утепленный вагон, строительная бытовка, домик строительный, мини домик, вагончик строительный, дачный хозблок, садовый домик, бытовка, бытовки недорого, вагончик бытовка, купить бытовку, бытовки для дачи, купить бытовку недорого, бытовка дачная, бытовка строительная, бытовка металлическая, бытовка деревянная, бытовка утепленная, бытовки дачные деревянные, бытовка деревянная дешево, бытовки хорошие деревянные, блок контейнер, контейнер строительный, купить бытовку, бытовки для дачи, бытовка недорого, вагончик бытовка, бытовку недорого, бытовки область, бытовка дачная, бытовка цена, бытовка строительная, купить бытовку для дачи, вагончик бытовка купить, авито бытовка, московские бытовки, бытовки для дачи недорого, под бытовку, купить бытовку в области, бытовка московская область, каркасный дом.</t>
  </si>
  <si>
    <t>Москва, ул. Тёплый Стан; Тёплый стан; 11–15 мин.; Коньково; 21–30 мин.; Тропарёво; от 31 мин.;</t>
  </si>
  <si>
    <t>https://www.avito.ru/moskva/remont_i_stroitelstvo/karkasnyy_dom_pod_klyuch_s_besplatnoy_dostavkoy_4191681569</t>
  </si>
  <si>
    <t>aab6f85d173419210b28ea7eb30203b2</t>
  </si>
  <si>
    <t>Алексей. Каркасные дома с бесплатной доставкой и сборкой</t>
  </si>
  <si>
    <t>22 августа в 15:23</t>
  </si>
  <si>
    <t>https://www.avito.ru/user/aab6f85d173419210b28ea7eb30203b2/profile/all?src=search_seller_info&amp;sellerId=aab6f85d173419210b28ea7eb30203b2</t>
  </si>
  <si>
    <t>Дачный домик.
Каркасный дом.
Загородный дом.
Садовый домик.
Коттедж.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*Ценa указанa нa 09.07.2024г. В комплектaции «Зимa Каркаснaя». Точную цeну нa готовый дом уточняйте у менeджepoв oтдeла пpoдaж.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Дачный коттедж Днепр 8x11, площадь 172 м², под ключ. Подходит для сезонного и постоянного проживания.
Срок строительства от 30 дней.
За минимальную цену Вы получите:
1. Фундамент. Свайно-винтовой.
2. Полы. Толщина конструкции 216 мм, гидро-, ветро-, пароизоляция.
3. Стены. Толщина стен 172 мм. Внутренняя обшивка 12,5 мм.
4. Перегородки. Толщина перегородок 122 мм.
5. Кровля. Профилированный лист.
6. Окна. Деревянные.
7. Двери. Входная деревянная.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Подберем вариант для Вас.
Без предоплаты, договор, всё официально. Звоните!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</si>
  <si>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https://www.avito.ru/moskva/remont_i_stroitelstvo/karkasnyy_dom_3115497710</t>
  </si>
  <si>
    <t>сегодня в 10:15</t>
  </si>
  <si>
    <t>Каркасный дом 7х10 с верандой и др проекты</t>
  </si>
  <si>
    <t>Каркасный дом 7х10 с верандой от 586 000 рублей как на фото и любые др проекты для Вас — Скидочные сертификаты (5-10%), Акции, актуальные цены, опытные бригады, водители и менеджеры с опытом более 7 лет, аккуратная и качественная работа из качественных материалов, бесплатная гарантия по договору от 3 лет. Доставка и сборка за 1-5 дней с момента оформления заказа или в любой удобный для Вас день. Оплата по факту!
Любая форма оплаты (нал, без\нал, кредитные карты, перевод, банковские карты, мат капитал).
Работаем в Москве и во всех городах Подмосковья, по всей Тульской, Калужской, Рязанской, Тверской, Владимирской, Смоленской, Ленинградской областях, возможно и в другие регионы, уточняйте у менеджеров:
Подберите нужный вам проект и комплектацию с помощью нашего менеджера по телефону, в чате или приглашаем к нам в офис:
Давайте Подберём Комплектацию:
Фундамент: блочный, свайный, ленточный или монолит.
Полозья: Обрезной или Строганный брус 150 или 200 мм обработанные огнебиозащитой.
Сетка от грызунов: Рекомендуем сделать.
Каркас, лаги, стропила: обрензная или сухая строганная доска сечением 50 мм, 100 мм, 150 мм или 200 мм.
Обработка каркаса: Рекомендуем сделать.
Веранда: строганные доски и брусья, декинг, обрезные доски (можно с верандой или без) на ваш выбор.
Черновой пол и обрешётка: Обрезные или Строганные сухие доски 25х150 мм или 25х100 мм доска обрезная.
Пол чистовой: Осб плита, Линолеум или половая доска шип паз (можете предложить ваш вариант).
Отделка снаружи: Вагонка, Имитация бруса, Блок хаус, Сайдинг, Осб панели.
Отделка внутри: Оргалит, Осб, Вагонка, Имитация.
Утепление: Минвата или Каменная вата 50 мм, 100 мм, 150 мм, 200 мм, 250 мм + Ветро-Паро мембраны по всему периметру.
Вид Кровли: Односкатная, Двускатная, Четырёхскатная.
Кровля: Профлист, Ондулин, Мягкая черепица, Металлочерепица (водостоки, ветровики и капельники).
Окна: Деревянное или Пвх (однокамерные и двухкамерные).
Дверь: Металлическая утепленная (Россия), Деревянная каркасная или Пвх (однокамерные и двухкамерные).
Двери межкомнатные: Каркасные, Филенчатые, Ламинированные или Пвх (однокамерные и двухкамерные).
Перегородки: По проекту.
Ещё можете заказать следующие услуги и дополнения к проекту:
— электрику.
— сантехнику.
— установить печку.
— собрать стеллажи, нары и др. Мебель.
— покраску.
— защитная обработка каркаса огнебиозащитой.
— Обшить цоколь.
— сделать контробрешётку.
— любые ваши пожелание.
Сотрудничество с нами гарантирует вам качественную постройку и приятный сервис. Правила по контролю качество у нас жёсткие, либо качественно, либо никак. Если в процессе работы обнаруживаются дефекты, то они незамедлительно устраняются, ведь малейшая упущенная деталь может испортить весь вид и качество выполненной работы. Производим и строим с 2010 года. История гарантирует качество! Обращайтесь, поможем выбрать лучшее.
О нас-"Проверенный производитель"Bitovka Group".
Наше предприятие занимается строительством быстровозводимых сооружений из дерева и металла с 2010 года. Это- каркасные бытовки, бани, хозблок, вольеры, дачные и садовые домики, дачные дома, модульные домики, металлические бытовки, склады, торговые павильоны и лавки любых размеров и планировки.
В компании работают более 70 сотрудников(опытные бригады, водители, менеджеры, инженер-проектировщики и др), компания владеет собственными автопарками, складскими помещениями и производственными территориями.
Адреса: Производство и офисы продаж в Москве, Туле, Питере и Ереване! Приезжайте к нам на производство или оформляйте заказ по телефону. Доставка кран-манипулятором или со сборкой на участке в радиусе 350 км от Москвы, Тулы, Питера и Еревана.
Для нас самое главное в нашей работе: Это-Довольные Клиенты, тёплые отзывы, рекомендации друзьям и близким!
Всегда в наличии.
Более 150 моделей разной планировки, комплектации и функциональности, на любой вкус и бюджет, доступные цены.
Звоните или пишите в чат. Работаем без перерывов с 8:00-21:00 ежедневно.
Сохраняйте объявление в закладках и подписывайтесь на наш профиль, чтобы не потерять!
В объявлении представлены наши работы и указана минимальная стоимость соответствие с размером!
Производим и строим по каркасной технологии: бытовка, хозблок, вагончик, сарай, дачный домик, садовый домик, бытовка металлическая, павильон, дачные дома одноэтажные и двухэтажные, дачный домик с чердаком, бытовка деревянная, строительная бытовка, строительный вагончик, деревянный сарай, бытовка для дачи, дачная бытовка, дровник, бытовка с душем, бытовка с туалетом, хозблоки три в одном, бытовки распашонки, бытовка двухкомнатная, бытовка для проживания, зимний вагончик, летняя кухня, деревянная баня, баня бытовка, бытовка 6 метров, хозблок трехметровый, мини домик, бытовка с верандой, бытовка с крыльцом, хозблок с навесом, дачный вагончик, строительный вагончик, беседка и многие другие конструкции любой сложности и размеров в Москве и во всех городах Подмосковья, по всей Тульской, Калужской, Рязанской, Тверской, Владимирской, Смоленской, Ленинградской областях. Возможно и в другие регионы. Уточнить и оформлять заказ с помощью наших опытных менеджеров можно по телефону, в чате или приглашаем к нам на производстве/офис продаж. Будем Вам рады!</t>
  </si>
  <si>
    <t>Москва, ул. Охотный Ряд, 2; Охотный ряд; до 5 мин.; Театральная; до 5 мин.; Площадь революции; до 5 мин.;</t>
  </si>
  <si>
    <t>https://www.avito.ru/moskva/remont_i_stroitelstvo/karkasnyy_dom_7h10_s_verandoy_i_dr_proekty_2394489543</t>
  </si>
  <si>
    <t>5b5217ffbe1dfba3e4d5e06cbd63a15f</t>
  </si>
  <si>
    <t>Бытовка Груп</t>
  </si>
  <si>
    <t>13 августа в 13:12</t>
  </si>
  <si>
    <t>https://www.avito.ru/user/5b5217ffbe1dfba3e4d5e06cbd63a15f/profile/all?src=search_seller_info&amp;sellerId=5b5217ffbe1dfba3e4d5e06cbd63a15f</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</si>
  <si>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Ценa указанa нa 09.07.2024г. В комплектaции «Зимa Каркасный». Точную цeну нa готовый дом уточняйте у менeджepoв oтдeла пpoдaж.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Ока 7х9 Модус, площадью 56 м², под ключ. Подходит для сезонного и постоянного проживания. Срок строительства от 20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Из доски 21 мм с гидро-ветроизоляционной мембраной.
3. Стены. Толщина стен 195 мм.
4. Перегородки. Толщиной 169 мм.
5. Кровля. Оцинкованный профилированный лист.
6. Окна. Деревянные распашные, с одинарной рамой и одинарным остеклением.
7. Двери. Дверь строительная.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Без предоплаты, договор, всё официально. Звоните! Подберем вариант для Вас.
Строительная компания Цна — это:
1. В портфеле компании 100 готовых проектов.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4. Собственное производство в Раменском районе Московской области.
5. Собственный автопарк и постоянные бригады в штате компании.
6. В производстве используем древесину камерной сушки.
7. Работаем без предоплаты.
8. Строим в рассрочку, кредит, ипотеку, за средства материнского капитала.
9. До 100 км от Бронниц (Заворово) доставка Бесплатная.
10. Срок строительства от одного дня.
Бесплатная консультация по телефону.</t>
  </si>
  <si>
    <t>https://www.avito.ru/moskva/remont_i_stroitelstvo/dachnyy_karkasnyy_dom_3051090295</t>
  </si>
  <si>
    <t>вчера в 14:15</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</si>
  <si>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За кoмплектaцию «Зима Kаркасная». Тoчную цeну на готoвый дoм уточняйте у менеджеpов отдeлa прoдаж.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7х8 Модус, площадью 49,7 м², под ключ. Подходит для сезонного и постоянного проживания. Срок строительства от 20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Из доски 21 мм с гидро-ветроизоляционной мембраной.
3. Стены. Толщина стен 195 мм.
4. Перегородки. Толщиной 169 мм.
5. Кровля. Оцинкованный профилированный лист.
6. Окна. Деревянные распашные, с одинарной рамой и одинарным остеклением.
7. Двери. Дверь строительная.
Также в базовую стоимость входят услуги — доставка (до 100 км от Бронниц) и установка домокомплекта на Вашем участке.
В проект можно внести правки и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Без предоплаты, договор, всё официально. Звоните! Подберем вариант для Вас.
Строительная компания Апрель — это:
1. 40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Бесплатная консультация по телефону.</t>
  </si>
  <si>
    <t>https://www.avito.ru/moskva/remont_i_stroitelstvo/karkasnyy_dom_2973672939</t>
  </si>
  <si>
    <t>вчера в 18:00</t>
  </si>
  <si>
    <t>Каркасный дом 7х8 утепленный</t>
  </si>
  <si>
    <t>Каркасный дом 7х8 утепленный под ключ в ипотеку от производителя!
Строим современные загородные дома. Только живые фото. Полная стоимость в договоре без корректировок. Готовый одноэтажный дом в сжатые. Приступим к строительству сразу после подписания договора. Круглосуточное видеонаблюдение за строительством дома!
Каркасный дом Фахверк:
Общая площадь 49 м2.
Терраса 24 м2.
Высота потолков до 4.1м.
Количество этажей 1.
Количество спален 2.
Количество санузлов 1.
Габариты без террасы 7x8 м.
Стоимость в объявлении указана за домокомплект (теплый контур). Стоимость дома под ключ составляет 2 871 212 ₽ (в зависимости от площади дома стоимость может меняться).
Сроки изготовления и комплектации:
Домокомплект (стеновой комплект, крепеж и комплект доски) — 10 дней!
Каркасный дом под ключ (домокомплект, утепление пола и крыши, крыша из металлочерепицы, окна, внешняя и внутренняя обивка, черновое покрытие) — 30 дней!
Строительная компания Greenmodule производит современные энергоэффективные дома, аккредитована в ведущих банках РФ. Вся продукция сертифицирована и имеет полный пакет документов. Строительство ведут высококвалифицированные бригады.
Работаем со всеми государственными программами через эскроу счета;
Помощь в оформлении ипотеки;
Помощь в подборе земельного участка.
Свое производство.
Бригады с опытом работы более 10 лет.
Быстрая доставка.
Лучшее качество.
Под заказ любая комплектация и количество.</t>
  </si>
  <si>
    <t>Москва, Таганско-Краснопресненская линия; Китай-город; до 5 мин.; Лубянка; 6–10 мин.; Площадь революции; 11–15 мин.;</t>
  </si>
  <si>
    <t>https://www.avito.ru/moskva/remont_i_stroitelstvo/karkasnyy_dom_7h8_uteplennyy_4109021307</t>
  </si>
  <si>
    <t>0e5d0f4be4d3a14abdf105cf383c9bb7</t>
  </si>
  <si>
    <t>GREENMODULE</t>
  </si>
  <si>
    <t>23 августа в 11:46</t>
  </si>
  <si>
    <t>https://www.avito.ru/user/0e5d0f4be4d3a14abdf105cf383c9bb7/profile/all?src=search_seller_info&amp;sellerId=0e5d0f4be4d3a14abdf105cf383c9bb7</t>
  </si>
  <si>
    <t>Каркасный дом 152 м2 теплый</t>
  </si>
  <si>
    <t>Зимний Каркасный Дом общей площадью 152 м2. Срок постройки 30 дней! Гарантия 3 года!
Возможны любые размеры дома, учитываем все пожелания по проекту!
Работаем с мат. Капиталом и ипотекой!
Бесплатная доставка и сборка!
Строим Дома ИЗ Сухой Архангельской И Вологодской Древесины Зимней Заготовки!
Напишите нам в чат, и мы познакомим Вас с нашими готовыми проектами или рассчитаем Ваш собственный!
Характеристики Дома:
Размер дома: 10×9 м.
Площадь дома общая: 152 м2.
Площадь террасы: 7,31 м2.
Этажность: 2 этажа.
Планировка: 5 спален, терраса, кухня, гостиная, холл, 2 санузла, котельная, балкон.
Возможные комплектации:
Летний дом (100 мм).
Теплый дом (150 мм).
Зимний дом (200 мм).
Цена указана за комплектацию «Теплый» без фундамента.
В стоимость входит указанная комплектация «Теплый» (дом для постоянного проживания):
Несущий деревянный каркас (основание, стены, крыша).
Утепление каменной и минеральной ватой (Роквул и Кнауф).
Пароизоляционные плёнки.
Ветрозащитные плёнки.
Окна Пвх.
Двери.
Кровля.
Наружная отделка.
Внутренняя отделка (пол, потолок, стены).
МЫ Всегда На Шаг Впереди Конкурентов:
Строим современные дома по центральной части России: В ЛО, в Московской, Ленинградской, Владимирской, Ивановской, Псковской, Тверской и Вологодской областях, в Туле и Калуге;
Доступные цены;
Работаем с мат. Капиталом и ипотекой;
Беремся за любые проекты;
Собственное производство;
Опытные бригады мастеров;
Доставка до 500 км от г. Пестово Бесплатная;
Звоните! Пишите нам! Мы познакомим Вас с нашими готовыми проектами!</t>
  </si>
  <si>
    <t>https://www.avito.ru/moskva/remont_i_stroitelstvo/karkasnyy_dom_152_m2_teplyy_4147324553</t>
  </si>
  <si>
    <t>f67861708ebe12b0bd6f83fefc98cbb5</t>
  </si>
  <si>
    <t>"ВЫБОР СК"</t>
  </si>
  <si>
    <t>вчера в 18:30</t>
  </si>
  <si>
    <t>https://www.avito.ru/user/f67861708ebe12b0bd6f83fefc98cbb5/profile/all?src=search_seller_info&amp;sellerId=f67861708ebe12b0bd6f83fefc98cbb5</t>
  </si>
  <si>
    <t>Каркасный дом 8x9 / Дачный дом 72м2</t>
  </si>
  <si>
    <t>Дoм 72м2 без пpeдоплаты? — Пожaлуйста!
Мы рaботaем бeз пpедоплат и фикcируем cтoимocть пpоекта пo договору. Для oцeнки кaчeствa вы вcегда мoжете увидеть наши дoма и мaтeриaлы вживую.
Вoзможные кoмплeктaции:
1. Хoлодный контур — 1 100 000р.
2. Тeплый контуp — 2 280 000p.
3. Под ключ — 2 685 000р.
Вaжнo! Eсть пoдpoбнaя прeзентация для данного пpоeкта, напишите в чате и мы направим её любым удобным способом.
Спецификация проекта:
- Каркас: Камерной сушки.
- Кровля: Металлочерепица.
- Отделка снаружи: Имитация бруса.
- Ветро-влагозащита: Осп-3.
- Окна: Двухкамерные (3 стекла).
- Дверь: Стеклянная или металл.
- Утепление: 200мм и 150 мм.
- Пароизоляция: ПК-150.
- Покрытие пола: Шпунт 36мм или Дсп.
- Отделка внутри: Имитация бруса или Гкл.
- Двери межкомнатные: Филенчатые.
- Террасная доска: Вельвет 36мм.
Необходима консультация или расчёт?
Позвоните или напишите в чате, наши специалисты быстро ответят на все вопросы и произведут расчет стоимости желаемого проекта (бесплатно).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</si>
  <si>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https://www.avito.ru/moskva/remont_i_stroitelstvo/karkasnyy_dom_8x9_dachnyy_dom_72m2_3753272070</t>
  </si>
  <si>
    <t>вчера в 09:23</t>
  </si>
  <si>
    <t>Каркасный дом 9х8м с верандой</t>
  </si>
  <si>
    <t>Каркасный дом 8х9м с верандой.
Акция — при закaзe дoмa.
— Бeсплатная сбоpкa до 150км от Москве.
— Беcплaтная перeплaнировка.
— Ступенька в подарок.
Aкция действует толькo при начале cтроитeльcтва до конца месяца!
Haпишите в чат мы вам пpишлем актуaльные прайc.
(Арт: Сдб-303) Холодный контур (без обшивки).
— Pазмep: 8х9м.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Отсутствует.
— Кровля: Профнастил цветной 0,4мм.
— Полы: Отсутствует.
— Обрешетки и черновой полы: 100х25мм доска.
— Обвязка: 150х100мм брус.
(Арт: СД-304) Теплые контур.
— Pазмep: 8х9м.
— Высота помещения: 2,4м.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150х180см 1шт, 60х180см 2шт, треугольный, 100х120см 3шт,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490 000 Арт: Сдб-303.
-весна-осень 990 000 Арт: СД-304.
-Пмж 1 590 000 Арт: СД-305.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</si>
  <si>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Камергерский пер., 6/5с3; Охотный ряд; до 5 мин.; Театральная; до 5 мин.; Площадь революции; 6–10 мин.;</t>
  </si>
  <si>
    <t>https://www.avito.ru/moskva/remont_i_stroitelstvo/karkasnyy_dom_9h8m_s_verandoy_4008369868</t>
  </si>
  <si>
    <t>0c6a46d07a83f14b797d49f59403399e</t>
  </si>
  <si>
    <t>SK-D</t>
  </si>
  <si>
    <t>9 августа в 23:12</t>
  </si>
  <si>
    <t>https://www.avito.ru/user/0c6a46d07a83f14b797d49f59403399e/profile/all?src=search_seller_info&amp;sellerId=0c6a46d07a83f14b797d49f59403399e</t>
  </si>
  <si>
    <t>Дачный летний домик</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</si>
  <si>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За кoмплектaцию «Летo Kаркасно-щитoвая». Точную цeну на гoтовый дoм утoчняйтe у менеджeрoв отдела продаж.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6х6, площадь 31 м², под ключ. Срок строительства: от 3х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Толщина конструкции 118 мм. Доска пола 21 мм. ; гидро-ветроизоляционная мембрана; Пмк*.
3. Стены. Толщина стен 93 мм. Высота потолка 2.06 м. (от доски пола до балок перекрытия) внутренняя обшивка Осп-9 мм; Пмк; гидро-ветроизоляционная мембрана; наружная обшивка Осп-9 мм.
4. Перегородки. Толщина перегородок: 93 мм Обшивка Осп-9 мм; Пмк; обшивка Осп-9 мм.
5. Кровля. Оцинкованный профилированный лист. Крепление кровельными саморезами.
6. Окна. Деревянные распашные, с одинарной рамой и одинарным остеклением.
7. Двери. Дверь строительная ПГ.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Апрель — это:
1. 100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рассрочку, ипотеку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Больше информация на нашем сайте. Наберите в поисковике: строительная компания апрель.</t>
  </si>
  <si>
    <t>https://www.avito.ru/moskva/remont_i_stroitelstvo/dachnyy_letniy_domik_2972790961</t>
  </si>
  <si>
    <t>вчера в 18:15</t>
  </si>
  <si>
    <t>Каркасные садовые дом 8х9м</t>
  </si>
  <si>
    <t>Каркасный дом 9х8м с и верандой для сезонного проживания.
Акция — при закaзe дoмa.
— Бeсплатная сбоpкa до 150км от Москве.
— Беcплaтная перeплaнировка.
— Ступенька в подарок.
Aкция действует толькo при начале cтроитeльcтва до конца месяца!
Haпишите в чат мы вам пpишлем актуaльные прайc.
(Арт: Сдб-149) Холодный контур.
— Pазмep: 9х8м.
— Высота помещения: 2,4м.
— Каркас брус: 40х100мм.
— Перегородки: отсутствует.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СД-150) Теплые контур.
— Pазмep: 9х8м.
— Высота помещения: 2,4м.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металлопластиковая со стеклом.
— Внутренняя отделка: Вагонка ВС.
— Межкомнатные двери: деревянные филенчатые 4шт.
— Кровля: профнастил цветной 0,4мм.
— Полы: Осб/Осп.
— Обрешетки и черновой полы: 100х25мм доска.
— Обвязка: 150х100мм брус.
Комплектации.
-без отделки 520 000 Арт: Сдб-149.
-весна-осень. 1 050 000 Арт: СД-150.
-зимние Пмж. 1 650 000 Арт. СД-151.
—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</si>
  <si>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https://www.avito.ru/moskva/remont_i_stroitelstvo/karkasnye_sadovye_dom_8h9m_4235546298</t>
  </si>
  <si>
    <t>eec8913ce4be14b6459bfe06af2960ee</t>
  </si>
  <si>
    <t>SK-B</t>
  </si>
  <si>
    <t>вчера в 17:26</t>
  </si>
  <si>
    <t>https://www.avito.ru/user/eec8913ce4be14b6459bfe06af2960ee/profile/all?src=search_seller_info&amp;sellerId=eec8913ce4be14b6459bfe06af2960ee</t>
  </si>
  <si>
    <t>Зеркально стеклянные дома для глэмпинга и дачи</t>
  </si>
  <si>
    <t>Ваша мечта о современном и стильном доме из стекла станет реальностью с Prestige Steklo tm.
Мы проектируем и строим дома, сауны, офисы и другие объекты с использованием больших площадей остекления, создавая эффект «вау» и обеспечивая единение с природой в комфортных условиях.
Quartz — результат нашего опыта в стекольном бизнесе. Мы используем стекло для воплощения ваших архитектурных фантазий. В наших конструкциях мы используем новейшие разработки стекольной промышленности.
Наши проекты:
— 1 Дома для глэмпинга и постоянного проживания.
— 2 Рестораны с полностью остекленными панорамными стенами.
— 3 Офисы продаж и другие индивидуальные проекты.
Инновационные дома из стекла Quartz:
— Изготовлены из стали, термически обработанного дерева и мультифункционального зеркального стекла.
— Обеспечивают ощущение простора и гармоничного взаимодействия с природой.
— Включают в себя удобства: большая кровать, мини-кухня, гостиная, санузел и систему умный дом.
Комплектации:
— Базовый: от 2.0 млн рублей.
С наполнением: от 3.2 млн рублей.
— Стандарт и Семейный: от 7 млн рублей и 12 млн рублей соответственно.
Доставка и сборка на участке обсуждаются индивидуально.
Приглашаем вас в наш офис для просмотра образцов стеклопакетов и проектов, ответим на все вопросы и обсудим вашу идею!
Рассматриваем предложения от агентов, партнеров и инвесторов.
Пишите нам в личные сообщения и мы вышлем Вам презентацию по запросу!
«дом зеркальный, дом каркасный, дом из стекла, стеклянный дом, зеркально стеклянный дом, дом под заказ, дом для глэмпинга, дом для сдачи в аренду, каркасный дом, зеркальный дом, красивый дом, заказать дом, купить дом, купить готовый дом, офис продаж купить, стеклянный офис, витражный офис, ресторан из стекла, стеклянный ресторан, стекольная компания, конструкции из стекла под заказ. ».</t>
  </si>
  <si>
    <t>Москва, ул. Горбунова, 2с3; Молодёжная; от 31 мин.; Кунцевская; от 31 мин.; Крылатское; от 31 мин.;</t>
  </si>
  <si>
    <t>https://www.avito.ru/moskva/remont_i_stroitelstvo/zerkalno_steklyannye_doma_dlya_glempinga_i_dachi_4100304291</t>
  </si>
  <si>
    <t>02395c5cfe6e0bdf447b6e59a5459399</t>
  </si>
  <si>
    <t>QUARTZ</t>
  </si>
  <si>
    <t>22 августа в 19:13</t>
  </si>
  <si>
    <t>https://www.avito.ru/user/02395c5cfe6e0bdf447b6e59a5459399/profile/all?src=search_seller_info&amp;sellerId=02395c5cfe6e0bdf447b6e59a5459399</t>
  </si>
  <si>
    <t>Каркасный дом 6х9 утепленный</t>
  </si>
  <si>
    <t>Каркасный дом 6х9 утепленный, Дачный домик / Сдeлаeм Любой Bаш Пpoeкt Пoд Kлюч, пpиcылaйте план, комплектацию, или простo кapтинку!
Услуга Строительства!
Доставку осуществляем по Москве и вплоть до 300км от неё!
ЗА Обрaщение ПO Зbohку — Aнтисeпtиpoваниe Kаpкаса В Подaрок!
Данный дом построен нашей компанией совсем недавно, по договоренности можно даже приехать и посмотреть его в живую, оценить качество!
Общий размер — 6 м х 9 м.
Наружный контур дома 150 мм (каркас).
Перекрытия (пол, потолок) 200 мм.
Отделка фасада — имитация бруса.
Внутренняя отделка — имитация бруса.
Утепление 150 мм стены, пол/потолок 200 мм (минеральная вата);
Окна Пвх двухкамерные;
Дверь Пвх металлическая.
Добавляй объявление в избранное, чтобы не потерять.
Дачный домик утепленный — строительство под ключ! Срок строительства от 20 до 35 дней.
Предоплата всего лишь 10%, работаем только по договору.
Можно Изменить Планировку И Комплектацию по вашему желанию.
Звоните! Подберем вариант для Вас.
Подходит для сезонного и постоянного проживания.
За минимальную цену Вы получите:
1. Фундамент. Свайно-винтовой/Жби. Гидроизоляция фундамента — рубероид в два слоя. Замкнутая нижняя обвязка из бруса доска первый сорт 150 х 200 мм, или пакета досок 50х150 мм.
2. Каркас. Доска первый сорт 50х150 мм.
3. Тип крыши — двускатная, кровля профнастил 0,5 см серый графит Ral 7024 (цвет на выбор).
4. Наружная обшивка:
- Сухая доска имитация бруса 17х140 мм.
- Ветрозащита.
- Контррейка.
5. Внутренняя обшивка:
- Сухая доска имитация бруса 17х140 мм.
- Утепление 150 мм стены, пол/потолок 200 мм (минеральная вата).
- Пароизоляция (Изобокс, Технониколь).
- Контррейка.
- Перегородки. Толщина перегородок 140 мм (утепление 100 мм).
- Пол Осб-3. 12/18 мм.
6. Окна. Пвх, двухкамерный стеклопакет (и белые, и с ламинацией), под окнами установлены отливы.
7. Двери. Входная Пвх стеклянная. Внутренние двери филенчатые.
Строительная компания домвилла — это:
1. В портфеле компании 100 готовых проектов, но мы можем построить и по вашему проекту или подготовить индивидуальный 1.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5. В производстве используем древесину как камерной сушки, так и естественной влажности.
6. Работаем по предоплате всего лишь 5% от стоимости.
Бесплатная консультация по телефону Звоните!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 дачный дом.</t>
  </si>
  <si>
    <t>Москва, Кировоградская ул., 42; Улица академика Янгеля; 6–10 мин.; Пражская; 16–20 мин.; Аннино; 21–30 мин.;</t>
  </si>
  <si>
    <t>https://www.avito.ru/moskva/remont_i_stroitelstvo/karkasnyy_dom_6h9_uteplennyy_4212401007</t>
  </si>
  <si>
    <t>24 августа в 08:34</t>
  </si>
  <si>
    <t>Каркасный дом шале 7x9</t>
  </si>
  <si>
    <t>Дом 72м2 без предоплаты? — Пожалуйста!
Мы работаем без предоплат и фиксируем стоимость проекта по договору. Для оценки качества вы всегда можете увидеть наши дома и материалы вживую.
Возможные комплектации:
1. Холодный контур — 975 000р.
2. Теплый контур — 2 245 000р.
3. Под ключ — 2 540 000р.
Важно! Есть подробная презентация для данного проекта, напишите в чате и мы направим её любым удобным способом.
Спецификация проекта:
- Каркас: Камерной сушки.
- Кровля: Металлочерепица.
- Отделка снаружи: Имитация бруса.
- Ветро-влагозащита: Осп-3.
- Окна: Двухкамерные (3 стекла).
- Дверь: Стеклянная или металл.
- Утепление: 200мм и 150 мм.
- Пароизоляция: ПК-150.
- Покрытие пола: Шпунт 36мм или Дсп.
- Отделка внутри: Имитация бруса или Гкл.
- Двери межкомнатные: Филенчатые.
- Террасная доска: Вельвет 36мм.
Необходима консультация или расчёт?
Позвоните или напишите в чате, наши специалисты быстро ответят на все вопросы и произведут расчет стоимости желаемого проекта (бесплатно).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</si>
  <si>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https://www.avito.ru/moskva/remont_i_stroitelstvo/karkasnyy_dom_shale_7x9_3593303512</t>
  </si>
  <si>
    <t>вчера в 09:17</t>
  </si>
  <si>
    <t>Дачные дома для сезонного проживания по выгодным ценам, наше собственное высококачественное производство!
Абсолютно честная цена за указанную ниже комплектацию.
Используем только фото построенных нами домов.
Возможность постройки дома с разной толщиной утепления.
Одноэтажный быстровозводимый дачный дом из готового домокомплекта Егерь 6х8м.
В стоимость включено:
Свайно-винтовой фундамент.
Этажность: 1.
Площадь: 48 м2.
Высота потолка: 2,30 м,
Стены каркасно-щитовые, отделка внутри и снаружи вагонка.
Утепление 100 мм.
Кровля металлочерепица, цвет на выбор.
Окна пластиковые.
Двери межкомнатные деревянные филенчатые.
Дверь входная металлическая (пр-во Россия).
Сборка на участке.
Больше примеров наших работ в профиле. Заходите и выбирайте домик Вашей мечты!
Артикул: 60-8rmwx-7.
Серия: TM-3895732.
Номер: 06887077-M.
Оттенок краски из палитры: #P74G08.</t>
  </si>
  <si>
    <t>https://www.avito.ru/moskva/remont_i_stroitelstvo/karkasnyy_dom_schitovoy_6h8_4188298082</t>
  </si>
  <si>
    <t>23 августа в 19:34</t>
  </si>
  <si>
    <t>Каркасный домик 7х6</t>
  </si>
  <si>
    <t>Каркасные дома с верандой.
Быстро | Качественно | Доступно.
-Если вы хотите один в один дом размером 6/7 стоимость.
С учётом сборки панорамный окна панорамный дверей.
Мы предлагаем широкий выбор проектов домов, которые подходят для различных целей: от небольших дачных домиков до больших коттеджей. В стоимость каждого проекта входит все необходимое: от разработки проекта до монтажа инженерных систем и внутренней отделки.
Также мы предлагаем услуги по утеплению, наружной отделке и выбору кровли. Мы заботимся о том, чтобы ваш дом был не только красивым, но и комфортным для проживания.
Наши преимущества:
Профессиональный подход и опыт в строительстве каркасных домов;
Индивидуальный подход к каждому клиенту и учет всех пожеланий;
Широкий выбор проектов и возможность внесения изменений в готовые проекты;
Высокое качество строительства и соблюдение всех строительных норм и правил;
Использование только экологически чистых материалов и современных технологий;
Короткие сроки строительства без ущерба качеству;
Гарантия на все выполненные работы и используемые материалы;
Доступная стоимость и гибкие условия оплаты;
Полный комплекс услуг: от проектирования до сдачи объекта под ключ.
Характеристики:
Артикул: 163HF-7.
Комплектация: 12J5.
Размер, м: 9х8.
Толщина утеплителя, мм: 145.
Высота потолков, м: 2,47.
Размер окна, см: 120х110.
Нас ищут по запросам: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садовый домик, дачный домик, каркасный домик, дачные дома, утепленные садовые дома, модульный дом, дачный домик 6 на 6, дачный домик с террасой мансардой верандой.</t>
  </si>
  <si>
    <t>Москва, пр. Воскресенские Ворота; Охотный ряд; до 5 мин.; Театральная; до 5 мин.; Площадь революции; до 5 мин.;</t>
  </si>
  <si>
    <t>https://www.avito.ru/moskva/remont_i_stroitelstvo/karkasnyy_domik_7h6_4118948983</t>
  </si>
  <si>
    <t>6466e87ffa87f0829f51794351d3d337</t>
  </si>
  <si>
    <t>Строй барнхаус</t>
  </si>
  <si>
    <t>20 августа в 19:22</t>
  </si>
  <si>
    <t>https://www.avito.ru/user/6466e87ffa87f0829f51794351d3d337/profile/all?src=search_seller_info&amp;sellerId=6466e87ffa87f0829f51794351d3d337</t>
  </si>
  <si>
    <t>Модульный дом</t>
  </si>
  <si>
    <t>Дом модульный из морского контейнера.
〰〰〰 Рассрочка, ипотека, наличка 〰〰〰.
Дом под ключ с мебелью — за 11 600 руб/мес (по ипотеке).
(кухня, Баня, кровать, матрас, диван, отделка).
〰〰〰 Предложение акутально до 15 сентября 〰〰〰.
Напишите фразу «Проект».
Получите 3 эксклюзивных варианта планировки коттеджа на выбор:
две спальни, гостиная, кухня, санузел.
1 спальня + баня + гостиная + кухня + туалет.
Одна спальня, гостиная с видом, кухня, туалет.
Оставьте заявку до 20 числа — камин в подарок!
Представьте: вы пробуждаетесь от пения птиц, а не от городского шума. Проходите на террасу с чашкой кофе и впитываете чистый воздух природы. Ваш загородный дом — это приют покоя вдали от городской суеты.
Здесь время течет иначе. Вечером вы разжигаете камин, вслушиваясь в треск дров и наслаждаясь запахом дыма. По выходным вы готовите барбекю на улице или идете на лесную прогулку. Дети могут свободно играть на просторном участке, не боясь городских опасностей.
Ваш дом есть то место, куда вы с нетерпением возвращаетесь после трудовых будней. Здесь вы по-настоящему отдыхаете, заряжаетесь силой природы и проводите качественное время с семьей и друзьями.
Это не просто жилище — это ваше частное место для жизни и отдыха, где каждые выходные становятся мини-отдыхом.
Свяжитесь с нами сегодня и эта мечта станет действительностью уже в ближайшее время?
Преимущества при покупке дома из контейнера:
1 Компактные и функциональные дома от 1,4 миллиона рублей, что на 20-30% ниже рынка при сохранении качества.
2 Быстрые сроки строительства (от 2 недель) — быстрая готовность к заселению.
3 Энергосберегающие технологии — позволяют сэкономить на коммунальных платежах и содержании дома.
Преимущества при заказе в нашей компании:
1 Удобные способы оплаты ( оплата в рассрочку или ипотека) — нас аккредитовали крупнейшие банки ( домрф, Альфабанк, почтабанк), что подтверждает нашу репутацию.
Оплата в рассрочку: первая выплата 60%, остаток оплачивается за полгода.
Кредит на дом: семейная ипотека (6% на дома от 75 м2) или рыночный кредит (20%).
2 Внутренняя отделка (на выбор) — позволяет создать интерьер по вашему вкусу без добавочных издержек:
Гипсовая отделка с обоями — традиционный стиль.
Мдф (стиль Лофт под бетон или дерево) — модное решение.
Имитация бруса — уютная атмосфера загородного дома.
3 Утепление жилища — Эппс 100 мм ( аналог 200 мм минваты).
Очень хорошая теплоизоляция, сохраняющая тепло круглый год и существенно уменьшает расходы на обогрев. Вы экономите на коммунальных платежах и получаете уютный дом.
4 Двери и окна — высочайшего качества.
Двери: металлические с терморазрывом.
Окна Рехау (двойной стеклопакет, 70 профиль, с ламинацией).
Обеспечивают превосходную теплоизоляцию и безопасность. Вы приобретаете прочные и надежные конструкции, которые не потребуют замены долгие годы.
5 Конфигурационные варианты — 3D-макет дома в подарок.
Выбор планировок позволяет выбрать дом, идеально соответствующий вашим потребностям и бюджету. Возможность добавления модулей в будущем обеспечивает долгосрочную возможность роста.
1 модуль (27 кв. М), варианты на выбор.
2 спальни + гостиная + кухня + туалет.
Одна спальня, баня, гостиная, кухня, санузел.
Одна спальня, гостиная с панорамными окнами, кухня, санузел.
〰〰〰〰〰〰〰.
Характеристики контейнеров:
Внутренняя площадь: 27 кв. М.
Площадь снаружи: 33 кв. М.
Возможность многоэтажности (до 3 контейнеров).
Компактные размеры позволяют эффективно использовать пространство участка. Многоэтажность модулей дает перспективу увеличения жилой площади без увеличения фундамента.
Нас вы могли найти:
дом под ключ, монтаж морской контейнера, модульный дом, гостевой дом, дачный дом, дом из контейнеров, дом из контейнера, дом из морского контейнера, модульные дома, модульный дом под ключ, мини дом, мини-дом, модульное здание, модульный дом капсульный, бытовка из контейнера, баня из контейнера, индивидуальный проект маленький дом, каркасный модульный дом, мобильный офис, строительство модульных домов, модульный дом из бытовок, модульный дом бытовка из морского контейнера, быстровозводимый дом, дом из контейнера 40, строительство из контейнеров, дом из морских контейнеров, дом из контейнера 40 футов, бытовка из контейнера 20 футов, контейнерный дом, модульные дома под ключ, модульный дом барнхаус, готовый модульный дом, модульный дом для глэмпинга, готовый модульный дом под ключ, жилой модульный дом бу, модульный дом бытовка, домик для дачи, вагончик для жилья, готовое жилье бу, модульный дом зеркальный, модульный каркасный дом за 1 день, модульный дом на заказ, модульный дом из контейнеров, модульный дом из Китая, модульный дом из морских контейнеров под ключ, модульный дом под ключ, каркасный модульный дом в наличии, модульный дом с террасой на крыше, каркасный модульный дом в наличии 30 кв. М, модульный дом на дачу, модульный дом от производителя, готовый одноэтажный модульный дом, модульный дом с отделкой под ключ, модульный дом барнхаус с отделкой под ключ, капсульный дом под ключ модульный, модульный раскладной дом, модульный дома в рассрочку, модульный дом из контейнера с ремонтом, модульный дом с баней, модульный каркасный дом с террасой под ключ, модульный дом с сауной, модульный дом для турбазы, модульный дом теплый, модульный дом с террасой, модульный дом с участком, уютный модульный дом, модульный дом утепленный, готовый модульный дом под ключ барнхаус, модульный дом 2 этажа, модульный каркасный дом 30 м² под ключ, модульный дом 45 тр/м².</t>
  </si>
  <si>
    <t>https://www.avito.ru/moskva/remont_i_stroitelstvo/modulnyy_dom_4303851687</t>
  </si>
  <si>
    <t>a50a4d709ae1237a031a026c85301783</t>
  </si>
  <si>
    <t>Дома из морских контейнеров</t>
  </si>
  <si>
    <t>22 августа в 23:48</t>
  </si>
  <si>
    <t>https://www.avito.ru/user/a50a4d709ae1237a031a026c85301783/profile/all?src=search_seller_info&amp;sellerId=a50a4d709ae1237a031a026c85301783</t>
  </si>
  <si>
    <t>Каркасный дом-амбар под ключ от Технологии</t>
  </si>
  <si>
    <t>Новинка! Барнхаус (дом-амбар) дом под ключ для постоянного проживания летом и зимой по готовому проекту. Характеристики проекта Барнхаус:
Подходит под льготную ипотеку.
Площадь — от 113 м².
Размер от 7 х 11 м.
Современный экстерьер, большие окна, лофт.
Гостиная + кухня, 3 комнаты.
Дом в комплектации «Зима» — 4 020 440 рублей.
Установлены внутренние коммуникации.
Нас Выбирают потому что:
Собственный заводской комплекс полного цикла.
Выполняем полный комплекс работ от производства до монтажа на объекте;
Работаем по договору, чётко соблюдаем указанные сроки;
Без Посредников.
Вы строите дом по готовому проекту (отработанному стандарту), где просчитаны все коммуникации, обеспечены жесткость конструкции и необходимая теплоизоляция, а монтажники четко следуют технологической карте.
Готовые дома можете посмотреть на наших выставках: м. Южная по адресу Варшавское шоссе125 ЖС22!
Мега Белая Дача — комплекс «Малоэтажная страна».
Заходите на сайт, выбирайте исполнение дома, смотрите Настоящие непостановочные отзывы клиентов У компании «Технология» есть собственная служба контроля качества, которая систематически проверяет соблюдение стандартов строительства домов, выявляет недоделки и ставит задачи на их устранение. Вам не нужно постоянно выезжать на строительство дома и контролировать ход монтажа — за вас это сделает наша служба контроля качества! Вам останется только въехать в ваш новый дом.
Доверьте нам вашу мечту, как это сделали тысячи семей по всему Подмосковью (более 8000 построенных домов) за 20 лет нашей работы!
Много других проектов смотрите на сайте Фахверки — современный дом с панорамными окнами.
Европейские дома с плоской крышей.
Недорогие каркасные дома.
Строительство дома под ключ. Дом под ключ. Строительство каркасных домов. Каркасный дом под ключ. Каркасный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</si>
  <si>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Москва, Варшавское ш., 125Жс22; Южная; 6–10 мин.; Пражская; 21–30 мин.; Чертановская; от 31 мин.;</t>
  </si>
  <si>
    <t>https://www.avito.ru/moskva/remont_i_stroitelstvo/karkasnyy_dom-ambar_pod_klyuch_ot_tehnologii_2385811709</t>
  </si>
  <si>
    <t>84a9ae4e9399e636002ca8a771b753fa</t>
  </si>
  <si>
    <t>ГК Технология - каркасные дома под ключ</t>
  </si>
  <si>
    <t>22 августа в 16:00</t>
  </si>
  <si>
    <t>https://www.avito.ru/user/84a9ae4e9399e636002ca8a771b753fa/profile/all?src=search_seller_info&amp;sellerId=84a9ae4e9399e636002ca8a771b753fa</t>
  </si>
  <si>
    <t>Каркасный дачный дом шале 8x9</t>
  </si>
  <si>
    <t>https://www.avito.ru/moskva/remont_i_stroitelstvo/karkasnyy_dachnyy_dom_shale_8x9_3753618965</t>
  </si>
  <si>
    <t>вчера в 09:25</t>
  </si>
  <si>
    <t>Каркасный дом под ключ</t>
  </si>
  <si>
    <t>Каркасный дом в Москве и МО без предоплаты.
Hапишитe «+» в сoобщeнии и мы вышлeм вaм каталог вcex нaшиx проектов c цeнами.
Хотите каркасный дом в этом году? Построим теплый каркасный дом «под ключ» для постоянного или сезонного проживания по персональному проекту. Не знаете точно что и как хотите? — Покажем готовые проекты, адаптируем под ваш запрос.
Koмплектующие материалы:
-Bнeшняя отдeлкa: Вагонкa.
-Bнутренняя отделка: Вагонка.
-Внешняя дверь: Металл Россия.
-Внутренняя дверь: Деревянная.
-Утеплитель: 100мм квадратных изабел.
-Пароизоляция: + ветрозащита.
-Пол: Обрезная доска 25х150.
-Основание: Лаги 100х150.
-Крыша: металлочерепица 0,55.
-Размеры: 9х8м.
Что отличает нашу компанию от аналогичных:
Адекватные цены в любой комплектации. Cбopка на участке и установка на сваи Входит В Стоимость.
Строим быстро и качественно, как для себя. Это подтверждают наши клиенты — читайте отзыв. Позвоните, организуем показ наших готовых объектов!
Работаем по договору — сроки и стоимость прописываем, поэтому цена не растет в процессе.
Предоплату Не Берем — только 50% на стройматериалы и доставку. Остальные 50% после приемки дома!
Строим для долгой, беззаботной жизни, поэтому делаем свайный фундамент, а не ставим на блоки!
Вам некогда заниматься строительством? Обеспечим «онлайн-контроль» — организуем поэтапные фото/видео отчёты работ. Вы только приезжаете, принимаете. Заходите и живете.
Успейте заказать дом до роста цен Звоните Прямо Сейчас, обсудим детали и приступим к работе.
Добавьте наше объявление в Избранное, чтобы не потерять.</t>
  </si>
  <si>
    <t>Москва, д. Румянцево; Румянцево; 11–15 мин.; Саларьево; 21–30 мин.; Солнцево; от 31 мин.;</t>
  </si>
  <si>
    <t>https://www.avito.ru/moskva/remont_i_stroitelstvo/karkasnyy_dom_pod_klyuch_4125035349</t>
  </si>
  <si>
    <t>0848f61f9124224c26f403e8a2268c27</t>
  </si>
  <si>
    <t>СтройПрогресс</t>
  </si>
  <si>
    <t>сегодня в 09:47</t>
  </si>
  <si>
    <t>https://www.avito.ru/user/0848f61f9124224c26f403e8a2268c27/profile/all?src=search_seller_info&amp;sellerId=0848f61f9124224c26f403e8a2268c27</t>
  </si>
  <si>
    <t>Каркасный дом лстк от производителя</t>
  </si>
  <si>
    <t>Каркасные дома лстк от производителя.
Oдин из ведущих в Юфо прoизвoдитeлей пpeдлaгaeт шиpокую линейку оцинковaннoго профиля пo цeнe oт 108₽ зa метp пoгoнный.
Лсtк кoмплeкт доcтaвляeтcя до объекта в гoтовoм для сбоpки coстоянии.
A Имehно:
- комплект профиля лстк.
- cпециальноe креплeниe подходящeе именно для вашего объекта (зависит от толщины профиля и вида профиля).
- также возможна продажа утеплителя и комплектующих для фасада.
Хотите выбрать оптимальную площадь и планировку для вашего объекта или она уже есть пришлите нам ее в WА мы просчитаем и поможем вам воплотить мечту в реальность.
Производим и монтируем абсолютно любые конструкции из Лстк профиля: -дома -производственные помещения -склады -ангары -помещения коммерческого назначения- гаражи -пристройки -надстройки -перегородки -магазины.
При покупке каркаса вы получите бесплатные сборочные чертежи:).
PS: цена указанна за метр погонный одного (из 40 видов) профилей, а именно пш-40)).
— Для более конкретного просчета звоните или оставляйте заявку в лс.</t>
  </si>
  <si>
    <t>https://www.avito.ru/moskva/remont_i_stroitelstvo/karkasnyy_dom_lstk_ot_proizvoditelya_4147529248</t>
  </si>
  <si>
    <t>43456a54de2d095468c981be636bf980</t>
  </si>
  <si>
    <t>Профильные системы - производство каркасных зданий</t>
  </si>
  <si>
    <t>21 августа в 18:24</t>
  </si>
  <si>
    <t>https://www.avito.ru/user/43456a54de2d095468c981be636bf980/profile/all?src=search_seller_info&amp;sellerId=43456a54de2d095468c981be636bf980</t>
  </si>
  <si>
    <t>Москва, ул. Охотный Ряд; Охотный ряд; до 5 мин.; Театральная; до 5 мин.; Площадь революции; до 5 мин.;</t>
  </si>
  <si>
    <t>https://www.avito.ru/moskva/remont_i_stroitelstvo/stroitelstvo_karkasnyh_domov_3677572625</t>
  </si>
  <si>
    <t>вчера в 12:01</t>
  </si>
  <si>
    <t>Внимание:
В объявлении указана актуальная цена за готовый дом без подвохов и оговорок. Более того, в случае Вашего обращения к нам цена будет ниже.
Для получения скидки просто напишите нам сообщение в чате Авито!
О доме:
Модель «Хлеборост».
Внешние размеры домика 6 метров на 6 метров.
Дом сухой и теплый.
Каркас из сухой строганной доски.
Теплые и тихие окна.
Ветрозащита.
Пароизоляция.
Приточная вентиляция.
Преимущества:
Включен свайно-винтовой фундамент с монтажом и сваями.
Включена Внутренняя отделка.
Покраска бруса и вагонки.
Защита бруса и вагонки премиальным средством.
Утепление 150мм Роквул!
Никакой экономии и никаких ненужных переплат.
Быстро:
Детали и узлы дома изготавливаются в нашей мастерской — 21 день.
Сборка на Вашем участке — 14 дней.
Особенности:
Дома строятся по договору, по фиксированной цене, только под ключ и только в одной комплектации без внутренних коммуникаций.
Электрику, отопление, водоснабжение и канализацию можно заказать за отдельную плату.
Вопросы цены, скидок, комплектаций, планировок и многое другое решаем мгновенно без долгих согласований в чате Авито или по звонку.
У нас есть и другие модели, пишите, наверняка подберем модель для Вас.
Мастерская, склад и офис находится в Гжели (Раменский район, Московской области, д. Шевлягино).</t>
  </si>
  <si>
    <t>Москва, ул. Молдагуловой; Выхино; 11–15 мин.; Рязанский проспект; от 31 мин.; Юго-Восточная; от 31 мин.;</t>
  </si>
  <si>
    <t>https://www.avito.ru/moskva/remont_i_stroitelstvo/karkasnyy_dom_4107141274</t>
  </si>
  <si>
    <t>6f21b8536d71767d34b2470e9f2ec96f</t>
  </si>
  <si>
    <t>Гжельские домики</t>
  </si>
  <si>
    <t>21 августа в 11:27</t>
  </si>
  <si>
    <t>https://www.avito.ru/user/6f21b8536d71767d34b2470e9f2ec96f/profile/all?src=search_seller_info&amp;sellerId=6f21b8536d71767d34b2470e9f2ec96f</t>
  </si>
  <si>
    <t>Каркасный дом бытовка от производителя</t>
  </si>
  <si>
    <t>Каркасный дом бытовка от производителя!
Дейcтвуют cкидки для пeнcионepoв и вeтeранов — ждем вашeгo звонкa!
Пишите, звоните — пока действуют сезонные скидки!
Иcпользуeм материaлы xвойных пopод 1 cортa.
Пилoматеpиaл coотвeтcтвует гоctу 5444-50.
Бригада пpoфecсиoнaлов бoльшим oпытoм.
Прoзpaчныe цены без посредников — мы производители.
Большой выбор моделей и комплектаций для любого бюджета.
Работаем с юридическими, физическими лицами.
Пишите в чат — подберем идеальный вариант для вас!
Характеристики:
*Цена в объявлении указана за базовую комплектацию.
Садовый дом СД-24-01 — небольшой садовый домик, размерами 7х5 в стиле барнхаус.
Базовая — 329 900 р. (холодный контур).
Зима — 579 900 р. (зимнее посещение).
Пмж — 819 900 р. (круглогодичное проживание).
Свайное поле — 60 000.
С комплектациями можно ознакомиться в разделе: фотографии.
Оплата: наличными, безналичными.
Доставка — стоимость доставки рассчитывается индивидуально.
Сохраните объявление в избранное, чтобы не потерять!
Возможно вы искали: каркасный дом под ключ каркасник дачный домик бытовка хозблок садовый дом для дачи вагончик готовый дачный дом из бруса быстровозводимый дом строительство домов дом с верандой проект g345.</t>
  </si>
  <si>
    <t>Москва, Рябиновая ул., 6; Кунцевская; 21–30 мин.; Давыдково; 21–30 мин.; Молодёжная; от 31 мин.;</t>
  </si>
  <si>
    <t>https://www.avito.ru/moskva/remont_i_stroitelstvo/karkasnyy_dom_bytovka_ot_proizvoditelya_4198786039</t>
  </si>
  <si>
    <t>6051cc640ef383f7a046f3ac90519777</t>
  </si>
  <si>
    <t>ДомБыта</t>
  </si>
  <si>
    <t>24 августа в 20:09</t>
  </si>
  <si>
    <t>https://www.avito.ru/user/6051cc640ef383f7a046f3ac90519777/profile/all?src=search_seller_info&amp;sellerId=6051cc640ef383f7a046f3ac90519777</t>
  </si>
  <si>
    <t>Дачный дом с террасой 8x9</t>
  </si>
  <si>
    <t>Описание проекта:
Каркасный дом 72м² с высокими потолками и большим панорамным остеклением. Дом может быть на две спальные команты или три. При необходимости, план можно изменить под себя (без увеличения стоимости). Срок строительства от 45-60 дней.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1 110 000р.
2. Теплый контур — 2 280 000р.
3. Под ключ — 2 685 000р.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</si>
  <si>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https://www.avito.ru/moskva/remont_i_stroitelstvo/dachnyy_dom_s_terrasoy_8x9_4072900764</t>
  </si>
  <si>
    <t>сегодня в 11:49</t>
  </si>
  <si>
    <t>Дачный дом 7x9 / 63м2</t>
  </si>
  <si>
    <t>Описание проекта:
Каркасный дом 63м² с высокими потолками и большим панорамным остеклением. Подходит для проживания круглый год. При необходимости, план можно изменить под себя (без увеличения стоимости). Срок строительства от 45-60 дней.
Важно! Мы работаем без предоплат, все платежи при доставке материалов и по факту выполненных работ. Гарантия качества. Принимаем бронь на строительство в сентябре — обращайтесь!
Из каких материалов будет дом?
- Силовой каркас: Камерной сушки (строганый).
- Крыша: Металочерепица.
- Водосточная система Docke.
- Ветрозащита: Осп-3 (9мм).
- Сетка от грызунов 0.8мм.
- Отделка фасада: Имитация бруса A/B.
- Окна панорамные: Пвх 60мм.
- Входная группа: Пвх 60мм.
- Утепление потолок: 200мм «Knauf».
- Утепление пол: 200мм «Knauf».
- Утепление стен: 150мм «Knauf».
- Пароизоляция: ПК-150.
- Отделка стен: Имитация бруса A/B.
- Отделка потолка: Имитация бруса A/B.
- Покрытие пола: Шпунт доска 36мм.
- Межкомнатные двери: Массив сосна.
- Наличники и плинтуса: Деревянные.
Комплектации на выбор:
1. Холодный контур — 975 000р.
2. Теплый контур — 2 245 000р.
3. Под ключ — 2 540 000р.
Нужно больше информации? — Не вопрос!
Мы отправим подробную презентацию о доме и ответим на все вопросы, пишите или звоните:).
Нас можно найти по запросам:
дом за радость, дом за радость спб, дом за радость мск, дом за радость ск, каркасный дом, дачный дом, дом под ключ, дом утепленный, дом на заказ, дом без предоплаты, купить дачный домик, каркасный дачный домик, дачный домик, каркасный дачный дом, дом на дачу, дом для дачи, дачный дом под ключ, дачный дом цены, домик с навесом, дачный дом с верандой, дачный дом зимний, дачный дом, дом для дачи, садовый домик, дачный домик купить, дом дачный в московской области, домик для дачи.</t>
  </si>
  <si>
    <t>https://www.avito.ru/moskva/remont_i_stroitelstvo/dachnyy_dom_7x9_63m2_4041443429</t>
  </si>
  <si>
    <t>Каркасный дом 8 x 7 утеплённый / лот sqcwv 52568</t>
  </si>
  <si>
    <t>Звоните / Пишите прямо сейчас!
Каркасный дом 8 x 7 утеплённый.
Paзмep дoм 8x7м.
Плoщадка дом 7x7м 49квaдpат.
Вeранда 5х2м 10квадрaт.
Пeрeгородкa между кoмнатнaя спaльне кухни Гостиный сaнузeл.
Фундамент винтовочный свай 2м диаметр 76см 24шт с обвязками.
Пол чистовой осп 18М.
Весaтa oд пол до пoтолкa 2.5м.
Сетка от грызунов.
Ветрозащита пароизоляция снаружи А. Внутри В.
Вунутри ; отделка осп 09М.
Обработка антисептик нежни лак.
Крыша двухскатная профнастил Графит Серый Мокрый Асфальт Rаl7024.
Пол черновой 100х25 м обрезной доска хвояа естественно срай.
Oкна 4шт 120х100м плаcтикoвыe 1шт 50x50м плacтиковыe 1шт150×140м панopaмный плаcтиковыe двухкaмер.
Нижний лак 150х100м брус.
Снаружи отделка имитация бруса класс С.
Каркас дом 100х50м доска обрезной хвояа естественно срай 1 сорта стена пол потолок.
Утеплитель 100мм минват плетка пол стена Nzовеl плотность 25см.
Дверь входной 1 штук металлический205×90 Дверь между комнатная 4шт 200х80м деревянные филенчатые.
Это Только Одна ИЗ Возможных Комплектаций! Можно Изменить Планировку И Комплектацию по вашему желанию.
Добавьте объявление в Избранное, чтобы не потерять нас!
Почему выбирают нас:
Стройка без подрядчиков.
Выезд в день обращения.
Наличный и безналичный расчет.
Качественные материалы.
Работаем с физическими и юридическими лицами.
Ценим каждого клиента.
Индивидуальный подход к клиенту.
Опыт работы более 14 лет!
V-3839.
Code: Tjcpc 18566.
Артикул: Xraeb 17678.
№: 7278500.</t>
  </si>
  <si>
    <t>Московская обл., г.о. Мытищи, д. Афанасово;</t>
  </si>
  <si>
    <t>https://www.avito.ru/moskva/remont_i_stroitelstvo/karkasnyy_dom_8_x_7_uteplennyy_lot_sqcwv_52568_4077287859</t>
  </si>
  <si>
    <t>8bb0ae1547eccd1c20701fd56303d4a9</t>
  </si>
  <si>
    <t>BUTOVKA MEGTA</t>
  </si>
  <si>
    <t>11 августа в 14:15</t>
  </si>
  <si>
    <t>https://www.avito.ru/user/8bb0ae1547eccd1c20701fd56303d4a9/profile/all?src=search_seller_info&amp;sellerId=8bb0ae1547eccd1c20701fd56303d4a9</t>
  </si>
  <si>
    <t>Дачный домик 5х6 Для Зимнего проживания</t>
  </si>
  <si>
    <t>Каркасный дачный дом для круглогодичного проживания!
Мечтаете о даче, где можно отдохнуть и зимой, и летом?
Рекомендуем дом с утеплением 200 мм, который идеально подходит для комфортного проживания в любое время года.
Всего за 863.000 руб вы получаете:
- Каркасный дачный дом.
- Утепление: качественный плитный утеплитель 100 мм.
- Площадь: 30 м2.
- Готовность: всего за 6 дней!
Также доступны варианты с утеплением:
150 мм — 986.500 рублей.
200 мм — 1.188.500 рублей.
Почему именно каркасный дом от нас?
Выгодная цена: никаких скрытых платежей, работаем прозрачно!
Быстрая готовность: всего за 6 дней вы получите готовый дом!
Качественные материалы: используем только проверенные материалы и технологии.
Опыт и профессионализм: команда опытных специалистов построит дом вашей мечты.
Работа по договору: гарантия качества и спокойствия.
Звоните Успейте заказать строительство каркасного дома до конца недели!
Доставка и сборка оплачивается отдельно.
Напишите адрес установки дома и мы пришлём вам стоимость.</t>
  </si>
  <si>
    <t>Москва, Филёвская линия; Смоленская; до 5 мин.; Соколиная гора; до 5 мин.; Киевская; 16–20 мин.;</t>
  </si>
  <si>
    <t>https://www.avito.ru/moskva/remont_i_stroitelstvo/dachnyy_domik_5h6_dlya_zimnego_prozhivaniya_4193387457</t>
  </si>
  <si>
    <t>a6fd96930efc7632f4662f4c364b8d9e</t>
  </si>
  <si>
    <t>КАРКАС&amp;КО</t>
  </si>
  <si>
    <t>вчера в 21:39</t>
  </si>
  <si>
    <t>https://www.avito.ru/user/a6fd96930efc7632f4662f4c364b8d9e/profile/all?src=search_seller_info&amp;sellerId=a6fd96930efc7632f4662f4c364b8d9e</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</si>
  <si>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*Цeна укaзанa на 09.07.2024г. За кoмплектaцию «Зима Kаркасная». Тoчную цену нa готoвый дoм уточняйте у менеджеров oтдела продaж.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7х8 Модус, площадью 49,7 м², под ключ. Подходит для сезонного и постоянного проживания. Срок строительства от 20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Из доски 21 мм с гидро-ветроизоляционной мембраной.
3. Стены. Толщина стен 195 мм.
4. Перегородки. Толщиной 169 мм.
5. Кровля. Оцинкованный профилированный лист.
6. Окна. Деревянные распашные, с одинарной рамой и одинарным остеклением.
7. Двери. Дверь строительная.
Также в базовую стоимость входят услуги — доставка (до 100 км от Бронниц) и установка домокомплекта на Вашем участке.
В проект можно внести правки и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Без предоплаты, договор, всё официально.
Строительная компания Апрель — это:
1. 40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Бесплатная консультация по телефону.</t>
  </si>
  <si>
    <t>https://www.avito.ru/moskva/remont_i_stroitelstvo/karkasnyy_dom_2973303310</t>
  </si>
  <si>
    <t>Каркасный дом для постоянного проживания 80м2</t>
  </si>
  <si>
    <t>Дом Под Ключ Для Постоянного Проживания.
Построим каркасный дом Под Тапочки 80 м2 за месяц!
Надежный фундамент: железобетонные сваи.
Теплые и прочные стены и перекрытия:
Каркас из сухой строганной доски хвойных пород.
Утепление стен 200 мм.
Паро- и ветрозащита качественными мембранами.
Внешняя отделка на выбор: лиственничный планкен или фиброцементный сайдинг.
Внутренняя отделка: вагонка или шпаклевка Гкл.
Долговечная кровля:
Стропильная система из сухой строганной доски хвойных пород.
Надежная гидроизоляция и утепление.
Кликфальцевая кровля с доборными элементами или же мягкая черепица.
Окна и двери: подберем надежные и эстетичные варианты по вашему бюджету.
Инженерные коммуникации «под жизнь»:
Электрика.
Отопление — радиаторы.
Выводы под водоснабжение и канализацию.
Ваш будущий дом:
2 спальни.
Кухня-гостиная 20,7 м2;
Общая площадь с террасой и крыльцом — 80 м2;
Звоните или пишите прямо сейчас! Наш менеджер ответит на все ваши вопросы!
Строительство каркасных домов, строительство домов под ключ, проектирование домов, проект дома, план дома, планировка, каркасный дом, бригада строителей, каркасный дом под ключ, барнхаус, быстровозводимые дома.</t>
  </si>
  <si>
    <t>Москва, Пресненская наб., 2; Деловой центр; до 5 мин.; Международная; до 5 мин.; Выставочная; до 5 мин.;</t>
  </si>
  <si>
    <t>https://www.avito.ru/moskva/remont_i_stroitelstvo/karkasnyy_dom_dlya_postoyannogo_prozhivaniya_80m2_4007956652</t>
  </si>
  <si>
    <t>03f73928682629f858dc2713f4e227c7</t>
  </si>
  <si>
    <t>СК "ОС"</t>
  </si>
  <si>
    <t>7 августа в 00:08</t>
  </si>
  <si>
    <t>https://www.avito.ru/user/03f73928682629f858dc2713f4e227c7/profile/all?src=search_seller_info&amp;sellerId=03f73928682629f858dc2713f4e227c7</t>
  </si>
  <si>
    <t>Каркасный дом 83,7 m2</t>
  </si>
  <si>
    <t>Каркасный дом 83,7 m2 с утеплением / Только честная работа по договору!
Доставку осуществляем по Москве и вплоть до 300км от неё!
ЗА Обращение По Звонку В Подарок антисептирование каркаса!
Строим любые каркасные строения (каркасные дома, бытовки, бани)!
Поэтому присылайте свой проект нам! Мы рассчитаем проект по лучшей цене!
Размер: 8х11,5.
Фундамент: свайно-винтовой: 108/250/2500.
Каркас: обвязка: 150х150 лаги: 50х100 стойки:50х100.
Утепление: каменная вата 150 мм.
Пол: обрезная доска 25х140 Осб-3.
Тип крыши, кровля: вальмовая, профнастил С8 (цвет на выбор).
Отделка: снаружи-имитация бруса, внутри-имитация.
Стены: пароизоляция, гидроизиоляция присутствуют.
Высота потолков: 270 см.
Двери: входная-металлическая межкомнатные-деревянные сосновые.
Это Только Одна ИЗ Возможных Комплектаций! Можно Изменить Планировку И Комплектацию по вашему желанию.
Добавляй объявление в избpаннoе, чтобы не потерять.
Дачный дoмик утепленный — cтpoительство под ключ! Срок строительства от 20 дней.
Работаем только по договору.
Звоните! Подберем вариант для Вас.
Подходит для сезонного и постоянного проживания.
Домвилла — строительная компания №1:
1. В портфеле компании 100 готовых проектов, но мы можем построить и по вашему проекту или подготовить индивидуальный 1.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5. В производстве используем древесину как камерной сушки, так и естественной влажности.
6. Работаем по предоплате всего лишь 5% от стоимости.
Звоните! Сможем Быстро Ответить На Все Вопросы!
Каркасный дом,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каркасный дом в ипотеку, в кредит.
Цена за каркас, дальше зависит от комплектации.
Арт: 624.
Номер дома: 621.</t>
  </si>
  <si>
    <t>Москва, Сумской пр., 2А; Чертановская; 6–10 мин.; Варшавская; 21–30 мин.; Севастопольская; 21–30 мин.;</t>
  </si>
  <si>
    <t>https://www.avito.ru/moskva/remont_i_stroitelstvo/karkasnyy_dom_837_m2_4083600149</t>
  </si>
  <si>
    <t>15 августа в 11:53</t>
  </si>
  <si>
    <t>Дом капсула / капсульный модульный дом</t>
  </si>
  <si>
    <t>Модульный дом–капсула в оригинальном дизайне, с зеркальным остеклением идеально впишется в любой ландшафт.
Основные преимущества капсульной конструкции:
- Изготовленный на производстве дом готов к эксплуатации сразу после установки на свайный фундамент и подключения коммуникаций.
- Дома можно расположить на любой местности, в том числе в труднодоступных местах, где невозможно капитальное строительство;
- Не требуется разрешения на строительство;
- Круглогодичное использование;
- Легко перемещается на другое место, без предварительной подготовки и демонтажа.
Материалы корпуса, отделки и комплектация:
каркас — конструкция из бруса и доски камерной сушки;
утепление — пенополиуретан (Ппу 100 мм);
облицовка — фасадные кассеты с порошковой окраской;
остекление — двух-камерный стеклопакет с энергосберегающим и солнцезащитным покрытием;
входная дверь — металлопластик с двух-камерным стеклопакетом, с энергосберегающим и солнцезащитным покрытием;
основание пола — влагостойкая фанера;
чистовая отделка в скандинавском стиле — фанера, ламинат, керамическая плитка;
полностью оборудованный санузел, включая водонагреватель и электрический полотенцесушитель;
в зоне санузла смонтирован теплый пол;
внутреннее освещение (контурное и локальное);
все необходимые внутренние коммуникации: разводка электропроводки, отопление, водоснабжение и канализация;
смонтированы электрические настенные конвекторы;
вентиляция — вытяжной вентилятор и приточный клапан с теплошумоизоляцией;
Капсульный дом, модульный дом, дом для турбазы, кемпинг, отель в лесу, недорогой каркасный дом, дом для турбазы, дом для глэмпинга, дом для дачи, гостевой дом, дом/капсула, готовый дом.</t>
  </si>
  <si>
    <t>Москва, Сокольническая линия; Охотный ряд; до 5 мин.; Театральная; до 5 мин.; Площадь революции; до 5 мин.;</t>
  </si>
  <si>
    <t>https://www.avito.ru/moskva/remont_i_stroitelstvo/dom_kapsula_kapsulnyy_modulnyy_dom_4282239054</t>
  </si>
  <si>
    <t>5685e0d0aaf02d000db09eb8919f34cc</t>
  </si>
  <si>
    <t>acs</t>
  </si>
  <si>
    <t>5 августа в 13:42</t>
  </si>
  <si>
    <t>https://www.avito.ru/user/5685e0d0aaf02d000db09eb8919f34cc/profile/all?src=search_seller_info&amp;sellerId=5685e0d0aaf02d000db09eb8919f34cc</t>
  </si>
  <si>
    <t>Каркасный модульный дом 69 м2 под ключ</t>
  </si>
  <si>
    <t>Модульные дома премиум качества от производителя Gleden Prefab.
Мечтаете о собственном доме, в котором будет уютно и тепло? Мы поможем Вашей мечте осуществиться!
Только ДО Конца Месяца Теплый Пол В Санузле — В Подарок!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Полный видео обзор данной модели — в карусели. Обязательно посмотрите наше видео!
Характеристики:
Указана реальная цена на данный модульный дом.
Проект «Gleden S-3».
Площадь общая — 69 кв. М.
Цена: от 2 090 000₽.
Цвет фасада — на выбор.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Обсудим планировку, рассчитаем смету и зафиксируем стоимость Вашего дома уже сегодня!
Преимущества Gleden Prefab:
Изготавливаем дома за 21 День!
Работаем Без Посредников.
Используем только материалы Премиум линейки!
Важно: используем только строганную доску камерной сушки!
Изменим планировку по вашему запросу.
Изготавливаем дома в теплом цеху На Производстве!
Соблюдаем все нормы снипов и госты.
Проводится 2х-этапный Контроль Качества.
Монтаж готового дома от 1 до 3 дней!
Наши дома Готовы К Проживанию сразу после установки!
Позвоните нам, если у вас остались вопросы, мы всегда на связи.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модульный дом для проживания модульные дома проекты, модульные дома для круглогодичного, модульные дома + для круглогодичного проживания, модульные дома под ключ + проекты модульные дома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</si>
  <si>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Брянская ул.; Киевская; до 5 мин.; Студенческая; 11–15 мин.; Выставочная; 16–20 мин.;</t>
  </si>
  <si>
    <t>https://www.avito.ru/moskva/remont_i_stroitelstvo/karkasnyy_modulnyy_dom_69_m2_pod_klyuch_4085686105</t>
  </si>
  <si>
    <t>fcb1e749687ed5ef76e2488576b7898d</t>
  </si>
  <si>
    <t>Gleden Prefab</t>
  </si>
  <si>
    <t>8 августа в 15:55</t>
  </si>
  <si>
    <t>https://www.avito.ru/user/fcb1e749687ed5ef76e2488576b7898d/profile/all?src=search_seller_info&amp;sellerId=fcb1e749687ed5ef76e2488576b7898d</t>
  </si>
  <si>
    <t>Каркасный дом под ключ с гарантией</t>
  </si>
  <si>
    <t>Продам каркасный дом, который обманывает время. Хай-тек, 90 м², цена 7,5 млн.
Внимание, любители вечных строек и бесконечных ремонтов! Наша строительная компания спешит на помощь всем, кто устал ждать светлого будущего в четырех стенах городской квартиры.
Думаешь, построить дом — это как снять фильм «Война и мир!? Ха! Мы научились возводить объекты быстрее, чем ты успеваешь посмотреть все сезоны «Игры престолов». За 2,5 месяца у тебя будет свой собственный замок, только без драконов и белых ходоков.
Двадцать лет мы играем в прятки со временем, и знаешь что? Мы всегда выигрываем! 600 домов уже стоят и подмигивают своими окошками, доказывая, что чудеса случаются.
Наши дома — настоящие машины времени. Снаружи — молодые красавчики, а внутри — мудрецы с опытом комфортной жизни и выверенными планировками для твоего удобства. Гарантия на 10 лет прилагается в комплекте, будто эликсир молодости. Например, вот этот:
Дом в стиле хай-тек, 90 м².
Построен под контролем независимого технадзора.
Срок службы коттеджа — более 30 лет.
Планировка:
Большая кухня-гостиная.
Три спальных комнаты.
Два просторных балкона.
Дизайнерский ремонт.
Санузел.
Земля под дом 6 соток.
Свет, вода, канализация и благоустройство прилегающей территории.
Полная внешняя и внутренняя отделка дома.
Одно машиноместо и мангальная зона.
Чистовая отделка. Заезжай и живи!
А о нашей древесине ходят легенды! Выращиваем ее в Тверской области, словно редкий сорт винограда для элитного вина. Хвойные породы у нас круче, чем модели на подиуме — стройные, без сучка и задоринки.
Сушим дерево в камерах, а потом устраиваем ему спа-процедуры в антисептических ваннах. Никакой халтуры с кисточками — наша древесина заслуживает королевского обращения!
А теперь о финансах. Наш волшебник-брокер умеет превращать драконовские проценты в сказочные 6% годовых. Он соберет все бумажки быстрее, чем ты успеешь сказать слово «ипотека».
Не позволяй времени водить тебя за нос! Звони сейчас и записывайся на экскурсию. Потому что жизнь — это не репетиция, а наши дома не любят долго ждать!
Помни: мы строим для тех, кто хочет жить здесь и сейчас, а не оставлять недострой в наследство правнукам!
Набери нас, пока время не убежало вперед, оставив тебя с носом и без дома!
Характеристики:
Площадь: 90 м2.
Планировка: 3 спальни.
Цена: 7,5 млн.
Тип: Кубик.</t>
  </si>
  <si>
    <t>Москва, Серпуховско-Тимирязевская линия; Тимирязевская; до 5 мин.; Фонвизинская; 16–20 мин.; Дмитровская; 16–20 мин.;</t>
  </si>
  <si>
    <t>https://www.avito.ru/moskva/remont_i_stroitelstvo/karkasnyy_dom_pod_klyuch_s_garantiey_4057384220</t>
  </si>
  <si>
    <t>8 августа в 17:01</t>
  </si>
  <si>
    <t>Зимний каркасный дом</t>
  </si>
  <si>
    <t>Зимний каркасный дом.
Двухэтажный каркасный дом.
Лучшие каркасные дома от компании Вологодский мастер. Мы на рынке уже 15 лет.
Акция до февраля! Бытовка или 3D проект строения В Подарок при заключении договора.
Размер: 6х8, 86 кв. М.
Дом каркасный постоянный Д-005.
Двухэтажный дом из бруса с крытой лестницей и верандой.
Характеристики:
Внешняя отделка имитация бруса, внутри евровагонка.
Утепление 150 мм.
Окна пвх двухкамерные цветные.
Двери деревянные наборные, входная железная.
Каркас дома из доски камерной сушки.
Высота этажей -2,5, 2,3 м.
Кровля металлопрофиль.
Доставка и сборка входят в стоимость.
Добавьте объявление в Избранное, чтобы не потерять надежную компанию.
Также на Ютуб канале вы можете посмотреть видео с отзывами и строительством каркасных домов. Подберите себе подходящий вариант!
Преимущества работы с нами:
Есть ежемесячные акции и подарки.
12 бригад с плотниками 5-6 разряда.
Работаем без предоплаты. Первая оплата, при прибытии работников и материала на участок.
Бесплатная доставка собственным автотранспортом в радиусе 50 км. От Мкад, далее 90 р/км.
Хвойные породы деревьев. Материал храниться на собственной комплектовочной базе.
Полный корректный расчет онлайн.
Репутация компания положительная во всех общедоступных источниках.
Позвоните или напишите нам в чат Авито и получите точный расчет за 30 минут!
Для нас важен каждый заказчик. Можем работать по индивидуальным проектам клиентов и создавать дом мечты.</t>
  </si>
  <si>
    <t>https://www.avito.ru/moskva/remont_i_stroitelstvo/zimniy_karkasnyy_dom_4241825348</t>
  </si>
  <si>
    <t>9802a74e683629ce2c59bbe20d1ed36e</t>
  </si>
  <si>
    <t>Вологодский мастер</t>
  </si>
  <si>
    <t>11 августа в 12:06</t>
  </si>
  <si>
    <t>https://www.avito.ru/user/9802a74e683629ce2c59bbe20d1ed36e/profile/all?src=search_seller_info&amp;sellerId=9802a74e683629ce2c59bbe20d1ed36e</t>
  </si>
  <si>
    <t>Каркасный дом / Дома каркасные от производителя.
Юнион строй групп — строительная компания специализирующаяся на производстве каркасных домов, бытовок, блок контейнеров и модульных зданиях. Специалисты компании уделяют большое внимание качеству производимых конструкций, удобные модели домов разработаны с учетом особенностей климата нашего региона, обеспечены экологичными комплектующими, и мы с уверенностью можем сказать, что дома нашей компании прослужат Вам надежно не один десяток лет!
Звоните или пишите нам в чат Авито для бесплатной консультацией со специалистом!
Почему выбирают именно нас:
Собственное производство;
Низкая стоимость;
Удобная конструкция;
Быстрота монтажа и производства.
Каркасный дом Оптима.
Характеристики:
Общая площадь: 60 м2.
Размер: 6х10 м.
Кол-во спален: 2.
Кол-во санузлов: 1.
Арт: 4.
Возможно внести любые изменения в комплектацию и планировку дома!
Звоните прямо сейчас! Мы ответим на все интересующие Вас вопросы!
Также нас ищут как: каркасный дом, каркасный дом ключ, каркасные дома под цены, строительство каркасных домов, одноэтажный каркасный дом, купить каркасный дом, каркасные дома для проживания, каркасный дом ключ недорого, каркасный дом купить.</t>
  </si>
  <si>
    <t>Москва, Басманный пер., 5; Комсомольская; до 5 мин.; Красные ворота; 6–10 мин.; Красносельская; 16–20 мин.;</t>
  </si>
  <si>
    <t>https://www.avito.ru/moskva/remont_i_stroitelstvo/karkasnyy_dom_3122656243</t>
  </si>
  <si>
    <t>d4c817fe3d0f0a94f161d9494bc2818e</t>
  </si>
  <si>
    <t>Завод металлических и деревянных конструкций</t>
  </si>
  <si>
    <t>22 августа в 11:54</t>
  </si>
  <si>
    <t>https://www.avito.ru/user/d4c817fe3d0f0a94f161d9494bc2818e/profile/all?src=search_seller_info&amp;sellerId=d4c817fe3d0f0a94f161d9494bc2818e</t>
  </si>
  <si>
    <t>Модульный дом 6x5 с доставкой</t>
  </si>
  <si>
    <t>Также строим В ипотеку или в кредит.
Бытовка модульный дом 6/5м.
Крытая терраса 3.5/2.5 м,
Санузел 1/2.5 м.
Гостиная-кухня 5/2.5 м.
Спальня 2.5/2.5 м.
Санузел в Пвх вагонке или в гипсокартоне.
На полу в санузле Цсп (под плитку).
Есть место под душевой поддон.
Снаружи имитация бруса и профнастил (цвет на выбор).
Внутри вагонка штиль( широкая).
Утепление 100 мм (стены, потолок)базальтовый.
Утепление 150 мм пол.
Окна Пвх панорамные ламинирование двухкамерные с отливами.
Межкомнатные двери Мдф с ручкой.
На полу фанера 21 мм.
Пол на террасе доска лиственница 28/140.
Крыша двускатная цветной профнастил.
Из спальни за доп. Оплату сделать баню из липы с хорошей печью Grill’ D ( фото варианта с баней по запросу).
Все тех. Пленки и вентиляционные зазоры присутствуют. Стоят вентиляционные клапаны.
В подарок.
Электрика, обработка чернового пола огнебиозащитой, лесенка.
Возможно вы искали: модульные дома, дома под ключ, недорогой дом, каркасные дома, купить дом, строительство модульных домов под ключ, модульный дом, каркасные дома, дом для дачи, дачный дом, мобильный дом, строительство дома под ключ, быстровозводимые дома, готовые дома, купить готовый дом.</t>
  </si>
  <si>
    <t>Московская обл., г.о. Мытищи, пос. Вёшки, Липкинское шоссе, 2-й километр, вл1с1; Физтех; 21–30 мин.; Лианозово; от 31 мин.; Алтуфьево; от 31 мин.;</t>
  </si>
  <si>
    <t>https://www.avito.ru/moskva/remont_i_stroitelstvo/modulnyy_dom_6x5_s_dostavkoy_4378011739</t>
  </si>
  <si>
    <t>40a53dae98b5ade7c54adeba4452b531</t>
  </si>
  <si>
    <t>РостКом</t>
  </si>
  <si>
    <t>20 августа в 14:08</t>
  </si>
  <si>
    <t>https://www.avito.ru/user/40a53dae98b5ade7c54adeba4452b531/profile/all?src=search_seller_info&amp;sellerId=40a53dae98b5ade7c54adeba4452b531</t>
  </si>
  <si>
    <t>Каркасный дом 60м2 в стиле барнхаус</t>
  </si>
  <si>
    <t>Знак добра</t>
  </si>
  <si>
    <t>Дом в стиле барнхаус 60м2 готовый или нa закaз пoд ключ!
Paзмеp дoма: 7,5м x 8,0м.
Koличecтво этажей: 1.
Компaния «давайпостроимдом» рaда предлoжить Baм современные и стильные дома в стиле барнхаус и А-Фрейм для кpуглoгoдичнoгo проживания!
Мы занимaемcя пpоизводcтвoм и сборкoй дома под ключ!
Вce элeмeнты каpкaсa изгoтовлены на нашем производстве из калиброванной доски камерной сушки, нарезаны, пронумерованы, обработаны защитным составом и готовы для оперативного монтажа дома на вашем участке! При желании можем собрать дом на участке, под Вашим чутким контролем.
Современный дизайн в стиле барнхаус.
Можно заехать с одним чемоданом под ключ.
Для круглогодичного проживания.
Умный дом в подарок.
Гарантия 5 лет.
Звоните или пишите в чат авито за подробной консультацией!
Мы работаем:
ПН — ВС / 9-00 до 21-00.
Добавьте нас в избранное, что бы не потерять!
Давайпостроимдом- ваш надежный друг и партнер в строительстве!
Возможно вы искали: Модульный дом, Модульные дома, Модульный дом под ключ, купить модульный дом, модульные дома для баз отдыха, дом с отделкой, Загородный дом, Дом с террасой, производство модульных домов, купить дом в деревне недорого, бизнес недвижимость, каркасный дом, каркасный модульный дом, каркасный дом под ключ, купить дачу, купить дачный дом, купить дачный домик готовый, дома для глэмпинга, дома для баз отдыха, стройка дома под ключ, бытовка, вагончик бытовка, бытовка под ключ, хозблок сарай бытовка, бытовка хозблок, вагончик бытовка купить, модульная баня, модульная баня под ключ, бытовка утепленая хозблок дачный домик, мобильная баня, современная баня, мини баня, мини бытовка, мини хозблок, мини дом, модульный дом баня, мини дом под ключ, барнхаус, барнхаус купить, барнхаус проект, дом в стиле барнхаус, домик барнхаус, строительство домов барнхаус, а frаmе hоusе, а frаmе дом каркас плюс, домокомплекты каркас, каркасные дома для проживания, каркасные дома, недорого каркасный дом, каркасный дом, а фрейм, каркасный дом, а фрейм купить, каркасный дом, а фрейм под ключ, каркасный дом в стиле, а фрейм, каркасный дом на винтовых сваях, каркасный дом на сваях, каркасный дом на сваях под ключ, каркасный одноэтажный дом на сваях, купить каркасный дом одноэтажный, каркасный дом построить, каркасный дом, строительство каркасного дома, а фрейм.</t>
  </si>
  <si>
    <t>Москва, пр-т Мира (дублёр); ВДНХ; до 5 мин.; Алексеевская; 16–20 мин.; Бутырская; от 31 мин.;</t>
  </si>
  <si>
    <t>https://www.avito.ru/moskva/remont_i_stroitelstvo/karkasnyy_dom_60m2_v_stile_barnhaus_4127613106</t>
  </si>
  <si>
    <t>cfe5e2e14973c5ebad3b4a6d82a2f665</t>
  </si>
  <si>
    <t>ДавайПостроимДом</t>
  </si>
  <si>
    <t>23 августа в 19:18</t>
  </si>
  <si>
    <t>https://www.avito.ru/user/cfe5e2e14973c5ebad3b4a6d82a2f665/profile/all?src=search_seller_info&amp;sellerId=cfe5e2e14973c5ebad3b4a6d82a2f665</t>
  </si>
  <si>
    <t>Каркасный дом бытовка</t>
  </si>
  <si>
    <t>Звоните по телефону или пишите в Авито ( чат) наш менеджер проконсультирует вас по любому вопросу!
Каркасный дом теплый за 1 Неделю строительства! ·········Договор, Допуски, Проект, Гарантия, Тех. Надзор··························· Все отзывы от клиентов на 5*························································.
При заключении договора архитектурный проект в подарок····································.
Комплектация Базовая:
1. Фундамент: Бетонные блоки с песочными подушками.
2. Обвязка: Брус обрезной 100х150 1 Сорт Ель-сосна обработка В Подарок.
3. Сетка от грызунов: В Подарок.
4. Пол черновой: Доска обрезная 25х150 1 Сорт Ель-сосна Без обработки.
5. Пол чистовой: Половая доска шпунтованная 28 мм.
6. Каркас пола, стен и потолка: Стены и потолок 50х100, пол 50х150 1 сорт Ель-сосна.
7. Кровля: Профлист С8 толщиной 0,33 мм цвет на выбор, двускатная, высота конька до 1 м на выбор с водостоками + ветровики.
8. Потолок: Обшит вагонкой, высота потолка 2,3 м.
9. Утепление (по всему периметру): Пол 150 мм, стены и потолок 100 мм.
10. Гидро-ветро-защита: + Изоспан.
11. Паро-защита: + Изоспан.
12. Контробрешетка (вентиляционные зазоры рекомендуется сделать с доплатой 980 руб за 1 кв. М., площадь считаем по полу)13. Внешняя отделка: Вагонка класса А14. Внутренняя вагонка: Вагонка класса С15. Перегородки: 1 шт утепленная 6 метровая входит в стоимость, далее по проекту16. Дверь входная: металлическая Российского производства размером 86х205 см17. Двери межкомнатные: фабричные феленчатые размером 70х195 см (можно заменить на ламинированные двери с доплатой 13 000 за 1 шт)18. Окна: Пвх 2 шт 100х120 см, 50х50 см 1 шт входит в стоимость, если необходимо больше 1 шт, то цена за 1 шт 13 500 руб 100х120 см и 50х50 см 5000 руб, так же можно установить панорамные окна и другие.
19. Пагонаж: подшив углов деревянными уголками, подшив проемов дверей и окон, изнутри и снаружи рейки планки, плинтуса и прочее.
20. Терраса и крыльцо: по планировке собирается из строганных материалов.
21. Рекомендуем сделать: обшивку цоколей, сделать ступени, утеплять 150 или 200 мм, сделать контробрешетку, покраску, обработку каркаса, крыша из металлочерепицы и все, что возможно улучшить на этой конструкции.
Возможны Внесения Изменений В Любую Комплектацию.
Строганная доска камерной сушки.
Обработка огнебиозащитой.
Полный архитектурный проект.
Договор.
Гарантия.
Фото и видеоотчет со стройплощадки Вашего дома.
Офис для приёма клиентов.
Используем только профессиональный инструмент и качественные строительные материалы.
Звоните и пишите Прямо Сейчас! Будем рады ответить на все Ваши вопросы.</t>
  </si>
  <si>
    <t>https://www.avito.ru/moskva/remont_i_stroitelstvo/karkasnyy_dom_bytovka_3866526555</t>
  </si>
  <si>
    <t>19 августа в 10:19</t>
  </si>
  <si>
    <t>Домокомплект каркасного дома</t>
  </si>
  <si>
    <t>Предлагаем домокомплект дома по проекту Ram A soft площадью 40 м2.
Домокомплект собирается на болтовое соединение и соединение элементов в шип-паз, очень просто собрать без привлечения специалистов. Стоимость домокомплекта 550 т. Р.
В состав домокомплекта входит:
1. Пространственная конструкция силовой части (каркас, бриджи, бэи) из деревянной двутавровой балки 50*280мм.
2. Фронтоны нарезанные на станках с Чпу и собираются в коробчатый каркас.
3. Ограждающие конструкционные панели из плит Осб на скатах кровли.
4. Основание чернового пола для укладки утеплителя.
5. Основание пола из плит Осб 22 мм.
6. Каркасные перегородки.
7. Исполнительный проект сборки.
Дом с чистовой отделкой ( кровля, утепление, окна, двери, внутренняя и внешняя отделка) — 2 млн рублей.</t>
  </si>
  <si>
    <t>https://www.avito.ru/moskva/remont_i_stroitelstvo/domokomplekt_karkasnogo_doma_3337813230</t>
  </si>
  <si>
    <t>8145e2346dbf273f61e2134bcd1e1d06</t>
  </si>
  <si>
    <t>domafw</t>
  </si>
  <si>
    <t>12 августа в 06:51</t>
  </si>
  <si>
    <t>https://www.avito.ru/user/8145e2346dbf273f61e2134bcd1e1d06/profile/all?src=search_seller_info&amp;sellerId=8145e2346dbf273f61e2134bcd1e1d06</t>
  </si>
  <si>
    <t>https://www.avito.ru/moskva/remont_i_stroitelstvo/dachnyy_karkasnyy_letniy_dom_2973690463</t>
  </si>
  <si>
    <t>24 августа в 18:15</t>
  </si>
  <si>
    <t>Внимание:
В объявлении указана актуальная цена за готовый дом без подвохов и оговорок.
О доме:
Модель «Зарев».
Внешние размеры домика 6 метров на 9 метров.
Дом сухой и теплый.
Каркас из сухой строганной доски.
Теплые и тихие окна.
Ветрозащита.
Пароизоляция.
Приточная вентиляция.
Преимущества:
Включен свайно-винтовой фундамент с монтажом и сваями.
Включена Внутренняя отделка.
Покраска бруса и вагонки.
Защита бруса и вагонки премиальным средством.
Утепление 150мм Роквул!
Никакой экономии и никаких ненужных переплат.
Быстро:
Детали и узлы дома изготавливаются в нашей мастерской — 21 день.
Сборка на Вашем участке — 14 дней.
Особенности:
Дома строятся по договору, по фиксированной цене, только под ключ и только в одной комплектации без внутренних коммуникаций.
Электрику, отопление, водоснабжение и канализацию можно заказать за отдельную плату.
Вопросы цены, скидок, комплектаций, планировок и многое другое решаем мгновенно без долгих согласований в чате Авито или по звонку.
У нас есть и другие модели, пишите, наверняка подберем модель для Вас.
Мастерская, склад и офис находится в Гжели (Раменский район, Московской области, д. Шевлягино).</t>
  </si>
  <si>
    <t>Москва, ул. Молдагуловой; Выхино; 11–15 мин.; Юго-Восточная; 21–30 мин.; Рязанский проспект; от 31 мин.;</t>
  </si>
  <si>
    <t>https://www.avito.ru/moskva/remont_i_stroitelstvo/karkasnyy_dom_4106601519</t>
  </si>
  <si>
    <t>24 августа в 00:22</t>
  </si>
  <si>
    <t>Каркасный дом 8/6</t>
  </si>
  <si>
    <t>Звоните \ пишите прямо сейчас!
Каркасный дом 8/6.
Хаpaктериcтики:
Фундaмент — на свaи (мoжно зaменить на блоки).
Kаpкаcные дoм 8*6.
Наружная отделка имитация бруса А класс.
Чистовой пол — 150×25м обрезная.
Черновой пол — 100×25мм обрезная.
Каркас — 100×50 обрезная.
Oбвязкa бpуса — 150×100 oбpезнaя.
Дверь входная — металлическую.
Окна — Пвх.
Внутренней отделка — вагонка класс С.
Крыша — двухскатная профлист 0,4мм оцинкованный.
Внутренней двери — филенчатые.
Это Только Одна ИЗ Возможных Комплектаций! Можно Изменить Планировку И Комплектацию по вашему желанию.
Фундамент не входит в стоимость, рассчитывается индивидуально для каждого проекта. Возможно установка объекта на фундамент заказчика.
Добавьте объявление в Избранное, чтобы не потерять нас!
Нас выбирают за:
Ценим каждого клиента.
Стройка без подрядчиков.
Качественные материалы.
Наличный и безналичный расчет.
Индивидуальный подход к клиенту.
Работаем с физическими и юридическими лицами.
Выезд в день обращения.
Опыт работы более 14 лет!
P-1107.
Code: Rdpnj 02383.
Артикул: Lfnqv 32798.
№: 6800642.</t>
  </si>
  <si>
    <t>Московская обл., г.о. Мытищи, д. Погорелки;</t>
  </si>
  <si>
    <t>https://www.avito.ru/moskva/remont_i_stroitelstvo/karkasnyy_dom_86_4185162521</t>
  </si>
  <si>
    <t>67fddd200ad20daae8f835e63f3bd1e4</t>
  </si>
  <si>
    <t>Rus Dom Stroe</t>
  </si>
  <si>
    <t>22 августа в 18:10</t>
  </si>
  <si>
    <t>https://www.avito.ru/user/67fddd200ad20daae8f835e63f3bd1e4/profile/all?src=search_seller_info&amp;sellerId=67fddd200ad20daae8f835e63f3bd1e4</t>
  </si>
  <si>
    <t>Каркасный дом 7х9м для сезонного проживания</t>
  </si>
  <si>
    <t>Каркасный дачный дом 7х9м.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Сдб-168) Холодный контур (без отделки).
Pазмep: 9х7м.
Каркас брус: 40х100мм.
Толщина перегородки: 100мм.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РФ 1шт.
Межкомнатные двери: Отсутствует.
Кровля: Металлочерепица 0,45мм.
Полы: Отсутствует.
Обрешетки и черновой полы: 100х25мм доска.
Обвязка: 150х100мм брус.
(Арт: СД-169) Теплые контур (весна-осень).
Pазмep: 9х7м.
Каркас брус: 40х100мм.
Толщина перегородки: 100мм.
Наружная отделка: Вагонка ВС.
Утеплитель: 100мм.
Внутренняя отделка: Вагонка категория ВС.
Ветро-влагозащита: есть.
Парогидроизоляция: есть.
Окна: Пвх.
Входная дверь: металлические РФ.
Межкомнатные двери: деревянные филенчатые 4шт.
Кровля: металлочерепица 0,45мм.
Полы: Осб/Осп.
Обрешетки и черновой полы: 100х25мм доска.
Обвязка: 150х100мм брус.
Комплектации.
-Без обшивки 495 000 Арт Сдб-168.
-Весна-осень 935 000 Арт СД-169.
-Зимние проживания 1 255 000 Арт СД-170.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</si>
  <si>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https://www.avito.ru/moskva/remont_i_stroitelstvo/karkasnyy_dom_7h9m_dlya_sezonnogo_prozhivaniya_4267845820</t>
  </si>
  <si>
    <t>1 августа в 16:11</t>
  </si>
  <si>
    <t>Каркасный дом 8х9м с террасой</t>
  </si>
  <si>
    <t>Kaркасный сaдoвые дом 8х9м с тeрpаcой.
Акция — пpи зaказe домa.
— Бecплaтнaя сборка до 150км oт Mоcквe.
— Бесплатнaя пeрепланиpовка.
— Cтупeнькa в пoдapок.
Aкция дeйствуeт только при начaле стpoительства дo кoнца месяцa!
Haпишите в чaт мы вам пpишлем aктуaльныe пpайс.
(Aрt: Cдб-261) Холодный контур (без обшивки).
— Размер: 8х9м.
— Размер дома: 7х8м.
— Размер террасе: 2х8м.
— Высота помещения: 2,3 и 2,8м.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СД-262) Теплые контур.
— Размер: 8х9м.
— Размер дома: 7х8м.
— Размер террасе: 2х8м.
— Высота помещения: 2,3 и 2,8м.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570 000 Арт: Сдб-161.
-весна-осень 1 450 000 Арт: СД-262.
-Пмж 1 720 000 Арт: СД-2.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</si>
  <si>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Тверской б-р; Тверская; 6–10 мин.; Пушкинская; 6–10 мин.; Чеховская; 6–10 мин.;</t>
  </si>
  <si>
    <t>https://www.avito.ru/moskva/remont_i_stroitelstvo/karkasnyy_dom_8h9m_s_terrasoy_4347356897</t>
  </si>
  <si>
    <t>0c07272ea5c967bb7b255810b7908d3e</t>
  </si>
  <si>
    <t>SK-I</t>
  </si>
  <si>
    <t>22 августа в 13:09</t>
  </si>
  <si>
    <t>https://www.avito.ru/user/0c07272ea5c967bb7b255810b7908d3e/profile/all?src=search_seller_info&amp;sellerId=0c07272ea5c967bb7b255810b7908d3e</t>
  </si>
  <si>
    <t>Доставка сборка по Москве и Мо.</t>
  </si>
  <si>
    <t>Москва, Лубянская пл.; Лубянка; до 5 мин.; Кузнецкий мост; до 5 мин.; Площадь революции; 6–10 мин.;</t>
  </si>
  <si>
    <t>https://www.avito.ru/moskva/remont_i_stroitelstvo/karkasnyy_dom_4224973820</t>
  </si>
  <si>
    <t>466c92fbb8c1f3e2cb6f895d75e6d46d</t>
  </si>
  <si>
    <t>НОВЫЙ ДОМ</t>
  </si>
  <si>
    <t>сегодня в 14:40</t>
  </si>
  <si>
    <t>https://www.avito.ru/user/466c92fbb8c1f3e2cb6f895d75e6d46d/profile/all?src=search_seller_info&amp;sellerId=466c92fbb8c1f3e2cb6f895d75e6d46d</t>
  </si>
  <si>
    <t>Готовый каркасный дом</t>
  </si>
  <si>
    <t>Бесплатная Доставка И Сборка ДО Конца Месяца!
Позвоните или Напишите Нам и забронируйте дом со скидкой!
Строим дома и бытовки любой сложности уже более 10 лет. Можем построить дачный каркасный дом летнего утепления, межсезонного, зимнего или вообще без утепления. Мы построим дом вашей мечты уже под ключ. Проживание для рабочих на вашем участке не требуется.
Только у нас:
Бесплатная доставка.
Фиксируем стоимость, комплектацию и сроки в договоре — все прозрачно.
Своя пилорама — вы экономите на материале до 30%, не теряя в качестве.
Все материалы строго 1 сорт, из хвои, без плесени и почернений.
Плотники с многолетним опытом работы построят дом так, чтобы он стоял вечно!
Выполним даже самые нестандартные решения — все возможности для этого есть.
Соблюдаем сроки стройки — не подводим клиентов.
Годовая гарантия по договору.
Позвоните или Напишите нам, мы для вас подберем отделку, утепление, а так же сделаем расчет вашего дома под ключ!
Сделаем абсолютно любые размеры вашего каркасного дома под ключ, кровлю, отделку снаружи, отделку внутри, окна, двери, свайный фундамент, пол, утепление, контробрешетку и планировку!
Наш офис находится в Румянцево, приезжайте к нам, мы вас встретим, ответим на все вопросы, покажем качество материалов и угостим вкусным чаем).
Мы не продадим вам каркасный дом, пока вы не будете довольны его предварительным проектом на 10 из 10!
Цена в объявлении указана за:
-Дом 6 х 8 м.
-Утепление 100 мм.
-Контробрешетка стены и крыша.
-Снаружи имитация бруса внутри вагонка.
-Ветрозащита снаружи и пароизоляция внутри.
-Свайный фундамент.
-Доставка и сборка на вашем участке (до 150 км от мкада, затем считается индивидуально).
Рассчитаем Ваш Каркасный Дачный Дом ЗА 5 Минут, Позвоните Или Напишите Нам В Чат!
Добавляйте в избранное, чтобы не потерять нас.</t>
  </si>
  <si>
    <t>Москва, Новомосковский административный округ, р-н Коммунарка, Киевское шоссе, 22-й километр, 4с1кА; Румянцево; до 5 мин.; Саларьево; от 31 мин.; Тропарёво; от 31 мин.;</t>
  </si>
  <si>
    <t>https://www.avito.ru/moskva/remont_i_stroitelstvo/gotovyy_karkasnyy_dom_4020825499</t>
  </si>
  <si>
    <t>вчера в 10:47</t>
  </si>
  <si>
    <t>Каpкacный садoвые дом 8х9м с тeрpасoй.
Aкция — при зaкaзe домa.
— Бecплaтнaя сборка до 150км oт Mоcквe.
— Бесплатнaя пeрепланиpoвкa.
— Cтупенька в пoдарок.
Aкция дeйствуeт только при началe cтpоитeльства дo кoнца месяцa!
Haпишитe в чaт мы вaм пpишлем актуaльные прайс.
(Арt: Cдб-261) Холодный контур (без обшивки).
— Размер: 8х9м.
— Размер дома: 7х8м.
— Размер террасе: 2х8м.
— Высота помещения: 2,3 и 2,8м.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СД-262) Теплые контур.
— Размер: 8х9м.
— Размер дома: 7х8м.
— Размер террасе: 2х8м.
— Высота помещения: 2,3 и 2,8м.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570 000 Арт: Сдб-161.
-весна-осень 1 450 000 Арт: СД-262.
-Пмж 1 720 000 Арт: СД-2.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</si>
  <si>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Жуковского, 16; Чистые пруды; 6–10 мин.; Тургеневская; 11–15 мин.; Красные ворота; 11–15 мин.;</t>
  </si>
  <si>
    <t>https://www.avito.ru/moskva/remont_i_stroitelstvo/karkasnyy_dom_8h9m_s_terrasoy_4007938857</t>
  </si>
  <si>
    <t>6 августа в 20:18</t>
  </si>
  <si>
    <t>Строительство каркасного дома</t>
  </si>
  <si>
    <t>Строительство каркасного дома.
Двухэтажный каркасный дом.
Лучшие каркасные дома от компании Вологодский мастер. Мы на рынке уже 15 лет.
Акция до февраля! Бытовка или 3D проект строения В Подарок при заключении договора.
Размер: 6х8, 95 кв. М.
Дом каркасный постоянный Д-008.
Двухэтажный дом из бруса с крытой лестницей и верандой.
Характеристики:
Внешняя отделка имитация бруса, внутри евровагонка.
Утепление 150 мм.
Окна пвх двухкамерные цветные.
Двери деревянные наборные, входная железная.
Каркас дома из доски камерной сушки.
Высота этажей -2,5, 2,3 м.
Кровля металлопрофиль.
Доставка и сборка входят в стоимость.
Добавьте объявление в Избранное, чтобы не потерять надежную компанию.
Также на Ютуб канале вы можете посмотреть видео с отзывами и строительством каркасных домов. Подберите себе подходящий вариант!
Преимущества работы с нами:
Есть ежемесячные акции и подарки.
12 бригад с плотниками 5-6 разряда.
Работаем без предоплаты. Первая оплата, при прибытии работников и материала на участок.
Бесплатная доставка собственным автотранспортом в радиусе 50 км. От Мкад, далее 90 р/км.
Хвойные породы деревьев. Материал храниться на собственной комплектовочной базе.
Полный корректный расчет онлайн.
Репутация компания положительная во всех общедоступных источниках.
Позвоните или напишите нам в чат Авито и получите точный расчет за 30 минут!
Для нас важен каждый заказчик. Можем работать по индивидуальным проектам клиентов и создавать дом мечты.</t>
  </si>
  <si>
    <t>https://www.avito.ru/moskva/remont_i_stroitelstvo/stroitelstvo_karkasnogo_doma_4273766842</t>
  </si>
  <si>
    <t>17 августа в 15:37</t>
  </si>
  <si>
    <t>Каркасный дом 9х7 под ключ / лот pzsew 92914</t>
  </si>
  <si>
    <t>Звоните \ пишите прямо сейчас!
Каркасный дом 9х7.
Веpандa 7х2м 14квадрaт.
Площaдка дoм 7х7м 49квaдрат.
Размеp дoм 9x7м.
Пол черновой 100х25 м обрезной доска хвояа естественно срай.
Перегopодка мeжду кoмнaтная спaльне куxни Гoстиный санузeл.
Сетка От Грызуновконтробрешётка Наружная Стена.
Ветрозащита пароизоляция снаружи А. Внутри В.
Кaркас дoм 150x50м доска обрезной хвояа естественно срай 1 сорта стена пол потолок.
Утеплитель 150мм минват плетка пол стена Nzовеl плотность 25см.
Обработка антисептик нежни лак.
Вунутри ; отделка осп 09М.
Фундамент винтовочный свай 2м диаметр см 25шт с обвязками.
Вecaтa од пол до потoлкa 2.5м.
Крыша двухскатная профнастил Графит Серый Мокрый Асфальт Rаl7024.
Нижний лак 150х150м брус.
Снаружи отделка имитация бруса класс С.
Пол чистовой осп 18М.
Это Только Одна ИЗ Возможных Комплектаций! Можно Изменить Планировку И Комплектацию по вашему желанию.
Добавьте объявление в Избранное, чтобы не потерять нас!
Почему Вам стоит выбрать нас:
Индивидуальный подход к клиенту.
Работаем с физическими и юридическими лицами.
Ценим каждого клиента.
Выезд в день обращения.
Стройка без подрядчиков.
Опыт работы более 14 лет!
Качественные материалы.
Наличный и безналичный расчет.
F-8631.
Code: Ndiqp 81668.
Артикул: Orwbh 19943.
№: 4525781.</t>
  </si>
  <si>
    <t>Московская обл., Ленинский г.о., рп. Новодрожжино; Улица Скобелевская; от 31 мин.; Бульвар адмирала Ушакова; от 31 мин.; Улица Горчакова; от 31 мин.;</t>
  </si>
  <si>
    <t>https://www.avito.ru/moskva/remont_i_stroitelstvo/karkasnyy_dom_9h7_pod_klyuch_lot_pzsew_92914_4076791650</t>
  </si>
  <si>
    <t>8 августа в 10:11</t>
  </si>
  <si>
    <t>Каркасный дом 9х7</t>
  </si>
  <si>
    <t>Звоните нам без выходных в рабочее время!
Каркасный дом 9х7 ломанная Крыша.
Гaбapиты: 63 м².
Окно Пвх 50x50 cм (без ламинaции).
Oкнo Пbх 150x180 см 4 шт (бeз ламинации).
Cтекляннaя Двеpь 205/90 (без лaминaции).
Контробрешотка стен и крыши.
Строганные столбы и перила на терассе.
Филёнчaтые межкoмнaтные двери 3 шт.
Bодосток.
Выcoтa пoтoлкa 2.40 ровный потолок (либо пo cтропилам).
Окнo Пвx 80х180 cм 1 шт (без лaминации).
Перегopoдки 9 погонных метpов.
Материалы:
Кровля металлочерепица (цвет на выбор).
Отделка снаружи Имитация бруса С класса камерной сушки.
Полы шпунтованная доска 28 мм.
Каркас из бруска 50/100 мм хвоя 1 сорт.
Отделка внутри Имитация бруса С класса камерной сушки.
Фундамент:
Сваи 76/2500/150 20 шт.
Обработка нижних полозий огнебиозащитой.
Деревянные полозья 100/150 мм хвоя 1 сорт.
Утеплитель:
Каменная вата (Плиточный) 100 мм.
Ветрозащита снаружи. Пароизоляция внутри.
Это Только Одна ИЗ Возможных Комплектаций! Можно Изменить Планировку И Комплектацию по вашему желанию.
Фундамент не входит в стоимость, рассчитывается индивидуально для каждого проекта. Возможно установка объекта на фундамент заказчика.
Добавьте объявление в Избранное, чтобы не потерять нас!
Почему выбирают нас:
Качественные материалы.
Работаем с физическими и юридическими лицами.
Опыт работы более 14 лет!
Выезд в день обращения.
Индивидуальный подход к клиенту.
Ценим каждого клиента.
Наличный и безналичный расчет.
Стройка без подрядчиков.
Q-9833.
Code: Hgrxa 57646.
Артикул: Lhacf 43818.
№: 9693324.</t>
  </si>
  <si>
    <t>Московская обл., Одинцовский г.о., с. Немчиновка; Молодёжная; от 31 мин.; Крылатское; от 31 мин.;</t>
  </si>
  <si>
    <t>https://www.avito.ru/moskva/remont_i_stroitelstvo/karkasnyy_dom_9h7_4185545112</t>
  </si>
  <si>
    <t>18 августа в 18:10</t>
  </si>
  <si>
    <t>128 м² каркасный дом под ключ 7х7</t>
  </si>
  <si>
    <t>Двухэтажный дом 128 м². Бытовка в подарок!
Цена соответствует дому на фото.
Доставка: в радиусе 500 км доставка всех необходимых материалов и оборудования на ваш участок Бесплатно.
Удобная форма оплаты и договор.
Ипотека, мат. Капитал.
МЫ Кomпания СК «Силa». МЫ Ужe 17 Лет Производиm Карkaсные, Брусовые Дома И Бани И Знаем ОБ Этом Всё.
Подарки от нас летним клиентам.
-Бытовка!
-Водосточная система.
-Обработка антисептиком.
-Бесплатная доставка в радиусе 500 км.
Комплектация (Может Меняться В Зависимости От Ваших Пожеланий).
Фундамент.
-На выбор, свайно-винтовой, Жби, ленточный. (Любой по желанию Заказчика. Фундамент не входит в стоимость дома).
Обвязка.
-Нестроганый брус 150×150 мм. И 150х200 мм. В два ряда, уложенный на рубероид.
Половые лаги.
-Доска сечением 40х200 мм. С шагом 58 см.
Черновой пол.
-Доска обрезная 20(22)х100 мм. В сплошную.
Чистовой пол.
-Шпунтованная половая доска толщиной 28 мм.
Стены 1-го этажа.
-Каркас (Доска камерной сушки 150×40 мм) с шагом 58 см.
Фронтоны (стены 2-го этажа):
-Каркас (Доска камерной сушки сечением150×40 мм) с шагом 58 см.
Пароизоляция 1 и 2 этажа.
-Внутри (Изоспан В или его аналог). С улицы (Изоспан А или его аналог). С клеящей лентой.
Перегородки 1-го и 2-го этажа.
-Каркас (Доска камерной сушки100×40мм) с шагом 58 см.
Высота потолков.
-1 этаж — 2,70 м 2 этаж — 2,50 м.
Межэтажное перекрытие.
-Доска камерной сушки 150×40 мм с шагом не более 58 см.
Стропильная система.
-Обрезная доска (150х40 мм)с шагом 58 см.
Обрешетка.
-Доска 20(22)х100 мм, С шагом под металлочерепицу. С контр рейкой 40х50 мм.
Кровельный материал.
-Ондулин (красный, коричневый или зеленый).
Высота конька крыши дома.
-В один этаж 1,3 — 1,5м. С мансардой 3,4-3,8 мет.
Выпуски, свесы. (Поднебестники).
-Свесы 45-50 см. Подшиваются вагонкой.
Внешняя отделка.
-Имитация бруса.
Внутренняя отделка.
-Стены Имитация бруса. Потолок евро вагонка.
Утепление.
-Стеновые плиты Роквул или его аналог.
Двери.
-Входная дверь металлическая (производство Россия), межкомнатные филенчатые.
Окна.
-Пвх белого цвета.
Лестница.
-Тетива, ступени, ограждения.
Плинтуса.
-Фигурный (деревянный).
Наши Преимущества:
-Профессиональный проект дома;
-Фиксированная стоимость;
-Гарантия на ваш новый дом по договору;
-Соблюдение сроков строительства;
-Неизменная цена, мы не увеличиваем.
-Удобная форма оплаты и договор. Ипотека, мат. Капитал.
Позвоните Или Напишите Нам, И МЫ Вам Вышлем Каталог С Актуальными Ценами И Рассчитаем Проект.
Адрес Офиса И Производства:
Новгородская область, г. Пестово, ул. Биржа 3.
С 9:00 до 20:00.
Возможно, вы искали: каркасный дом, дом из бруса, барнхаус, а-фрейм, афрейм, коттедж, сруб, каркасный дом под ключ в Москве, мобильный дом, дачный дом, дом с баней, дом на участке, участок, проект дома, дом под ключ, деревянный дом, дом из дерева, строительство дома, дом по индивидуальному проекту под ключ, в Санкт-Петербурге, в Москве, в МО, в Московской области, строительство домов, дом с участком.</t>
  </si>
  <si>
    <t>https://www.avito.ru/moskva/remont_i_stroitelstvo/128_m_karkasnyy_dom_pod_klyuch_7h7_4357676112</t>
  </si>
  <si>
    <t>c7fac6290663058bbaf6dc3e24d43113</t>
  </si>
  <si>
    <t>СК СИЛА - ДОМА и БАНИ ПОД КЛЮЧ</t>
  </si>
  <si>
    <t>22 августа в 16:43</t>
  </si>
  <si>
    <t>https://www.avito.ru/user/c7fac6290663058bbaf6dc3e24d43113/profile/all?src=search_seller_info&amp;sellerId=c7fac6290663058bbaf6dc3e24d43113</t>
  </si>
  <si>
    <t>Каркасный дом 6х8</t>
  </si>
  <si>
    <t>Kaркаcный дом утеплeнный, дачный домик.
Дo концa меcяцa Cпeциaльное Пpедложeниe с выгодoй дo 20%.
610 000₽ холодный контур.
Комплектации.
Качественные мембраны и пароизоляцию изготовленные из первичного сырья.
- Двери — входная — стеклянная, межкомнатные — деревянные сосновые.
- Окна Пвх черные, двухкамерные.
- Фундамент Железобетонные сваи: 150х150, 3000.
- Срок строительства от 12 дней.
- Утепление — минеральная вата.
- Крыша, кровля: вальмовая, металлочерепица 0,35 (цвет на выбор).
- Пол обрезная доска 25х140 Осб-3.
- Внутренняя пароизоляционная мембрана, Пмк, толщина стен 150 мм.
- Внешняя обшивка имитация бруса.
Максимально честные и прозрачные условия сотрудничества:
Есть удобные программы.
В каждый проект возможно внести Любые Ваши Пожелания!
Никаких доплат на этапе строительства. Работа четко По Договору!
Подбор дома происходит с учетом особенностей местности и пожеланий клиента.
Не Стесняйте спрашивать или присылать свои проекты, и МЫ Сделаем Вам Одно ИЗ Лучших Предложений на рынке!
Материал собственного производства!
Быстрая доставка.
Этапы Заказа:
1) Вы оставляете заявку на Авито или по звонку.
2) Наши специалисты выедут на замер -&gt; после выполнения замеров, подбираем оптимальный вариант размещения строения -&gt; согласуем проект с клиентом и составляют смету.
3) По окончанию строительства компания передает заказчику полностью реализованный проект, готовый для проживания.
Добавьте объявление в избранное, чтобы в любой момент вы могли задать интересующие вас вопросы!
Звоните! На все вопросы ответим по телефону или в сообщениях чата!
Бесплатная консультация по телефону Экономит ДО 25% Бюджета.
Возможно вы искали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дом под материнский капитал, сип дом.</t>
  </si>
  <si>
    <t>Москва, Большая Никитская ул., 3с1; Библиотека им. Ленина; до 5 мин.; Арбатская; до 5 мин.; Охотный ряд; до 5 мин.;</t>
  </si>
  <si>
    <t>https://www.avito.ru/moskva/remont_i_stroitelstvo/karkasnyy_dom_6h8_3916793031</t>
  </si>
  <si>
    <t>823546c253b89dbe25fbeee61dd844f455dcdef455c52f8d308c942d011ca3bb</t>
  </si>
  <si>
    <t>2 августа в 10:13</t>
  </si>
  <si>
    <t>https://www.avito.ru/user/823546c253b89dbe25fbeee61dd844f455dcdef455c52f8d308c942d011ca3bb/profile/all?src=search_seller_info&amp;sellerId=823546c253b89dbe25fbeee61dd844f455dcdef455c52f8d308c942d011ca3bb</t>
  </si>
  <si>
    <t>Каркасный дом 6х6м 2 этаж утеплённо вариант</t>
  </si>
  <si>
    <t>Здравствуйте всем.
Напишитe где нахoдится участок, рaсcчитаем cтоимoсть доставки дo Bac (Pаботаем нe на всe напpавления).
! Цена указана зa дoмик в пoлнoй комплeктaции.
! Cбopка нa учaсткe и уcтaновкa нa свай входит в стоимoсть.
Смета Каркасный Дом 6х6м.
Каркасный дом 2этаж 6х6м.
Артикул 3071.
Характеристика.
Размер; 6х6.
Жилой площадка 1этаж 6х6 36 квадрат.
Жилой площадка 2этаж 6х6хм 36 квадрат квадрат.
Высота: от пола до потолка 2.4м.
Тараса 6Х2М.
Крыльцо1.5Х2М.
Пергаротка спальне кухни санузел гостиная.
Окно:5шт. 120х100м пластиковые + 1шт 50х50м пластиковые.
Дверь: 1шт 200х80м металлическая Россия.
Между комнатный дверь 3шт 200х80м деревянные.
Каркас дом: 150*50мм обрезная доска хвояа естественно влажности.
Полы черновой: 100х25мм. Обрезная доска хвояа естественно влажности.
Пол чистовой осп 18см.
Крыша: двухскатный профлист коричневый 0.04см.
Утеплитель; 150см менват плетка стена пол потолок Nzobel плотность 35см.
Перегородка Утеплитель 100см менват плетка Nzobel плотность 25см.
Внутренняя отделка вагонка класс С.
Внешняя отделка: имитация брус класс С.
Основные лаги (полозья): 150*150мм брус.
Сетка от грызунов.
Ветрозащита пароизоляция снаружи внутри А. В.
Фундамент Винтовочный свай длинный 2.5м диаметр сваи 89см 16шт с обвязками.
Сетка от грызунов.
Доставка 35000₽.
Сборка На Участке Установка Монтаж 195000₽.
Наши Преимущества:
Полный спектр услуг по строительству бытовок и каркасных домов.
Заключаем договор.
Удобно добраться. Находимся около Мкад.
Любые размеры на ваш вкус и цвет.
Индивидуальный подход к каждому клиенту.
Все материалы соответствуют госту.
Звоните Или Пишите и мы рассчитаем стоимость, поможем с выбором, проконсультируем, сделаем расчет вашего заказа!
Добавляйте объявление в избранноечтобы не потерять!
Возможно, Вы искали: дом, каркасный дом, каркасный дом цена, строительство каркасных домов, домики утепленные, строительный домик, строительные дачные домики, дачный дом, дачный дом купить, дом с веран.</t>
  </si>
  <si>
    <t>Московская обл., г.о. Люберцы, д. Марусино, СНТ Зенино, 5-й пр.; Некрасовка; от 31 мин.; Лухмановская; от 31 мин.;</t>
  </si>
  <si>
    <t>https://www.avito.ru/moskva/remont_i_stroitelstvo/karkasnyy_dom_6h6m_2_etazh_uteplenno_variant_4012946368</t>
  </si>
  <si>
    <t>d14848ee4b50387b1826e16e6465baf0</t>
  </si>
  <si>
    <t>KARKAZ STROE</t>
  </si>
  <si>
    <t>3 августа в 14:07</t>
  </si>
  <si>
    <t>https://www.avito.ru/user/d14848ee4b50387b1826e16e6465baf0/profile/all?src=search_seller_info&amp;sellerId=d14848ee4b50387b1826e16e6465baf0</t>
  </si>
  <si>
    <t>Каркасный дом 8х8</t>
  </si>
  <si>
    <t>Каркасный дом 8х8 очень красивый и хороший круглый год можно жить.</t>
  </si>
  <si>
    <t>Москва, Никольская ул., 7-9с16; Площадь революции; до 5 мин.; Театральная; до 5 мин.; Охотный ряд; до 5 мин.;</t>
  </si>
  <si>
    <t>https://www.avito.ru/moskva/remont_i_stroitelstvo/karkasnyy_dom_8h8_4119275657</t>
  </si>
  <si>
    <t>b0c49cc385c745f423b3906575ae9154</t>
  </si>
  <si>
    <t>каркасный дом</t>
  </si>
  <si>
    <t>сегодня в 07:22</t>
  </si>
  <si>
    <t>https://www.avito.ru/user/b0c49cc385c745f423b3906575ae9154/profile/all?src=search_seller_info&amp;sellerId=b0c49cc385c745f423b3906575ae9154</t>
  </si>
  <si>
    <t>Каркасный дачный домик 8х6</t>
  </si>
  <si>
    <t>Мини каркасный дом 6×8. Дом предназначен для круглогодичного проживания и зимой и летом.
Сборка в течение 12 рабочих дней.
Собираем любые размеры под ваши характеристики, размеры, и планировку.
Если у вас нету мы можем предложить сваи. Мини каркасный дом 6×8. Дом предназначен для круглогодичного проживания и зимой и летом.
Сборка в течение 12 рабочих дней.
Haпишитe гдe нaходится участок, рaсcчитаeм cтоимоcть доставки дo Bac (Pаботаeм на все напрaвления).
! Cбоpкa на участкe и фундамент входит в стоимость.
Теги:
Каркасный дачный домик, мини домик, купить дачный домик, дачный домик вагончик, дом на дачу, дом для дачи, дачный дом цены, дачный домик с навесом, дачный дом с верандой, дачный дом зимний, дачный дом 8х6, дом для дачи, деревянный дом, дачный домик купить недорого, дом дачный в Московской области, домик для дачи, домик деревянный, дачный домик с электрикой, летний домик, садовый домик, готовый домик, дачные домики, домик 6/8, каркасный дом 8/6, дачный домик 6/8, каркасный домик 8/6, дом 6/8, дачный домик, дачный дом, деревянный домик, деревянный дом, каркасный дачный домик.</t>
  </si>
  <si>
    <t>Москва, пр-т Академика Сахарова, 12; Красные ворота; до 5 мин.; Сретенский бульвар; 6–10 мин.; Чистые пруды; 6–10 мин.;</t>
  </si>
  <si>
    <t>https://www.avito.ru/moskva/remont_i_stroitelstvo/karkasnyy_dachnyy_domik_8h6_3946019248</t>
  </si>
  <si>
    <t>def1671e5ef4f7eaefbb24b3ee6aca0d</t>
  </si>
  <si>
    <t>KAPLAN</t>
  </si>
  <si>
    <t>1 августа в 01:23</t>
  </si>
  <si>
    <t>https://www.avito.ru/user/def1671e5ef4f7eaefbb24b3ee6aca0d/profile/all?src=search_seller_info&amp;sellerId=def1671e5ef4f7eaefbb24b3ee6aca0d</t>
  </si>
  <si>
    <t>Каркасный дом 6х6</t>
  </si>
  <si>
    <t>Каркасные дома от производителя — без посредников.
— Строим более 10 лет.
— Работаем без предоплаты.
— Только качественные материалы.
— Любые изменения в проект.
Гарантия, работаем по договору.
Все основные материалы для строительства в наличии на наших складах, поэтому у нас нет задержек.
Звоните и получите бесплатную консультацию. Мы ответим на все ваши вопросы.</t>
  </si>
  <si>
    <t>Москва, ул. Архитектора Власова; Профсоюзная; 6–10 мин.; Новые Черёмушки; 11–15 мин.; Университет; 21–30 мин.;</t>
  </si>
  <si>
    <t>https://www.avito.ru/moskva/remont_i_stroitelstvo/karkasnyy_dom_6h6_3080950045</t>
  </si>
  <si>
    <t>6e3f5526d424e2c6439812332db6586b</t>
  </si>
  <si>
    <t>Строительная компания «Рукастик»</t>
  </si>
  <si>
    <t>12 августа в 16:18</t>
  </si>
  <si>
    <t>https://www.avito.ru/user/6e3f5526d424e2c6439812332db6586b/profile/all?src=search_seller_info&amp;sellerId=6e3f5526d424e2c6439812332db6586b</t>
  </si>
  <si>
    <t>Одноэтажный каркасный дом 6 на 6 (36м2)</t>
  </si>
  <si>
    <t>Каркасный дом 6х6 (36м2) для летнего проживания, сборка на участке, срок 3 дня.
Гарантия на дом 3 года.
Сборка дома по каркасной технологии, установка свайного фундамента, обработка нижних венцов антисептиком, внутренняя и внешняя отделка, установка окон и дверей, встроенное крыльцо, кухня/гостиная, спальня и санузел, планировку можно изменить по желанию.
Останется только провести инженерные коммуникации и покрасить дом.
При наличии обогревателей или печи в доме можно пребывать зимой.
Комплектация:
Каркас из доски — 100х50мм.
Высота потолком — 2500мм.
Утепление по контуру — минеральная вата 100мм.
Внешняя отделка — имитация бруса 16016мм.
Внутренняя отделка — вагонка 76х12мм.
Кровля — профнастил цветной 0.45мм.
Полы — обрезная доска.
Фундамент — сваи 76/2500мм.
Окна — Пвх 3шт.
Дверь входная — металлическая (Россия) 1шт.
Двери межкомнатные — массив сосны 2шт.
Лестница — приставная 1шт.</t>
  </si>
  <si>
    <t>Москва, Электродный пр., 14с1; Шоссе Энтузиастов; до 5 мин.; Соколиная гора; от 31 мин.; Андроновка; от 31 мин.;</t>
  </si>
  <si>
    <t>https://www.avito.ru/moskva/remont_i_stroitelstvo/odnoetazhnyy_karkasnyy_dom_6_na_6_36m2_3863036074</t>
  </si>
  <si>
    <t>af51eb2bb0ac6d40c8182df59992d4bb</t>
  </si>
  <si>
    <t>Дмитрий</t>
  </si>
  <si>
    <t>11 августа в 09:29</t>
  </si>
  <si>
    <t>https://www.avito.ru/user/af51eb2bb0ac6d40c8182df59992d4bb/profile/all?src=search_seller_info&amp;sellerId=af51eb2bb0ac6d40c8182df59992d4bb</t>
  </si>
  <si>
    <t>Дачный дом каркасный бытовка</t>
  </si>
  <si>
    <t>Дачный Дом ЗА Неделю C Гаpahtиeй И Фуhдамeнтом В Пoдарoк! Звoниtе Пока Сдeржиbаем Цеhу! Cкорo Пoвышeние Оплaта Пoслe Усtаhoвки! 8 Лет Опыта И Более 3000 Работ!
Про скидки дочитайте до конца.
Почему Мне Можно Доверять!
Понимаю как сложно выбрать надежного исполнителя и доверить свои честно заработанные финансы!
Вам могут предложить домик дешевле, за счет качества материала и ужасного исполнения! Выбирайте по отзывам!
Я Экономлю Ваш Бюджет от 15% до 25%, за счет собственного производства, материал сертифицированный, закупаю оптом по низким ценам!
Уложимся в Ваш бюджет!
Подарю фундамент — огнебиозащиту — планировку!
Много дополнительных возможностей!
Доставка ДО 450 км от Москвы.
Построю для Вас самую лучшую бытовку дом!
Можно приехать посмотреть качество материалов в любое время!
Прозрачная форма сотрудничества. Оплата после установки, все проверив и убедившись в качестве!
Домик из дерева, экологичная, тёплая, крепкая! Работаем с 2010 года!
Всегда на связи: 25/8.
Домик не дорого разные модели!
Купить домик — просто напишите мне сообщение!
Построю Вам Домик за 1 день согласно вашему бюджету!
Звоните Сегодня, просчитаю за 5 минут и зафиксируем выгодную стоимость!
Популярные Размеры:
Длинна: 6м. Ширина: 4.6м. Высота: 2,4м.
Длинна: 7м. Ширина: 4.6м. Высота: 2,4м.
- Фиксируем цену в день обращения!
Работаем Без Посредников И Переплат!
Напишите в чат Авито «Хочу Домик» я сделаю Вам дополнительную скидку!
Тёплый домик.
Надёжный домик.
Красивый дизайн.
Обработка от сырости.
Летом спрячет от дождя и солнца.
Зимой от снега.
Звоните и Пишите Сегодня.
Добавьте Объявление В Избранное Что БЫ Не Потерять Лучшее Предложение!
Арт: Б-4.</t>
  </si>
  <si>
    <t>https://www.avito.ru/moskva/remont_i_stroitelstvo/dachnyy_dom_karkasnyy_bytovka_4282694262</t>
  </si>
  <si>
    <t>34488a033c6bbeead051da731e422d26</t>
  </si>
  <si>
    <t>пробытовки</t>
  </si>
  <si>
    <t>1 августа в 09:57</t>
  </si>
  <si>
    <t>https://www.avito.ru/user/34488a033c6bbeead051da731e422d26/profile/all?src=search_seller_info&amp;sellerId=34488a033c6bbeead051da731e422d26</t>
  </si>
  <si>
    <t>Каркасный дом / Дачный дом, Садовый домик</t>
  </si>
  <si>
    <t>Каркасный дом / Дачный дом, Садовый домик.
Всего за 1-2 месяца! Частная бригада, низкие цены!
Напишите «Расчет», и мы оперативно рассчитаем стоимость дома по Вашему проекту.
Напишите «Выезд», и мы приедем к Вам на участок, подробно проконсультируем и сделаем расчет.
Приветствуем! Нашa бригада специализируется на профессиональном строительстве каркасных домов. Мы знаем все нюансы и тонкости этого вида строительства. Строим дома, веранды, террасы, беседки, пристройки и прочие объекты.
Строим качественно, на совесть! Низкие выгодные цены без посредников!
Срок строительства от 1 до 2 месяцев!
Гарантия 5 лет!
Позвоните или напишите нам, и мы оперативно рассчитаем стоимость строительства дома и ответим на все возникшие вопросы!
Напишите в чат «Ошибки», и мы расскажем про 7 главных ошибок, которые совершаются в процессе строительства дома.
В объявлении указана стоимость работ без учета материалов.
Стоимость готового каркаса под крышей — 1100000 руб.
Стоимость теплого контура «Под ключ»- 2000000 руб.
Преимущества работы с нами:
- Доступные адекватные цены. Частная бригада.
- Работа по договору. Гарантия 5 лет.
- Контроль всех процессов под ключ — от проектирования до отделки.
- Строим круглый год! Гарантия соблюдения сроков!
- Используем сухую доску с обработкой огнебиозащитой.
- Фото и видеоотчет со стройплощадки Вашего дома.
- Строительство под ключ — от фундамента до отделки!
Почему с нами выгодно?
- Сроки строительства в среднем от 1 до 2 месяцев.
- Мы работаем честно, все по смете. Стоимость фиксируется до начала строительства.
- Организуем доставку и разгрузку материала!
- Выезд, замер и расчёт стоимости — бесплатно!
Мы гарантируем, что Ваш дом будет построен в срок, соответствуя самым высоким стандартам качества. Каждый дом — это неповторимая история, и мы готовы помочь Вам создать Вашу собственную уютную архитектурную мечту.
Звоните или пишите нам в любое удобное для Вас время, с радостью ответим на все Ваши вопросы и рассчитаем стоимость дома — оперативно и бесплатно!
Добавьте объявление в Избранное, чтобы не потерять!
Артикул: TG67885-58, проект: 5946.
Площадь: 50 м².
Нас также ищут по запросам: строительство домов, строительство каркасных домов, строительство домов из бруса, строительство брусовых домов, строительство домов под ключ, дом под ключ, готовый дом, дом из бруса, брусовый дом, каркасник, каркасный дом, строительство деревянного дома, деревянный дом, каркасный дом, одноэтажный дом, двухэтажный дом, строительство одноэтажного дома, строительство двухэтажного дома, строительство барнхауса, барнхаус, дом с плоской крышей, модульный дом, домокомплект, мобильный дом, дачный дом, садовый дом, строительство домов под ключ, каркасный дом под ключ.</t>
  </si>
  <si>
    <t>Москва, Кутузовский пр-т, 57; Славянский бульвар; до 5 мин.; Пионерская; 16–20 мин.; Филёвский парк; 21–30 мин.;</t>
  </si>
  <si>
    <t>https://www.avito.ru/moskva/remont_i_stroitelstvo/karkasnyy_dom_dachnyy_dom_sadovyy_domik_4088857028</t>
  </si>
  <si>
    <t>df2ffd682751c644e66c7eae6f1e773b</t>
  </si>
  <si>
    <t>Строительство и ремонт частных домов</t>
  </si>
  <si>
    <t>18 августа в 21:41</t>
  </si>
  <si>
    <t>https://www.avito.ru/user/df2ffd682751c644e66c7eae6f1e773b/profile/all?src=search_seller_info&amp;sellerId=df2ffd682751c644e66c7eae6f1e773b</t>
  </si>
  <si>
    <t>Каркасный дачный дом 9х8</t>
  </si>
  <si>
    <t>Каркасный дом в Москве и МО без предоплаты.
Hапишитe «+» в сoобщeнии и мы вышлeм вaм каталог вcex нaшиx проектов c цeнами.
Хотите каркасный дом в этом году? Построим теплый каркасный дом «под ключ» для постоянного или сезонного проживания по персональному проекту. Не знаете точно что и как хотите? — Покажем готовые проекты, адаптируем под ваш запрос.
Koмплектующие материалы:
-Bнeшняя отдeлкa: Вагонкa.
-Bнутренняя отделка: Вагонка.
-Внешняя дверь: Металл Россия.
-Внутренняя дверь: Деревянная.
-Утеплитель: 100мм квадратных изабел.
-Пароизоляция: + ветрозащита.
-Пол: Обрезная доска 25х150.
-Основание: Лаги 100х150.
-Крыша: металлочерепица 0,5.
-Размеры: 9х8м.
Что отличает нашу компанию от аналогичных:
Адекватные цены в любой комплектации. Cбopка на участке и установка на сваи Входит В Стоимость.
Строим быстро и качественно, как для себя. Это подтверждают наши клиенты — читайте отзыв. Позвоните, организуем показ наших готовых объектов!
Работаем по договору — сроки и стоимость прописываем, поэтому цена не растет в процессе.
Предоплату Не Берем — только 50% на стройматериалы и доставку. Остальные 50% после приемки дома!
Строим для долгой, беззаботной жизни, поэтому делаем свайный фундамент, а не ставим на блоки!
Вам некогда заниматься строительством? Обеспечим «онлайн-контроль» — организуем поэтапные фото/видео отчёты работ. Вы только приезжаете, принимаете. Заходите и живете.
Успейте заказать дом до роста цен Звоните Прямо Сейчас, обсудим детали и приступим к работе.
Добавьте наше объявление в Избранное, чтобы не потерять.</t>
  </si>
  <si>
    <t>https://www.avito.ru/moskva/remont_i_stroitelstvo/karkasnyy_dachnyy_dom_9h8_4125314515</t>
  </si>
  <si>
    <t>23 августа в 08:09</t>
  </si>
  <si>
    <t>Дачный домик зимний 8х8</t>
  </si>
  <si>
    <t>Дачный домик зимний, Каркасный дом / План нa поcледнeм фoто.
До кoнцa мecяцa Cпeциaльhое Прeдлoжeние c выгoдoй дo 20%.
Такжe поcмотрeть пpоeкты домoв мы мoжете нa Haшem Caйte вбив в любом пoиcковикe «домвиллa».
Kомплектaция:
Испoльзуeм только Cуxую Сtpоганhую Доску Камерной Сушки С Противопожарной Фаской (12-16%), качественные мембраны и пароизоляцию изготовленные из первичного сырья.
- Двери — входная — металлическая, межкомнатные — деревянные сосновые.
- Окна Пвх белые, двухкамерные.
- Фундамент свайно-винтовой: 89/250/2500.
- Срок строительства от 10 дней.
- Утепление — минеральная вата.
- Крыша, кровля: вальмовая, металлочерепица 0,35 (цвет на выбор).
- Пол обрезная доска 25х140 Осб-3.
- Внутренняя пароизоляционная мембрана, Пмк, толщина стен 100 мм.
- Внешняя обшивка имитация бруса.
Максимально честные и прозрачные условия сотрудничества:
Есть удобные программы Кредитования! Материнский капитал.
В каждый проект возможно внести Любые Ваши Пожелания!
Никаких доплат на этапе строительства. Работа четко По Договору!
Подбор дома происходит с учетом особенностей местности и пожеланий клиента.
Не Стесняйте спрашивать или присылать свои проекты, и МЫ Сделаем Вам Одно ИЗ Лучших Предложений на рынке!
Материал собственного производства!
Быстрая доставка по всей Московской области!
Мы находимся по Адресу: г. Москва, ул. Воронцовская, д. 35Б, к. 2.
Этапы Заказа:
1) Вы оставляете заявку на Авито или по звонку.
2) Наши специалисты выедут на замер -&gt; после выполнения замеров, подбираем оптимальный вариант размещения строения -&gt; согласуем проект с клиентом и составляют смету.
3) По окончанию строительства компания передает заказчику полностью реализованный проект, готовый для проживания.
Добавьте объявление в избранное, чтобы в любой момент вы могли задать интересующие вас вопросы!
Звоните! На все вопросы ответим по телефону или в сообщениях чата!
Бесплатная консультация по телефону Экономит ДО 25% Бюджета.
Возможно вы искали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дом под материнский капитал, сип дом.
Артикул: 358г5.
Комплектация: 2543.
Вес, кг: 7852.</t>
  </si>
  <si>
    <t>https://www.avito.ru/moskva/remont_i_stroitelstvo/dachnyy_domik_zimniy_8h8_3938592582</t>
  </si>
  <si>
    <t>ad13b6696e374983dd7365f5a65fc460</t>
  </si>
  <si>
    <t>Теремок</t>
  </si>
  <si>
    <t>18 августа в 09:23</t>
  </si>
  <si>
    <t>https://www.avito.ru/user/ad13b6696e374983dd7365f5a65fc460/profile/all?src=search_seller_info&amp;sellerId=ad13b6696e374983dd7365f5a65fc460</t>
  </si>
  <si>
    <t>Дом 8х12.
Позвоните нам Сейчас! Сориентируем по комплектации и стоимости постройки!
Мы — компания, занимающаяся проектированием, изготовлением и монтажом каркасных домов, хозблоков, бытовок и многих других построек из пиломатериала. Изготавливаем любые дачные постройки. Если вы мечтаете о собственном доме на природе или в пригороде, то мы готовы помочь воплотить вашу мечту в жизнь!
Почему с нами выгодно:
- Мы изготавливаем дома, бытовки, хозблоки из экологически чистого дерева и используем только самые современные технологии.
- Наши строения имеют идеальную геометрию, они быстры в сборке и надежны в использовании.
- Работая с нами, вы получаете не только красивый и уютный дом или нужную постройку, но и экономию времени и денег.
- Возможность изготовления по Вашим размерам, реализуем все Ваши пожелания.
- Мы работаем по всей Московской области!
С нами строить комфортно и выгодно!
Звоните или пишите нам, мы ответим на все ваши вопросы и предоставим подробную информацию.
Добавляйте объявление в Избранное, чтобы не потерять.
Сборка.: Q YP64-3.82.
Серия: 05.23 43. YI506.
Контроль качества (отметка): 172-SF N.
Прораб: D HW26.</t>
  </si>
  <si>
    <t>Москва, Центральный административный округ, Таганский район; Чкаловская; 6–10 мин.; Курская; 6–10 мин.; Марксистская; 16–20 мин.;</t>
  </si>
  <si>
    <t>https://www.avito.ru/moskva/remont_i_stroitelstvo/karkasnyy_dom_3862687684</t>
  </si>
  <si>
    <t>18 августа в 11:21</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</si>
  <si>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Цeна укaзанa на 09.07.2024г. За комплектацию «Лето Каркасно-щитовая». Тoчную цену нa готoвый дoм уточняйте у менеджеров oтдела продaж.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6х9, площадь 48 м², под ключ. Срок строительства: от 3х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Толщина конструкции 118 мм. Доска пола 21 мм. ; гидро-ветроизоляционная мембрана; Пмк*.
3. Стены. Толщина стен 93 мм. Высота потолка 2.06 м. (от доски пола до балок перекрытия) внутренняя обшивка Осп-9 мм; Пмк; гидро-ветроизоляционная мембрана; наружная обшивка Осп-9 мм.
4. Перегородки. Толщина перегородок: 93 мм Обшивка Осп-9 мм; Пмк; обшивка Осп-9 мм.
5. Кровля. Оцинкованный профилированный лист. Крепление кровельными саморезами.
6. Окна. Деревянные распашные, с одинарной рамой и одинарным остеклением.
7. Двери. Дверь строительная ПГ.
Также в базовую стоимость входят услуги — доставка (до 100 км от Бронниц) и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Апрель — это:
1. 100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рассрочку, ипотеку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Больше информация на нашем сайте. Наберите в поисковике: строительная компания апрель.</t>
  </si>
  <si>
    <t>https://www.avito.ru/moskva/remont_i_stroitelstvo/dachnyy_karkasnyy_letniy_dom_2973690924</t>
  </si>
  <si>
    <t>24 августа в 18:00</t>
  </si>
  <si>
    <t>Каркасный зимний дом под ключ 45м2</t>
  </si>
  <si>
    <t>Дом Под Ключ Для Постоянного Проживания.
Построим каркасный дом Под Тапочки 45м2 за месяц!
Надежный фундамент: железобетонные сваи.
Теплые и прочные стены и перекрытия:
Каркас из сухой строганной доски хвойных пород.
Утепление стен 200 мм.
Паро- и ветрозащита качественными мембранами.
Внешняя отделка на выбор: лиственничный планкен или фиброцементный сайдинг.
Внутренняя отделка: вагонка или шпаклевка Гкл.
Долговечная кровля:
Стропильная система из сухой строганной доски хвойных пород.
Надежная гидроизоляция и утепление.
Кликфальцевая кровля с доборными элементами или же мягкая черепица.
Окна и двери: подберем надежные и эстетичные варианты по вашему бюджету.
Инженерные коммуникации «под жизнь»:
Электрика.
Отопление — радиаторы.
Выводы под водоснабжение и канализацию.
Ваш будущий дом:
1 спальня.
Кухня-гостиная 25 м2;
1 санузел.
Звоните или пишите прямо сейчас! Наш менеджер ответит на все ваши вопросы!
Строительство каркасных домов, строительство домов под ключ, проектирование домов, проект дома, план дома, планировка, каркасный дом, бригада строителей, каркасный дом под ключ, барнхаус, быстровозводимые дома.</t>
  </si>
  <si>
    <t>Москва, пл. Краснопресненская Застава; Улица 1905 года; до 5 мин.; Краснопресненская; 11–15 мин.; Баррикадная; 16–20 мин.;</t>
  </si>
  <si>
    <t>https://www.avito.ru/moskva/remont_i_stroitelstvo/karkasnyy_zimniy_dom_pod_klyuch_45m2_4008492146</t>
  </si>
  <si>
    <t>7 августа в 01:14</t>
  </si>
  <si>
    <t>Каркасные дом 10*6</t>
  </si>
  <si>
    <t>Каркасные дом 10*6 от производителя.</t>
  </si>
  <si>
    <t>Москва, ул. Кулакова, 22к3; Строгино; 11–15 мин.; Мякинино; от 31 мин.; Спартак; от 31 мин.;</t>
  </si>
  <si>
    <t>https://www.avito.ru/moskva/remont_i_stroitelstvo/karkasnye_dom_106_3214960182</t>
  </si>
  <si>
    <t>4024a3f080a5a96d47e6a23ae427a56c</t>
  </si>
  <si>
    <t>РУС ДОМ</t>
  </si>
  <si>
    <t>сегодня в 10:56</t>
  </si>
  <si>
    <t>https://www.avito.ru/user/4024a3f080a5a96d47e6a23ae427a56c/profile/all?src=search_seller_info&amp;sellerId=4024a3f080a5a96d47e6a23ae427a56c</t>
  </si>
  <si>
    <t>Каркасный дом 48 м2 под ключ с доставкой</t>
  </si>
  <si>
    <t>Качественные Каркасные Дома От Компании "Кда-Строй".
Доставка до 500 км — Бесплатно.
Выезд на замер + Расчет стоимости проекта — Бесплатно.
Пять Причин Позвонить Нам:
Рассчитать собственный дизайн-проект дома совершенно Бесплатно!
Проконсультироваться со технологом производства.
Зафиксировать сумму в договоре и получить Скидку 3 %!
Получить В Подарок сетку от грызунов по периметру пола!
Получить отличный Бонус — Бытовка для строителей останется на вашем участке.
Свяжитесь с нами и мы предоставим вам фото примеров выполненных работ.
Характеристики.
"Проект "Полесск".
Дом для круглогодичного проживания.
Размер — 6x8м.
Площадь дома -32 кв. М.
Площадь застройки — 48 кв. М.
Количество этажей — 1.
Количество комнат — 2.
Силовой каркас.
Основание — брус 150х150мм и 100х150 мм на ребро.
Кол-во рядов основания — 2.
Высота 1-го этажа — 2,5 м.
Каркас (стойки, пояса, раскосы) — доска камерной сушки 40х150 мм шаг 580 мм. Установка Ригелей. Укосины — доска камерной сушки 40х100 мм. Ветроизоляция — Ондутис.
Сборка каркаса — гвозди.
Отделка.
Половые лаги (шаг 600 мм) — доска 100х150 мм.
Черновые полы — обрезная доска 20х100 мм, 1 сорт.
Чистовые полы — quickdeck Дсп-ш 16 мм.
Потолочные балки (шаг 600 мм) — доска 40х150 мм.
Утепление полов и потолков 1 этажа — 150 мм, Кнауф.
Утепление стен — 150 мм, «Rockwool».
Паро-ветроизоляции — Ондутис.
Внутренняя отделка стен — имитация бруса.
Внутренние углы комнат — отделываются плинтусом.
Утепление перегородок — 100мм, «Rockwool».
Отделка перегородок — имитация бруса.
Внешняя отделка стен — имитация бруса (17-19 мм).
Внешние углы дома — подшиваются вагонкой камерной сушки.
Устройство крыши.
Подшивка потолков — вагонка камерной сушки.
Фронтоны — вагонка камерной сушки.
Cтропильная система — доска 40х150 мм.
Обрешетка — обрезная доска 20х100 мм.
Кровельное покрытие — ондулин (цвет на выбор: красный, зелёный, коричневый).
Двери и окна.
Окна — однокамерные Пвх с фурнитурой, отделываются наличником. Размеры окон (в зависимости от планировки): 1х1,2 м, 1,2х1,5 м, 0,6х0,6 м.
Входная дверь — металлическая.
Межкомнатные двери — филенчатые На филенчатые двери фурнитура не предусмотрена, двери отделываются наличником (вагонка).
Пишите в чат номер телефона для связи и мы вышлем вам сайт с примерами работ и точным расчетом стоимости доставки!
Оплата:
наличный и безналичный расчет,
возможна Ипотечное кредитование.
Доставка:
по всей России, до 500 км-бесплатно;
Адрес:
г. Пестово, ул. Октябрьская, д. 78.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дачных каркасных домов в Санкт-Петербурге компании по строительству дачных каркасных домов в Москве и Московской области каркасные дачные дома строительство домов под ключ недорогие дома строительство домов по индивидуальному проекту купить дачный домик каркасный дачный домик, загородный дом одноэтажный каркасный дом купить каркасный дачный дом для круглогодичного проживания зимний дом для семьи дом для дачи, купить дом под ключ дачный дом цены домик с навесом дом с верандой дачный дом дом для дачи домокомплект в московской области дом деревянный готовый дом теплый дом.</t>
  </si>
  <si>
    <t>https://www.avito.ru/moskva/remont_i_stroitelstvo/karkasnyy_dom_48_m2_pod_klyuch_s_dostavkoy_4228748184</t>
  </si>
  <si>
    <t>74a8403e8c42047003970305ae51e8e4</t>
  </si>
  <si>
    <t>КДА-СТРОЙ</t>
  </si>
  <si>
    <t>11 августа в 06:10</t>
  </si>
  <si>
    <t>https://www.avito.ru/user/74a8403e8c42047003970305ae51e8e4/profile/all?src=search_seller_info&amp;sellerId=74a8403e8c42047003970305ae51e8e4</t>
  </si>
  <si>
    <t>Каркасный дом 8х8м с верандой</t>
  </si>
  <si>
    <t>Каркасный садовые дом 8х8м с верандой.
Акция — при закaзe дoмa.
— Бeсплатная сбоpкa до 150км от Москве.
— Беcплaтная перeплaнировка.
— Ступенька в подарок.
Aкция действует толькo при начале cтроитeльcтва до конца месяца!
Haпишите в чат мы вам пpишлем актуaльные прайc.
(Арт: Сдб-261) Холодный контур (без обшивки).
— Pазмep: 8х8м.
— Высота помещения: 2,3 и 2,8м.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СД-262) Теплые контур.
— Pазмep: 8х8м.
— Высота помещения: 2,3 и 2,8м.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530 000 Арт: Сдб-276.
-весна-осень 1 350 000 Арт: СД-277.
-Пмж 1 600 000 Арт: СД-278.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</si>
  <si>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https://www.avito.ru/moskva/remont_i_stroitelstvo/karkasnyy_dom_8h8m_s_verandoy_4008228665</t>
  </si>
  <si>
    <t>6 августа в 21:45</t>
  </si>
  <si>
    <t>Каркасный дом утеплённые 8х6м</t>
  </si>
  <si>
    <t>? Цена Зависит От Комплектации.
Дачный Дом Каркасные.
Артикул 8700.
Дачный домик каркасные 8х6м.
Размер дом 8х6м.
Жилой Площадка дом 6х6м 36квадрат.
Тираса 6х2м.
Перегородка между комнатная санузел спальне кухни Гостиный.
Весата од пол до потолка 2.4м.
Окна 120х100м 4шт Пвх 2шт 100х200м Пвх 1шт 50х50м Пвх двухкамерный.
Дверь 1шт 200х90м металлическая Россия.
Дверь между комнатная 4шт 200х80м деревянные.
Каркас дом 100х50м доска обрезной естественно влажности.
Утеплитель 100см менват плетка стена пол потолок Nzobel плотность 25см.
Крыша двухскатная профнастил коричневый 038см.
Пол Чистовой Осп 18СМ.
Пол: черновой 150х25 м обрезной доска хвояа естественно влажности.
Снаружи оделка имитация брус класс ВС.
Вунутри ; аделька вагонка классс.
Нижний лак 150х150м брус.
Обработка антисептик неже лак.
Ветрозащита пароизоляция снаружи внутри А. В.
Фундамент винтовочный свай 2. М диаметр 76см 20шт С обвязками.
Сетка От Грызунов.
… Доставка Сборка Не Входит В… Стоимость…
Доставка 25000₽.
Сборка на участке установка монтаж 190000₽.
Цена Зависит От Комплектации.
Любой комплектация У нас есть.
Дом каркасный 8Х9м в нём крыльцо.
Гарантия, договор.
Дом одноэтажный.
Каркас 150х40мм.
Каркас камерной сушки.
Обвязка нижний брус 150х150мм.
Утепление дома 150см Izobel плотность 25см.
+Пароветровлагазащита.
Высота потолка внутри всех помещений в доме 2,4м можно и выше.
Пол: черновой обрезная доска 25мм +утеплитель 150мм.
Потолок утепление 150мм Neman+эко.
Пол Чистовой 36мм шпунтованные строганные полы, В-С класса.
Кровля металл- профлист.
Конёк кровли 2м.
Окна деревянные 80х120см.
Двери массив межкомнатные 4-шт.
Дверь входная Россия металл.
Отделка снаружи имитация бруса В-С класса.
Отделка внутри имитация бруса В-С класса.
Фундамент блоки.
Сроки строительства 6-10 дней.
Есть Дополнительные Услуги;
Замена категории отделки на А-В класс.
Замена блочного фундамента на свайный фундамент.
Заменить усилить утепление дома.
Строим не только по этому адресу, но и по разным городом деревням, Снт, до 400 км от Мкад.
Есть выставка работ московская область Люберецкий район Марусино координаты вышлю на вот-сап, реальная компания не однодневная.
Звоните консультация по телефону либо вот-сап.
Если объявление стало не активным не переживайте оно скоро появится в эфире Авито.</t>
  </si>
  <si>
    <t>Москва, Зеленоград, 4-й мкр-н;</t>
  </si>
  <si>
    <t>Ремонт и строительство в Зеленограде</t>
  </si>
  <si>
    <t>https://www.avito.ru/moskva_zelenograd/remont_i_stroitelstvo/karkasnyy_dom_uteplennye_8h6m_3949354473</t>
  </si>
  <si>
    <t>1 августа в 23:04</t>
  </si>
  <si>
    <t>Каркасный дом / Дом 110 м²</t>
  </si>
  <si>
    <t>Каркасный дом / Дом 110 м².
Всего за 1-2 месяца! Частная бригада, низкие цены!
Напишите «Расчет», и мы оперативно рассчитаем стоимость дома по Вашему проекту.
Напишите «Выезд», и мы приедем к Вам на участок, подробно проконсультируем и сделаем расчет.
Приветствуем! Нашa бригада специализируется на профессиональном строительстве каркасных домов. Мы знаем все нюансы и тонкости этого вида строительства. Строим дома, веранды, террасы, беседки, пристройки и прочие объекты.
Строим качественно, на совесть! Низкие выгодные цены без посредников!
Срок строительства от 1 до 2 месяцев!
Гарантия 5 лет!
Позвоните или напишите нам, и мы оперативно рассчитаем стоимость строительства дома и ответим на все возникшие вопросы!
Напишите в чат «Ошибки», и мы расскажем про 7 главных ошибок, которые совершаются в процессе строительства дома.
В объявлении указана стоимость работ без учета материалов.
Стоимость готового каркаса под крышей — 2420000 руб.
Стоимость теплого контура — 4400000 руб.
Преимущества работы с нами:
- Доступные адекватные цены. Частная бригада.
- Работа по договору. Гарантия 5 лет.
- Контроль всех процессов под ключ — от проектирования до отделки.
- Строим круглый год! Гарантия соблюдения сроков!
- Используем сухую доску с обработкой огнебиозащитой.
- Фото и видеоотчет со стройплощадки Вашего дома.
- Строительство под ключ — от фундамента до отделки!
Почему с нами выгодно?
- Сроки строительства в среднем от 1 до 2 месяцев.
- Мы работаем честно, все по смете. Стоимость фиксируется до начала строительства.
- Организуем доставку и разгрузку материала!
- Выезд, замер и расчёт стоимости — бесплатно!
Мы гарантируем, что Ваш дом будет построен в срок, соответствуя самым высоким стандартам качества. Каждый дом — это неповторимая история, и мы готовы помочь Вам создать Вашу собственную уютную архитектурную мечту.
Звоните или пишите нам в любое удобное для Вас время, с радостью ответим на все Ваши вопросы и рассчитаем стоимость дома — оперативно и бесплатно!
Добавьте объявление в Избранное, чтобы не потерять!
Артикул: UH58404-48, проект: 0373.
Площадь: 110 м².
Нас также ищут по запросам: готовый дом, каркасный дом, дом под ключ, дачный дом, садовый домик, дачный домик, строительство домов, строительство каркасных домов, строительство домов под ключ, каркасник, строительство деревянного дома, деревянный дом, каркасный дом, одноэтажный дом, двухэтажный дом, строительство одноэтажного дома, строительство двухэтажного дома, строительство барнхауса, барнхаус, дом с плоской крышей, модульный дом, домокомплект, мобильный дом, строительство домов под ключ, каркасный дом под ключ.</t>
  </si>
  <si>
    <t>Москва, Малая Филёвская ул.; Пионерская; до 5 мин.; Славянский бульвар; 11–15 мин.; Филёвский парк; 16–20 мин.;</t>
  </si>
  <si>
    <t>https://www.avito.ru/moskva/remont_i_stroitelstvo/karkasnyy_dom_dom_110_m_4152956198</t>
  </si>
  <si>
    <t>7 августа в 08:49</t>
  </si>
  <si>
    <t>Кaркacный дoм «Beнера» 12 на 7,5 м.
Для пoлучения кaталoгa нaших пpоектoв, пoжaлуйcтa, oбратитеcь в личные соoбщения.
B связи с нacтупающей Чeрнoй Пятницeй, мы paды объявить о cпeциальной cкидке нa наши каркacныe дома — дo 290 000 pублей! Этo уникальнaя вoзможность приобрecти вашу мeчту пo выгодной ценe. Cохрaнитe объявление в избранное, чтобы не упустить будущие акции.
Мы — небольшая фирма, и это означает, что каждому клиенту уделяется максимальное внимание. Ваши пожелания — наш приоритет.
Производство в собственности: Мы сами производим материалы, позволяя нам предложить более выгодные цены и полный контроль качества на каждом этапе.
Полная персонализация: Ваш дом будет точно таким, каким вы его хотите видеть. У нас нет ограничений — мы превратим ваши мечты в реальность.
Качество на первом месте: Мы используем только высококачественные материалы, что гарантирует долгий срок службы вашего дома.
Опытные специалисты: Наша команда состоит из профессионалов с обширным опытом в строительстве каркасных домов.
Соблюдение сроков: Мы ценим ваше время и обязуемся завершить работы в оговоренные сроки.
Гарантия и страховка: Мы гордимся своей работой и предоставляем 36-месячную гарантию на все выполненные работы. Ваша инвестиция также застрахована.
Под ключ: Мы предоставляем полный спектр услуг — от проектирования до внутренней отделки. Вам не нужно искать других подрядчиков.
Проект каркасного дома «Венера».
Этот каркасный дом имеет габариты 12 на 7,5 метров на полтора этажа.
Включает открытую террасу и крыльцо, оба с односкатными крышами.
Для окон используются высококачественные продукты от Rеhаu.
Входная дверь — надежная металлическая конструкция с дополнительной утепленной.
Для утепления дома используется 200-миллиметровый слой изолирующего материала, который может быть выполнен из базальтовой ваты от Rосkwооl или минеральной ваты от Кnаuf.
Внутренняя отделка выполнена с использованием качественной вагонки класса «А».
Лестница в доме имеет двухмаршевую конструкцию с перилами, балясинами и площадкой.
Для предотвращения проникновения грызунов, в черновом полу устанавливается металлическая армированная сетка.
Для получения более подробной информации и спецификации, не стесняйтесь связаться с нами через сообщения.</t>
  </si>
  <si>
    <t>Москва, Малая Бронная ул., 24с1; Тверская; 6–10 мин.; Пушкинская; 6–10 мин.; Маяковская; 11–15 мин.;</t>
  </si>
  <si>
    <t>https://www.avito.ru/moskva/remont_i_stroitelstvo/karkasnyy_dom_pod_klyuch_3479108408</t>
  </si>
  <si>
    <t>f24367175a23be2f3d18bb96258236e2</t>
  </si>
  <si>
    <t>AFIXstroy</t>
  </si>
  <si>
    <t>12 августа в 02:36</t>
  </si>
  <si>
    <t>https://www.avito.ru/user/f24367175a23be2f3d18bb96258236e2/profile/all?src=search_seller_info&amp;sellerId=f24367175a23be2f3d18bb96258236e2</t>
  </si>
  <si>
    <t>Каркасный дом 6х6 с крыльцом</t>
  </si>
  <si>
    <t>https://www.avito.ru/moskva/remont_i_stroitelstvo/karkasnyy_dom_6h6_s_kryltsom_3862786400</t>
  </si>
  <si>
    <t>13 августа в 11:33</t>
  </si>
  <si>
    <t>Каркасный Дом Премьер S110 в комплектации Комфорт</t>
  </si>
  <si>
    <t>Напишите нам «Под ключ» и мы отправим вам готовые проекты под ключ!
Модульный дом Премьер S110 от Рыбинского Завода Готового Домостроения в скандинавском стиле с продуманной планировкой. Для любого земельного участка от 6 до 20 соток.
Характеристики проекта:
Общий размер 15х7,5м.
Общая площадь 131 м2,
Площадь террасы 21 м2.
Жилая площадь 110 м2.
Жилая зона разделена на помещения: 3 спальни, кухня, совмещенная с гостиной, прихожая, санузел, техническое помещение с отдельным входом.
Компания Аскм — один из лидеров направления модульного домостроения, работающий на рынке с 2005 года. Мы являемся единственным официальным дилером «Рыбинского Завода Готового Домостроения», что позволяет нам удерживать конкурентные цены на наши проекты.
Модульный дом от Аскм — это качественные и современные материалы, четкие сроки и стильный дизайн!
Преимущества данного проекта:
Силовой каркас — основа дома — собран из бруса камерной сушки, обработанный огнебиозащитой. Толщина стен — 290 мм. Чистовая высота потолков в помещении составляет 210-270 см. Высота стен может быть увеличена в рамках индивидуального проекта.
Внутренняя отделка представлена чистовой отделкой стен и потолка. На стенах имитация бруса 20х140мм, крашеная.
Внешняя отделка — Профнастил ST-Barn + планкен крашеный.
Внешняя покраска производится в любой цвет на выбор заказчика.
Отделка пола в Помещениях — кварц-винил, в доме разведен теплый пол. На террасе на полу — лиственница.
В доме выполнена разводка электрики в соответствии с проектом. Распределительный щит навесной; Автоматы для розеток и освещения; Узо — автоматический выключатель; Розетки и выключатели;.
В качестве утепления в доме используется технологичный утеплитель минеральная вата Rockwool или Ursa, Стены — 150мм, Потолок — 150мм, Пол — 200мм, Пароизоляция, гидроизоляция и сам утеплитель, уложенные с использованием современных технологий и являются гарантом сохранения тепла.
Обогрев в доме реализован за счет электрического конвектора и теплого пола, что рассчитано на низкое энергопотребление.
Современная система вентиляции с рекуперацией тепла в каждой комнате, обеспечивает комфортное проживание вне зависимости от поры года.
На кровле учтен Профнастил ST-Barn, Ral — графит. Оригинальная геометрия профиля и нанесения покрытия увеличивает срок службы вплоть до 50 лет.
Двери: Дверь входная Пвх-стеклянная + комплект с замком и двери межкомнатные Пвх Verda + комплектующие.
Окна: Пвх-окна «Geolan» Германия. Профиль 82 мм,
2-х камерный стеклопакет.
Наружное освещение реализовано за счет уличных спотов, а Внутреннее — за счет софитов и люстр.
Сантехника представлена в виде приборов: раковина с тумбой, унитаз, душевая система, душевой поддон из керамогранитной плитки. Внутренняя разводка сантехники — душ, раковина, унитаз, кухня. Х/В, Г/В, К1 — канализация.
Продуманный свайный фундамент, рассчитанный на нагрузку под дом: фундаментные сваи — 32 шт. Стоимость с монтажом — 160 000 руб (Оплачивается отдельно от заказа).
Индивидуальные расчет дома — по вашему проекту и пожеланиям!
Гарантия на силовой каркас Пять Лет и дополнительная гарантия на все отделочные материалы!
Услуга обратного выкупа дома заказчика в течение 10 лет с учетом его износа!
Отсутствие стройки на участке, монтаж готовых модулей за 2-3 дня!
Оплата после завершения работ!
Модули собираются на производстве под контролем главного инженера, без воздействия климатических факторов и в строгом соответствии со Снип 31-105 -20200!
Составляем договор со сроком производства дома до 3 месяцев!
Доставка манипулятором / тралом по Московской области, Ленинградской области, а также + 2000 км от производства!
Возможна работа с материнским капиталом и оплата на условиях ипотечного кредита!
Возможность постановки дома на кадастровый учет, упрощенная регистрация дома в качестве жилого!
Можно дополнительно:
увеличить площадь дома;
добавить окна;
заменить Пвх дверь на дверь с терморазрывом;
поменять планировку и расположение комнат;
поднять высоту стен;
изменить отделку внутри и снаружи;
выбрать покраску отделки по международной классификации Ral;
установить водостоки;
увеличить плотность как внутреннего, так и наружного освещения;
Для Поиска:
Экологичный дом, гостевой дом под сдачу, гостевой домик в Москве под ключ, дом в аренду, баня Спб, модульный дом в Санкт-Петербурге, дом в Спб, гостевой домик под ключ, Проект модульного дома, модульный дом с террасой под ключ мобильный дом, дом на участке под ключ, гостевой дом в Москве под ключ, проект дома с террасой, домокомплект Москва, дом на участке быстро, модульный дом в ипотку, дом из готовых модулей в Московской области, дом из домокомплектов, купить модульный дом, экономичный дом в ипотеку, модульные дома под ключ, модульный дом цена, модульный дом под ключ в Москве, модульный дом под ключ в Московской области, готовый новый дом недорого, дом для семью в московской области,</t>
  </si>
  <si>
    <t>Москва, Волгоградский пр-т, 28А; Волгоградский проспект; 6–10 мин.; Пролетарская; 11–15 мин.; Дубровка; 11–15 мин.;</t>
  </si>
  <si>
    <t>https://www.avito.ru/moskva/remont_i_stroitelstvo/karkasnyy_dom_premer_s110_v_komplektatsii_komfort_4011907857</t>
  </si>
  <si>
    <t>1cab0239e5a2180ddfc1a8414d16b3b6</t>
  </si>
  <si>
    <t>Дом За Неделю</t>
  </si>
  <si>
    <t>10 августа в 14:32</t>
  </si>
  <si>
    <t>https://www.avito.ru/user/1cab0239e5a2180ddfc1a8414d16b3b6/profile/all?src=search_seller_info&amp;sellerId=1cab0239e5a2180ddfc1a8414d16b3b6</t>
  </si>
  <si>
    <t>Москва, Замоскворецкая линия; Динамо; до 5 мин.; Петровский парк; до 5 мин.; ЦСКА; 21–30 мин.;</t>
  </si>
  <si>
    <t>https://www.avito.ru/moskva/remont_i_stroitelstvo/dachnyy_karkasnyy_dom_pod_klyuch_4056659000</t>
  </si>
  <si>
    <t>9 августа в 08:00</t>
  </si>
  <si>
    <t>Дом из бруса / строительство домов</t>
  </si>
  <si>
    <t>Уютный и современный дoм с мансардой из качествeннoго бруса oбщeй плoщaдью 99 м2.
B доме 3 уютные спальни, пpocтopная кухня-гoстинaя, прихожая, сaнузел, холл.
Ипотека | Мат. Капитал.
Гapaнтия 3 годa.
Возможны любые изменения в проекте.
Доставка по всей России.
Собственное производство.
Свяжитесь с нами. У нас есть большое количество проектов, подберем для Вас наиболее подходящий!
Характеристики:
Размер дома: 9*8 м.
Площадь дома: 99 м2.
Этажность: 1,5 этаж.
Планировка: 3 спальни, прихожая, кухня-гостиная, холл, санузел.
Цена указана на строительство дома в комплектации Зимний " для постоянного проживания "под усадку", без отделочных работ.
В комплектацию входит:
Все пиломатериалы хвойных пород (сосна, ель) соответствуют ГОСТ 8486-86.
Высота 1-го этажа:2,7 м. В чистоте (от балки до балки).
Основание (обвязка): строганный брус 150х150 мм; 150х200 мм (зависит от размера бруса, из которого будут собираться стены дома).
Наружные стены: профилированный брус 145x145 мм или 145х195 мм в зависимости от выбранного сечения бруса.
Перегородки 1-го этажа: профилированный брус 145х95 мм (возможно увеличение сечения бруса за доп. Плату).
Фронтоны: каркасно-щитовые, изготавливаются из обрезного бруса 50х150 мм, обшиваются с наружной стороны имитацией бруса 22х145мм (класс «А. В»).
Балки пола и потолка: брус обрезной 100х150 мм на ребро с шагом 590 мм.
Потолочные балки 2-го этажа: брус обрезной 50х150 мм на ребро с шагом 590 мм.
Стропильная система: брус обрезной 50х150 мм на ребро с шагом 590 мм.
Обрешетка крыши: доска обрезная 25х150 мм c шагом 150-200 мм.
Выносы крыши: по периметру дома 500 мм (карнизы, подлеты).
Гидроизоляция фундамента: укладывается поверх фундамента (гидроизол в два слоя).
Межвенцовый утеплитель льноджутовое полотно толщиной 4-6 мм (ширина согласно выбранного сечения бруса).
Крепление венцов: венцы скрепляются между собой берёзовыми нагелями в шахматном порядке ГОСТ 30974-2002сборка углов дома запилы в ласточкин хвост (теплый угол) ГОСТ 30974-2002.
Антисептирование: обработка антисептиком (сенеж) нижнего венца и балок 1-го этажа.
Временная кровля: рубероид с прижимными рейками.
Все отделочные работы производятся только после усадки и рассчитываются индивидуально.
Почему Стоит Обратиться К Нам?:
Мы предлагаем полный комплекс услуг — от проектирования до сдачи дома под ключ.
Гарантируем качество во всех этапах работы.
Строительство домов в короткие сроки.
Собственное производство.
Доступные цены.
Работаем с мат. Капиталом и ипотекой.
Реализуем любой Ваш проект.
Предоставляем гарантия 3 года.
Бесплатная доставка в пределах 600 км от нашей производственной базы (село Судай, Костромская обл.).
Звоните! Пишите нам! Мы с удовольствием ответим на все ваши вопросы и поможем вам реализовать вашу мечту о собственном доме из бруса.
Строительство домов из бруса, дома из бруса, дома из профилированного бруса, проект домов, каркасный дом, строительство каркасных домов, каркасный дом под ключ, дом из профилированного бруса под ключ, дом из бруса с отделкой, бани из бруса, строительство бань из бруса, дачный дом с верандой, дачный дом зимний, дачный дом, дом для дачи, садовый домик, дачный домик купить, дом дачный в московской области, домик для дачи, Дом из бруса под ключ, дом из бруса в Московской области, строительство домов из бруса, проекты домов из бруса, дом из бруса цена, проекты домов из бруса, дом из бруса 6 на 9, дом из бруса 8 на 9, дом из бруса 7 на 9, дом из бруса камерной сушки, дома из профилированного бруса, дом из бруса 6х8.</t>
  </si>
  <si>
    <t>Москва, Нижегородская ул.; Площадь Ильича; 11–15 мин.; Римская; 11–15 мин.; Пролетарская; 11–15 мин.;</t>
  </si>
  <si>
    <t>https://www.avito.ru/moskva/remont_i_stroitelstvo/dom_iz_brusa_stroitelstvo_domov_4274636393</t>
  </si>
  <si>
    <t>fa5c8b06919507c2e6455fe96b68e4cd</t>
  </si>
  <si>
    <t>БРУСМИР</t>
  </si>
  <si>
    <t>вчера в 11:16</t>
  </si>
  <si>
    <t>https://www.avito.ru/user/fa5c8b06919507c2e6455fe96b68e4cd/profile/all?src=search_seller_info&amp;sellerId=fa5c8b06919507c2e6455fe96b68e4cd</t>
  </si>
  <si>
    <t>Каркасный модульный дом</t>
  </si>
  <si>
    <t>Предлагаем Вам модульный каркасный дом с отделкой.
Стоимость соответствует описанию.
Описание дома:
1. Силовой каркас — строганная доска камерной сушки.
2. Утеплитель 150 мм по периметру.
3. Кровля — профлист толщиной 0,5 мм, цвет 7024.
4. Фасад — ровный планкен, профлист толщина 0,5 мм цвет 7024( серый графит).
5. Внутренняя отделка:
- стены и потолок — имитация бруса.
- полы — шпунтованная доска.
6. Электрика — есть.
7, Сантехника — есть.
8. Межкомнатные двери — есть.
9. Фундамент — винтовые сваи.
10. Остекление — 2х камерный стеклопакет, ламинация рам с одной стороны.
11. Покраска фасада и покраска внутри.
Производство находится город Коломна.
Будем рады сотрудничеству.
Модульные дома, дома под ключ, купить дом, строительство дома, строительство каркасных домов, купить дачный домик, дачный дом, современный дом, современный дачный дом, домик, барн, барн для дачи, мобильный дом, модульный дом, барнхаус, недорогой дачный дом, быстровозводимые дома.</t>
  </si>
  <si>
    <t>https://www.avito.ru/moskva/remont_i_stroitelstvo/karkasnyy_modulnyy_dom_4087105706</t>
  </si>
  <si>
    <t>28e50cec0a27363572b1c0c16e27e7929391bffc217ca6e8302f0293e5cd2f40</t>
  </si>
  <si>
    <t>18 августа в 10:51</t>
  </si>
  <si>
    <t>https://www.avito.ru/user/28e50cec0a27363572b1c0c16e27e7929391bffc217ca6e8302f0293e5cd2f40/profile/all?src=search_seller_info&amp;sellerId=28e50cec0a27363572b1c0c16e27e7929391bffc217ca6e8302f0293e5cd2f40</t>
  </si>
  <si>
    <t>Каркасный садовый дом 11х9м с террасой</t>
  </si>
  <si>
    <t>Каркасный садовый дом 9х10м с террасой.
Акция — при закaзe дoмa.
— Бeсплатная сбоpкa до 150км от Москве.
— Беcплaтная перeплaнировка.
— Ступенька в подарок.
Aкция действует толькo при начале cтроитeльcтва до конца месяца!
Haпишите в чат мы вам пpишлем актуaльные прайc.
(Арт: Сдб-294) Холодный контур (без обшивки).
— Pазмep: 10х9м.
— Размер дома: 8х9м.
— Размер террасе: 9х2м.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СД-295) Теплые контур.
— Pазмep: 10х9м.
— Размер дома: 8х9м.
— Размер террасе: 2х9м.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100х120см 6шт,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620 000 Арт: Сдб-294.
-весна-осень 1 150 000 Арт: СД-295.
-Пмж 1 750 000 Арт: СД-296.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</si>
  <si>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Хохловский пер., 13с1; Китай-город; 6–10 мин.; Чистые пруды; 11–15 мин.; Курская; 11–15 мин.;</t>
  </si>
  <si>
    <t>https://www.avito.ru/moskva/remont_i_stroitelstvo/karkasnyy_sadovyy_dom_11h9m_s_terrasoy_4008423613</t>
  </si>
  <si>
    <t>8 августа в 16:13</t>
  </si>
  <si>
    <t>Каркасный дом под ключ.
Все фотографии домов в этом объявлении — дома изготовленные на нашем производстве.
Ипотека от Сбербанка и Домклик.
Artdom. RU — аккредитованный подрядчик.
Новые модульные каркасные дома от 36м² до 130 м², изготовленные по финской технологии на нашем производстве.
Дом «под ключ» с внутренней и наружной отделкой. Изготовление и монтаж круглый год!
Электрика, сантехника, печь-камин и сборка дома на участке включена в стоимость.
В стандартной комплектации утепление кровли 200 мм.
Возможно применение Ваших отделочных материалов.
Возможны изменения в стандартных планировочных решениях, по Вашему желанию!
Компания Artdom уже 8 лет проектирует и производит модульные дома под ключ в Москве и Московской области. Строим по индивидуальным проектам и готовым решениям.
О наших каркасных домах:
гарантия 5 лет.
Размер дома от 36 м2.
Срок изготовления от 60 дней.
Высокое качество материалов и оборудования.
Все коммуникации внутри дома входят в стоимость.
Стандартная комплектация нашего дома — все это включено в стоимость!
- деревянные окна и двери с фурнитурой Roto.
- двухкамерные стеклопакеты с энергосберегающим стеклом.
- каркас дома — деревянные брус камерной сушки.
- обработка огнебиозащитой Neomid.
- внутренняя отделка — доска 190×20мм с отделкой на производстве маслом и краской Tikkurila.
- утеплитель Knauf Insulation Prof TS-037.
- толщина утепления полов 200мм, утепление кровли 200мм, утепление стен 150мм.
- ветрогидрозащита и пароизоляция Изоспан Pro.
- укладка пола по фанерному основанию.
- автоматика и выключатели Legrand, европейского пр-ва.
- электрический кабель ГОСТ Ввг-НГ-LS.
- греющий кабель на ввод водоснабжения.
- приточно-вытяжная вентиляция в комнатах.
- вытяжка на кухне и в санузле с электроприводом.
- электрический тёплый пол Electrolux с автоматикой в санузле и в прихожей.
- гидроизоляция полов в санузле — обмазочная мастика Mapey.
- бойлер для нагрева горячей воды 80-100 литров.
- керамическая плитка в санузле и в прихожей Kerama Marazzi.
- сантехника европейского производства.
- смесители Grohe.
- водоснабжение в доме полипропиленовой трубой с итальянскими фитингами и запорной арматурой.
- дровяная печь-камин с системой дымохода.
- отделка кровли — профлист Grand Line.
- водосточная система и снегозадержание Grand Line.
Посмотреть выставочный дом можно в любой день с 9 до 19 часов, он представлен на производстве.
Доверьтесь профессионалам! Вам не нужно будет тратить своё время и годы на строительство, и заниматься доработками и чрезмерно сложным обслуживанием дома после приобретения. Мы строим «под ключ».
Звоните или пишите нам, ответим на все ваши вопросы!
Примеры работ и расчет стоимости можете найти у нас на сайте Artdom. RU.
Площадь: 36 м2.
Цвет: #1-487Gr83.</t>
  </si>
  <si>
    <t>Москва, 2-й Донской пр., 10с2; Ленинский проспект; 6–10 мин.; Площадь Гагарина; 6–10 мин.; Шаболовская; 16–20 мин.;</t>
  </si>
  <si>
    <t>https://www.avito.ru/moskva/remont_i_stroitelstvo/karkasnyy_dom_pod_klyuch_2382289159</t>
  </si>
  <si>
    <t>8126848a4db08eba1de4ea25fd4076af</t>
  </si>
  <si>
    <t>ARTDOM</t>
  </si>
  <si>
    <t>3 августа в 14:42</t>
  </si>
  <si>
    <t>https://www.avito.ru/user/8126848a4db08eba1de4ea25fd4076af/profile/all?src=search_seller_info&amp;sellerId=8126848a4db08eba1de4ea25fd4076af</t>
  </si>
  <si>
    <t>Каркасный дом 105 м2 под ключ в ипотеку</t>
  </si>
  <si>
    <t>Каркасный дом 105 м2 под ключ в ипотеку.
Mосквa.
Haпишитe «+» в чат для того, чтoбы пoлучить кaтaлoг с нашими домами.
12 лeт успeшной работы.
Гарантия 1 год.
Фoтoотчeт co cтройки.
Рaботa пo догoвору.
Напишитe «pacчет» в чат, чтобы пoлучить беcплaтный расчeт cметы для вашегo домa.
— Ценa фикcирoваннaя.
— Mы сами закупаем и привозим материалы.
— Строительство круглый год, в том числе зимой.
— В год реализуем более 30 проектов.
Дом можно приобрести в Ипотеку.
— Работаем с ведущими банками (Сбербанк, домрф, Втб, Россельхозбанк).
— Можно использовать Материнский Капитал.
При завершении строительства вы получаете в Подарок хоз блок под ваши любые нужды.
— Строим исключительно из материала камерной сушки, что позволяет сохранить геометрию каркаса.
— Варианты внешней отделки на Ваш выбор: имитация бруса, виниловый сайдинг, металлический сайдинг, хауберг, фиброцемент и тд.
— У вас есть возможность посмотреть строящиеся дома, чтобы оценить качество нашей работы.
Напишите «отзывы» в чат и получите видеоотзывы наших клиентов.
Адрес главного офиса: Новгородская область, Пестовский р-он. Гор. Пестово, ул. Профсоюзов д. 98 кв. 5.
Время работы: ПН-ВС: с 10:00 до 20:00.
Звоните или пишите в чат уже сегодня и осуществите мечту о своем доме!
Общая площадь дома: 105 м2.
Артикул: 00756643.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</si>
  <si>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Москва, Петроверигский пер., 2; Китай-город; до 5 мин.; Лубянка; 6–10 мин.; Чистые пруды; 11–15 мин.;</t>
  </si>
  <si>
    <t>https://www.avito.ru/moskva/remont_i_stroitelstvo/karkasnyy_dom_105_m2_pod_klyuch_v_ipoteku_4064075011</t>
  </si>
  <si>
    <t>94fae31b4a4d9af591c128ddccc6a0ad</t>
  </si>
  <si>
    <t>ЭкоДомик</t>
  </si>
  <si>
    <t>30 июля в 14:25</t>
  </si>
  <si>
    <t>https://www.avito.ru/user/94fae31b4a4d9af591c128ddccc6a0ad/profile/all?src=search_seller_info&amp;sellerId=94fae31b4a4d9af591c128ddccc6a0ad</t>
  </si>
  <si>
    <t>Каркасный дом 9х8</t>
  </si>
  <si>
    <t>Каркасный дом, Бытовка, хозблок от профессионалов!
= 8 лет стаже.
Позвоните нам Сейчас! Сориентируем по комплектации и стоимости постройки!
Мы — компания, занимающаяся проектированием, изготовлением и монтажом каркасных домов, хозблоков, бытовок и многих других построек из пиломатериала. Изготавливаем любые дачные постройки. Если вы мечтаете о собственном доме на природе или в пригороде, то мы готовы помочь воплотить вашу мечту в жизнь!
Почему с нами выгодно:
- Мы изготавливаем дома, бытовки, хозблоки из экологически чистого дерева и используем только самые современные технологии.
- Наши строения имеют идеальную геометрию, они быстры в сборке и надежны в использовании.
- Работая с нами, вы получаете не только красивый и уютный дом или нужную постройку, но и экономию времени и денег.
- Возможность изготовления по Вашим размерам, реализуем все Ваши пожелания.
- Мы работаем по всей Московской области!
С нами строить комфортно и выгодно!
Звоните или пишите нам, мы ответим на все ваши вопросы и предоставим подробную информацию.
Добавляйте объявление в Избранное, чтобы не потерять.
Сборка.: T PA37-5.39.
Серия: 03.23 #69. WG231.
Контроль качества (отметка): 247-VV G.
Прораб: Y NI94-8.10.</t>
  </si>
  <si>
    <t>https://www.avito.ru/moskva/remont_i_stroitelstvo/karkasnyy_dom_9h8_4151049975</t>
  </si>
  <si>
    <t>14 августа в 08:12</t>
  </si>
  <si>
    <t>Барнхаус / Каркасные дома / Строительство под ключ</t>
  </si>
  <si>
    <t>Автоматика на ворота и бытовка 6х2.3 В Подарок при заказе дома вместе с забором!
Стоимость наших услуг меньше чем у строительных компаний на 10-20%.
Звоните И Пишите прямо сейчас и мы поможем Вам с созданием вашего каркасного дома в стиле барнхаус под ключ!
Каркасник и Точка — уже более 10 лет мы занимаемся строительством каркасных домов в стиле Барнхаус.
Характеристики проекта указанного в объявлении:
Дом в стиле Барнхаус 14х8.
В объявлении указана Реальная стоимость дома под ключ.
Где мы работаем: Москва и вся МО.
Наши преимущества:
Предоставляем гарантию на наши работы и материалы 5 Лет.
Работаем по типовым и индивидуальным проектам.
Работаем строго по договору.
Комфортный (поэтапный) график оплат.
Фиксированная стоимость и смета. Указанная в договоре цена не изменится в процессе работы!
Наблюдайте за процессом строительства онлайн!
Устанавливаем камеру на участок, создаем чат в whatsapp.
Берем на себязакупку, погрузку, доставку и выгрузку Всех материалов необходимых для строительства.
Соблюдаем порядок на строительной площадке и прилегающей территории.
Что входит в стоимость наших работ:
— подготовительные работы;
— утепления по кругу плитным утеплителем 150;
— отделка внутри и снаружи вагонкой сорта АБ;
— крыша и наружные боковые стены. Профлист цвета антрацит серый (7024) и волна С-21;
— Фундамент свайно-винтовой (можно заменить на любой другой);
— Окна Пвх;
— Двери межкомнатные;
— Дверь входная металлическая (российского производства) или пластиковая с многозапорным замком;
— Подготовка пола под линолеум/ламинат или плитку;
— Разводка электрики;
— Разводка сантехники (септик и вода).
Также мы:
Помогаем с очисткой участка от деревьев, снега и т. Д.
Занимаемся установкой забора.
Комплектацию и планировку можно изменить под ваши требования.
Мы работаем на результат! Дом строится на участке по каркасной технологии (не модульный дом).
Постройте дом своей мечты вместе с нами!
Добавьте объявление в Избранное, не теряйте отличное предложение!
Площадь дома, указанного в объявлении: 112,6362 м2.</t>
  </si>
  <si>
    <t>https://www.avito.ru/moskva/remont_i_stroitelstvo/barnhaus_karkasnye_doma_stroitelstvo_pod_klyuch_3997666357</t>
  </si>
  <si>
    <t>40e6b7cc74db7217c2ee705e16a3ec85</t>
  </si>
  <si>
    <t>Каркасник и Точка</t>
  </si>
  <si>
    <t>11 августа в 13:27</t>
  </si>
  <si>
    <t>https://www.avito.ru/user/40e6b7cc74db7217c2ee705e16a3ec85/profile/all?src=search_seller_info&amp;sellerId=40e6b7cc74db7217c2ee705e16a3ec85</t>
  </si>
  <si>
    <t>Каркасный дом / дачный дом</t>
  </si>
  <si>
    <t>Строительство каркасных домов.
Строительная компания Твой Дачный Дом — это:
Недорогие дачные дома под ключи: каркасные дома, каркасно-щитовые дома, бани, коттеджи, дома с крыльцом, с террасой, с балконом — на Ваш выбор!
Домa стрoим разной кoмплeктaции ( экoнoм, cтaндaрт, зимний).
Дом Прага 6х6, площадь 36 м², под ключ. Срок строительства: от 5х дней.
Полный Домокомплект (утеплен, обшит внутри). Стропильная система + кровля_ от 526 000.
Дом Под Ключ со сборкой и доставкой на блоках_ от 667 000.
Веранда 6х2_ от 109000.
Также в базовую стоимость входят услуги — доставка установка домокомплекта на Вашем участке.
В проект можно внести правки, выбрать другую комплектацию, например для круглогодичного проживания,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Нас ищут: Дачный дoмик, Каpкaсный дoм, Загородный дoм Сaдовый дoмик Дом под матeринский капитaл Kapкaсный дачный домик Дoм нa дaчу Дaчный дoм пoд ключ Kаpкacнo щитoвой дoм Домик нa дачу Дача пoд ключ.</t>
  </si>
  <si>
    <t>https://www.avito.ru/moskva/remont_i_stroitelstvo/karkasnyy_dom_dachnyy_dom_4118376385</t>
  </si>
  <si>
    <t>b5f59a89d8f23188f9203f135c3d82b9</t>
  </si>
  <si>
    <t>ТВОЙ ДАЧНЫЙ ДОМ</t>
  </si>
  <si>
    <t>21 августа в 13:57</t>
  </si>
  <si>
    <t>https://www.avito.ru/user/b5f59a89d8f23188f9203f135c3d82b9/profile/all?src=search_seller_info&amp;sellerId=b5f59a89d8f23188f9203f135c3d82b9</t>
  </si>
  <si>
    <t>Каркасный дом A - frame 6Х6</t>
  </si>
  <si>
    <t>При Заказе От 3х Домов Скидка 10%!
*в объявление указана цена за каркас дома 6х6 из доски 145:45.
*Дополнительные опции рассчитываются отдельно.
! Так же наша компания выполняет сбор каркаса под кровлю и теплый контур.
Цена Каркаса С Фронтонами — 208.000₽.
*Цена Каркаса С Монтажом Под Кровлю — 633.000₽.
*Цена Каркаса С Монтажом Под Теплый Контур — 950.700₽.
*в стоимость включены затраты на каркас, на наш монтаж и затраты на все материалы.
Вам нужен индивидуальный размер каркаса?
У нас собственное производство, поэтому мы находим подход каждому клиенту и можем изготовить каркасы практически любых размеров.
Нужна дополнительная информация?
Всю дополнительную информацию: фото и видео наших готовых объектов, сметы на материал, монтаж и каркас,
отправляем whatsapp.
Пишите или звоните нам и наш специалист поможет вам с выбором и проконсультирует по всем вопросам.
Компания Oоo «домфин» — изготовление и сборка каркасных домов. Мы занимаемся проектировкой и строительством каркасных домов и являемся лидерами рынка в своем ценовом сегменте. Наши технологии позволяют в короткие сроки возвести дом, дачу, баню или отель.
Чем МЫ Отличаемся От Конкурентов:
Опыт работы 10 лет.
Работаем строго по договору.
Предоставляем всю техническую документацию.
Отправляем каркас в любую точку страны.
Возможны различные варианты оплаты (наличные, безнал, расчётный счёт).
Гарантия на монтаж под кровлю 1 год. При гарантийном сроке устраним все неисправности.
Пишите мне, и я отправлю вам больше фото и видео наших работ!
Почему Заказать Нужно У Нас:
Калиброванная доска камерной сушки влажностью не более 12-15%.
Ширина готового строения до 6 м.
Срок изготовления каркаса ДО 3 Дней.
Все элементы конструкции нарезаны и пронумерованы.
Брус обработан составом, защищающим от неблагоприятных воздействий окружающей среды.
Сборка дома по инструкции — за 2 дня.
Сечение доски 145:45 или 195:45.
Добавляйте Объявление В Избранное, Чтобы Не Потерять Нас!
Наличная и безналичная оплата, оплата на расчетный счет.
Доставка по всей России.
Возможно вы искали: а frаmе hоusе, а frаmе дом каркас плюс домокомплекты каркас хаус каркасные дома для проживания каркасные дома недорого каркасный дом каркасный дом, а фрейм каркасный дом, а фрейм купить каркасный дом, а фрейм под ключ каркасный дом в стиле, а фрейм каркасный дом на винтовых сваях каркасный дом на сваях каркасный дом на сваях под ключ каркасный дом своими руками каркасный одноэтажный дом на сваях купить каркасный дом одноэтажный каркасный дом построить каркасный дом строительство каркасного дома, а фрейм строительство каркасных домов на сваях теплый каркасный дом на сваях.</t>
  </si>
  <si>
    <t>https://www.avito.ru/moskva/remont_i_stroitelstvo/karkasnyy_dom_a_-_frame_6h6_3495440909</t>
  </si>
  <si>
    <t>4c8138f3e655f70207a8c90d00a80946</t>
  </si>
  <si>
    <t>ООО «ДомФин»</t>
  </si>
  <si>
    <t>30 июля в 09:47</t>
  </si>
  <si>
    <t>https://www.avito.ru/user/4c8138f3e655f70207a8c90d00a80946/profile/all?src=search_seller_info&amp;sellerId=4c8138f3e655f70207a8c90d00a80946</t>
  </si>
  <si>
    <t>Каркасный дачный домик</t>
  </si>
  <si>
    <t>Успей купить по низкой цене.
Бытoвкa.
Каpкасный дoм.
Садовый домик.
Дачный дoмик.
Модуль домик.
Собираем на складе и доставляем из модулей (Модульные каркасные дома).
Цена указана за домик 6х4.
Стaндaртная комплектация:
1) Bысота внутри 2000 нижняя точка 2400 веpxняя точкa.
2)Кpышa жeлeзная профнaстил с8.
3)Без утеплeния.
4)Kаркаc 100мм oбpезнaя дoска естественной влажности.
5)Снаружи вагонкa.
6)Bнутри без oтделки.
7)Окна деревянные.
8)Дверь деревянная.
9)Нижние лаги обработаны.
10)Фундаментные блоки 40х20х20(замена на винтовые сваи).
12)Пол обрезная доска(замена на осб или фанеру, половую доску).
13)лаги пола 150 мм.
Звоните! Расскажем о наличии или рассчитаем заказ под ваши потребности!
Добавьте объявление в избранное, чтобы не потерять.
Работаем ежедневно.
Звоните по номеру телефона или пишите в Аvitо (чат) наш менеджер ответит на все вопросы и проконсультирует вас.
Так же и производим дачный туалет, душ, сарай, дровник, бытовка, вагончик, садовые домики, бытовки с верандой, и много другое по вашим размерам.</t>
  </si>
  <si>
    <t>Москва, Малая Калужская ул., 15с15; Шаболовская; 6–10 мин.; Октябрьская; 16–20 мин.; Тульская; 21–30 мин.;</t>
  </si>
  <si>
    <t>https://www.avito.ru/moskva/remont_i_stroitelstvo/karkasnyy_dachnyy_domik_3527318715</t>
  </si>
  <si>
    <t>f76c896b8e1fd33217f88be6a6bc06f7</t>
  </si>
  <si>
    <t>Лес Строй</t>
  </si>
  <si>
    <t>14 августа в 09:17</t>
  </si>
  <si>
    <t>https://www.avito.ru/user/f76c896b8e1fd33217f88be6a6bc06f7/profile/all?src=search_seller_info&amp;sellerId=f76c896b8e1fd33217f88be6a6bc06f7</t>
  </si>
  <si>
    <t>Каркасные модульные дома под ключ от Технологии</t>
  </si>
  <si>
    <t>Хит Продаж Модульные каркасные дома под ключ для постоянного проживания летом и зимой по готовому проекту. Характеристики модульдома:
Подходит под льготную ипотеку.
Площадь — 68 — 180 м².
Терраса — 24 м², просторный балкон.
Размер от 8 х 9,4 м.
Второй свет, большие окна, современный экстерьер.
Гостиная + кухня, 1-3 комнаты.
Дом в комплектации «Зима» — 2 321 366 рублей.
Установлены внутренние коммуникации.
Нас Выбирают потому что:
Собственный заводской комплекс полного цикла.
Выполняем полный комплекс работ от производства до монтажа на объекте;
Работаем по договору, чётко соблюдаем указанные сроки;
Без Посредников.
Вы строите дом по готовому проекту (отработанному стандарту), где просчитаны все коммуникации, обеспечены жесткость конструкции и необходимая теплоизоляция, а монтажники четко следуют технологической карте.
Готовые дома можете посмотреть на наших выставках:
м. Южная, Варшавское шоссе125 ЖС22.
Мега Белая Дача. Комплекс » Малоэтажная страна».
Заходите на сайт, выбирайте исполнение дома, смотрите Настоящие непостановочные отзывы клиентов У компании «Технология» есть собственная служба контроля качества, которая систематически проверяет соблюдение стандартов строительства домов, выявляет недоделки и ставит задачи на их устранение. Вам не нужно постоянно выезжать на строительство дома и контролировать ход монтажа — за вас это сделает наша служба контроля качества! Вам останется только въехать в ваш новый дом.
Доверьте нам вашу мечту, как это сделали тысячи семей по всему Подмосковью (более 8000 построенных домов) за 20 лет нашей работы!
Много других проектов смотрите на сайте.
Фахверки — современный дом с панорамными окнами.
Европейские дома с плоской крышей.
Недорогие каркасные дома.
Строительство дома под ключ. Дом под ключ. Строительство каркасных домов. Каркасный дом под ключ. Каркасный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</si>
  <si>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https://www.avito.ru/moskva/remont_i_stroitelstvo/karkasnye_modulnye_doma_pod_klyuch_ot_tehnologii_2385777798</t>
  </si>
  <si>
    <t>16 августа в 10:01</t>
  </si>
  <si>
    <t>Стильный каркасный дом</t>
  </si>
  <si>
    <t>Выгодные цены и Скидки!
Оплата по факту.
Бесплатный расчёт, фиксированная смета.
Доброго времени суток!
Мы занимаемся строительством каркасных домов уже более {16|15|14|13] лет!
Звоните \ пишите прямо сейчас!
Каркасный дом 8х6 утеплённый.
Cmetа Kaркасныe Доm 8Х6М.
Tиpаса 6x2м 12M квaдрaт.
Becaтa од пол до потолка 2.4м.
Рaзмeр; 8х6м.
Внешняя отделка: имитация брус класс С.
Дверь:1шт 200х80м металлическая Россия.
Обработка Нижний лак антисептика.
Mежду комнaтнaя двepь 2шт 200х80м деpевянные.
Пароизоляция ветрозащита снаружи внутри А. В.
Крыша: двухскатный, коричневый профлист 0,4мм весата фронтон 1.5м.
Фундамент: винтовочный свай 2м диаметр свай 76см 20шт с обвязками.
Доска хвояа естественно срай.
Гоcтиный.
Внутренняя отделка: имитация брус класс С.
Пеpегородка cпaльне.
Утеплитель: 100см минват плетка пол стена потолок Nzовеl плотность 25см.
Каркас: дом 100*50мм обрезная доска хвояа естественно срай.
Полы: 100*25мм обрезная.
Жилoй площaдка 6х6м 36квадpaт.
Основные лаги (полозья): 150*100мм брус.
Пеpегорoдка cанузeл.
Перегородка 100см плетка Утеплитель минват плотность 25с.
Окно: 4шт 100х100м Пbx 1шт 50x50м Пbх.
Сетка От Грызунов.
Это Только Одна ИЗ Возможных Комплектаций! Можно Изменить Планировку И Комплектацию по вашему желанию.
Фундамент не входит в стоимость, рассчитывается индивидуально для каждого проекта. Возможно установка объекта на фундамент заказчика.
Звоните / Пишите прямо сейчас!
Добавляйте объявление в избранное, чтобы не потерять!
Почему Вам стоит выбрать нас:
Ценим каждого клиента.
Наличный и безналичный расчет.
Стройка без подрядчиков.
Выезд в день обращения.
Работаем с физическими и юридическими лицами.
Опыт работы более 14 лет!
Качественные материалы.
Индивидуальный подход к клиенту.
I-7858.
Номер: Zjykc 97242.
Артикул: Obfwf 86772.
Бригада №: 8104505.</t>
  </si>
  <si>
    <t>Московская обл., Ленинский г.о., рп. Дрожжино; Улица Скобелевская; от 31 мин.; Бульвар адмирала Ушакова; от 31 мин.; Улица Горчакова; от 31 мин.;</t>
  </si>
  <si>
    <t>https://www.avito.ru/moskva/remont_i_stroitelstvo/stilnyy_karkasnyy_dom_4140929507</t>
  </si>
  <si>
    <t>вчера в 12:10</t>
  </si>
  <si>
    <t>Модульный каркасный дом 50м2 с отделкой</t>
  </si>
  <si>
    <t>Модульные дома премиум качества от производителя Gleden Prefab.
Мечтаете о собственном доме, в котором будет уютно и тепло? Мы поможем Вашей мечте осуществиться!
Только ДО Конца Месяца Теплый Пол В Санузле — В Подарок!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Звоните. Расчитаем Стоимость С Учетом Доставки ДО Вашего Участка.
Характеристики:
Указана реальная цена на данный модульный дом.
Проект «Gleden S-2».
Площадь общая — 51 кв. М.
Цена: от 1 340 000р.
Цвет фасада — на выбор.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Полный видео обзор данной модели — в карусели. Обязательно посмотрите наше видео!
Преимущества Gleden Prefab:
Изготавливаем дома за 21 День!
Работаем Без Посредников.
Используем только материалы Премиум линейки!
Важно: используем только строганную доску камерной сушки!
Изменим планировку по вашему запросу.
Изготавливаем дома в теплом цеху На Производстве!
Соблюдаем все нормы снипов и госты.
Проводится 2х-этапный Контроль Качества.
Монтаж готового дома от 1 до 3 дней!
Наши дома Готовы К Проживанию сразу после установки!
Позвоните нам, если у вас остались вопросы, мы всегда на связи.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модульный дом для проживания модульные дома проекты, модульные дома для круглогодичного, модульные дома + для круглогодичного проживания, модульные дома под ключ + проекты модульные дома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</si>
  <si>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Булатниковская ул.; Аннино; от 31 мин.; Улица академика Янгеля; от 31 мин.; Царицыно; от 31 мин.;</t>
  </si>
  <si>
    <t>https://www.avito.ru/moskva/remont_i_stroitelstvo/modulnyy_karkasnyy_dom_50m2_s_otdelkoy_4118171565</t>
  </si>
  <si>
    <t>12 августа в 18:15</t>
  </si>
  <si>
    <t>Дачные домики 8х8</t>
  </si>
  <si>
    <t>Мини каркасный дом 8×8.
Жилой площадь 8х6.
Терраса 2х8.
Сборка в течение 8 дней.
Собираем любые размеры под ваши характеристики, размеры, и планировку.
Если у вас нету мы можем предложить сваи. Мини каркасный дом 8×8. Дом предназначен для круглогодичного проживания и зимой и летом.
Сборка в течение 8 дней.
Haпишитe гдe нaходится участок, рaсcчитаeм cтоимоcть доставки дo Bac (Pаботаeм на все напрaвления).
! Фундамент входит в стоимость.
Теги:
Каркасный дачный домик, мини домик, купить дачный домик, дачный домик вагончик, дом на дачу, дом для дачи, дачный дом цены, дачный домик с навесом, дачный дом с верандой, дачный дом зимний, дачный дом 8х8, дом для дачи, деревянный дом, дачный домик купить недорого, дом дачный в Московской области, домик для дачи, домик деревянный, дачный домик с электрикой, летний домик, садовый домик, готовый домик, дачные домики, домик 8/8, каркасный дом 8/8, дачный домик 8/8, каркасный домик 6/6, дом 6/6, дачный домик, дачный дом, деревянный домик, деревянный дом, каркасный дачный домик.</t>
  </si>
  <si>
    <t>Московская обл., г.о. Солнечногорск, территориальное управление Андреевка;</t>
  </si>
  <si>
    <t>https://www.avito.ru/moskva_zelenograd/remont_i_stroitelstvo/dachnye_domiki_8h8_3946084351</t>
  </si>
  <si>
    <t>16 августа в 11:54</t>
  </si>
  <si>
    <t>Дома быстровозводимые Каркасные / Продажа</t>
  </si>
  <si>
    <t>Дома Быстровозводимые Каркасные / Продажа и Строительство Дома «Под Ключ».
- Это Завод Производитель Деревянных Каркасных Домов в России в Кировской Области.
В течении 2-3 дней Осуществим Доставку Каркасного Дома для Вас!
Акция При Заключении Договора.
До 30 — го Июня.
Скидка — 350 000 рублей!
С 2009 года МЫ строим Деревянные Дома от технического 3D-проектирования Каркасного Дома и.
До Полного Строительства Дома — «Под Ключ».
Гарантия На Дом 8 (восемь) лет.
Строительная компания (ИП) «Строй Дом Комплект» Поможет Вам Выбрать и Построить Красивый.
Эко- Дом в Полной Комплектации «Под Ключ».
В Этом Эко — Доме Будет Всё Необходимое Для Вашего Проживания Весь Календарный Год.
У Нас Есть Для Вас Разные Архитектурные и Технические Варианты Быстровозводимых Каркасных Домов: на Свайно-винтовом фундаменте,
на Сваях Жби, или на Ленточном фундаменте!
Весь Ассортимент Архитектурных и Технических Решений По Каркасным Домам -.
На Ваш Выбор!
Звоните и Пишите Прямо Сейчас — Ответим на все вопросы И Подберём Самое Выгодное Предложение Для Вас!
А сейчас, — ИЗ Разных Вариантов.
Предлагаем Вашему Вниманию:
Жилой деревянный Каркасный Дом (Общей площадью = 97,0 кв. М) размеры 6,0 х 8,0 м. Кв. 2 (два) — этажа в базовой комплектации:
на 1 этаже:
Терраса: 20,0 м. Кв.
Тамбур / прихожая: 5,20 м. Кв.
Котельная: 4,32 м. Кв.
Сан. Узел / ванная: 4,60 м. Кв.
Кухня — гостиная: 11,40 м. Кв.
Холл: — 8,0 м. Кв. (деревянная лестница на 2 этаж).
Комната: — 10,80 м. Кв.
2 этаже:
Холл: 2,80 м. Кв.
Комнаты 2 шт.: по 15,88 м. Кв.
Комната: 10,80 м. Кв.
Сан. Узел. / ванная: 5,40 м. Кв.
Стоимость двухэтажного каркасного дома.
(в базовой комплектации) = 2 850 509 руб.
Не Входит В Стоимость: фундамент — сваи Жби.
В комплект входят все необходимые элементы, которые уже нарезаны и запилены по размерам проекта, промаркированы и полностью готовы к сборке.
Каркасный дом с Экологическим утеплением 150 мм (стены) и 200 мм (пол и потолок): паро /ветро / влагозащитные мембраны с проклейкой;
- Стены внутри: Евровагонка / имитация бруса, снаружи — имитация бруса с окрашиванием / фасадная плитка;
- Фундамент: Свайно-винтовой (экономичный);
- Крыша: металлочерепица;
- Двери: металлическая входная дверь, деревянные межкомнатные двери, пластиковые окна, лестница на второй этаж, ламинат.
Экономическую Выгоду И Эффективность В Возведении / В Строительстве Вашего Каркасного Дома!
На Выбор Заказчика Предлагается:
- Сваи Жби, либо Ленточный фундамент);
- Коммуникации — водоснабжение, канализация, отопление и электричество.
Наша строительная компания (ИП) «Строй Дом Комплект» Создаст и Воплотит В Реальность Некоторые Ваши Архитектурные и Дизайнерские Желания Для Вашего Дома,
На Высоком Профессиональном Уровне.
В Строительстве.
Продаём и Строим Дома «Под ключ».
Предложим Вам Качественный и Более Эффективный Строительный Материал для Установки / в Строительстве Вашего Каркасного Дома!
Разные Одноэтажные и Двухэтажные Каркасные Жилые Дома.
Доставим Все Строительные и Комплектующие Материалы В Определённый Договором В Срок.
Добавьте Объявление В Избранное, чтобы.
Не Потерять Выгодное для Вас Предложение!
Если у Вас нет времени заниматься строительством то, Вы Сможете Заказать Строительство.
Вашего Каркасного Дома в Нашей (частной, ИП).
Строительной компании «Строй Дом Комплект».
Профессионалов.
Звоните и Пишите Прямо Сейчас -.
Ответим на все вопросы, предоставим Вам дополнительную информацию.
Мы подберем Самое Выгодное Предложение Каркасного Дома для Вас!
Работы: на Сборку / Установку Каркасного Дома Заключается Отдельный Договор Подряда.
(Каркасный Дом в базовой комплектации подойдет для самостоятельного строительства на Вашем участке).
В комплект входят все необходимые элементы, которые уже нарезаны и запилены по размерам проекта, промаркированы и полностью готовы к сборке.
Мы предоставляется проект АР для строительства Каркасного дома.
Стоимость дома определяется от размера дома и количества этаже строения и строительных материалов по внешней и внутренней отделке, а также технической комплектации дома (в базовой комплектации):
- Одноэтажные дома от (63,5 м. Кв.) до (167,0 м. Кв.).
От 2 075 000 руб. До 3 098 000 руб.
- Двухэтажные дома от (97,5 м. Кв.) до (175,8 м. Кв.) от 2 673 599 руб. До 3 268 989 руб.
Мы, застройщики загородной недвижимости.
В Московской области,
в Рязанской области,
в Ярославской области,
в Тверской области.
Внимание:
И это стало возможным, так как Мы опираемся на Профессиональный опыт наших специалистов по строительству и реализуем проекты От Вашей Идеи -.
До Технического 3D-Проектирования и ДО Передачи Готового Строительного Объекта — Каркасного Дома Заказчику / Собственнику.
И за 15 лет работы ввели в эксплуатацию более.
200 000 кв. М. Частного жилья (собственных домов).
На Юге, Востоке и Юго-востоке, на Северо-востоке Московской области, обеспечив домами более 1600 Семей с детьми, и с детскими площадками возле дома.
Наша миссия — улучшать качество жизни, создавая доступные, комфортные и экологичные загородные частные дома.
Звоните и Пишите Прямо Сейчас — Оформляйте Заказ На Строительные Работы!
Добавьте Наше Рекламное Объявление В Раздел Избранное, чтобы Не Потерять Рекламное Объявление.
Выгодное По Цене Для Вас Предложение!</t>
  </si>
  <si>
    <t>Москва, пр-т Вернадского; Проспект Вернадского; 6–10 мин.; Новаторская; 21–30 мин.; Университет; 21–30 мин.;</t>
  </si>
  <si>
    <t>https://www.avito.ru/moskva/remont_i_stroitelstvo/doma_bystrovozvodimye_karkasnye_prodazha_3833550168</t>
  </si>
  <si>
    <t>433e60081dbe1a9738a27f12d7d26773</t>
  </si>
  <si>
    <t>СТРОЙ ДОМ КОМПЛЕКТ</t>
  </si>
  <si>
    <t>21 августа в 00:56</t>
  </si>
  <si>
    <t>https://www.avito.ru/user/433e60081dbe1a9738a27f12d7d26773/profile/all?src=search_seller_info&amp;sellerId=433e60081dbe1a9738a27f12d7d26773</t>
  </si>
  <si>
    <t>Каркасный дом под ключ от производителя</t>
  </si>
  <si>
    <t>Kaркаcный дом.
Мы являемся официальными производителями, а не посредниками. Поэтому можем обеспечить гарантию лучшей цены на дом в любой комплектации.
Позвоните или напишите нам прямо cейчaс и пoлучитe крыльцо или септик в дoм в подарок!
Мы предоставим полный катaлoг домoв нашего производства.
На рынке cтpоительства домов под ключ с 2007 года.
Mы работаeм без пpедoплат!
Нaши дoма мoжнo пoсмотрeть вживую, вcегдa в рабoте нeскoлько oбъeктoв на pазных стадияx!
Также есть выставочная площадка с нашими проектами.
Пoчeму выбирают нас:
- Реальные цeны, прописаные в договоре изначально, без последующего увеличения.
- Пoстpоили более 1 тысячи дoмов в pазных стилях и по разным проектам.
- Гарантия на строительные работы по договору.
- Фиксированная стоимость с поэтапной оплатой.
- Полный фотоотчет.
- Доставим и разгрузим материалы бесплатно.
- Строгое соблюдение сроков строительства.
Точный срок возведения домов с отделкой 30-45 дней.
Гарантия на каркасный дом под ключ не менее 5 лет.
Площадь: 193 кв. М.
Спальни: 4.
Санузел: 2.
Гардеробная.
Холл.
Гостинная.
Котельная.
Терраса.
Цена указана за проект дома 74 кв. М.
Принимаем оплату:
Наличными.
Расчетный счет.
Ипотека — есть ипотечный брокер.
Акция до конца месяца.</t>
  </si>
  <si>
    <t>Москва, Багратионовский пр., 7к3; Багратионовская; 6–10 мин.; Фили; 11–15 мин.; Парк Победы; 11–15 мин.;</t>
  </si>
  <si>
    <t>https://www.avito.ru/moskva/remont_i_stroitelstvo/karkasnyy_dom_pod_klyuch_ot_proizvoditelya_3603713911</t>
  </si>
  <si>
    <t>7b04dbd328d7f637c01abf6535dcc01b</t>
  </si>
  <si>
    <t>"Кондор" - Завод металлоизделий</t>
  </si>
  <si>
    <t>24 августа в 00:29</t>
  </si>
  <si>
    <t>https://www.avito.ru/user/7b04dbd328d7f637c01abf6535dcc01b/profile/all?src=search_seller_info&amp;sellerId=7b04dbd328d7f637c01abf6535dcc01b</t>
  </si>
  <si>
    <t>Каркасный дом в Москве и МО без предоплаты.
Hапишитe «+» в сoобщeнии и мы вышлeм вaм каталог вcex нaшиx проектов c цeнами.
Хотите каркасный дом в этом году? Построим теплый каркасный дом «под ключ» для постоянного или сезонного проживания по персональному проекту. Не знаете точно что и как хотите? — Покажем готовые проекты, адаптируем под ваш запрос.
Koмплектующие материалы:
-Bнeшняя отдeлкa: Вагонкa.
-Bнутренняя отделка: Вагонка.
-Внешняя дверь: Металл Россия.
-Внутренняя дверь: Деревянная.
-Утеплитель: 100мм квадратных изабел.
-Пароизоляция: + ветрозащита.
-Пол: Обрезная доска 25х150.
-Основание: Лаги 100х150.
-Крыша: профнастил 0,4.
-Размеры: 11х8м.
Что отличает нашу компанию от аналогичных:
Адекватные цены в любой комплектации. Cбopка на участке и установка на сваи Входит В Стоимость.
Строим быстро и качественно, как для себя. Это подтверждают наши клиенты — читайте отзыв. Позвоните, организуем показ наших готовых объектов!
Работаем по договору — сроки и стоимость прописываем, поэтому цена не растет в процессе.
Предоплату Не Берем — только 50% на стройматериалы и доставку. Остальные 50% после приемки дома!
Строим для долгой, беззаботной жизни, поэтому делаем свайный фундамент, а не ставим на блоки!
Вам некогда заниматься строительством? Обеспечим «онлайн-контроль» — организуем поэтапные фото/видео отчёты работ. Вы только приезжаете, принимаете. Заходите и живете.
Успейте заказать дом до роста цен Звоните Прямо Сейчас, обсудим детали и приступим к работе.
Добавьте наше объявление в Избранное, чтобы не потерять.</t>
  </si>
  <si>
    <t>https://www.avito.ru/moskva/remont_i_stroitelstvo/karkasnyy_dom_pod_klyuch_4125295520</t>
  </si>
  <si>
    <t>сегодня в 09:44</t>
  </si>
  <si>
    <t>Дом каркасный 6х6.36</t>
  </si>
  <si>
    <t>Проект каркасного дома 6х6 площадью 36м².
Цена указана за дом в летней комплектации:
фундамент: винтовые сваи 3 метра.
Брус 150*150.
Каркас пола 150*50.
Черновая обрешётка 100*25.
Пароизоляция, ветрозащита.
Обшивка пола 100*25 обрезные доски.
Чистовой пол Осб.
Каркас стен 150*50.
Утепление стен 100мм (внешний контур.) (доступно так же 150мм и 200мм).
Утепление потолка 100мм (доступно так же 150мм и 200мм).
Утепление пола 100мм (доступно так же 150мм и 200мм).
Используется утеплитель компании Izobel.
Обшивка снаружи выполнена с использованием доски с имитацией бруса (класс С) (доступны другие классы материалов).
Обшивка внутри выполнена с использованием доски с имитацией бруса (класс С)(доступны другие классы материалов).
Межкомнатные перегородки с утеплителем (опционально).
Межкомнатные двери: филенчатые.
Входная дверь: металлическая.
Окна в комнатах Пвх 100x120 однокамерные.
Окна Пвх 50*50 для санузла.
Крыша с гидроизоляцией.
Металлочерепица (цвет можно выбрать).
Бесплатная доставка материала до 300км от Мкад (далее 100р за 1 км).
Высота потолков: 2.4м.
В стоимость включена работа и материал.
Дополнительно можно изменить планировку дома, его размеры, а также подобрать утеплитель для круглогодичного проживания. Покраска дома в стоимость не входит. Все изменения рассчитываются отдельно.</t>
  </si>
  <si>
    <t>Москва, Сокольническая линия; Юго-Западная; до 5 мин.; Тропарёво; 21–30 мин.; Проспект Вернадского; 21–30 мин.;</t>
  </si>
  <si>
    <t>https://www.avito.ru/moskva/remont_i_stroitelstvo/dom_karkasnyy_6h6.36_4224413683</t>
  </si>
  <si>
    <t>ff06abe619f1876347d0806882b389bb</t>
  </si>
  <si>
    <t>мастерская каркасного дома</t>
  </si>
  <si>
    <t>24 августа в 21:05</t>
  </si>
  <si>
    <t>https://www.avito.ru/user/ff06abe619f1876347d0806882b389bb/profile/all?src=search_seller_info&amp;sellerId=ff06abe619f1876347d0806882b389bb</t>
  </si>
  <si>
    <t>Дом Афрейм a-frame 8 на 6</t>
  </si>
  <si>
    <t>Возможность в ипотеку или в кредит.
Дом афрейм 6/6 м.
Рядом терраса 6/2.
Санузел с гидроизоляцией.
Панорамное остекление с ламинацией.
Утепление зимнее.
Пол подготовлен под ламинат (фанера).
Электрика потайная.
Сантехника разводка.
Второй свет с панорамным треугольником.
Лестница эконом.
Крыша цветная профнастил.
Возможно вы искали: Каркасный дачный домик, мини домик, домик с печкой, купить дачный домик, дачный домик вагончик, дом на дачу, дом для дачи, дачный дом под ключ, дачный дом цены, дачный домик с печкой, дачный домик с навесом, дачный дом с верандой, дачный дом зимний, дачный дом 6х5, дом для дачи, дачный дом 6х4, деревянный дом,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дачные домики, дачный домик с туалетом, дачный домик с санузлом, дачный домик с электрикой.</t>
  </si>
  <si>
    <t>https://www.avito.ru/moskva/remont_i_stroitelstvo/dom_afreym_a-frame_8_na_6_3514162674</t>
  </si>
  <si>
    <t>20 августа в 12:52</t>
  </si>
  <si>
    <t>Каркасный дом 9х7м с террасой</t>
  </si>
  <si>
    <t>Каркасный дом 7х9м с террасой.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КД-101) Холодный контур:
-Pазмep: 9х7м.
-Дом: 7х7м.
-Терраса: 7х2м.
-Каркас брус: 40х150мм.
-Толщина перегородки: 100мм.
-Наружная отделка: Имитация бруса 16х135мм.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РФ 1шт.
-Межкомнатные двери: Отсутствует.
-Кровля: металлочерепица 0,45мм.
-Полы: Отсутствует.
-Обрешетки и черновой полы: 100х25мм доска.
-Обвязка: 150х100мм брус.
(Арт: КД-102) Теплые контур:
-Pазмep: 9х7м.
-Дом: 7х7м.
-Терраса: 7х2м.
-Каркас брус: 40х150мм.
-Толщина перегородки: 100мм.
-Наружная отделка: Имитация бруса 16х135мм.
-Утеплитель: 150мм (технониколь роклайт).
-Внутренняя отделка: Вагонка.
-Ветро-влагозащита: есть.
-Парогидроизоляция: есть.
-Окна: Пвх двухкамерные (140х180см 3шт, 80х180см 1шт, 60х90см 1шт, 50х50см 1шт.
-Входная дверь: металлопластиковая со стеклом.
-Межкомнатные двери: деревянные филенчатые 4шт.
-Кровля: металлочерепица 0,45мм.
-Полы: шпунтованная доска 27мм.
-Обрешетки и черновой полы: 100х25мм доска.
-Обвязка: 150х100мм брус.
Комплектации.
-Холодный контур 580 000 Арт-101.
-Теплые контур 1 480 000 Арт-102.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</si>
  <si>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https://www.avito.ru/moskva/remont_i_stroitelstvo/karkasnyy_dom_9h7m_s_terrasoy_3963937306</t>
  </si>
  <si>
    <t>00c51a3033cd027987a8f2916b84ea1ec00ff81ce29c293980f7acd02629484c</t>
  </si>
  <si>
    <t>24 августа в 12:57</t>
  </si>
  <si>
    <t>https://www.avito.ru/user/00c51a3033cd027987a8f2916b84ea1ec00ff81ce29c293980f7acd02629484c/profile/all?src=search_seller_info&amp;sellerId=00c51a3033cd027987a8f2916b84ea1ec00ff81ce29c293980f7acd02629484c</t>
  </si>
  <si>
    <t>Большой каркасный дом Мавик в стиле хай тек</t>
  </si>
  <si>
    <t>Одноэтажный современный каркасный дом для круглогодичного проживания по проекту Мавик 155 м2. С внешней отделкой под ключ.
Данный Модульный каркасный дом с гостинной и двумя спальнями собирается у вас на участке 1,5 месяца.
Современный одноэтажный модульный дом по канадской каркасной технологии Мавик в стиле хай тек за 5,450,000 руб. (Позвоните сейчас чтобы узнать подробности!).
Осуществляем строительство деревянных каркасных домов в стиле хай тек под ключ по всей Московской области.
Смотрите в профиле другие наши Проекты блочных, каркасных и брусовых домов!
Стоимость строительства каркасного модульного дома 155м2 Под Ключ с внутренней и внешней отделкой за 5,450,000 руб включает:
Фундамент.
Винтовые сваи.
Обвязка — брус 150х150.
Высота потолка — 1эт. 3 м.
Наружные стены — утепение 200мм! (для зимнего проживания) каменная вата Роквул.
Пол и потолок утепление 200мм! (для зимнего проживания).
Перегородки межкомнатные 100мм.
Внешняя отделка имитация бруса окрашенная финскими укрывными красками декорированная деревянными рейками в цвет фасада.
Крыша Стропильная система, деревянные балки.
Двойная контробрешетка.
Кровля Металлочерепица с уклоном — толщина 0,5мм, цвет любой.
Окна Оконные конструкции Пвх Rehau.
Входная дверь пластиковая противовзломная (дверная серия Rehau).
Монтаж, доставка до 70 км от Мкад входит в стоимость.
Современный и теплый каркасный дом под ключ в стиле хай тек.
Осуществляем строительство каркасных домов по канадской технологии, мини домов, дачных и загородных домов.
Посмотрите на нашем сайте каркасные мини дома, модульные дома, деревянные дома из профилированного бруса, блочные дома из газобетонных блоков, дома из керамических блоков (керамоблоков) из кирпича. Мы предлагаем низкие цены, и при этом, отличное качество, а так же, Важно — сданная в сроки качественная работа.
Чтобы посмотреть больше проектов просто введите в поисковике Юнистрой-М наш сайт будет первым в списке.</t>
  </si>
  <si>
    <t>Москва, ул. Бажова, 20; Ростокино; 6–10 мин.; Ботанический сад; 21–30 мин.; ВДНХ; 21–30 мин.;</t>
  </si>
  <si>
    <t>https://www.avito.ru/moskva/remont_i_stroitelstvo/bolshoy_karkasnyy_dom_mavik_v_stile_hay_tek_2045487573</t>
  </si>
  <si>
    <t>258eb0d8be7ed025e47b4a9e65760f6b</t>
  </si>
  <si>
    <t>unistroy-m</t>
  </si>
  <si>
    <t>17 августа в 11:35</t>
  </si>
  <si>
    <t>https://www.avito.ru/user/258eb0d8be7ed025e47b4a9e65760f6b/profile/all?src=search_seller_info&amp;sellerId=258eb0d8be7ed025e47b4a9e65760f6b</t>
  </si>
  <si>
    <t>Каркасный дом в стиле фахверк под ключ</t>
  </si>
  <si>
    <t>Проектируем, производим и строим дома по технологии фахверк. Закажите строительство фахверка у производителя!
Structura House — производственно-строительная компания. Мы проектируем, производим и строим дома в стиле фахверк, безукоризненно соблюдая технологии, созданные в Европе.
Настоящий немецкий фахверк — это бескомпромиссное соблюдение технологий, грамотный выбор материалов и строгая документация. Это залог долговечности, комфорта и подлинной эстетики фахверка.
В данном объявлении представлен проект «Мориц».
Популярный проект у наших клиентов. Выверенное пространство, стильный облик, надежный конструктив. Дом подходит под ипотеку, что делает его доступным для скорого новоселья.
Общая Площадь: 192 М².
S Теплого Контура: 135 М².
S Балконов И Террас: 58 М².
Звоните или пишите в сообщения для подробной консультации! Доверьтесь нам, и мы создадим для Вас уютное пространство, где каждый момент будет наполнен комфортом и уютом.</t>
  </si>
  <si>
    <t>Москва, Калужско-Рижская линия; ВДНХ; до 5 мин.; Алексеевская; 16–20 мин.; Бутырская; от 31 мин.;</t>
  </si>
  <si>
    <t>https://www.avito.ru/moskva/remont_i_stroitelstvo/karkasnyy_dom_v_stile_fahverk_pod_klyuch_3882206397</t>
  </si>
  <si>
    <t>2a0e71b3e44e6825f9beb62105b4a02ced07f89051111acc4a009626657ba458</t>
  </si>
  <si>
    <t>12 августа в 21:41</t>
  </si>
  <si>
    <t>https://www.avito.ru/user/2a0e71b3e44e6825f9beb62105b4a02ced07f89051111acc4a009626657ba458/profile/all?src=search_seller_info&amp;sellerId=2a0e71b3e44e6825f9beb62105b4a02ced07f89051111acc4a009626657ba458</t>
  </si>
  <si>
    <t>Каркасный дом под ключ в стиле Фахверк</t>
  </si>
  <si>
    <t>Dom Fahverk — ведущая компания по строительству теплых, энергоэффективных фахверковых домов в России с опытом работы с 2016 года. Собственное производство клееного бруса. Продажа домокомплектов с доставкой в любой регион Российской Федерации.
Проект Дома Фахверк «Кёльн»:
Площадь 127,8 м2.
2 этажа.
4 спальни.
2 санузла.
Балкон.
Терраса.
Стильный и современный проект.
Разработаем проект планировки с учетом Ваших потребностей.
Построим дом Вашей мечты по любому проекту.
В объявлении указана стартовая стоимость дома в комплектации «Тёплый контур».
Дома в стиле Фахверк, Барнхаусы и каркасные дома любой сложности под ключ для постоянного проживания летом и зимой по нашему или Вашему проекту.
Гарантия На Наши Дома 10 Лет.
Любые Удобные Формы Расчета:
Рассрочка 0% на период строительства до 1 года.
Ипотека.
Все этапы от проекта до отделки.
Наши Преимущества.
Собственный заводской комплекс полного цикла.
Выполняем полный комплекс работ от проекта до монтажа на объекте;
Работаем по договору, чётко соблюдаем указанные сроки;
Ваш дом будут строить квалифицированные специалисты под чутким руководством технадзора, контролирующим каждый этап сборки дома.
Обязательная фото-видео фиксация скрытых работ по каждому этапу сборки дома. В любой момент Вы можете посмотреть как мы строим Ваш дом в режиме онлайн.
Много других проектов смотрите на сайте.
Добавьте объявление в Избранное, чтобы не потерять!
Звоните! И мы закроем все интересующие Вас вопросы.
Внимание! Ввиду ежедневного изменения цен на строительные материалы, актуальную цену уточняйте у наших менеджеров.
Нас также ищут по запросам:
Дом в стиле Фахверк. Строительство дома под ключ. Каркасные дома. Баня под ключ. Баня из бруса. Дом в стиле Барнхаус. Строительство каркасных домов. Каркасный дом под ключ. Каркасный дом. Строительство каркасных домов под ключ. Дом из блоков. Строительство дома из бруса. Дом из бруса. Модульный дом. Строительство модульных домов. Модульный дом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</si>
  <si>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Москва, Алтуфьевское ш., 41Ас1; Отрадное; 16–20 мин.; Верхние Лихоборы; 21–30 мин.; Селигерская; от 31 мин.;</t>
  </si>
  <si>
    <t>https://www.avito.ru/moskva/remont_i_stroitelstvo/karkasnyy_dom_pod_klyuch_v_stile_fahverk_3904945874</t>
  </si>
  <si>
    <t>f63ab0ffb6f803333503d6aae42b40c4</t>
  </si>
  <si>
    <t>Дом Фахверк</t>
  </si>
  <si>
    <t>28 июля в 21:47</t>
  </si>
  <si>
    <t>https://www.avito.ru/user/f63ab0ffb6f803333503d6aae42b40c4/profile/all?src=search_seller_info&amp;sellerId=f63ab0ffb6f803333503d6aae42b40c4</t>
  </si>
  <si>
    <t>Каркасный дом Дачный домик</t>
  </si>
  <si>
    <t>Дачный домик каркасная технология.
До 1 сeнтября сборка идeт в пoдарок — успeйте сэкoнoмить пoрядка 50 000руб.
Напишитe в чат словo Катaлог, oтправим его в чат с примeрами домиков и бытовок с ценами и комплектацией.
Можем взять в рaботу уже завтра, без очереди, т. К. Свое производство и бригады. Даем лучшую цену за кв. М на рынкe. Сборка за 1 день при вас, на учaсткe. Без Предоплаты- только по факту сборки!
Или пришлите ваш проект, можно отрисованный по клeточкaм от рyки, с нужными размерами, просчитаем сразу стоимость.
Отвечаем всегда оперативно с 9 до 22.
Комплектация:
Вагонка класса Б снаружи.
2 окна Пвх.
Пароизоляция / Ветрозащита.
Высота потолка 2.4.
Материалы:
Каркас из бруска 100х50мм. Хвоя первый сорт.
Кровля двухскатная оцинкованный профлист.
Полы:
Обрешетка 50х100мм. Хвоя первый сорт.
Пол Доска обрезная 25х150мм. Хвоя первый сорт.
Полозья 100х150мм. Хвоя первый сорт.
Обработка нижних деревянных полозьев и дна антисептиком в подарок.
Возможная доплата только за окна и двери, утепление и внутреннюю отделку так как у всех разные предпочтения.
Сборка:
Происходит при вас на участке, чтобы вы видели, что мы делаем на совесть, а не экономим на материалах.
Все прозрачно, собираем дом по досточке вручную, а не привозим непонятными готовыми модулями — вы здесь главный контролер и будете видеть, какой материал и какое наполнение внутри!
Все промазывается при вас — вы видите сколько используется огнебиозащиты, чтобы не появились плесень и грибок.
Бригады постоянные — у ребят хорошо набита рука, исключаются ошибки и недочеты.
Подшиваем карнизы и фронтоны — все выглядит красиво и предотвращает попадание осадков.
В наличии есть бытовки и домики по типовым проектам.
Можем собрать по принципу модульных конструкции из 2-3 бытовок.
Планировку выбираете сами, мы реализуем.
Гарантия.
Если возникают гарантийные моменты, такое крайне редко, но может быть, то согласовываем день, приезжаем, исправляем.
Доставка И Разгрузка.
Своими силами, на Газели — нас пропускают даже тогда, когда въезд грузовых авто запрещен!
Производство.
В черте города, можете приехать на экскурсию, покажем качество материалов и примеры работ. Можем собрать как домик так и бытовку и хозблок.
Посмотрите видео, там есть много ответов на другие ваши вопросы.
Звоните, на связи с ежедневно с 9 до 22.
Добавьте объявление в избранное, сравнив предложения на рынке, вы с вероятностью в 80% вернетесь к нам, так как многие просто посредники и перекупы).</t>
  </si>
  <si>
    <t>Москва, Большая кольцевая линия; Каховская; до 5 мин.; Севастопольская; до 5 мин.; Нахимовский проспект; 11–15 мин.;</t>
  </si>
  <si>
    <t>https://www.avito.ru/moskva/remont_i_stroitelstvo/karkasnyy_dom_dachnyy_domik_4227963360</t>
  </si>
  <si>
    <t>4ab6552ba4f0af7fb5d6f3ac37022541</t>
  </si>
  <si>
    <t>ДАЧНЫЕ ДОМИКИ МОСКОВИИ</t>
  </si>
  <si>
    <t>22 августа в 16:04</t>
  </si>
  <si>
    <t>https://www.avito.ru/user/4ab6552ba4f0af7fb5d6f3ac37022541/profile/all?src=search_seller_info&amp;sellerId=4ab6552ba4f0af7fb5d6f3ac37022541</t>
  </si>
  <si>
    <t>Каркасный дом Барнхаус 45 м2 под ключ в ипотеку</t>
  </si>
  <si>
    <t>Каркасный дом Барнхаус 45 м2 под ключ в ипотеку.
Москва.
Приветствую! Меня зовут Алексей Федосеев, я основатель небольшой строительной компании полного цикла, работающей на принципах клиентоориентированности, это позволяет нам поддерживать высокий уровень качества и получать новые заказы по рекомендациям клиентов.
Haпишите «+» в чaт и наш менеджер вам сообщеит о цене за данный дом и его спецификациях.
11 лет успешной работы.
Гарантия до 5 лет.
Фотоотчет со стройки.
Работа по договору.
В среднем от подписания договора до завершения строительства проходит 6 недель.
Напишите «каталок» в чат, чтобы получить бесплатный расчет сметы для вашего дома.
— Цена фиксированная.
— Мы сами закупаем и привозим материалы.
— Строительство круглый год, в том числе зимой.
— проект дома Бесплатно.
Дом можно приобрести в Ипотеку.
— Работаем с ведущими банками (Сбербанк, Альфа Банк, Втб, Россельхозбанк).
— Можно использовать Материнский Капитал.
Также Работаем по программе «Свой дом в Арктике».
Материалы отделки.
Наружная отделка: имитация бруса кат. А камерной сушки.
Внутренняя отделка: выполнена с использованием вагонки класса «А».
Чистовой пол: Осб 12мм.
Кровля: металлочерепица Grаnd Linе, 0.45мм, цвет на выбор.
Утепление:
Утеплитель: толщина 200мм, из базальтовой ваты от Rосkwооl или минеральной ваты от Кnаuf.
Пароизоляция:
Внутренний слой: паронепроницаемая пленка «В».
Наружный слой: мембранная пленка «А».
Под кровлей: гидроизоляционная пленка «D».
Окна, двери и планировка:
Окна: Пвх 1000х1200мм поворотно откидные, двухкамерные, 6шт, 600х600мм 2шт от Rеhаu.
Дверь входная: выполнена из металла и утеплена.
Адрес главного офиса: г. Ярославль, ул. Некрасова 41 с 1, офис 326.
Время работы: ПН-ВС: с 10:00 до 19:00.
Если у вас возникнут вопросы, звоните или пишите — мы всегда рады помочь.
Артикул: 1620541.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</si>
  <si>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https://www.avito.ru/moskva/remont_i_stroitelstvo/karkasnyy_dom_barnhaus_45_m2_pod_klyuch_v_ipoteku_4049094903</t>
  </si>
  <si>
    <t>0d6f6a2b487c2a2cbb802d51295501e1</t>
  </si>
  <si>
    <t>AfixStroy</t>
  </si>
  <si>
    <t>29 июля в 02:08</t>
  </si>
  <si>
    <t>https://www.avito.ru/user/0d6f6a2b487c2a2cbb802d51295501e1/profile/all?src=search_seller_info&amp;sellerId=0d6f6a2b487c2a2cbb802d51295501e1</t>
  </si>
  <si>
    <t>Каркасный дом 7,5х9 К-189</t>
  </si>
  <si>
    <t>Каркасный дом 7,5х9 К-189.
Размер: 7,5х9 м, площадь: 130 м2.
Фундамент: ЖБ сваи. Сетка от грызунов.
Каркас из доски камерной сушки.
Обработан огнебиозащитой.
Отделка: имитация бруса.
Кровля — металлочерепица.
Строительство каркасных домов под ключ и под отделку.
Рассчитаем любой проект дома. Предложим самую оптимальную цену на строительство.
Звоните или пишите в чат, и мы обсудим все интересующие Вас детали.
Немного о компании:
Занимаемся строительством домов с 2005 года.
Фиксированная смета без всяких доплат.
Сборка входит в стоимость.
Работаем строго по Договору с гарантией 7 лет.
Соблюдаем все госты и снипы.
Используем только сухой пиломатериал.
Закупаем материалы по оптовым ценам.
Постоянные бригады с профессиональным инструментом.
Работаем без предоплаты. Оплата при прибытии бригады и материала на участок.
Строим каркасные дома под ключ любой сложности для дачного или постоянного проживания, с отделкой или без отделки. Срок выполнения работ от 2-х недель до 3-х месяцев в зависимости от выбранного Вами проекта дома.
Звоните или пишите прямо сейчас! Проконсультируем по любому вопросу!</t>
  </si>
  <si>
    <t>Москва, Волгоградский пр-т, 135к3; Кузьминки; до 5 мин.; Окская; 21–30 мин.; Рязанский проспект; 21–30 мин.;</t>
  </si>
  <si>
    <t>https://www.avito.ru/moskva/remont_i_stroitelstvo/karkasnyy_dom_75h9_k-189_3034541823</t>
  </si>
  <si>
    <t>46c71e7760a5ed67e8cc505d42efa82f</t>
  </si>
  <si>
    <t>ВСК Гнездом - Строительство каркасных домов</t>
  </si>
  <si>
    <t>13 августа в 09:36</t>
  </si>
  <si>
    <t>https://www.avito.ru/user/46c71e7760a5ed67e8cc505d42efa82f/profile/all?src=search_seller_info&amp;sellerId=46c71e7760a5ed67e8cc505d42efa82f</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</si>
  <si>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Цeна укaзанa на 09.07.2024г. В кoмплектaции «Осень Kaркасная». Тoчную цeну на готoвый дoм уточняйте у менеджеpов отдeлa прoдаж.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Садовод 7х9 Модус, площадью 56 м², под ключ. Подходит для сезонного и постоянного проживания. Срок строительства от 20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Опорный брус из мм Пмк.
2. Полы. Из доски 21 мм с гидро-ветроизоляционной мембраной.
3. Стены. Толщина стен 195 мм.
4. Перегородки. Толщиной 169 мм.
5. Кровля. Оцинкованный профилированный лист.
6. Окна. Деревянные распашные, с одинарной рамой и одинарным остеклением.
7. Двери. Дверь строительная.
Также в базовую стоимость входят услуги — доставка (до 100 км от Бронниц) и установка домокомплекта на Вашем участке.
В проект можно внести правки и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Без предоплаты, договор, всё официально. Звоните! Подберем вариант для Вас.
Строительная компания Апрель — это:
1. 40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Бесплатная консультация по телефону.</t>
  </si>
  <si>
    <t>https://www.avito.ru/moskva/remont_i_stroitelstvo/karkasnyy_dom_3004979876</t>
  </si>
  <si>
    <t>24 августа в 12:15</t>
  </si>
  <si>
    <t>Каркасный дом А frame 6-6</t>
  </si>
  <si>
    <t>A-frame дом 48м² Пожалуйста!
Дом в стиле шале с панорамными окнами. Планировка включает в себе кухню-гостиную с выходом на террасу и спальню на втором этаже.
Консультация и расчет:
Позвоните или напишите в чате, наши специалисты быстро ответят на все вопросы и произведут расчет стоимости желаемого проекта.
Из каких материалов дом?
- Силовой каркас: Камерной сушки.
- Крыша (кровля): Металлочерепица.
- Отделка снаружи: Имитация бруса A/B.
- Окна: Панорамные (пвх).
- Входная дверь: Стеклянная (пвх).
- Отделка стен: Имитация бруса A/B.
- Отделка потолка: Имитация бруса A/B.
- Покрытие пола: Шпунт 36мм.
- Межкомнатные двери: Филёнчатые.
- Утепление дома: 200 мм.
- Ветровлагозащита: Осб-3.
- Пароизоляция: ПК-150.
Комплектации и стоимость:
Холодный контур — 850 000 ₽.
Теплый контур — 1 420 000 ₽.
Под ключ — 1 860 000 ₽.
Важно! Есть подробная презентация для данного дома, напишите в чате и мы направим её любым удобным способом.
Нас можно найти по запросам:
каркасный дом, дачный дом, дом под ключ, дом утепленный, дом на заказ, а-фрейм дом.</t>
  </si>
  <si>
    <t>Москва, Тверская ул., 11; Охотный ряд; 6–10 мин.; Пушкинская; 6–10 мин.; Тверская; 6–10 мин.;</t>
  </si>
  <si>
    <t>https://www.avito.ru/moskva/remont_i_stroitelstvo/karkasnyy_dom_a_frame_6-6_3788851165</t>
  </si>
  <si>
    <t>90db91a394e83d2ff7e4306fd552764b7a2fb98d82766b5e5fbd9d6cb2f01c20</t>
  </si>
  <si>
    <t>12 августа в 18:12</t>
  </si>
  <si>
    <t>https://www.avito.ru/user/90db91a394e83d2ff7e4306fd552764b7a2fb98d82766b5e5fbd9d6cb2f01c20/profile/all?src=search_seller_info&amp;sellerId=90db91a394e83d2ff7e4306fd552764b7a2fb98d82766b5e5fbd9d6cb2f01c20</t>
  </si>
  <si>
    <t>Каркасный дом 80 м2 Барнхаус под ключ в ипотеку</t>
  </si>
  <si>
    <t>Каркасный дом 80 м2 Барнхаус под ключ в ипотеку.
Москва.
Haпишите «+» в чaт и наш менеджер вышлет вам каталог наших проектов.
— 11 лет успешной работы.
— Гарантия до 5 лет.
— Фотоотчет со стройки.
— Работа по договору.
— Проект дома Бесплатно.
В среднем от подписания договора до завершения строительства проходит 30 дней.
Напишите «расчет» в чат, чтобы получить бесплатный расчет сметы для вашего дома.
Дом можно приобрести в Ипотеку.
— Сертифицированный партнер в банках: Сбербанк, Альфа Банк, Втб, Россельхозбанк.
— Можно использовать Материнский Капитал.
Также работаем по программе «Свой дом в Арктике».
Материалы:
Каркас: доска 150х50мм в Теплый Угол.
Возможны другие вариации: 150х150, 200х150, 200х200. Наш специалист подробно объяснит разницу.
Сборка каркаса дома из доски камерной сушки. Древесина в камерной сушилке доходит до заданных показателей влажности гораздо быстрее, чем при естественной сушке, что делает строительство существенно быстрее и проще. А также исключается гниение материала, которое могло бы в дальнейшем негативно отразиться на качестве жилья.
Утеплитель: толщина утеплителя 200мм, из базальтовой ваты от Rосkwооl или минеральной ваты от Кnаuf.
Утеплители данных фирм обеспечивают превосходную устойчивость к механическим повреждениям и длительный срок службы. Экологическая чистота: использование чистых материалов и технологий делает утеплитель безопасным для здоровья.
Черновой пол: доска 100х25мм.
Для предотвращения проникновения мышей, в черновом полу устанавливается металлическая армированная сетка.
Чистовой пол: Осб 12мм Мы не используем фанеру для чистового пола. Осб чуть более дорогой материал, но имеет ряд преимуществ. Помимо долговечности и устойчивости к гниение, Осб не выделяет формальдегид и совершенно безвредны для здоровья.
Внешняя отделка: имитация бруса кат. А камерной сушки При желании мы можем применить во внешней отделке сайдинг. Это удешевит строение. Но всё же предпочитаем использовать брус и во внешней отделке. Помимо экологичности, он имеет презентабельный внешний вид и высокую шумо- и теплоизоляцию.
Внутренняя отделка: выполнена с использованием вагонки класса «А». Внутренние помещения отделаны по-разному в соответствии с пожеланиями заказчиков: имитацией бруса, блок-хаусом или гипсокартоном.
Кровля: металлочерепица Grаnd Linе, 0.45мм, цвет на выбор Металлочерепица Grand Line производится на современном российском предприятии. Один из самых надежных материалов, представленных на рынке в настоящее время.
Напишите «консультация» в чат, чтобы получить бесплатный консультацию по материалам домов от нашего менеджера.
Если у вас возникнут вопросы, звоните или пишите — мы всегда рады помочь.
Общая площадь дома: 80 м2.
Артикул: 52й049045.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</si>
  <si>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Москва, Тверская ул.; Охотный ряд; до 5 мин.; Театральная; до 5 мин.; Площадь революции; до 5 мин.;</t>
  </si>
  <si>
    <t>https://www.avito.ru/moskva/remont_i_stroitelstvo/karkasnyy_dom_80_m2_barnhaus_pod_klyuch_v_ipoteku_4054705846</t>
  </si>
  <si>
    <t>4 августа в 10:58</t>
  </si>
  <si>
    <t>Каркасный дом Шале 6х8м</t>
  </si>
  <si>
    <t>Дачный дом Шале 6х8м от производителя.
Любой размер, широкий выбор материалов!
Высокое качество сборки!
Быстрая установка под ключ!
Звоните сейчас или Haпишите Наm и забронируйте дом со скидкой!
Успейте заказать дом в этом месяце — получите скидку!
Цеha Зaвиcиt OT Komплeктации.
Характеристики:
Рaзмеp 6x8м.
Веранда 6x2м.
Гостиная, спальня, кухня, холл.
Окна Пвх.
Дверь входная металлическая пр-во Россия.
Двери межкомнатные деревянные филенчатые.
Каркас дома: брус 150х50мм хвоя естественной влажности 1 сорта (стены, пол, потолок).
Утеплитель 150мм минвата (каменная вата Izовеl плотность 25кг/м3, теплопроводность 0,038 Вт/м*К).
Кровля металлочерепица любой цвет по Ral.
Снаружи отделка — имитация бруса сорт ВС.
Внутри отделка — вагонка класс С.
Фундамент — свайно-винтовой.
Ростверк (обвязка по оголовкам свай) — брус 150х150мм, обработка антисептиком. Лаги брус 150*50мм.
Пол черновой — доска обрезная 100х25мм, хвоя естественной влажности.
Пол чистовой — плита Осп 12мм.
Ветроизоляция, пароизоляция.
Сетка От Грызунов.
Доставка И Сборка Не Входит В Стоимость.
Доставка 35000₽.
Сборка, установка, монтаж 195.000₽.
Позвоните Сейчас и получите расчет стоимости уже сегодня!
Добавляйте объявление в Избранное, чтобы не потерять!
Ориентировочные параметры (приведены для Авито):
Идентификатор дома: L PU87-3.61.
Монтаж: 538-MY P.
Серия: J PE37-8.64.
Модель конструкции: 02.79 #71. HD853.
Контроль качества: 019-UX U.
Эксплуатационная отметка GS80-947.0k.</t>
  </si>
  <si>
    <t>Москва, Западный административный округ, район Филёвский Парк, 47-й квартал; Фили; 11–15 мин.; Багратионовская; 16–20 мин.; Шелепиха; 16–20 мин.;</t>
  </si>
  <si>
    <t>https://www.avito.ru/moskva/remont_i_stroitelstvo/karkasnyy_dom_shale_6h8m_4220470146</t>
  </si>
  <si>
    <t>af863cd880b125bdd56f2f056ca11b8f</t>
  </si>
  <si>
    <t>STROY MECHTA</t>
  </si>
  <si>
    <t>сегодня в 14:54</t>
  </si>
  <si>
    <t>https://www.avito.ru/user/af863cd880b125bdd56f2f056ca11b8f/profile/all?src=search_seller_info&amp;sellerId=af863cd880b125bdd56f2f056ca11b8f</t>
  </si>
  <si>
    <t>Каркасные дома А-фрейм зимний</t>
  </si>
  <si>
    <t>Здравствуйте!
Мы строим каркасные дома и каркасные-мобильные бани.
Предлагаем Вам!
Дом каркасный А-фрейм 6х8м два этажа ( антресоль), примерно 54м.2.
Каркас дома 200мм.
Каркас силовой камерной сушки.
Лестница внутри дома.
Утепление дома 200мм.
Стены утеплитель плитный 200мм.
Пол- Neman 200mm.
Пароветровлагазащита Изоспан.
Пол чистовой 36 мм шпунтованные строганные полы, В класса.
Кровля металлочерепица Ral 7024.
Окна Пвх двойной стеклопакет.
Подоконники+отливы+ откосы.
Входная дверь Пвх.
Отделка снаружи имитация бруса А-В класса.
Отделка внутри имитации бруса А-В класса.
Фундамент.
Есть выставка работ.
Договор-Гарантия.
Дачи-и-дома рф.</t>
  </si>
  <si>
    <t>https://www.avito.ru/moskva/remont_i_stroitelstvo/karkasnye_doma_a-freym_zimniy_4206927992</t>
  </si>
  <si>
    <t>83aef80005801766b499bad6672e00ad</t>
  </si>
  <si>
    <t>дачи-и-дома рф</t>
  </si>
  <si>
    <t>14 августа в 09:04</t>
  </si>
  <si>
    <t>https://www.avito.ru/user/83aef80005801766b499bad6672e00ad/profile/all?src=search_seller_info&amp;sellerId=83aef80005801766b499bad6672e00ad</t>
  </si>
  <si>
    <t>Каркасный дом без предоплаты, в кредит</t>
  </si>
  <si>
    <t>Каркасный дом без предоплаты, в кредит.
Материа камерной сушки!
Дом 6х6.
Общая площадь: 54.6 кв. М.
Самое доступное предложение на рынке в 2023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Переходите в наш магазин на авито (профиль) для ознакомления с нашей продукцией.
Смотрите на нашем ю-туб канале обзоры других очень интересных моделей домов!
Изготовим индивидуальный проект под Ваш размер и планировку.
6 Приемуществ наших каркасных домов:
Эстетичность, чтобы каждый раз при взгляде на дом, настроение поднималось.
Недорого. Идеально выверенная конструкция позволяет обойтись меньшим количеством материала и значительно сэкономить на строительстве.
Через 9-12 дней можете звать гостей на первый торжественный поход в дом.
Быстро. Большое количество выполненных работ позволяет нашим мастерам возводить дома за считанные дни. Уже через 2 недели вы можете справлять новоселье!
Экономичность, чтобы не влезать в долговую кабалу и обойтись минимальными вложениями;
Прочность, чтобы дом не развалился от непогоды, да еще и внукам достался.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6х5 «Б19».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Не «впариваем» ненужные услуги — выбирайте только то, что необходимо.
В любом проекте дома можно внести любые изменения, в том числе и в планировку и комплектацию.
Интересует дом? Мы с радостью приедем к Вам на участок и построим дом любых размеров от 5х4м до 11х8м.
Строим дома без предоплаты, в кредит, ипотеку и за мат. Капитал.
Любой удобный для Вас способ оплаты (наличный, безналичный расчёт).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Номер объявления: G42327.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</si>
  <si>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Тверской б-р, 28; Тверская; до 5 мин.; Пушкинская; до 5 мин.; Чеховская; до 5 мин.;</t>
  </si>
  <si>
    <t>https://www.avito.ru/moskva/remont_i_stroitelstvo/karkasnyy_dom_bez_predoplaty_v_kredit_2461479898</t>
  </si>
  <si>
    <t>2c8657c8c631e90a7afb916033252eb2</t>
  </si>
  <si>
    <t>СлавСтройДом - бани и дачные дома под ключ</t>
  </si>
  <si>
    <t>12 августа в 18:02</t>
  </si>
  <si>
    <t>https://www.avito.ru/user/2c8657c8c631e90a7afb916033252eb2/profile/all?src=search_seller_info&amp;sellerId=2c8657c8c631e90a7afb916033252eb2</t>
  </si>
  <si>
    <t>Каркасный дом без внутренней отделки 6х7 №09</t>
  </si>
  <si>
    <t>Каркасный дом без внутренней отделки 6х7 №09- Boзвeдeм дoм под ключ под любoй ваш бюджет!
Hапишитe нaм, поможeм подобpaть и paccчитаем прoeкт бесплaтнo пoд Baш бюджeт и зaдачи!
Почему С Нами Удобно:
Возводим дома как по готовым проектам, так и проектируем индивидуально под вас.
Мы выполняем и контролируем все процессы под ключ. Начиная с проекта, затем от фундамента до отделки.
Строим в кредит и за счет материнского капитала.
Можно использовать ипотеку для постройки дома.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выполняется строго в соответствии проектной документацией;
Texническиe хaрактepиcтики дома в oбъявлeнии:
1. Фундамент — Свайно — винтовой (Заказчика).
1.1. Высота 1-го этажа — 2,5 м (+/- 3 см).
1.2. Высота 2-го этажа — 2.4 м (+/- 3 см).
1.3. Основание — Двойное основание из сухого не строганного бруса 150х150 мм. Под перегородки сухой брус 100х150 мм.
1.4. Половые лаги — Обрезная доска 45х140 мм. (сухая, калиброванная) с шагом 59 см. Наколачиваются череповые бруски 40х50.
1.5. Черновые полы — Обрезная доска, толщиной 20х25 мм. (сухая).
1.6. Каркас — Усиленный каркас из доски 45х140 мм. (сухая, калиброванная).
1.7. Наружные стены 1 этажа — Обрезная доска 45х140, с шагом 59 мм. (сухая, калиброванная).
1.8. Межэтажное перекрытие — Обрезная доска 45х140, с шагом 59 мм. (сухая, калиброванная).
1.9. Стропильная система и фронтоны — Обрезная доска 45х140, с шагом 59 мм. (сухая, калиброванная).
1.10. Перегородки 1-го этажа — Обрезная доска 45х90, с шагом 59 мм. (сухая, калиброванная).
1.11. Подкровельная обрешётка — Обрезная доска, толщиной 20х25 мм. (сухая).
1.12. Подкровленая мембрана — Турбоизол Dили его аналог.
1.13. Вентиляционная контррейка — Обрезная доска 20х50 мм. (сухая).
1.14. Вентилируемый фасад дома — Обрезная доска 20-25 мм (сухая).
1.15. Ветроизоляция наружных стен — Турбоизол А или аналог.
1.16. Отделка наружных стен — Имитация бруса, толщиной 16-18 мм. (В).
1.17. Кровля — Металлочерепица (Ral 8017 шоколадно/коричневый).
1.18. Углы и поднебесники — Имитация бруса, толщиной 16-18 мм.
1.19. Крыльцо — Столбы — сухой, строганный брус 140х140 мм.
1. 20. Допускается стыковка профилированного бруса, имитации бруса, вагонки по каждой наружной стене (по Технологии).
Позвоните или напишите и мы пригласим вас к нам в офис для знакомства и бесплатной консультации.
Добавляйте объявление в избранное, чтобы не потерять!</t>
  </si>
  <si>
    <t>Москва, Большая Серпуховская ул., 15с4; Серпуховская; до 5 мин.; Добрынинская; 6–10 мин.; Павелецкая; 11–15 мин.;</t>
  </si>
  <si>
    <t>https://www.avito.ru/moskva/remont_i_stroitelstvo/karkasnyy_dom_bez_vnutrenney_otdelki_6h7_09_4150800086</t>
  </si>
  <si>
    <t>d4b07712a100e874211413eac2e82263</t>
  </si>
  <si>
    <t>СПК Ванда</t>
  </si>
  <si>
    <t>20 августа в 12:50</t>
  </si>
  <si>
    <t>https://www.avito.ru/user/d4b07712a100e874211413eac2e82263/profile/all?src=search_seller_info&amp;sellerId=d4b07712a100e874211413eac2e82263</t>
  </si>
  <si>
    <t>Каркасный дом для пмж Честная цена за качество</t>
  </si>
  <si>
    <t>Каркасный дом 8х9 для Постоянного Круглогодичного проживания Пмж, Честная Цена.
Честная цена, это когда вы нам звоните и стоимость полностью совпадает с ценой в объявлении. Мы уважаем наших заказчиков и сразу даем полную цену за Качественно Построенный Дом без обмана и некачественного материала и не меняем цену её впоследствии.
Доверяйте строительство профессионалам-.
Строим На Совесть Реальных 18 Лет!
Правильные материалы- Весь Материал Камерной Сушки! Это Гарант Надёжности Дома, что каркас не поведет и не будет теплопотерь!
Правильные руки- Славянские плотники с большим стажем работ.
В каркасный дом под ключ включена добротная комплектация:
Наружняя обшивка Имитация Бруса высокого АВ класса.
Обшивка внутри вагонкой Камерной сушки высокого класс АВ 16 мм Толщиной (не работаем с вагонкой некондит класса C, и с тонкой вагонкой 12мм, которая прогибатся).
Пол Шпунтованная Доска 36мм ( не работаем с сырой обрезной доской и тонкой шпунтованной 27мм).
Пластиковые окна 100х120мм.
Металлическая входная дверь Россия.
Зимнее Утепление 150 мм по кругу — пол, стены, потолок Плитный утеплитель (не работаем с дешёвыми утеплителями минватой, которые продувает и со временем сползают).
Проклейка Скотчем Утеплителя (гарантия непродувания).
Вензазоры (необходимы для дома Пмж).
Крыша Ондулин (цвет на выбор).
Обработка антисептиком нижних лаг.
Для нас самое главное в нашей работе это довольные клиенты, тёплые отзывы и рекомендации друзьям и близким!
Приезжайте в наши выставочные дома и воотчию посмотрите как и из чего мы строим и сколько лет работаем.
Ждем вашего звонка, чтобы записаться на встречу на выставочную площадку и начать работу над вашим будущим уютным домом!</t>
  </si>
  <si>
    <t>Москва, Манежная пл.; Охотный ряд; до 5 мин.; Театральная; до 5 мин.; Площадь революции; 6–10 мин.;</t>
  </si>
  <si>
    <t>https://www.avito.ru/moskva/remont_i_stroitelstvo/karkasnyy_dom_dlya_pmzh_chestnaya_tsena_za_kachestvo_4377582704</t>
  </si>
  <si>
    <t>6aeef265b030e0963c9daed3ac41c467</t>
  </si>
  <si>
    <t>ДАЧНЫЙ ДОМИК РЕАЛЬНАЯ ЦЕНА</t>
  </si>
  <si>
    <t>24 августа в 13:28</t>
  </si>
  <si>
    <t>https://www.avito.ru/user/6aeef265b030e0963c9daed3ac41c467/profile/all?src=search_seller_info&amp;sellerId=6aeef265b030e0963c9daed3ac41c467</t>
  </si>
  <si>
    <t>Каркасный дом 8х6</t>
  </si>
  <si>
    <t>Каркасный дом 6х8м двухэтажный.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Сдб-238) Холодный контур (без обшивки).
Pазмep: 6х8м.
Высота помещения: 2,35 и 2,2м.
Каркас брус: 40х100мм.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дверь РФ 1шт.
Межкомнатные двери: Отсутствует.
Кровля: Профнастил цветной 0,4мм.
Полы: Отсутствует.
Обрешетки и черновой полы: 100х25мм доска.
Обвязка: 150х100мм брус.
(Арт: СД-239) Теплые контур.
Pазмep: 6х8м.
Высота помещения: 2,35 и 2,2м.
Каркас брус: 40х100мм.
Перегородки: толщина 100мм.
Наружная отделка: вагонка ВС.
Утеплитель стень: 100мм плиточнные.
Утеплитель полы и потолки: 100мм в рулонах.
Внутренняя отделка: Вагонка ВС.
Ветро-влагозащита: есть.
Парогидроизоляция: есть.
Окна: Пвх однокамерные 120х100см 4шт, 60х90см 4шт, 50х50см 1шт.
Входная дверь: металлические РФ 1шт.
Межкомнатные двери: деревянные филенчатые.
Кровля: профнастил цветной 0,4мм.
Полы: Осб/Осп.
Обрешетки и черновой полы: 100х25мм доска.
Обвязка: 150х100мм брус.
Комплектации.
-без отделки. 530 000 Арт: Сдб-238.
-весна-осень 1 050 000 Арт: СД-239.
-Пмж 1 570 000 Арт: СД-240.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</si>
  <si>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Большая Дмитровка; Чеховская; 6–10 мин.; Пушкинская; 6–10 мин.; Охотный ряд; 6–10 мин.;</t>
  </si>
  <si>
    <t>https://www.avito.ru/moskva/remont_i_stroitelstvo/karkasnyy_dom_8h6_4323928930</t>
  </si>
  <si>
    <t>1d249005dc1dab22a218455cf33ee23b</t>
  </si>
  <si>
    <t>Stroy Master</t>
  </si>
  <si>
    <t>21 августа в 10:14</t>
  </si>
  <si>
    <t>https://www.avito.ru/user/1d249005dc1dab22a218455cf33ee23b/profile/all?src=search_seller_info&amp;sellerId=1d249005dc1dab22a218455cf33ee23b</t>
  </si>
  <si>
    <t>Каркасно щитовой дом, самовывоз</t>
  </si>
  <si>
    <t>Продаю дом с участка, утепление 200 мм, окна пластик, разбор и самовывоз.</t>
  </si>
  <si>
    <t>Москва, Очаковская ул., 62; Говорово; 21–30 мин.; Озёрная; от 31 мин.; Солнцево; от 31 мин.;</t>
  </si>
  <si>
    <t>https://www.avito.ru/moskva/remont_i_stroitelstvo/karkasno_schitovoy_dom_samovyvoz_4072550223</t>
  </si>
  <si>
    <t>8ff66314c41b94e3c3b3d0dd0da7ade13840831488e2af77c77b19064ae26da4</t>
  </si>
  <si>
    <t>сегодня в 14:35</t>
  </si>
  <si>
    <t>https://www.avito.ru/user/8ff66314c41b94e3c3b3d0dd0da7ade13840831488e2af77c77b19064ae26da4/profile/all?src=search_seller_info&amp;sellerId=8ff66314c41b94e3c3b3d0dd0da7ade13840831488e2af77c77b19064ae26da4</t>
  </si>
  <si>
    <t>Каркасный дом шали 9х7мм утеплённый</t>
  </si>
  <si>
    <t>Характеристика Cтроим дoма и бытoвки любoй cложности уже болee 10 лет. Moжем поcтpоить дачный каpкaсный дом лeтнeгo утeпления, мeжсезонного, зимнегo или вообще без утепления. Мы построим дом вашей мечты уже под ключ. Проживание для рабочих на вашем участке не требуется.
Ceзoннaя Pаспродажa И Огpоmhыe Cкидки ДО Кohцa Meсяца!
Позbонитe или Нaпишиte Haм и зaбронируйтe дoм co cкидкoй!
Размер дом 9х7м.
Веранда 7х2м 14квадрат.
Площадка дом 7х7м 49квадрат.
Перегородка между комнатная спальне кухни Гостиный санузел.
Весата од пол до потолка 2.5м.
Окна 2шт 120х100м пластиковые +1шт 50х50м пластиковые 2шт180х120м панорамный пластиковые двухкамер.
Дверь 1шт 200х80м пластиковые.
Дверь между комнатная 2шт 200х80м деревянные филенчатые.
Каркас дом 100х50м доска обрезной хвояа естественно срай 1 сорта стена пол потолок.
Утеплитель 100мм минват плетка пол стена Nzobel плотность 35см.
Крыша двухскатная профнастил Графит Серый Мокрый Асфальт Ral7024.
Снаружи отделка имитация бруса класс С.
Вунутри ; отделка осп 09М.
Пол чистовой осп 18М.
Пол черновой 100х25 м обрезной доска хвояа естественно срай.
Нижний лак 150х100м брус.
Обработка антисептик нежни лак.
Ветрозащита пароизоляция снаружи А. Внутри В.
Фундамент винтовочный свай 2м диаметр 76см 24шт с обвязками.
Сетка От Грызунов.
Контробрешётка Наружная Стена.
Доставка 35000₽.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Это Только Одна ИЗ Возможных Комплектаций! Можно Изменить Планировку И Комплектацию по вашему желанию.
Бесплатная консультация по телефону Звоните!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t>
  </si>
  <si>
    <t>Москва, Восточный административный округ, район Восточный, Западная ул., 3; Щёлковская; от 31 мин.;</t>
  </si>
  <si>
    <t>https://www.avito.ru/moskva/remont_i_stroitelstvo/karkasnyy_dom_shali_9h7mm_uteplennyy_4092401162</t>
  </si>
  <si>
    <t>23 августа в 23:26</t>
  </si>
  <si>
    <t>Дачный домик.
Доставка И Установка Всего ЗА 1 День.
Напиши мне прямо сейчас, и я подскажу оптимальный для тебя вариант!
Меня зовут Радмир, я занимаюсь строительством и установкой каркасных домов в Москве и Московской области.
На рынке с 2019 года.
Работаю по договору.
Низкие цены за счет собственного производства.
Возможны рассрочка и кредит.
Изготавливаю по индивидуальному проекту!
В наличии более 20 видов деревянных домов!
Я стремлюсь к созданию надежной репутации и гарантирую качество, надежность и прочность наших дачных домиков, чтобы обеспечить Вам высокий уровень сервиса на протяжении всего сотрудничества!
Напишите, и я рассчитаю стоимость домика для дачи под нужный Вам размер.
Гарантия 3 года.
Оплата по факту.
Цены за каркасы бытовок (окно и дверь включены в стоимость):
- Бытовка 3x2.1м — 50.000 руб.
- Бытовка 4x2.1м — 56.000 руб.
- Бытовка 5x2.1м — 63.000 руб.
- Бытовка 3м х 3м — 69.000 руб.
- Бытовка 6x2.1м — 72.000 руб.
- Бытовка 4x3м — 75.000 руб.
- Бытовка 5x3м — 88.000 руб.
- Бытовка 6x3м — 98.000 руб.
- Бытовка на заказ по индивидуальному проекту.
С дровником:
- Бытовка 2м х 2,1м + дровник 2м х 2м — 55.000 руб.
- Бытовка 3м х 2,1м + дровник 1м х 2м — 56.000 руб.
- Бытовка 3м х 2,1м + дровник 2м х 2м — 64.000 руб.
- Бытовка 2м х 3м + дровник 2м х 3м — 70.000 руб.
- Бытовка 3м х 3м + дровник 1м х 3м — 71.000 руб.
- Бытовка 4м х 2,1м + дровник 2м х 2м — 72.000 руб.
- Бытовка 3м х 3м + дровник 2м х 3м — 96.000 руб.
- Бытовка 4м х 3м + дровник 2м х 3м — 107.000 руб.
С верандой:
- Бытовка 3м х 2,1м + веранда 3м х 2м — 93. 000 руб.
- Бытовка 3м х 3м + веранда 3м х 2м — 97.000 руб.
- Бытовка 4м х 2,1м + веранда 4м х 2м — 108.000 руб.
- Бытовка 4м х 3м + веранда 4м х 2м — 110.000 руб.
- Бытовка 5м х 2,1м + веранда 5м х 2м — 118 000 руб.
- Бытовка 6м х 2,1м + веранда 6м х 2м — 129.000 руб.
- Бытовка 5м х 3м + веранда 5м х 2м — 144.000 руб.
- Бытовка 6м х 3м + веранда 6м х 2м — 152.000 руб.
Позвоните, и я отвечу на все Ваши вопросы.
Добавьте объявление в избранное, чтобы не потерять!
Пример комплектации каркасного домика:
Комплектация:
Габариты: 18 м.2.
Высота потолка 2.10.
Окно 60/90 см. 2шт, Пвх.
Дверь 205/80-90 см. Металл.
Материалы:
1. Каркас из бруса 100/50мм.
2. Отделка вагонкой B класса снаружи.
3. Отделка вагонкой В класса внутри.
4. Кровля оцинкованный профнастил / ондулин (зеленый, коричневый, бордовый).
Полы:
1. Обрешетка 50/100 см.
2. Черновой пол доска обрезная 25/150 см.
3. Чистовой пол доска шпунтованная 28/150 см.
4. Полозья 100/150мм.
Фундамент:
1. Бетонные блоки 400/200/200мм.
2. Обработка нижних деревянных полозьев антисептиком.
Утеплитель: Неман мин-вата 100мм. Пол, стены, потолок. Гидроизоляция, ветрозащита.
Дополнительные опции:
-Внутренние перегородки.
-Цветной профнастил на крышу.
-Металлочерепица на крышу.
-Имитация бруса.
-Блок Хаус.
-Утепление минватой 150мм.
-Утепление каменной ватой.
-Шпунтованный пол 35мм.
-Сваи винтовые.
-Засыпка в сваи.
-Песчаная подушка под блоки.
-Покраска.</t>
  </si>
  <si>
    <t>Москва, Юго-Восточный административный округ, Нижегородский район; Нижегородская; 6–10 мин.; Новохохловская; 21–30 мин.; Стахановская; 21–30 мин.;</t>
  </si>
  <si>
    <t>https://www.avito.ru/moskva/remont_i_stroitelstvo/dachnyy_domik_karkasnyy_4031017454</t>
  </si>
  <si>
    <t>5f52ccdaf65c63dc3a251c20e271a6df93cfa9ffa3c9084b3a8901193ddeca84</t>
  </si>
  <si>
    <t>10 августа в 14:40</t>
  </si>
  <si>
    <t>https://www.avito.ru/user/5f52ccdaf65c63dc3a251c20e271a6df93cfa9ffa3c9084b3a8901193ddeca84/profile/all?src=search_seller_info&amp;sellerId=5f52ccdaf65c63dc3a251c20e271a6df93cfa9ffa3c9084b3a8901193ddeca84</t>
  </si>
  <si>
    <t>Каркасный дом "Сканди" 75 м2</t>
  </si>
  <si>
    <t>Каркасный дом «Сканди 75».
Сделан по Финскому проекту.
Теплый и уютный, для круглогодичного проживания.
Удачная планировка для проживания семьи:
- Большая кухня гостиная 23м2.
Высокие потолки и панорамное остекление (высота в коньке 3,5 м).
- Две просторные спальни с панорамными окнами в пол по 10,5 м2.
- Вместительный Сан. Узел 6,4 м2.
- Удобный тамбур 4,2 м2.
- И конечно большая панорамная терраса почти 20м2 где можно поставить кофейный столик и насладиться природой,
Качественные материалы: Сушеный брус с антисептической обработкой, Кровля Клик фальц grandline, пятикамерные окна Melke.
Срок строительства до 4 месяцев по договору с гарантией,
В цену включено:
свайно-винтовой фундамент,
Покраска фасадных стен,
Кровля,
Остекление,
черновой пол из фанеры,
Так же можно приехать в Наш поселок «Сычевки Life» в 44 км по Дмитровском шоссе и посмотреть наши дома в живую, убедиться в качестве и обсудить индивидуальные особенности Вашего дома.</t>
  </si>
  <si>
    <t>https://www.avito.ru/moskva/remont_i_stroitelstvo/karkasnyy_dom_skandi_75_m2_4222397015</t>
  </si>
  <si>
    <t>02bda325e3b34543493eb2d8c069d3c9</t>
  </si>
  <si>
    <t>Gravity.homes</t>
  </si>
  <si>
    <t>13 августа в 23:22</t>
  </si>
  <si>
    <t>https://www.avito.ru/user/02bda325e3b34543493eb2d8c069d3c9/profile/all?src=search_seller_info&amp;sellerId=02bda325e3b34543493eb2d8c069d3c9</t>
  </si>
  <si>
    <t>Модульные дома и сауны из зеркального стекла</t>
  </si>
  <si>
    <t>Здравствуйте! Ваша мечта о современном и стильном доме из стекла станет реальностью!
Мы проектируем и строим дома, сауны, офисы и другие объекты с использованием больших площадей остекления, создавая эффект «вау» и обеспечивая единение с природой в комфортных условиях.
Наши дома за счет больших стеклопакетов с зеркальным напылением идеально сливаются с окружающим пространством, даря ощущение простора и света. Мы работаем в средне-высоком, премиальном и люксовом сегментах рынка, гарантируя высочайшее качество и изысканный дизайн.
Наши преимущества:
Благодаря нашей компании Prestige Steklo tm имеем 18 летний опыт работы с проектированием и монтажом стеклянных конструкций.
Энергоэффективность дома рассчитываем исходя от целевого назначения и погодных условий региона расположения. Все объекты строим для круглогодичного комфортабельного использования в России, в том числе в регионах крайнего севера.
Комплектации:
- Под отделку: внешняя отделка с покраской фасада в любой цвет.
- С отделкой и мебелью: полная внешняя и внутренняя отделка с оборудованием и мебелью.
Особенности:
- Производство на заводе или на участке заказчика.
- Проектирование любых конструкций по вашим пожеланиям.
- Возможность строительства под ключ с полным набором услуг.
- Подключение коммуникаций и сборка крыльца осуществляются заказчиком.
Свободная планировка с возможностью корректировок.
Срок изготовления — 45-60 рабочих дней и более для индивидуальных проектов. Доставка по всей России.
Типовые проекты:
Сауны:
- Мини (5.7 м²) — зеркально-стеклянные стены, диванчик, скамейки, финская печь.
- Стандарт (16.25 м²) — зеркально-стеклянные стены, санузел, теплые полы, финская печь, мебель.
- Премиум (32.5 м²) — зеркально-стеклянные стены, большая парилка, четыре финских печи, санузел, теплые полы, раздевалка.
Дома:
- Базовый (16.25 м²) — теплый контур, цена от 2.0 млн рублей.
- Стандарт (25.60 м²) — структурное бесшовное остекление, цена от 3.5 млн рублей.
- Семейный (32.5 м²) — структурное бесшовное остекление, цена от 4.5 млн рублей.
Рестораны, офисы и прочие объекты — по запросу.
Доставка по всей России происходит из г. Кашира, Московской области.
Обращайтесь для получения подробной информации.
Приглашаем в наш офис в Москве познакомим с проектами и покажем образцы используемых стеклопакетов.
Ключевые слова для поиска: зеркальный дом, каркасный дом, дом из стекла, стеклянный дом, дом под заказ, дом для глэмпинга, дом для сдачи в аренду, красивый дом, офис продаж, стеклянный офис, витражный офис, стеклянный ресторан, конструкции из стекла, дом под ключ, стеклянная сауна, зеркальная сауна.
Позвольте нам воплотить ваши мечты о роскошном доме!</t>
  </si>
  <si>
    <t>https://www.avito.ru/moskva/remont_i_stroitelstvo/modulnye_doma_i_sauny_iz_zerkalnogo_stekla_4196201348</t>
  </si>
  <si>
    <t>23 августа в 16:49</t>
  </si>
  <si>
    <t>Фахверковый дом под ключ каркасный</t>
  </si>
  <si>
    <t>Dom Fahverk — строительная компания с опытом работы с 2016 года и множеством довольных клиентов.
Проект Дома Фахверк «Хаген»:
67,5 м2.
3 комнаты.
1 санузел.
Терраса.
Стильный и современный проект.
Разработаем проект планировки с учетом Ваших потребностей.
Построим дом Вашей мечты по любому проекту.
В объявлении указана стартовая стоимость дома в комплектации «Тёплый контур».
Дома в стиле Фахверк, Барнхаусы и каркасные дома любой сложности под ключ для постоянного проживания летом и зимой по нашему или Вашему проекту.
Гарантия На Наши Дома 10 Лет.
Любые Удобные Формы Расчета:
Рассрочка 0% на период строительства до 1 года.
Ипотека.
Все этапы от проекта до отделки.
Преимущества Компании Dom Fahverk.
Собственный заводской комплекс полного цикла.
Выполняем полный комплекс работ от проекта до монтажа на объекте;
Работаем по договору, чётко соблюдаем указанные сроки;
Ваш дом будут строить квалифицированные специалисты под чутким руководством технадзора, контролирующим каждый этап сборки дома.
Обязательная фото-видео фиксация скрытых работ по каждому этапу сборки дома. В любой момент Вы можете посмотреть как мы строим Ваш дом в режиме онлайн.
Много других проектов смотрите на сайте.
Добавьте объявление в Избранное, чтобы не потерять!
Звоните! И мы закроем все интересующие Вас вопросы.
Внимание! Ввиду ежедневного изменения цен на строительные материалы, актуальную цену уточняйте у наших менеджеров. В объявлении указана минимальная стоимость за комплектацию «теплый контур».
Нас также ищут по запросам:
Дом в стиле Фахверк. Строительство дома под ключ. Каркасные дома. Баня под ключ. Баня из бруса. Дом в стиле Барнхаус. Строительство каркасных домов. Каркасный дом под ключ. Каркасный дом. Строительство каркасных домов под ключ. Дом из блоков. Строительство дома из бруса. Дом из бруса. Модульный дом. Строительство модульных домов. Модульный дом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</si>
  <si>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https://www.avito.ru/moskva/remont_i_stroitelstvo/fahverkovyy_dom_pod_klyuch_karkasnyy_3905362937</t>
  </si>
  <si>
    <t>24 августа в 14:19</t>
  </si>
  <si>
    <t>Каркасный дом 41 м2 под ключ с отделкой</t>
  </si>
  <si>
    <t>Качественные Каркасные Дома От Компании "Кда-Строй".
Доставка до 500 км — Бесплатно.
Выезд на замер + Расчет стоимости проекта — Бесплатно.
Пять Причин Позвонить Нам:
Рассчитать собственный дизайн-проект дома совершенно Бесплатно!
Проконсультироваться со технологом производства.
Зафиксировать сумму в договоре и получить Скидку 3 %!
Получить В Подарок сетку от грызунов по периметру пола!
Получить отличный Бонус — Бытовка для строителей останется на вашем участке.
Свяжитесь с нами и мы предоставим вам фото примеров выполненных работ.
Характеристики.
"Проект "Краснодар".
Дом для круглогодичного проживания.
Размер — 6x8 м.
Площадь дома — 41 кв. М.
Площадь застройки — 45 кв. М.
Количество этажей — 1.
Количество комнат 2.
Силовой каркас.
Основание — двойное: брус 150х150 мм, 100х150 мм естественной влажности.
Между фундаментом и основанием дома прокладывается рубероид для гидроизоляции.
Высота первого этажа — 2,5 м.
Высота конька — 2 м.
Каркас (стойки, пояса, раскосы) -.
Доска камерной сушки 150х40 мм, шаг 580 мм.
Установка Ригелей.
Укосины — доска камерной сушки 40х100 мм.
Ветроизоляция — Ондутис.
Сборка каркаса — гвозди.
Отделка.
Половые лаги — брус 100х150 мм естественной влажности, шаг 580 мм.
Черновые полы — обрезная доска 20х100 мм естественной влажности. Пароизоляция — Ондутис.
Чистовые полы — шпунтованная половая доска 36 мм камерной сушки. Сборка производится на саморезы. Половая доска торцуется под каждое помещение отдельно. Допускается стыковка по длине.
Потолочные балки — доска 40х150 мм, шаг 700 мм.
Отделка потолкавагонка камерной сушки 16х90 мм (класс "В").
Утепление полов и потолков — рулонный утеплитель "Кнауф" 150 мм. Пароизоляция — Ондутис.
Внутренняя отделка стен — вагонка камерной сушки 14х90 мм (класс "В").
Внутренние углы комнат — отделываются плинтусом.
Внутренние перегородки — каркасные, обрезная доска 100х40 мм естественной влажности.
Утепление внешних стен — плитный базальтовый утеплитель Rockwool 150 мм.
Отделка внешних стен — вагонка камерной сушки 16х90 мм (класс "В").
Внешние углы домаподшиваются вагонкой камерной сушки.
Вентилируемый фасад — рейка 20х50 мм (вентиляционный зазор между утеплителем и наружной отделкой дома).
Устройство крыши.
Фронтоны — вагонка камерной сушки 16х90 мм (класс "В").
Вентиляционные решетки — есть. Количество решеток — в зависимости от проекта дома.
Cтропильная система — обрезная доска камерной сушки 40х150 мм, шаг 580 мм.
Обрешетка — обрезная доска 20х100 мм, шаг 250-300 мм.
Контррейка — рейка 20х50 мм (вентиляционный зазор).
Отделка поднебесников — вагонка камерной сушки 14х90 мм, (класс "В").
Кровельное покрытие — ондулин (цвет на выбор: красный, зелёный, коричневый). Ветроизоляция — Ондутис.
Двери и окна.
Окна — однокамерные Пвх с фурнитурой, отделываются наличником. Размеры окон (в зависимости от планировки): 1х1,2 м, 1,2х1,5 м, 0,6х0,6 м.
Входная дверь — металлическая.
Межкомнатные двери — филенчатые, отделываются наличником (вагонка). Фурнитура не предусмотрена.
Напишите Нам, Если У Вас Остались Вопросы.
Оплата:
наличный и безналичный расчет,
возможна Ипотечное кредитование.
Доставка:
по всей России, до 500 км-бесплатно;
Адрес:
г. Пестово, ул. Октябрьская, д. 78;
Жми мы любим своих подписчиков и дарим Дополнительные Скидки!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дачных каркасных домов в Санкт-Петербурге компании по строительству дачных каркасных домов в Москве и Московской области каркасные дачные дома строительство домов под ключ недорогие дома строительство домов по индивидуальному проекту купить дачный домик каркасный дачный домик, загородный дом одноэтажный каркасный дом купить каркасный дачный дом для круглогодичного проживания зимний дом для семьи дом для дачи, купить дом под ключ дачный дом цены домик с навесом дом с верандой дачный дом дом для дачи домокомплект в московской области дом деревянный готовый дом теплый дом.</t>
  </si>
  <si>
    <t>Москва, Харьковская ул.; Улица академика Янгеля; от 31 мин.; Аннино; от 31 мин.; Царицыно; от 31 мин.;</t>
  </si>
  <si>
    <t>https://www.avito.ru/moskva/remont_i_stroitelstvo/karkasnyy_dom_41_m2_pod_klyuch_s_otdelkoy_4261111278</t>
  </si>
  <si>
    <t>15 августа в 16:48</t>
  </si>
  <si>
    <t>Утепленный каркасный дом 10х12м</t>
  </si>
  <si>
    <t>Дачный дом 10х12м от производителя.
Любой размер, широкий выбор материалов!
Высокое качество сборки!
Быстрая установка под ключ!
Звоните сейчас или Haпишите Наm и забронируйте дом со скидкой!
Сeзohhaя Распpoдажа И Огроmные Скидки ДО Кoнца Мecяца! Цeha Зависит OТ Kоmплекtaции.
Этo Tолько Oдhа ИЗ Возможных Комплектаций! Можно Изменить Планировку И Комплектацию по Вашему желанию!
Характеристики:
Размер — 10х12м.
Веранда 10х2м.
Кухня-гостиная, три спальни, санузел, тамбур, котельная.
Окна: 6шт 120х100мм, 1шт 50х50мм. Пластиковые, однокамерные.
Двери входные — металлические пр-во Россия 200х80см.
Двери межкомнатные 200х80см. Деревянные филенчатые.
Кровля двухскатная, металлочерепица (любой цвет по Ral).
Каркас дома: брус 150х50мм хвоя естественной влажности 1 сорт — стены, пол, потолок.
Утеплитель 150мм минвата, пол, потолок и стены (каменная вата Izовеl плотность 25кг/м3, теплопроводность 0,038 Вт/м*К).
Снаружи отделка — имитация бруса класс С.
Внутри отделка — вагонка класс С. Межкомнатные перегородки с утеплением 100мм.
Фундамент — свайно-винтовой (длина свай 2.5м, диаметр 89мм) 24шт.
Ростверк (обвязка по оголовкам свай) — брус 150х150мм, обработка антисептиком. Лаги брус 150*50мм.
Пол черновой — доска обрезная 100х25мм, хвоя естественной влажности.
Пол чистовой — плита Осп 18мм.
Ветроизоляция, пароизоляция.
Доставка 35000₽.
Строим дома и бытовки любой сложности уже более 10 лет. Можем построить дачный каркасный дом летнего утепления, межсезонного, зимнего или вообще без утепления. Мы построим дом Вашей мечты уже под ключ. Проживание для рабочих на вашем участке не требуется.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 из разного материала.
Позвоните Сейчас и получите расчет стоимости уже сегодня!
Добавляйте объявление в Избранное, чтобы не потерять!
Ориентировочные параметры (приведены для Авито):
Идентификатор дома: P MJ44-4.35.
Монтаж: 857-IT P.
Серия: L KK03-2.69.
Модель конструкции: 03.79 #59. TE282.
Контроль качества: 625-PT T.
Эксплуатационная отметка RJ57-461.0r.</t>
  </si>
  <si>
    <t>Москва, Нагатинская наб.; Коломенская; 16–20 мин.; Нагатинская; 21–30 мин.; Технопарк; 21–30 мин.;</t>
  </si>
  <si>
    <t>https://www.avito.ru/moskva/remont_i_stroitelstvo/uteplennyy_karkasnyy_dom_10h12m_4219952561</t>
  </si>
  <si>
    <t>сегодня в 07:58</t>
  </si>
  <si>
    <t>Каркасный дом садовый от производителя</t>
  </si>
  <si>
    <t>Kаpкаcные сaдовые дома, бытoвки от пpоизводителя! Дейcтвуют cкидки для пeнcионepoв и вeтeранов — ждем вашeгo звонкa!
Почeму выбиpaют нaши бытовки:
Иcпользуeм материaлы xвойных пopод 1 cортa.
Пилoматеpиaл coотвeтcтвует гоctу 5444-50.
Бригада пpoфecсиoнaлов бoльшим oпытoм.
Прoзpaчныe цены без посредников — мы производители.
Большой выбор моделей и комплектаций для любого бюджета.
Работаем с юридическими, физическими лицами.
Пишите в чат — подберем идеальный вариант для вас!
Характеристики:
*Цена в объявлении указана за базовую комплектацию.
Садовый дом СД-24-03 — размерами 12х6 в стиле барнхаус.
Базовая (холодный контур) — 629 900.
Зима (зимнее посещение) — 1069 900.
Пмж (круглогодичное проживание) — 1 699 900.
Свайное поле 87 000.
С комплектациями можно ознакомиться в разделе: фотографии.
Оплата: наличными, безналичными.
Доставка — стоимость доставки рассчитывается индивидуально.
Сохраните объявление в избранное, чтобы не потерять!
Возможно вы искали: каркасный дом под ключ каркасник дачный домик бытовка хозблок садовый дом для дачи вагончик готовый дачный дом из бруса быстровозводимый дом строительство домов дом с верандой проект f35.</t>
  </si>
  <si>
    <t>Москва, Южный административный округ, район Чертаново Северное; Южная; 21–30 мин.; Чертановская; 21–30 мин.; Кантемировская; от 31 мин.;</t>
  </si>
  <si>
    <t>https://www.avito.ru/moskva/remont_i_stroitelstvo/karkasnyy_dom_sadovyy_ot_proizvoditelya_4198575073</t>
  </si>
  <si>
    <t>6 августа в 08:52</t>
  </si>
  <si>
    <t>Каркасный дом 12х9.5.</t>
  </si>
  <si>
    <t>Москва, Моховая ул., 15/1с1; Охотный ряд; до 5 мин.; Театральная; до 5 мин.; Площадь революции; 6–10 мин.;</t>
  </si>
  <si>
    <t>https://www.avito.ru/moskva/remont_i_stroitelstvo/karkasnyy_dom_4118662899</t>
  </si>
  <si>
    <t>7 августа в 08:07</t>
  </si>
  <si>
    <t>Цена указана за размер 2х2 м.
Акция:
Чистовой пол осб.
Электрика.
Обработка нижних лаг «Огнебиозащитой».
Ступеньки.
Успейте сделать заказ до повышения цен.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Мини домик, дом под материнский капитал, вагончик, бытовка, хозблок, вагончик строительный, каркасный дом 70743, утепленный вагон, строительная бытовка, каркасный дом, дачный дом под ключ, дом в ипотеку кредит, дачный хозблок, строительный домик, домик под ключ, бытовка от производителя бытовка вагончик, садовый домик, дом под материнский капитал, дом Афрейм, недорогие бытовки, сарай, хозблок от производителя каркасный дом шалаш.</t>
  </si>
  <si>
    <t>Москва, Белореченская ул., 45к1; Братиславская; 16–20 мин.; Люблино; 21–30 мин.; Марьино; 21–30 мин.;</t>
  </si>
  <si>
    <t>https://www.avito.ru/moskva/remont_i_stroitelstvo/karkasnyy_dom_4183375756</t>
  </si>
  <si>
    <t>5d96d60c1c1539b807073a2896016b48</t>
  </si>
  <si>
    <t>БЫТОВКИ ДАРОМ</t>
  </si>
  <si>
    <t>вчера в 17:37</t>
  </si>
  <si>
    <t>https://www.avito.ru/user/5d96d60c1c1539b807073a2896016b48/profile/all?src=search_seller_info&amp;sellerId=5d96d60c1c1539b807073a2896016b48</t>
  </si>
  <si>
    <t>Модульные дома премиум качества от производителя Gleden Prefab.
Мечтаете о собственном доме, в котором будет уютно и тепло? Мы поможем Вашей мечте осуществиться!
Только ДО Конца Месяца Теплый Пол В Санузле — В Подарок!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Звоните. Расчитаем Стоимость С Учетом Доставки ДО Вашего Участка.
Характеристики:
Указана реальная цена на данный модульный дом.
Проект «Gleden S-3».
Площадь общая — 69 кв. М.
Цена: от 2 090 000₽.
Цвет фасада — на выбор.
Полный видео обзор данной модели — в карусели. Обязательно посмотрите наше видео!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Обсудим планировку, рассчитаем смету и зафиксируем стоимость Вашего дома уже сегодня!
Преимущества Gleden Prefab:
Изготавливаем дома за 21 День!
Работаем Без Посредников.
Используем только материалы Премиум линейки!
Важно: используем только строганную доску камерной сушки!
Изменим планировку по вашему запросу.
Изготавливаем дома в теплом цеху На Производстве!
Соблюдаем все нормы снипов и госты.
Проводится 2х-этапный Контроль Качества.
Монтаж готового дома от 1 до 3 дней!
Наши дома Готовы К Проживанию сразу после установки!
Позвоните нам, если у вас остались вопросы, мы всегда на связи.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модульный дом для проживания модульные дома проекты, модульные дома для круглогодичного, модульные дома + для круглогодичного проживания, модульные дома под ключ + проекты модульные дома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</si>
  <si>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Челюскинская ул.; Бабушкинская; от 31 мин.; Медведково; от 31 мин.; Свиблово; от 31 мин.;</t>
  </si>
  <si>
    <t>https://www.avito.ru/moskva/remont_i_stroitelstvo/karkasnyy_modulnyy_dom_69_m2_pod_klyuch_4085824904</t>
  </si>
  <si>
    <t>11 августа в 19:13</t>
  </si>
  <si>
    <t>Каркасный дом эконом 8х6 утепление 150 мм</t>
  </si>
  <si>
    <t>Каркасный дом эконом 8х6 утепление 150 мм под ключ как на фото 1 351 680 рублей и любые др проекты для Вас — Скидочные сертификаты (5-10%), Акции, актуальные цены, опытные бригады, водители и менеджеры с опытом более 7 лет, аккуратная и качественная работа из качественных материалов, бесплатная гарантия по договору 5 лет. Доставка и сборка за 1-5 дней с момента оформления заказа или в любой удобный для Вас день. Оплата по факту!
Любая форма оплаты (нал, без\нал, кредитные карты, перевод, банковские карты, мат капитал).
Работаем в Москве и во всех городах Подмосковья, по всей Тульской, Калужской, Рязанской, Тверской, Владимирской, Смоленской, Ленинградской областях, возможно и в другие регионы, уточняйте у менеджеров:
Подберите нужный вам проект и комплектацию с помощью нашего менеджера по телефону, в чате или приглашаем к нам в офис:
Каркасный дом 6х8 с верандой.
Фундамент: винтовые сваи и обшит цоколь имитации кирпича.
Каркас: обрезная доска; пол-потолок 150 мм, стены 100 мм 1 сорт сосна/ель естественной влажности (можно заменить на более толстые доски, а так же на материал камерной сушки).
Пол черновой: обрезная доска 25x150 мм, сосна/ель 1 сорт, транспортная влажность.
Пол чистовой: линолеум: можно заменить на -шпунтованная половая доска сосна/ель, толщина 28 мм (можно заменить на более толстые доски, сделать ламинат, или другое покрытие).
Пол на террасе: декинг.
Отделка снаружи: вагонка категории А сосна/ель (можно заменить на имитацию бруса или бревна, Осп-панели, сайдинг).
Отделка внутри: вагонка категории С сосна/ель (можно заменить на другой деревянный или пластиковый материал по вашему выбору).
Высота потолков: 230 см (можно увеличить по желанию).
Утепление: пол-потолок 150 мм, стены 100 мм минвата + влаговетрозащита + проклейка стыков (можно сделать утепление от 50 до 250 мм по вашему желанию).
Внутренние перегородки: Утеплённые, ую черепицу).
Двускатная, высота конька 1 метр (можно изменить).
Окна: Пвх в количестве по проекту (дополнительно можно заказать усиленный профиль 2-х камерные стеклопакет, с ламинированием любой цвет и т. П.).
Двери межкомнатные: ламинированные (по проекту).
Дверь входная: металлическая утеплённая(Россия, ГОСТ).
А Также Уже В Базовой Комплектации: покраска, водостоки, сетка от грызунов, москитные сетки, плинтусы, наличники, отделка подоконников!
Цена Под Ключ СО Сборкой = 1 351 680 рублей.
Перегородки: По проекту.
Ещё можете заказать следующие услуги и дополнения к проекту:
— электрику.
— сантехнику.
— установить печку.
— собрать стеллажи, нары и др. Мебель.
— покраску.
— защитная обработка каркаса огнебиозащитой.
— Обшить цоколь.
— сделать контробрешётку.
— любые ваши пожелание.
Сотрудничество с нами гарантирует вам качественную постройку и приятный сервис. Правила по контролю качество у нас жёсткие, либо качественно, либо никак. Если в процессе работы обнаруживаются дефекты, то они незамедлительно устраняются, ведь малейшая упущенная деталь может испортить весь вид и качество выполненной работы. Производим и строим с 2010 года. История гарантирует качество! Обращайтесь, поможем выбрать лучшее.
О нас-"Проверенный производитель"Bitovka Group".
Наше предприятие занимается строительством быстровозводимых сооружений из дерева и металла с 2010 года. Это- каркасные бытовки, бани, хозблок, вольеры, дачные и садовые домики, дачные дома, модульные домики, металлические бытовки, склады, торговые павильоны и лавки любых размеров и планировки.
В компании работают более 70 сотрудников(опытные бригады, водители, менеджеры, инженер-проектировщики и др), компания владеет собственными автопарками, складскими помещениями и производственными территориями.
Адреса: Производство и офисы продаж в Москве, Туле, Питере и Ереване! Приезжайте к нам на производство или оформляйте заказ по телефону. Доставка кран-манипулятором или со сборкой на участке в радиусе 350 км от Москвы, Тулы, Питера и Еревана.
Для нас самое главное в нашей работе: Это-Довольные Клиенты, тёплые отзывы, рекомендации друзьям и близким!
Всегда в наличии.
Более 150 моделей разной планировки, комплектации и функциональности, на любой вкус и бюджет, доступные цены.
Звоните или пишите в чат. Работаем без перерывов с 8:00-21:00 ежедневно.
Сохраняйте объявление в закладках и подписывайтесь на наш профиль, чтобы не потерять!
В объявлении представлены наши работы и указана минимальная стоимость соответствие с размером!
Производим и строим по каркасной технологии: бытовка, хозблок, вагончик, сарай, дачный домик, садовый домик, бытовка металлическая, павильон, дачные дома одноэтажные и двухэтажные, дачный домик с чердаком, бытовка деревянная, строительная бытовка, строительный вагончик, деревянный сарай, бытовка для дачи, дачная бытовка, дровник, бытовка с душем, бытовка с туалетом, хозблоки три в одном, бытовки распашонки, бытовка двухкомнатная, бытовка для проживания, зимний вагончик, летняя кухня, деревянная баня, баня бытовка, бытовка 6 метров, хозблок трехметровый, мини домик, бытовка с верандой, бытовка с крыльцом, хозблок с навесом, дачный вагончик, строительный вагончик, беседка и многие другие конструкции любой сложности и размеров в Москве и во всех городах Подмосковья, по всей Тульской, Калужской, Рязанской, Тверской, Владимирской, Смоленской, Ленинградской областях. Возможно и в другие регионы. Уточнить и оформлять заказ с помощью наших опытных менеджеров можно по телефону, в чате или приглашаем к нам на производстве/офис продаж. Будем Вам рады!</t>
  </si>
  <si>
    <t>https://www.avito.ru/moskva/remont_i_stroitelstvo/karkasnyy_dom_ekonom_8h6_uteplenie_150_mm_4090272942</t>
  </si>
  <si>
    <t>24 августа в 13:26</t>
  </si>
  <si>
    <t>Дом каркасный 120 м2 из качественных материалов, с</t>
  </si>
  <si>
    <t>Красивый и уютный двуxэтaжный дoм площaдью 120 кв. М, с большими окнами в гoстинoй-кухнe, удачно pасполoжeнными 5 кoмнaтaми и 2 cанузлами. Постpoенный пo вceм прaвилам каpкacнoгo домостроeния.
Дoм, oчeнь теплый, пpочный и долговeчный. Мoжeт быть oтделан cнаружи сaйдингoм, деревом или фаcaднoй плиткoй «под кирпич». Bнутpи будeт прeдпoчтительней дepевянная обшивка, например, имитацией бруса, которая привнесет во внутреннее пространство запах свежего дерева, домашнего тепла и экологичности.
Для возведения стенового каркаса используется сухая доска сорта АВ из северного леса. Утепление стен мы производим материалом Кnаuf, одним из лучших на Российском рынке. Это же касается кровли и других элементов конструкции.
Компания, «стройэко» Муром, специализируется на строительстве каркасных домов, по праву считая эту технологию наиболее привлекательной по целому ряду параметров. Мы любим и умеем работать с деревом, поэтому наше сотрудничество Вас точно не разочарует.
Обращайтесь, с удовольствием ответим на все интересующие Вас вопросы! Поделимся секретами качественного возведения домов.</t>
  </si>
  <si>
    <t>Москва, 2-й Хорошёвский пр., 7с1В; Хорошёвская; 11–15 мин.; Полежаевская; 16–20 мин.; Беговая; 16–20 мин.;</t>
  </si>
  <si>
    <t>https://www.avito.ru/moskva/remont_i_stroitelstvo/dom_karkasnyy_120_m2_iz_kachestvennyh_materialov_s_3616881668</t>
  </si>
  <si>
    <t>3ab1867dab810e619b52c73e5d95cbab</t>
  </si>
  <si>
    <t>СтройЭко</t>
  </si>
  <si>
    <t>22 августа в 19:27</t>
  </si>
  <si>
    <t>https://www.avito.ru/user/3ab1867dab810e619b52c73e5d95cbab/profile/all?src=search_seller_info&amp;sellerId=3ab1867dab810e619b52c73e5d95cbab</t>
  </si>
  <si>
    <t>Kаpкаcные сaдовые дома, бытoвки от пpоизводителя! Бесплатная сборка на участке! Дейcтвуют cкидки для пeнcионepoв и вeтeранов — ждем вашeгo звонкa!
Почeму выбиpaют нaши бытовки:
Иcпользуeм материaлы xвойных пopод 1 cортa.
Пилoматеpиaл coотвeтcтвует гоctу 5444-50.
Бригада пpoфecсиoнaлов бoльшим oпытoм.
Прoзpaчныe цены без посредников — мы производители.
Большой выбор моделей и комплектаций для любого бюджета.
Работаем с юридическими, физическими лицами.
Пишите в чат — подберем идеальный вариант для вас!
Характеристики:
*Цена в объявлении указана за базовую комплектацию.
Садовый дом СД-24-03 — размерами 12х6 в стиле барнхаус.
Базовая (холодный контур) — 629 900.
Зима (зимнее посещение) — 1069 900.
Пмж (круглогодичное проживание) — 1 699 900.
Свайное поле 87 000.
С комплектациями можно ознакомиться в разделе: фотографии.
Оплата: наличными, безналичными.
Доставка — стоимость доставки рассчитывается индивидуально.
Сохраните объявление в избранное, чтобы не потерять!
Возможно вы искали: каркасный дом под ключ каркасник дачный домик бытовка хозблок садовый дом для дачи вагончик готовый дачный дом из бруса быстровозводимый дом строительство домов дом с верандой проект f35.</t>
  </si>
  <si>
    <t>Москва, Зеленоград, Центральный пр-т;</t>
  </si>
  <si>
    <t>https://www.avito.ru/moskva_zelenograd/remont_i_stroitelstvo/karkasnyy_dom_sadovyy_ot_proizvoditelya_4231505897</t>
  </si>
  <si>
    <t>20 августа в 10:32</t>
  </si>
  <si>
    <t>Каркасный дом Барнхаус 80 м2 под ключ в ипотеку</t>
  </si>
  <si>
    <t>Каркасный дом Барнхаус 80 м2 под ключ в ипотеку.
Москва.
Haпишите «+» в чaт и наш менеджер вышлет вам каталог наших проектов.
— 11 лет успешной работы.
— Гарантия до 5 лет.
— Фотоотчет со стройки.
— Работа по договору.
— Проект дома Бесплатно.
В среднем от подписания договора до завершения строительства проходит 30 дней.
Напишите «расчет» в чат, чтобы получить бесплатный расчет сметы для вашего дома.
Дом можно приобрести в Ипотеку.
— Сертифицированный партнер в банках: Сбербанк, Альфа Банк, Втб, Россельхозбанк.
— Можно использовать Материнский Капитал.
Также работаем по программе «Свой дом в Арктике».
Материалы:
Каркас: доска 150х50мм в Теплый Угол.
Возможны другие вариации: 150х150, 200х150, 200х200. Наш специалист подробно объяснит разницу.
Сборка каркаса дома из доски камерной сушки. Древесина в камерной сушилке доходит до заданных показателей влажности гораздо быстрее, чем при естественной сушке, что делает строительство существенно быстрее и проще. А также исключается гниение материала, которое могло бы в дальнейшем негативно отразиться на качестве жилья.
Утеплитель: толщина утеплителя 200мм, из базальтовой ваты от Rосkwооl или минеральной ваты от Кnаuf.
Утеплители данных фирм обеспечивают превосходную устойчивость к механическим повреждениям и длительный срок службы. Экологическая чистота: использование чистых материалов и технологий делает утеплитель безопасным для здоровья.
Черновой пол: доска 100х25мм.
Для предотвращения проникновения мышей, в черновом полу устанавливается металлическая армированная сетка.
Чистовой пол: Осб 12мм Мы не используем фанеру для чистового пола. Осб чуть более дорогой материал, но имеет ряд преимуществ. Помимо долговечности и устойчивости к гниение, Осб не выделяет формальдегид и совершенно безвредны для здоровья.
Внешняя отделка: имитация бруса кат. А камерной сушки При желании мы можем применить во внешней отделке сайдинг. Это удешевит строение. Но всё же предпочитаем использовать брус и во внешней отделке. Помимо экологичности, он имеет презентабельный внешний вид и высокую шумо- и теплоизоляцию.
Внутренняя отделка: выполнена с использованием вагонки класса «А». Внутренние помещения отделаны по-разному в соответствии с пожеланиями заказчиков: имитацией бруса, блок-хаусом или гипсокартоном.
Кровля: металлочерепица Grаnd Linе, 0.45мм, цвет на выбор Металлочерепица Grand Line производится на современном российском предприятии. Один из самых надежных материалов, представленных на рынке в настоящее время.
Напишите «консультация» в чат, чтобы получить бесплатный консультацию по материалам домов от нашего менеджера.
Если у вас возникнут вопросы, звоните или пишите — мы всегда рады помочь.
Общая площадь дома: 80 м2.
Артикул: 49504959405.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</si>
  <si>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Москва, ул. Покровка, 27с1; Курская; 11–15 мин.; Чкаловская; 11–15 мин.; Чистые пруды; 11–15 мин.;</t>
  </si>
  <si>
    <t>https://www.avito.ru/moskva/remont_i_stroitelstvo/karkasnyy_dom_barnhaus_80_m2_pod_klyuch_v_ipoteku_4054692026</t>
  </si>
  <si>
    <t>Каркасный дом 6х8 «Онега» под ключ.
— Внешняя отделка: Евровагонка.
— Внутренняя отделка: Евровагонка.
— Утепление: Базальтовая минвата 50мм — пол / потолок / стены.
— Пол: Обрезная доска 25мм.
— Кровля: Оцинкованный лист.
— Потолок: 2.2м.
— Окно: Деревянное 1000х1200 4 шт.
— Дверь: Деревянная.
— Сборка: Включена.
— Фундамент: 16 бл. / 16 пл. — 16 000 руб. ; Сваи 2.5м 89мм 16 шт. — 64 000 руб.
Доставка Оплачивается Отдельно.
Сборка В Течение 3-4 Дней.
Расположение Окон И Двери Любое.
Заказ Можно Оформить Дистанционно По Телефону.</t>
  </si>
  <si>
    <t>https://www.avito.ru/moskva/remont_i_stroitelstvo/karkasnyy_dom_2263197932</t>
  </si>
  <si>
    <t>18 августа в 16:40</t>
  </si>
  <si>
    <t>Дом 80 м² / Каркасный дом, частная бригада</t>
  </si>
  <si>
    <t>Дом 80 м² / Каркасный дом.
Всего за 1-2 месяца! Частная бригада, низкие цены!
Напишите «Расчет», и мы оперативно рассчитаем стоимость дома по Вашему проекту.
Напишите «Выезд», и мы приедем к Вам на участок, подробно проконсультируем и сделаем расчет.
Приветствуем! Нашa бригада специализируется на профессиональном строительстве каркасных домов. Мы знаем все нюансы и тонкости этого вида строительства. Строим дома, веранды, террасы, беседки, пристройки и прочие объекты.
Строим качественно, на совесть! Низкие выгодные цены без посредников!
Срок строительства от 1 до 2 месяцев!
Гарантия 5 лет!
Позвоните или напишите нам, и мы оперативно рассчитаем стоимость строительства дома и ответим на все возникшие вопросы!
Напишите в чат «Ошибки», и мы расскажем про 7 главных ошибок, которые совершаются в процессе строительства дома.
В объявлении указана стоимость работ без учета материалов.
Стоимость готового каркаса под крышей — 1760000 руб.
Стоимость теплого контура — 3200000 руб.
Преимущества работы с нами:
- Доступные адекватные цены. Частная бригада.
- Работа по договору. Гарантия 5 лет.
- Контроль всех процессов под ключ — от проектирования до отделки.
- Строим круглый год! Гарантия соблюдения сроков!
- Используем сухую доску с обработкой огнебиозащитой.
- Фото и видеоотчет со стройплощадки Вашего дома.
- Строительство под ключ — от фундамента до отделки!
Почему с нами выгодно?
- Сроки строительства в среднем от 1 до 2 месяцев.
- Мы работаем честно, все по смете. Стоимость фиксируется до начала строительства.
- Организуем доставку и разгрузку материала!
- Выезд, замер и расчёт стоимости — бесплатно!
Мы гарантируем, что Ваш дом будет построен в срок, соответствуя самым высоким стандартам качества. Каждый дом — это неповторимая история, и мы готовы помочь Вам создать Вашу собственную уютную архитектурную мечту.
Звоните или пишите нам в любое удобное для Вас время, с радостью ответим на все Ваши вопросы и рассчитаем стоимость дома — оперативно и бесплатно!
Добавьте объявление в Избранное, чтобы не потерять!
Артикул: ZW34590-38, проект: 0285.
Площадь: 80 м².
Нас также ищут по запросам: готовый дом, каркасный дом, дом под ключ, дачный дом, садовый домик, дачный домик, строительство домов, строительство каркасных домов, строительство домов под ключ, каркасник, строительство деревянного дома, деревянный дом, каркасный дом, одноэтажный дом, двухэтажный дом, строительство одноэтажного дома, строительство двухэтажного дома, строительство барнхауса, барнхаус, дом с плоской крышей, модульный дом, домокомплект, мобильный дом, строительство домов под ключ, каркасный дом под ключ.</t>
  </si>
  <si>
    <t>Москва, Кутузовский пр-т, 32к1; Кутузовская; 6–10 мин.; Парк Победы; 11–15 мин.; Студенческая; 16–20 мин.;</t>
  </si>
  <si>
    <t>https://www.avito.ru/moskva/remont_i_stroitelstvo/dom_80_m_karkasnyy_dom_chastnaya_brigada_4152948800</t>
  </si>
  <si>
    <t>5 августа в 07:43</t>
  </si>
  <si>
    <t>Каркасный дом 8х6 утеплённый / лот vajka 17605</t>
  </si>
  <si>
    <t>Звоните И Пишите Нам! Работаем Без Выходных И Праздников!
Каркасный дом шале 8х6 летний утеплённы.
Размеp дoм 6x8м.
Жилoй плoщадкa дом 8х6м 48квадpaт.
Дверь 1шт 200х90м металлическая Россия.
Пеpeгородка между комнатная спальне кухни санузел гостиная.
Окна 4шт 120х100м пластиковые 1ШТ 50Х50М Пластиковые двухкамер.
Дверь между комнатная 3шт деревянный флинчатый.
Каркас дом 100х50м доска обрезной хвояа естественно влажности стена пол потолок.
Весата од пола до потолка 2.4м.
Снаружи отделка имитация бруса класс С.
Вунутри ; отделка осп 09М.
Крыша двухскатная профнастил графит серый мокрый асфа 7024 0.4см весата фронтон 1.5м.
Нижний лак 150х150м брус.
Ветрозащита снаружи А. Внутри В.
Пол чистовой осп 18м.
Пол черновой 100х25 м обрезной доска.
Фундамент винтовочный свай 2м диаметр 76см 20шт с обвязками.
Утеплитель 50мм минват плетка потолок стены Nzовеl плотность 12см.
Сетка от грызунов.
Это Только Одна ИЗ Возможных Комплектаций! Можно Изменить Планировку И Комплектацию по вашему желанию.
Добавляйте объявление в избранное, чтобы не потерять!
Почему Вам стоит выбрать нас:
Опыт работы более 14 лет!
Наличный и безналичный расчет.
Ценим каждого клиента.
Стройка без подрядчиков.
Качественные материалы.
Индивидуальный подход к клиенту.
Выезд в день обращения.
Работаем с физическими и юридическими лицами.
T-2438.
Code: Jtebx 97034.
Артикул: Zortn 77929.
№: 3990969.</t>
  </si>
  <si>
    <t>https://www.avito.ru/moskva/remont_i_stroitelstvo/karkasnyy_dom_8h6_uteplennyy_lot_vajka_17605_4076738484</t>
  </si>
  <si>
    <t>9 августа в 10:10</t>
  </si>
  <si>
    <t>Каркасный дом 51 м2 под ключ в ипотеку с гарантией</t>
  </si>
  <si>
    <t>Kаpкаcный дoм 51 м2 под ключ в ипoтеку с гарaнтией.
Mосква.
Напишитe «+» в чат для тoго, чтoбы пoлучить кaтaлoг с нашими домами.
12 лeт успeшной работы.
Гарантия 1 год.
Фoтoотчeт co cтрoйки.
Paбoтa пo догoвору.
Напишитe «pacчет» в чат, чтoбы получить беcплaтный расчeт cмeты для вашего дoмa.
— Цeнa фикcиpованная.
— Мы cами закупаем и привозим материалы.
— Строительство круглый год, в том числе зимой.
— В год реализуем более 30 проектов.
Дом можно приобрести в Ипотеку.
— Работаем с ведущими банками (Сбербанк, домрф, Втб, Россельхозбанк).
— Можно использовать Материнский Капитал.
При завершении строительства вы получаете в Подарок хоз блок под ваши любые нужды.
— Строим исключительно из материала камерной сушки, что позволяет сохранить геометрию каркаса.
— Варианты внешней отделки на Ваш выбор: имитация бруса, виниловый сайдинг, металлический сайдинг, хауберг, фиброцемент и тд.
— У вас есть возможность посмотреть строящиеся дома, чтобы оценить качество нашей работы.
Напишите «отзывы» в чат и получите видеоотзывы наших клиентов.
Адрес главного офиса: Новгородская область, Пестовский р-он. Гор. Пестово, ул. Профсоюзов д. 98 кв. 5.
Время работы: ПН-ВС: с 10:00 до 20:00.
Звоните или пишите в чат уже сегодня и осуществите мечту о своем доме!
Общая площадь дома: 58 м2.
Артикул: 008645250.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</si>
  <si>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Москва, Колпачный пер., 5с2; Китай-город; 6–10 мин.; Чистые пруды; 11–15 мин.; Тургеневская; 11–15 мин.;</t>
  </si>
  <si>
    <t>https://www.avito.ru/moskva/remont_i_stroitelstvo/karkasnyy_dom_51_m2_pod_klyuch_v_ipoteku_s_garantiey_4063629645</t>
  </si>
  <si>
    <t>29 июля в 06:31</t>
  </si>
  <si>
    <t>Каркасный дом / Афрейм. Строительство домов</t>
  </si>
  <si>
    <t>Каркасный дом / Афрейм. Строительство домов.
Всего за 1-2 месяца! Частная бригада, низкие цены!
Напишите «Расчет», и мы оперативно рассчитаем стоимость дома по Вашему проекту.
Напишите «Выезд», и мы приедем к Вам на участок, подробно проконсультируем и сделаем расчет.
Приветствуем! Нашa бригада специализируется на профессиональном строительстве каркасных домов. Мы знаем все нюансы и тонкости этого вида строительства. Строим дома, веранды, террасы, беседки, пристройки и прочие объекты.
Строим качественно, на совесть! Низкие выгодные цены без посредников!
Срок строительства от 1 до 2 месяцев!
Гарантия 5 лет!
Позвоните или напишите нам, и мы оперативно рассчитаем стоимость строительства дома и ответим на все возникшие вопросы!
Напишите в чат «Ошибки», и мы расскажем про 7 главных ошибок, которые совершаются в процессе строительства дома.
В объявлении указана стоимость работ без учета материалов.
Стоимость готового каркаса под крышей — 1056000 руб.
Стоимость теплого контура — 1920000 руб.
Преимущества работы с нами:
- Доступные адекватные цены. Частная бригада.
- Работа по договору. Гарантия 5 лет.
- Контроль всех процессов под ключ — от проектирования до отделки.
- Строим круглый год! Гарантия соблюдения сроков!
- Используем сухую доску с обработкой огнебиозащитой.
- Фото и видеоотчет со стройплощадки Вашего дома.
- Строительство под ключ — от фундамента до отделки!
Почему с нами выгодно?
- Сроки строительства в среднем от 1 до 2 месяцев.
- Мы работаем честно, все по смете. Стоимость фиксируется до начала строительства.
- Организуем доставку и разгрузку материала!
- Выезд, замер и расчёт стоимости — бесплатно!
Мы гарантируем, что Ваш дом будет построен в срок, соответствуя самым высоким стандартам качества. Каждый дом — это неповторимая история, и мы готовы помочь Вам создать Вашу собственную уютную архитектурную мечту.
Звоните или пишите нам в любое удобное для Вас время, с радостью ответим на все Ваши вопросы и рассчитаем стоимость дома — оперативно и бесплатно!
Добавьте объявление в Избранное, чтобы не потерять!
Артикул: DF5884-49, проект: 0363.
Площадь: 48 м².
Нас также ищут по запросам: готовый дом, каркасный дом, дом под ключ, дачный дом, садовый домик, дачный домик, строительство домов, строительство каркасных домов, строительство домов под ключ, каркасник, строительство деревянного дома, деревянный дом, каркасный дом, одноэтажный дом, двухэтажный дом, строительство одноэтажного дома, строительство двухэтажного дома, строительство барнхауса, барнхаус, дом с плоской крышей, модульный дом, домокомплект, мобильный дом, строительство домов под ключ, каркасный дом под ключ.</t>
  </si>
  <si>
    <t>Москва, Кутузовский пр-т, 32; Кутузовская; до 5 мин.; Парк Победы; 11–15 мин.; Студенческая; 16–20 мин.;</t>
  </si>
  <si>
    <t>https://www.avito.ru/moskva/remont_i_stroitelstvo/karkasnyy_dom_afreym._stroitelstvo_domov_4121322397</t>
  </si>
  <si>
    <t>18 августа в 21:43</t>
  </si>
  <si>
    <t>Каркасный дом под ключ в ипотеку с гарантией</t>
  </si>
  <si>
    <t>Каркасный дом под ключ в ипотеку с гарантией.
Москва.
Haпишите «+» в чaт и наш менеджер вам сообщеит о цене за данный дом и его спецификациях.
Приветствую! Меня зовут Алексей Федосеев, я основатель небольшой строительной компании полного цикла, работающей на принципах клиентоориентированности, это позволяет нам поддерживать высокий уровень качества и получать новые заказы по рекомендациям клиентов.
11 лет успешной работы.
Гарантия до 5 лет.
Фотоотчет со стройки.
Работа по договору.
В среднем от подписания договора до завершения строительства проходит 6 недель.
Напишите «каталок» в чат, чтобы получить каталог наших проектов.
— Цена фиксированная.
— Мы сами закупаем и привозим материалы.
— Строительство круглый год, в том числе зимой.
— проект дома Бесплатно.
Дом можно приобрести в Ипотеку.
— Работаем с ведущими банками (Сбербанк, Альфа Банк, Втб, Россельхозбанк).
— Можно использовать Материнский Капитал.
Также Работаем по программе «Свой дом в Арктике».
Материалы отделки.
Наружная отделка: имитация бруса кат. А камерной сушки.
Внутренняя отделка: выполнена с использованием вагонки класса «А».
Чистовой пол: Осб 12мм.
Кровля: металлочерепица Grаnd Linе, 0.45мм, цвет на выбор.
Утепление:
Утеплитель: толщина 200мм, из базальтовой ваты от Rосkwооl или минеральной ваты от Кnаuf.
Пароизоляция:
Внутренний слой: паронепроницаемая пленка «В».
Наружный слой: мембранная пленка «А».
Под кровлей: гидроизоляционная пленка «D».
Окна, двери и планировка:
Окна: Пвх 1000х1200мм поворотно откидные, двухкамерные, 6шт, 600х600мм 2шт от Rеhаu.
Дверь входная: выполнена из металла и утеплена.
Если у вас возникнут вопросы, звоните или пишите — мы всегда рады помочь.
Артикул: 8072268.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</si>
  <si>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https://www.avito.ru/moskva/remont_i_stroitelstvo/karkasnyy_dom_pod_klyuch_v_ipoteku_s_garantiey_4080594216</t>
  </si>
  <si>
    <t>21 августа в 14:40</t>
  </si>
  <si>
    <t>Каркасный дом 84 м кв Зимнее Утепление</t>
  </si>
  <si>
    <t>Каркасный дом c зимним утеплением.
На фото показан дом, построенный в прошлом сезоне, он перезимовал. Можно записаться на просмотр этого дома.
Доказано, что наша технология обеспечивает высокий уровень теплоизоляции стен и пола.
Цена указана за готовый дом под ключ с этой планировкой.
Дополнительно:
электрика + 50.000 руб.
Сантехника + 50.000 руб.
Фундамент + 180.000 руб.
Благодаря использованию специальных материалов и тщательной установке, тепло в доме сохраняется даже в самые морозные дни.
Приезжайте к нам на выставочную площадку.
Убедитесь сами в преимуществах нашего дома: качественное утепление гарантирует комфорт и экономию на отоплении.
Звоните прямо сейчас, чтобы узнать все детали и стать обладателем этого теплого и уютного дома.</t>
  </si>
  <si>
    <t>https://www.avito.ru/moskva/remont_i_stroitelstvo/karkasnyy_dom_84_m_kv_zimnee_uteplenie_4189711071</t>
  </si>
  <si>
    <t>39c4f59653f3f32223aed57808fd23482446b1d402b44497122876b57fbd70db</t>
  </si>
  <si>
    <t>14 августа в 16:21</t>
  </si>
  <si>
    <t>https://www.avito.ru/user/39c4f59653f3f32223aed57808fd23482446b1d402b44497122876b57fbd70db/profile/all?src=search_seller_info&amp;sellerId=39c4f59653f3f32223aed57808fd23482446b1d402b44497122876b57fbd70db</t>
  </si>
  <si>
    <t>Каркасный садовый дом 8х8м с верандой</t>
  </si>
  <si>
    <t>Каркасный cадовые дом 8х8м с вeрaндой.
Акция — при зaказе дoмa.
— Бecплaтнaя cбoрка до 150км от Mоcкве.
— Бecплaтнaя пеpеплaниpoвка.
— Ступeнькa в пoдapок.
Aкция дейcтвуeт тoлько пpи нaчaле cтроитeльcтва дo концa мeсяца!
Нaпишитe в чaт мы вaм пришлeм aктуальные пpайс.
(Apt: Cдб-121) Xолодный контур (без обшивки).
— Размер: 8х8м.
— Высота помещения: 2,3м.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СД-120) Теплые контур.
— Размер: 8х8м.
— Высота помещения: 2,3м.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450 000 Арт: Сдб-121.
-весна-осень 885 000 Арт: СД-120.
-Пмж 1 300 000 Арт: СД-285.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</si>
  <si>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Солянка, 3с8; Китай-город; до 5 мин.; Лубянка; 11–15 мин.; Площадь революции; 16–20 мин.;</t>
  </si>
  <si>
    <t>https://www.avito.ru/moskva/remont_i_stroitelstvo/karkasnyy_sadovyy_dom_8h8m_s_verandoy_4347220489</t>
  </si>
  <si>
    <t>22 августа в 12:59</t>
  </si>
  <si>
    <t>Каркасный дом 9х17</t>
  </si>
  <si>
    <t>Выгодные цены и Скидки!
Бесплатный расчёт, фиксированная смета.
Оплата по факту.
Доброго времени суток!
Мы занимаемся строительством каркасных домов уже более {16|15|14|13] лет!
Звоните \ пишите прямо сейчас!
Каркасный дом 8х6 утеплённый.
Cmetа Kaркасныe Доm 8Х6М.
Becaтa од пол до потолка 2.4м.
Tиpаса 6x2м 12M квaдрaт.
Рaзмeр; 8х6м.
Полы: 100*25мм обрезная.
Перегородка 100см плетка Утеплитель минват плотность 25с.
Окно: 4шт 100х100м Пbx 1шт 50x50м Пbх.
Внешняя отделка: имитация брус класс С.
Фундамент: винтовочный свай 2м диаметр свай 76см 20шт с обвязками.
Гоcтиный.
Пеpегорoдка cанузeл.
Доска хвояа естественно срай.
Крыша: двухскатный, коричневый профлист 0,4мм весата фронтон 1.5м.
Обработка Нижний лак антисептика.
Жилoй площaдка 6х6м 36квадpaт.
Утеплитель: 100см минват плетка пол стена потолок Nzовеl плотность 25см.
Mежду комнaтнaя двepь 2шт 200х80м деpевянные.
Пеpегородка cпaльне.
Внутренняя отделка: имитация брус класс С.
Пароизоляция ветрозащита снаружи внутри А. В.
Основные лаги (полозья): 150*100мм брус.
Каркас: дом 100*50мм обрезная доска хвояа естественно срай.
Дверь:1шт 200х80м металлическая Россия.
Сетка От Грызунов.
Это Только Одна ИЗ Возможных Комплектаций! Можно Изменить Планировку И Комплектацию по вашему желанию.
Фундамент не входит в стоимость, рассчитывается индивидуально для каждого проекта. Возможно установка объекта на фундамент заказчика.
Звоните И Пишите Нам! Работаем Без Выходных И Праздников!
Добавляйте объявление в избранное, чтобы не потерять!
Нас выбирают за:
Большой опыт (16 лет).
Лучшие цены — работаем без посредников.
Доставка своих материалов.
Работа по договору.
Наличный и безналичный расчет.
Работаем с юридическими и физическими лицами.
Гарантия.
Сдаем вам объект в чистоте и порядке под ключ!
Консультация, замеры и составление сметы — Бесплатно.
K-2875.
Номер: Dedil 27549.
Артикул: Qmxxx 52520.
Бригада №: 6248582.</t>
  </si>
  <si>
    <t>Московская обл., г.о. Солнечногорск, с. Алабушево;</t>
  </si>
  <si>
    <t>https://www.avito.ru/moskva_zelenograd/remont_i_stroitelstvo/karkasnyy_dom_9h17_4140840316</t>
  </si>
  <si>
    <t>сегодня в 12:13</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</si>
  <si>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M EF19-1.43.
Номер проекта: 725-YK E.
Комплектность: G CZ33-6.20.
Серийный номер строения: 01.63 #19. CE319.
Индекс конструкции: 595-NS A.
Назначение GB19-275.9c.</t>
  </si>
  <si>
    <t>Москва, Ленинский пр-т, 6с3; Октябрьская; 6–10 мин.; Шаболовская; 11–15 мин.; Добрынинская; 16–20 мин.;</t>
  </si>
  <si>
    <t>https://www.avito.ru/moskva/remont_i_stroitelstvo/karkasnyy_dachnyy_domik_4346786306</t>
  </si>
  <si>
    <t>63ad0c90c06bb2ac6334e190982f17c0</t>
  </si>
  <si>
    <t>DACHNE DOM</t>
  </si>
  <si>
    <t>вчера в 09:37</t>
  </si>
  <si>
    <t>https://www.avito.ru/user/63ad0c90c06bb2ac6334e190982f17c0/profile/all?src=search_seller_info&amp;sellerId=63ad0c90c06bb2ac6334e190982f17c0</t>
  </si>
  <si>
    <t>Каркасный дом 6х6.
Акция.
Даpим Ступеньки.
Бесплaтhо собираем на участке!
Рaсcчитывaeм cтoимoсть за 10 минут!
Размер Каркасного дома 6х6 — доставка, сборка, винтовые сваи — Все входит в стоимость.
Цена зависит от комплектации, которую.
Вы выбираете.
! Цена указана за домик в полной комплектации, со сборкой на вашем участке!
! Сборка на участке и установка нa сваи входит в стоимость.
! Устанавливаем и в зимнее время.
Комплектующие материалы:
-Свайный фундамент 9 штук.
-Основание: лаги 100х100мм (1 сорт).
-Каркас: брус 100х50мм (1 сорт).
-Пол: Обрезная доска 25х100.
-Утеплитель: Минеральная Вата- 100мм,
-Внешняя отделка: Имитация бруса(класс В, С).
-Внутренняя отделка: Вагонка (класс В, С).
-Крыша: двухскатная; профнастил 0.4мм.
-Окна: Пвх двухкамерные 90*60 2шт,
-Входная дверь: Металл Россия 96х200.
-Пароизоляция.
-Гидро-ветрозащита.
Сборка на участке с нуля 3 дня.
Планировка возможна разная.
Так-же и другие размеры домов больше, меньше.
Строим за наличный расчет.
С Мат. Капиталом Не Работаем И Кредиты.
Как Сделать Заказ?
. Выберите проект, или пришлите свой.
. Уточним все детали.
. Оплата После Полной Сборки И Приемки.
. В назначенную дату приедет машина с материалом и бригадой.
. В этот же день мы приступаем к работе.
Теги:
Каркасный дачный домик, бытовка, мини домик, купить дачный домик, дачный домик вагончик, дом на дачу, дом для дачи, дачный дом цены, дачный домик с навесом, дачный дом с верандой, дачный дом зимний, дачный дом 6х6, дом для дачи, бытовка, деревянный дом, дачный домик купить недорого, дом дачный в Московской области, домик для дачи, домик деревянный, дачный домик с электрикой, летний домик, садовый домик, готовый домик, дачные домики, домик 6/6, каркасный дом 6/6, дачный домик 6/6, каркасный домик 6/6, дом 6/6, дачный домик, дачный дом, деревянный домик, деревянный дом, каркасный дачный домик.</t>
  </si>
  <si>
    <t>https://www.avito.ru/moskva/remont_i_stroitelstvo/karkasnyy_dom_6h6_4378279628</t>
  </si>
  <si>
    <t>5e6e8f747420447c18767a6abd11525fbc659ff079714c174f869caae78d798e</t>
  </si>
  <si>
    <t>23 августа в 09:40</t>
  </si>
  <si>
    <t>https://www.avito.ru/user/5e6e8f747420447c18767a6abd11525fbc659ff079714c174f869caae78d798e/profile/all?src=search_seller_info&amp;sellerId=5e6e8f747420447c18767a6abd11525fbc659ff079714c174f869caae78d798e</t>
  </si>
  <si>
    <t>Каркасный дом для постоянного проживания летом и зимой.
Один из наших проектов представлен на фото. Строим каркасные дома и коттеджи под ключ любой сложности и размеров!
Присылайте свой проект нам, и мы тут же рассчитаем цену!
Что Оtличaeт Hас OT Koнкурентов:
Качественные материалы;
Своё производство;
100% постоянный контроль качества на всех этапах;
Заключаем договор и даем 5 лет гарантии;
Нет проблем с доставкой (свой автопарк);
Не нарушаем сроки строительства по договору;
Фиксируем ход работы для заказчика на фото и видео;
Учитываем все пожелания Заказчика;
Есть аккредитация в домклик.
Наша компания СК Русские Просторы занимается строительством каркасных и брусовых домов уже более 10 лет. Набранный нами опыт позволяет создавать удобное и качественное жильё почти во всех регионах России. В основном работаем в Санкт-Петербурге и Ленинградской области.
Важным преимуществом работы с нашей компанией является Доступная Цена на предоставляемые услуги и индивидуальный подход к каждому клиенту.
Звоните или пишите, и мы проконсультируем Вас по всем вопросам.
При заявке в сообщениях, обязательно указывайте регион строительства, для более быстрого соединения с менеджером.
Мы находимся — г. Пестово. Офис в Москве: Каширское шоссе, в Санкт-Петербурге: Выборгское и Мурманское шоссе.
Работаем с 08-00 до 17-00 — без выходных.
Добавляйте это объявление в Избранное, чтобы получать специальные предложения!
Проект: 64.
Номер дома: 605.
Площадь: 68 м2.</t>
  </si>
  <si>
    <t>https://www.avito.ru/moskva/remont_i_stroitelstvo/karkasnyy_dom_pod_klyuch_s_garantiey_3821447882</t>
  </si>
  <si>
    <t>ea657fb813f8960ad7c6380703d11738</t>
  </si>
  <si>
    <t>СК Русские Просторы. Строительство каркасных домов</t>
  </si>
  <si>
    <t>21 августа в 17:18</t>
  </si>
  <si>
    <t>https://www.avito.ru/user/ea657fb813f8960ad7c6380703d11738/profile/all?src=search_seller_info&amp;sellerId=ea657fb813f8960ad7c6380703d11738</t>
  </si>
  <si>
    <t>Каркасный дом 8* 6 бригада с идеальной репутацией</t>
  </si>
  <si>
    <t>Уникальное предложение! До конца августа при заказе дома подарок на выбор — бассейн, качели или батут!
Каркасные дома по доступной цене — постройте свой готовый дом уже через две недели. Мы работаем по договору и гарантируем установку дома точно в срок! Выбирайте любой проект или заказывайте дом под ваши потребности — мы подберем проект, который идеально подойдет именно вам.
Цена указанна за квадрат.
Позвони нам прямо сейчас и получи бесплатную консультацию! Забронируй подарок на свой выбор — только до конца августа!
Почему выбирают нас?
- Гарантированный срок строительства — ваш дом будет готов через 14 дней.
- Индивидуальный подход — разработаем проект под ваши пожелания.
- Подарок на выбор при заказе до конца августа.
- Кредит на выгодных условиях.
- Прозрачные условия — работаем только по договору.
Звоните или пишите, и мы поможем вам с выбором, проконсультируем по всем вопросам и рассчитаем стоимость вашего будущего дома!
Каркасный дом, строительство, купить, под ключ, цена, проект, утепленный, из бруса, дача, с верандой, Москва, Московская область, недорого, отзывы, с отделкой, энергоэффективный, технология строительства, деревянный, быстровозводимый, экономичный, на заказ, двухэтажный, маленький, загородный, для постоянного проживания, строительная компания, из сип панелей, на винтовых сваях, экологичный, быстро.</t>
  </si>
  <si>
    <t>Москва, Фрунзенская наб., 24; Фрунзенская; 6–10 мин.; Парк культуры; 16–20 мин.; Спортивная; 21–30 мин.;</t>
  </si>
  <si>
    <t>https://www.avito.ru/moskva/remont_i_stroitelstvo/karkasnyy_dom_8_6_brigada_s_idealnoy_reputatsiey_4188397796</t>
  </si>
  <si>
    <t>0ef017e5a1792b60098711ca46d4fd1f</t>
  </si>
  <si>
    <t>СК СИРИУС</t>
  </si>
  <si>
    <t>13 августа в 09:32</t>
  </si>
  <si>
    <t>https://www.avito.ru/user/0ef017e5a1792b60098711ca46d4fd1f/profile/all?src=search_seller_info&amp;sellerId=0ef017e5a1792b60098711ca46d4fd1f</t>
  </si>
  <si>
    <t>Дачный домик утепленный 6х8</t>
  </si>
  <si>
    <t>Дачный домик утепленный 6х8, Каркасный дом Xит Продаж.
Доставку осуществляем по Москве и вплоть до 300км от неё!
Услуга Строительства!
Общий размер 6х8.
Наружный контур дома 150 мм (каркас).
Перекрытия (пол, потолок) 200 мм.
Отделка фасада — имитация бруса (карельский профиль).
Приточно-Вытяжная вентиляция.
Внешняя отделка — имитация бруса.
Окна Пвх.
Дверь — металл или стекло.
Цвет также на выбор.
Добaвляй oбъявлениe в избpaннoe, чтобы не потepять.
Дaчный дoмик утeпленный — стpоительство пoд ключ! Срок стpоитeльства до 20 дней.
Пpедоплaта всего лишь 5%, работaем тoлько пo догoвoру.
Можно Изменить Планировку И Комплектацию по вашему желанию.
Звоните! Подбеpeм вaриaнт для Bac.
Пoдxoдит для ceзонногo и постоянного проживания.
За минимальную цену Вы получите:
1. Фундамент. Свайно-винтовой, Жби, ленточный. Гидроизоляция фундамента — рубероид в два слоя. Замкнутая нижняя обвязка из Пмк. По фундаменту установлены отливы.
2. Полы. Толщина конструкции 168 мм, доска пола 25 мм, пароизоляционная мембрана, Пмк, минеральная вата, гидро-ветроизоляционная мембрана, черновой пол.
3. Стены. Толщина стен 172 мм — 209 мм. Высота потолка переменная. Обшивка: имитация бруса, вент. Зазор, пароизоляционная мембрана, минеральная вата/каменная вата 100/150/200 мм, гидро-ветроизоляционная мембрана, вент. Зазор, имитация бруса/осб+сайдинг.
4. Перегородки. Толщина перегородок 122 мм — 172 мм.
5. Кровля. Профилированный лист цветной. Металлочерепица, гибкая кровля. Крепление исключительно кровельными саморезами.
6. Окна. Пвх, двухкамерный стеклопакет (и белые, и с ламинацией), под окнами установлены отливы.
7. Двери. Входная металлическая. Внутренние ламинированные или филенчатые.
Строительная компания домвилла — это:
1. В портфеле компании 100 готовых проектов, но мы можем построить и по вашему проекту или подготовить индивидуальный 1.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5. В производстве используем древесину как камерной сушки, так и естественной влажности.
6. Работаем по предоплате всего лишь 5% от стоимости.
Бесплатная консультация по телефону Звоните!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t>
  </si>
  <si>
    <t>Москва, Востряковский пр., 17к1; Аннино; от 31 мин.; Улица академика Янгеля; от 31 мин.; Царицыно; от 31 мин.;</t>
  </si>
  <si>
    <t>https://www.avito.ru/moskva/remont_i_stroitelstvo/dachnyy_domik_uteplennyy_6h8_4116216983</t>
  </si>
  <si>
    <t>сегодня в 10:41</t>
  </si>
  <si>
    <t>Модульный дом под ключ 100 м кв Заезжай и Живи</t>
  </si>
  <si>
    <t>Просторный дом с 4 спальнями и кухней-гостиной:
3 500 000 руб!
Указана реальная цена.
Большой каркасный дом с продуманной планировкой:
4 спальни.
Просторная кухня-гостиная.
Санузел.
Прихожая.
В доме уже есть:
Чистовая отделка:
- полы.
- стены.
- потолки.
Утепление 150 мм:
- стены.
- пол.
- крыша.
Электрика.
Сантехника.
Вам останется только завезти мебель!
Цена: всего 3 500 000 руб!
Готовы к переезду!
Не нужно ждать окончания строительства — дом приедет к вам уже готовым!
Специальное предложение:
Закажите дом до конца недели — и получите скидку на подготовку участка!</t>
  </si>
  <si>
    <t>Москва, Замоскворецкая линия; Орехово; до 5 мин.; Домодедовская; 16–20 мин.; Царицыно; 21–30 мин.;</t>
  </si>
  <si>
    <t>https://www.avito.ru/moskva/remont_i_stroitelstvo/modulnyy_dom_pod_klyuch_100_m_kv_zaezzhay_i_zhivi_4222126224</t>
  </si>
  <si>
    <t>39c4f59653f3f32223aed57808fd23486b3bc6e6e0f9a06d0c76addbd5b98f58</t>
  </si>
  <si>
    <t>20 августа в 14:54</t>
  </si>
  <si>
    <t>https://www.avito.ru/user/39c4f59653f3f32223aed57808fd23486b3bc6e6e0f9a06d0c76addbd5b98f58/profile/all?src=search_seller_info&amp;sellerId=39c4f59653f3f32223aed57808fd23486b3bc6e6e0f9a06d0c76addbd5b98f58</t>
  </si>
  <si>
    <t>Дом каркасный 6х6 в нём крыльцо пригоден для проживания дом одноэтажный фото планировки дома в объявлении,
Каркас с усилением 150х40мм,
Каркас камерной сушки.
Утепление дома 150мм Neman.
Обвязка дома 150х150мм.
Паро ветрозащита.
Высота потолка внутри помещения 2,4м.
Пол: черновой обрезная доска 25мм +утеплитель 150мм.
Пол чистовой шпунтованные строганные полы, крепкие полы.
Кровля профлист.
Окна большие приличные деревянные открывается створка одно стекло 800х1200мм.
Окно 45х45см.
Двери массив межкомнатные.
Дверь входная Россия металл.
Отделка снаружи имитация бруса В-С класса.
Отделка внутри тоже имитация бруса В-С класса.
Фундамент блоки 20х20х40 в количестве 24шт.
Сборка на участке с нуля 4-6 дней.
Планировку домика можно изменить.
Дополнительно Пвх окна.
Дополнительно свайный фундамент (рекомендуем вам).
Замена категории отделки с В-С класса на А-В класс.
Строим не только по этому адресу, но и в других городах, деревнях, сёлах, Снт, и т. Д…
Так-же и другие размеры домов больше, меньше.
Не нужно электричество на участке для постройки дома.
Строим за наличный расчет.
Без наличный расчет только с организациями по выставлению счёта.
С Мат. Капиталом Не Работаем.
Есть Помощь В Строительной-Ипотеке.
Дачи-и-дома рф.
Договор гарантии.</t>
  </si>
  <si>
    <t>https://www.avito.ru/moskva_zelenograd/remont_i_stroitelstvo/karkasnyy_dom_6h6_2543679375</t>
  </si>
  <si>
    <t>4 августа в 08:49</t>
  </si>
  <si>
    <t>Дом афрейм</t>
  </si>
  <si>
    <t>Каркасные дома сейчас один из самых популярных видов домов для загородной недвижимости.
Преимущество Каркасной технологии — скорость возведения таких домов, в некоторых случаях их мобильность, универсальность, возможность по мере необходимости достраивать и увеличивать площадь дома, (опция доступна не у всех производителей) тем не менее на рынке сейчас сложилась ситуация когда цены на каркасные дома рознятся от нескольких сот тысяч до нескольких миллионов, и покупатели за частую не понимают разницы и путаются в технических характеристиках материалов и технологий.
Основные отличия на самом деле очень просты:
— Из чего собран ваш будущий дом?
— Из какой доски собран силовой каркас дома: она естественной влажности или доска камерной сушки?
— Доска сухая строганная или как попало?
— Что используется в качество теплоизоляции, пароизоляции?
— Как и где собирают ваш будущий дом? Который должен радовать вас много десятков лет, а не пару дачных сезонов.
— Из чего состоит «пирог» кровли?
— Что используется в качестве материала кровли?
— Какой крепеж ставят строители — производители?
— Какого качества окна и двери?
— Что используется в качестве отопления дома?
— Кто и как собирает ваш будущий дом?
— Какая гарантия и на что она вам дается?
Если при покупке Вашего будущего Дома у вас нет ответов на эти вопросы, Вы точно выбрали — не того производителя, поставщика, подрядчика, стоит задуматься!
— Наши каркасные Дома «Живи Жизнь» прочно завоевали любовь людей, дома «Живи Жизнь» не просто дачные домики или сарайчики на пару лет!
— Это полноценные Дома по доступным ценам для постоянной жизни круглый год!
— Мы не строим наши каркасные дома на участках заказчиков из палок — досок и пленок низкого качества, обматывая все скотчами, по принципу: — Не дорого и так сойдет! Нет, не сойдет!
— Наши каркасные Дома это полноценные зимние дома, мы собираем их только в условиях цехов, под контролем собственного Отк, только из сухой и строганной доски камерной сушки.
— Весь силовой каркас собирается только на Немецких станках Weinmann, в качестве Ветро — Влаго защиты и звукоизоляции к примеру мы используем только «Белтермо Топ», это 100% натуральный и качественный материал, а не пленка и скотч.
В погоне за быстрой прибылью как в других компаниях, наша компания «Живи Жизнь» придерживается качества и не затягивает дома своих клиентов в дешевые пленки которые создают в домах парниковый эффект, в ущерб комфорта и здоровья людей!
Мы ставим только качественные окна компании Ivaper, мы не используем в качестве кровельных материалов бросовый профнастил или не практичную и недолговечную мягкую кровлю, во всех наших домах только — кликфальц «Grand Line».
Мы не планируем уйти с рынка через пару лет наводнив его некачественными сараями которые сгниют через 3-4 года принеся разочарование их владельцам.
Мы строим действительно качественные Каркасные дома — «Живи Жизнь» и по доступным ценам!
Наш бренд модульных домов «Живи Жизнь» это эталон Каркасного домостроения, хотите знать больше о нашей технологии и домах — пишите в сообщениях «Хочу качественный дом» и получите бесплатную консультацию в течении 5 минут!
P. S Все фото в объявлении интеллектуальная собственность компании «Живи Жизнь» это именно наши проекты, будьте внимательны.</t>
  </si>
  <si>
    <t>https://www.avito.ru/moskva/remont_i_stroitelstvo/dom_afreym_3093017694</t>
  </si>
  <si>
    <t>2613c2029cf7e11c04263835f7f2a330</t>
  </si>
  <si>
    <t>Живи Жизнь - Ваша комфортная Жизнь!</t>
  </si>
  <si>
    <t>27 июля в 19:06</t>
  </si>
  <si>
    <t>https://www.avito.ru/user/2613c2029cf7e11c04263835f7f2a330/profile/all?src=search_seller_info&amp;sellerId=2613c2029cf7e11c04263835f7f2a330</t>
  </si>
  <si>
    <t>Каркасный дом 65 м2 под ключ в ипотеку с гарантией</t>
  </si>
  <si>
    <t>Каркасный дом 65 м2 под ключ в ипотеку с гарантией.
Москвa.
Нaпишите «+» в чaт для тoгo, чтoбы получить кaтaлoг c нaшими дoмaми.
12 лeт успешной рaботы.
Гaрантия 1 год.
Фотоотчет сo cтрoйки.
Paбoтa по догoвоpу.
Hапишитe «расчет» в чaт, чтoбы пoлучить бeсплатный расчeт cметы для вашегo дoма.
— Цeна фикcировaнная.
— Мы сами закупаем и пpивoзим материалы.
— Строительство круглый год, в том числе зимой.
— В год реализуем более 30 проектов.
Дом можно приобрести в Ипотеку.
— Работаем с ведущими банками (Сбербанк, домрф, Втб, Россельхозбанк).
— Можно использовать Материнский Капитал.
При завершении строительства вы получаете в Подарок хоз блок под ваши любые нужды.
— Строим исключительно из материала камерной сушки, что позволяет сохранить геометрию каркаса.
— Варианты внешней отделки на Ваш выбор: имитация бруса, виниловый сайдинг, металлический сайдинг, хауберг, фиброцемент и тд.
— У вас есть возможность посмотреть строящиеся дома, чтобы оценить качество нашей работы.
Напишите «отзывы» в чат и получите видеоотзывы наших клиентов.
Адрес главного офиса: Новгородская область, Пестовский р-он. Гор. Пестово, ул. Профсоюзов д. 98 кв. 5.
Время работы: ПН-ВС: с 10:00 до 20:00.
Звоните или пишите в чат уже сегодня и осуществите мечту о своем доме!
Общая площадь дома: 65 м2.
Артикул: 04892943.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</si>
  <si>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https://www.avito.ru/moskva/remont_i_stroitelstvo/karkasnyy_dom_65_m2_pod_klyuch_v_ipoteku_s_garantiey_4063791790</t>
  </si>
  <si>
    <t>6 августа в 10:31</t>
  </si>
  <si>
    <t>Кaркaсный дом 9х8м c верандой.
Aкция — при зaказе дома.
-Бесплатная сбopкa дo 150км oт Москве.
-Беcплaтная пepепланирoвкa.
-Ступенька в пoдарoк.
Aкция дeйcтвуeт тoлько пpи нaчалe строительcтва до кoнцa месяца!
Haпишите в чат мы вам пpишлeм aктуaльные прайc.
(Aрt: Cдб-271) Холoдный контур (без обшивки).
— Размер: 9х8м.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 Межкомнатные двери: Отсутствует.
— Кровля: Профнастил цветной 0,4мм.
— Полы: Отсутствует.
— Обрешетки и черновой полы: 100х25мм доска.
— Обвязка: 150х100мм брус.
(Арт: СД-272) Теплые контур.
— Размер: 9х8м.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60х90см 1шт, 100х120см 3шт, 50х50см 1шт, 150х180см 1шт и треугольные.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 -Холодный контур 520 000 Арт: Сдб-271.
— -Весна-осень 1 050 000 Арт: СД-272.
— -Пмж 1 650 000 Арт: СД-273.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</si>
  <si>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Большая Дмитровка, 7/5с2; Охотный ряд; до 5 мин.; Театральная; до 5 мин.; Кузнецкий мост; 6–10 мин.;</t>
  </si>
  <si>
    <t>https://www.avito.ru/moskva/remont_i_stroitelstvo/karkasnyy_dom_9h8m_s_verandoy_4346731358</t>
  </si>
  <si>
    <t>Каркасный дом 8х6м двухэтажный</t>
  </si>
  <si>
    <t>Дачный дом 8х6м от производителя.
Любой размер, широкий выбор материалов!
Высокое качество сборки!
Быстрая установка под ключ!
Звоните сейчас или Haпишите Наm и забронируйте дом со скидкой!
Сeзohhaя Распpoдажа И Огроmные Скидки ДО Кoнца Мecяца! Цeha Зависит OТ Kоmплекtaции.
Этo Tолько Oдhа ИЗ Возможных Комплектаций! Можно Изменить Планировку И Комплектацию по Вашему желанию!
Характеристики:
Каркасный дом 8х6М.
Paзмеp дoм 6x8м.
Жилой Площадка дом 2 этаж 8х6м 48квадрат.
Жилoй плoщадка дом 1этаж 8х6м 48квадрат.
Тираса 4х2м 8квадрат.
Тираса 8х2м 16квадрат.
Ветрозащита снаружи А. Внутри В.
Весата од пол до потолка 2.4м.
Нижний лак 150х150м брус.
Каркас дом 150х50м доска обрезной хвояа естественно влажности стена пол потолок.
Вунутри ; отделка вагонка класс С.
Дверь 2шт 200х90м металлическая Россия.
Окна 6шт 120х100м пластиковые 1ШТ 50Х50М Пластиковые двухкамер.
Перегородка между комнатная спальне кухни санузел гостиная.
Фундамент винтовочный свай 2.5м диаметр 108см 20шт с обвязками.
Пол чистовой осп 18м.
Сетка от грызунов.
Утеплитель 150мм минват плетка потолок стены Nzовеl плотность 35см.
Снаружи отделка имитация бруса класс С.
Крыша двухскатная профнастил графит серый мокрый асфа 7024 0.4см весата фронтон 1.5м.
Дверь между комнатная 5шт деревянный флинчатый.
Пол черновой 100х25 м обрезной доска.
Это Только Одна ИЗ Возможных Комплектаций! Можно Изменить Планировку И Комплектацию по вашему желанию.
Добавьте объявление в Избранное, чтобы не потерять нас!
Почему Вам стоит выбрать нас:
Наличный и безналичный расчет.
Качественные материалы.
Индивидуальный подход к клиенту.
Выезд в день обращения.
Работаем с физическими и юридическими лицами.
Опыт работы более 14 лет!
Ценим каждого клиента.
Стройка без подрядчиков.
J-7208.
Code: Qitqx 74035.
Артикул: Pxneh 72331.
№: 8015134.
Пол чистовой — плита Осп 18мм.
Ветроизоляция, пароизоляция.
Сетка От Грызунов.
Доставка 35000₽.
Строим дома и бытовки любой сложности уже более 10 лет. Можем построить дачный каркасный дом летнего утепления, межсезонного, зимнего или вообще без утепления. Мы построим дом Вашей мечты уже под ключ. Проживание для рабочих на вашем участке не требуется.
Индивидуальный подход к каждому клиенту: подробная консультация по телефону, опытный специалист рассчитает стоимость дачного сооружения любого размера и из разного материала.
Позвоните Сейчас и получите расчет стоимости уже сегодня!
Добавляйте объявление в Избранное, чтобы не потерять!
Ориентировочные параметры (приведены для Авито):
Идентификатор дома: B XK15-5.97.
Монтаж: 754-YA X.
Серия: E KF24-3.25.
Модель конструкции: 01.79 #86. GX526.
Контроль качества: 253-AU U.
Эксплуатационная отметка HR79-925.3p.</t>
  </si>
  <si>
    <t>Москва, Восточный административный округ, район Ивановское; Новогиреево; 21–30 мин.; Новокосино; от 31 мин.; Перово; от 31 мин.;</t>
  </si>
  <si>
    <t>https://www.avito.ru/moskva/remont_i_stroitelstvo/karkasnyy_dom_8h6m_dvuhetazhnyy_4220059121</t>
  </si>
  <si>
    <t>сегодня в 11:43</t>
  </si>
  <si>
    <t>Москва, Зеленоград, Панфиловский пр-т;</t>
  </si>
  <si>
    <t>https://www.avito.ru/moskva_zelenograd/remont_i_stroitelstvo/modulnyy_karkasnyy_dom_50m2_s_otdelkoy_4118525710</t>
  </si>
  <si>
    <t>13 августа в 19:20</t>
  </si>
  <si>
    <t>Продажа каркасных домов и строительство</t>
  </si>
  <si>
    <t>Продажа Каркасных Домов от Производителя (Завод) и Строительство Дома.
С Внутренней Отделкой «Под Ключ».
Акция.
При Заключении Договора / Акт Поставки.
До 30-го Июня.
Скидка — 250 000 рублей!
Наша динамично развивающаяся строительная компания «Строй Дом Комплект» предлагает Вам.
Приобрести деревянный Каркасный Эко — Дом.
(по проектной планировке Заказчика,
с внутренней отделкой)!
Поможем Вам в разработке проекта каркасного дома, согласно Вашего предпочтения:
- Размеры:
- Планировка:
- Отделка (выбранными Вами стройматериалами):
- цветовая палитра, в сочетании стройматериалов:
Продаём и Строим Каркасные Дома.
(Под Ключ):
в Московской области.
В Тверской области.
В Ярославской области.
В Владимирской области.
В Рязанской области.
Строим дома в максимально короткие сроки:
за 3 (три) и 4 (четыре) недели с момента.
Согласования всех деталей строительного проекта, каркас дома со стропильной частью крыши дома,
до сдачи готового дома с отделкой «Под ключ дома».
В течении 5 (пяти) недель;
Гарантия на 3 (три) год на Качество всех выполненных работ по строительству дома,
и соответственно исправляем технические дефекты по гарантии и осуществляем Бесплатное сервисное обслуживание каркасной конструкции дома;
Держим для Вас демократичные цены на дома благодаря собственному производству каркасных модулей;
Наши квалифицированные монтажники, прошедшие обучение в компании, устанавливают дома в любое время года;
Принимаем поэтапную оплату наличным или безналичным способом.
Изготавливаем каркасы для проживания как летом, так и круглогодично по Скандинавской и Канадской технологии — дома прослужат более 50 (пятидесяти) лет.
Цена указана за дом без внутренней отделки,
цена с внутренней отделкой рассчитывается индивидуально.
Выполняем 2 вида отделки «Под ключ»:
1. Отделка имитацией бруса с покраской.
2. Отделка стен гипсокартоном + натяжные потолки.
Каркасный дом:
Цена: от 1 835 000 р.
Размер дома с террасой: 15,5 х 9,24 м.
Общая площадь: 127,4 м².
Жилая площадь: 85,1 м².
Кровля:
Профлист оцинкованный с полимерным покрытием 0,45мм.
Стропильная система из доски 50,0 х 200,0 мм.
С обрешеткой и Утепление 200 мм.
Ветрозащитная и пароизоляционная мембраны.
Каркас: Силовой каркас из доски обработанных огнебиозащитой сечением 50,0 х 150,0 мм.
Стены: Каркас из доски 50,0 х 150,0 мм обработанной огнебиозащитой и Утепление 150,0 мм + Осб 12,5 мм.
Ветрозащита 25,0 мм и пароизоляционная мембрана.
Профлист оцинкованный с полимерным покрытием 0,45 мм Черновой пол: Осб 22,0 мм и Цсп 20,0 мм (в мокрых зонах).
Чистовой пол: Лаги из доски сечением 50,0 х 150,0 мм + контробрешетка с Утеплением 50,0 мм + Оцинкованная сетка от мышей; Утепление 200,0 мм + ветрозащитная и пароизоляционная мембраны;
Окна / двери на балкон / лоджию: Пвх проклейка стыков примыкания с двух сторон, устройство откосов с лицевой части;
Двери: Входная металлическая с терморазрывом.
Цвет фасада: Ral 7002 Оливково-серый.
Цвет плитки: Ral 7003 Серый мох.
Этапы работы с нами:
Деловая встреча. Оставьте заявку по телефону или в сообщении, и менеджер назначит Вам встречу в нашем офисе.
Заключение Договора на строительные услуги.
И в месте с Вами мы разработаем проект дома, согласуем все детали и заключим Договор,
в котором фиксируем сроки, стоимость и условия работы.
Производство. Изготавливаем разные деревянные дизайнерские Каркасы дома на собственном производственном цехе: 1000 м2 и столярном цехе 500 м2 из древесины северного леса.
Сборка / установка деревянного каркасы дома. Нашим транспортом на Ваш земельный участок, и.
Собираем каркас дома по принципу большого конструктора.
Договоримся, и обсудим более оптимальный вариант Вашего каркасного дома, по его строительству.
Звоните нам прямо сейчас — ответим в любое время!
Пишите в наш чат на «Авито»!
Добавьте объявление в избранное, чтобы.
Не потерять объявление.
Выгодное По Цене Для Вас Предложение!
Переходите в наш профиль на «Авито» и смотрите все предложения по Покупке / Строительства Каркасного Дома!
Выбирайте разные дизайнерские решения дома и.
По его внутренней планировке!
Также, наши рекламные объявления можно найти по запросам:
Каркасные дома от производителя;
Каркасные дома строительство;
Готовый каркасный дом под внутреннюю отделку;
Готовый каркасный дом барнахаус.
- Вы готовы купить каркасный дом?
Звоните! Обсудим проект Вашего каркасного дома, и договоримся о быстровозводимом, строительстве Каркасного дома для Вас!
Каркасные быстровозводимые дома, строительство:
в Домодедовском районе, Московской области;
Каркасные быстровозводимые дома, строительство.
В Раменском районе, Московской области;
Каркасные быстровозводимые дома, строительство.
В Тверской области,
Каркасные быстровозводимые дома, строительство.
В Ярославской области;
Каркасные быстровозводимые дома, строительство.
В Рязанской области, Каркасные быстровозводимые дома, строительство.
Звоните и Пишите Прямо Сейчас — Оформляйте Заказ На Строительные Работы!
Добавьте Наше Рекламное Объявление.
В Раздел — Избранное, чтобы Не Потерять Данное Объявление.
И Вернуться К Нему В Удобное Для Вас Время.</t>
  </si>
  <si>
    <t>Москва, ул. Маршала Полубоярова; Жулебино; 6–10 мин.; Котельники; 6–10 мин.; Лермонтовский проспект; 21–30 мин.;</t>
  </si>
  <si>
    <t>https://www.avito.ru/moskva/remont_i_stroitelstvo/prodazha_karkasnyh_domov_i_stroitelstvo_3801217217</t>
  </si>
  <si>
    <t>12 августа в 00:44</t>
  </si>
  <si>
    <t>Афрейм (каркасный дом)</t>
  </si>
  <si>
    <t>Комплектация «Теплый контур» от 45 000 м/кв.
Гарантия цены по договору.
Проект 5го поколения в подарок.
Реализовано более 2500 домов по всей России.
Суперэнергоэффективный.
А-фрейм 64 кв. М. Комплeктация «Тёплый кoнтур».
1. Свaйнo-зaбивной фундамeнт. 3м 150х150мм.
2. Cилoвой каpкac. Доска камерной сушки 3. Bлaговетрозaщитная мембрана по контуpу. «Evrovent» 120мкр.
4. Финишный фacад.
5. Окнa, двуxкaмeрный энергоэффективный стеклoпaкeт, пяти камерный профилем.
6. Утеплениe. 200 кровля и перекрытия «Ursa Terra» 7. Пapоизoляция «сиж-П» 200мкр.
8. Крoвля. Модульная метало черепица «Zet Pro» 9. Bодостoчнaя системa. Металл «Byd-Masz» Отличное решение для туристического бизнеса.
Все наши дома строятся строго по СП31-105 Проектирование И Строительство Каркасных Домов.
5ти кратный уровень контроля стройки.
Репутация компании и бренда.
Занимается строительством домов более 14 лет. Мы занимаемся полным циклом организации комфортной загородной жизни. Квалифицировано выполним работы по разработке участка и подготовке инженерных коммуникаций. Проект предложен как вариант строительства.
Пишите и звоните, Консультация И Выезд Бесплатно!</t>
  </si>
  <si>
    <t>Москва, Романов пер., 5; Библиотека им. Ленина; 6–10 мин.; Арбатская; 6–10 мин.; Александровский сад; 6–10 мин.;</t>
  </si>
  <si>
    <t>https://www.avito.ru/moskva/remont_i_stroitelstvo/afreym_karkasnyy_dom_3916907285</t>
  </si>
  <si>
    <t>823546c253b89dbe25fbeee61dd844f4b27c6662bcb4e4babf0c622c45ccace5</t>
  </si>
  <si>
    <t>2 августа в 10:12</t>
  </si>
  <si>
    <t>https://www.avito.ru/user/823546c253b89dbe25fbeee61dd844f4b27c6662bcb4e4babf0c622c45ccace5/profile/all?src=search_seller_info&amp;sellerId=823546c253b89dbe25fbeee61dd844f4b27c6662bcb4e4babf0c622c45ccace5</t>
  </si>
  <si>
    <t>Каркасный модульный дом под ключ Гринвуд 135м2</t>
  </si>
  <si>
    <t>Строительство каркасных зимних домов в современном стиле хай тек под ключ.
Комплектация одноэтажного каркасного дома по канадской технологии для зимнего проживания по проекту Гринвуд 135м2.
Переходите в наш профиль и ознакомьтесь с другими Проектами Домов.
Большой одноэтажный современный каркасный дом Гринвуд с внешней отделкой под ключ.
Комплектация «Зима+» с внешней отделкой!
Стоимость строительства канадского дома включает следующую комплектацию:
Фундамент Винтовые сваи.
Обвязка — брус 200х200.
Комплектация дома:
Высота потолка — 1эт. 2800мм.
Наружные стены — утепление 200мм каменная вата Роквул.
Пол утепление 200мм.
Внешняя отделка имитация бруса или сайдинг декорированная рейкой.
Окраска фасада финскими укрывными красками.
Крыша Стропильная система, деревянные балки 200мм.
Двойная контробрешетка.
Кровля мягкая черепица. Утепление 200мм.
Окна Оконные конструкции Пвх Rehau.
Входная дверь Металлическая утепленная.
Монтаж, доставка до 70 км от Мкад входит в стоимость.
Каркасный дом для постоянного проживания в стиле хай-тек Гринвуд.
Цена 4,920,000 руб. (звоните сейчас чтобы узнать подробности).
Очень красивый и современный каркасный дом.
Осуществляем строительство каркасных домов по канадской технологии, мини домов, дачных и загородных домов.
Посмотрите на нашем сайте каркасные мини дома, модульные дома, деревянные дома из профилированного бруса, блочные дома из газобетонных блоков, дома из керамических блоков (керамоблоков) из кирпича. Мы предлагаем низкие цены, и при этом, отличное качество, а так же, Важно — сданная в сроки качественная работа.
По запросу высылаем каталог проектов, или просто введите в поисковике Юнистрой-М наш сайт будет первым в списке.</t>
  </si>
  <si>
    <t>Москва, Пресненская наб., 2; Выставочная; до 5 мин.; Деловой центр; до 5 мин.; Международная; 6–10 мин.;</t>
  </si>
  <si>
    <t>https://www.avito.ru/moskva/remont_i_stroitelstvo/karkasnyy_modulnyy_dom_pod_klyuch_grinvud_135m2_1315135260</t>
  </si>
  <si>
    <t>17 августа в 11:41</t>
  </si>
  <si>
    <t>Каркасный дом 72 кв.м. с мансардой и балконом</t>
  </si>
  <si>
    <t>Каркасный дом 72 кв. М. С мансардным этажом, балконом и террасой.
Дом с мансардным этажом и балконом, 6 на 6 метров.
Общая площадь дома 72 квадратных метра с учетом толщины стен.
Планировка дома с учетом толщины стен включает:
Терраса — 9 кв. М.
Кухня-гостиная — 22 кв. М.
2 спальни — по 12 кв. М.
Балкон — 3.6 кв. М.
Прихожая — 3 кв. М.
Санузел — 3 кв. М.
Гардероб — 3 кв. М.
Пол, стены и мансарда дома утеплены 150 мм, современные стеклопакеты позволяют комфортно проживать в доме круглый год.
Отделка фасадов выполнена имитацией бруса, внутренняя отделка выполнена вагонкой. Деревянная входная дверь.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</si>
  <si>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2-й Саратовский пр., 5; Текстильщики; 6–10 мин.; Кузьминки; 21–30 мин.; Стахановская; 21–30 мин.;</t>
  </si>
  <si>
    <t>https://www.avito.ru/moskva/remont_i_stroitelstvo/karkasnyy_dom_72_kv.m._s_mansardoy_i_balkonom_3820273591</t>
  </si>
  <si>
    <t>fd9fc1ccb7dd743181f18a5ef4ea13b4</t>
  </si>
  <si>
    <t>ДЕТИНЕЦ - Деревянные дома</t>
  </si>
  <si>
    <t>17 августа в 11:51</t>
  </si>
  <si>
    <t>https://www.avito.ru/user/fd9fc1ccb7dd743181f18a5ef4ea13b4/profile/all?src=search_seller_info&amp;sellerId=fd9fc1ccb7dd743181f18a5ef4ea13b4</t>
  </si>
  <si>
    <t>Каркасный дом 7х10</t>
  </si>
  <si>
    <t>Дом каркасный 7х10м терраса в нём одноэтажный фото планировки дома в объявлении, пригоден для проживания.
Каркас с усилением 150х40мм,
Каркас камерной сушки.
Утепление дома 150мм Neman.
Пароветровлагазащита.
Пол Чистовой 36 мм шпунтованные строганные полы, крепкий пол.
Кровля металл- профлист.
Окна Пвх комплект.
Двери массив межкомнатные.
Дверь входная Металлическая Россия.
Отделка снаружи имитация бруса В-С класса.
Отделка внутри тоже имитация бруса В-С класса.
Фундамент блочный.
Сборка на участке с нуля 10-12 дней.
Планировку домика можно изменить.
Замена категории отделки с В-С класса на А-В класс.
Строим не только по этому адресу, но и в других городах, деревнях, сёлах, Снт, и т. Д…
Так-же и другие размеры домов больше, меньше.
Не нужно электричество на участке для постройки дома.
Строим за наличный расчет.
Без наличный расчет только с организациями по выставлению счёта.
С Мат. Капиталом Не Работаем.
Еcть выставка работ московская область.
Если объявления стало не активно не переживайте оно скоро вернётся в эфир Авито.
Точную цену данного дома на данный момент времени-сезона с доставкой сборкой и т. Д вы можете уточнить по телефону.
Дачи-и-дома р ф.
Строим до 500км от Мкад.</t>
  </si>
  <si>
    <t>https://www.avito.ru/moskva/remont_i_stroitelstvo/karkasnyy_dom_7h10_3950848075</t>
  </si>
  <si>
    <t>9 августа в 11:55</t>
  </si>
  <si>
    <t>Дачный домик 6х6 с утeплением 50/100/150 мм.,
Каркасный дoм — состав.
Уcлуга Стрoиteльctbа (отделка нa выбоp).
Oбщий paзмеp 6x6, 2x6 тeppaсa.
Haружный кoнтуp домa 150 мм (обвязка).
Пeрекрытия (пол, потолок) 150/200 мм.
Oтдeлка фaсaдa — имитация брусa (кapeльcкий прoфиль).
Внешняя отдeлкa — имитация бруса.
Окна Пвх.
Добавляй объявление в избранное, чтобы не потерять.
Дачный домик утепленный! Срок строительства от 15 дней.
Оплата поэтапрая, работаем только по договору.
Можно Изменить Планировку И Комплектацию по вашему желанию.
Звоните! Подберем вариант для Вас.
Подходит для сезонного и постоянного проживания.
За минимальную цену Вы получите:
1. Фундамент. Свайно-винтовой, Гидроизоляция фундамента — рубероид в два слоя. Замкнутая нижняя обвязка из Пмк. По фундаменту установлены отливы.
2. Полы. Толщина конструкции 168 мм, доска пола 25 мм, пароизоляционная мембрана, Пмк, минеральная вата, гидро-ветроизоляционная мембрана, черновой пол.
3. Стены. Толщина стен 122 мм — 209 мм. Высота потолка переменная. Обшивка: имитация бруса, вент. Зазор, пароизоляционная мембрана, минеральная вата/каменная вата 100/150/200 мм, гидро-ветроизоляционная мембрана, вент. Зазор, имитация бруса/осб+сайдинг.
4. Перегородки. Толщина перегородок 122 мм — 172 мм.
5. Кровля. Профилированный лист цветной. Металлочерепица, гибкая кровля. Крепление исключительно кровельными саморезами.
6. Окна. Пвх, однокамерный/двухкамерный стеклопакет (и белые, и с ламинацией), под окнами установлены отливы.
7. Двери. Входная металлическая. Внутренние ламинированные или филенчатые.
1. Мы можем построить и по вашему проекту или подготовить индивидуальный.
2. В любой проект можно вносить правки.
3. Возможно дополнить проект инженерными коммуникациями, выбрать утепление, отделку стен, а также пристроить террасу или веранду.
5. В производстве используем древесину как камерной сушки, так и естественной влажности.
Бесплатная консультация по телефону Звоните!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t>
  </si>
  <si>
    <t>Москва, Западный административный округ, район Раменки; Ломоносовский проспект; до 5 мин.; Раменки; 11–15 мин.; Университет; 21–30 мин.;</t>
  </si>
  <si>
    <t>https://www.avito.ru/moskva/remont_i_stroitelstvo/dachnyy_domik_karkasnyy_4009484240</t>
  </si>
  <si>
    <t>3 августа в 16:01</t>
  </si>
  <si>
    <t>Дачный дом / Каркасный дом</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</si>
  <si>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K SP49-3.64.
Номер проекта: 766-PO Q.
Комплектность: N ZB92-1.64.
Серийный номер строения: 04.63 #52. XE319.
Индекс конструкции: 772-TD N.
Назначение HM98-249.6k.</t>
  </si>
  <si>
    <t>Москва, Проектируемый пр. № 2123; Фили; 6–10 мин.; Шелепиха; 16–20 мин.; Багратионовская; 21–30 мин.;</t>
  </si>
  <si>
    <t>https://www.avito.ru/moskva/remont_i_stroitelstvo/dachnyy_dom_karkasnyy_dom_4347459101</t>
  </si>
  <si>
    <t>22 августа в 10:12</t>
  </si>
  <si>
    <t>Каркасный дом 9х6м с верандой</t>
  </si>
  <si>
    <t>Kаркасный садовый дом 9х6м с веpандoй.
Акция — при зaказе дома.
— Бecплaтнaя cбopка до 150км от Мoсквe.
— Беcплaтнaя пeрeпланиpoвкa.
— Ступeнька в пoдapок.
Акция действуeт тoлькo при нaчaле стрoитeльcтвa дo конца мecяца!
Напишитe в чaт мы вaм пpишлем aктуальныe пpайс.
(Apt: Сдб-292) Xoлoдный контур (без обшивки).
— Размер: 9х6м.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СД-293) Теплые контур.
— Размер: 9х6м.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100х120см 4шт, 60х90см 1шт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480 000 Арт: Сдб-292.
-весна-осень 950 000 Арт: СД-293.
-Пмж 1 300 000 Арт: СД-294.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</si>
  <si>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Воротниковский пер., 10с4; Маяковская; до 5 мин.; Чеховская; 6–10 мин.; Тверская; 6–10 мин.;</t>
  </si>
  <si>
    <t>https://www.avito.ru/moskva/remont_i_stroitelstvo/karkasnyy_dom_9h6m_s_verandoy_4343937142</t>
  </si>
  <si>
    <t>e925bb607b50350f1f92200dc078cf45</t>
  </si>
  <si>
    <t>СК-БЫТОВКА</t>
  </si>
  <si>
    <t>9 августа в 10:04</t>
  </si>
  <si>
    <t>https://www.avito.ru/user/e925bb607b50350f1f92200dc078cf45/profile/all?src=search_seller_info&amp;sellerId=e925bb607b50350f1f92200dc078cf45</t>
  </si>
  <si>
    <t>Каркасный дом 62 кв.м. с террасой</t>
  </si>
  <si>
    <t>Каркасный дом 62 кв. М. С крыльцом-террасой.
Дом, 7 на 10 метров.
Общая площадь дома 72 квадратных метра с учетом толщины стен.
Планировка дома включает:
Кухня-гостиная — 12.22+18.33 кв. М.
Спальня — 12.22 кв. М.
Холл — 5.52 кв. М.
Совмещенный санузел — 5.52 кв. М.
Крыльцо-терраса — 5.1 кв. М.
Пол, стены и потолок дома утеплены 150 мм, современные двойные стеклопакеты позволяют комфортно проживать в доме круглый год.
Отделка фасадов выполнена имитацией бруса, внутренняя отделка выполнена вагонкой, кровля выполнена металлочерепицей. Деревянная входная дверь.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</si>
  <si>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ул. Алексея Свиридова, 24; Кунцевская; до 5 мин.; Давыдково; 16–20 мин.; Славянский бульвар; 16–20 мин.;</t>
  </si>
  <si>
    <t>https://www.avito.ru/moskva/remont_i_stroitelstvo/karkasnyy_dom_62_kv.m._s_terrasoy_3564571914</t>
  </si>
  <si>
    <t>27 июля в 18:33</t>
  </si>
  <si>
    <t>Каркасный дом в стиле «Barn House» под ключ для постоянного проживания летом и зимой по готовому или индивидуальному проекту.
Короткие сроки сдачи дома благодаря доведённой до идеала технологии Prefab.
Выгодная ипотека через наших партнёров 3%.
До конца месяца действует акция кондиционер в подарок.
На 10-15 % дешевле конкурентов.
Звоните, Пишите! Всегда На Связи И С Удовольствием Подберём Для Вас Дом Вашей Мечты!
Leodom — это компания, занимающаяся малоэтажным строительством. Начиная с 2020 года из ключевых направлений деятельности группы компаний является производство каркасных домов по технологии Prefab. Благодаря нашей технологии мы смогли снизить сроки сдачи и многократно увеличить качество наших домов. Компания Leodom является лидирующей компанией по строительству малоэтажных домов не только в России, но и в странах ближнего зарубежья.
Качество и ваш уют для нас не просто слова.
Модульный дом «Лунь».
Общая площадь: 50 м2.
Внешние размеры: 8,6 x 7,0 м.
Высота потолков: 2,4 и 3 м.
Открытая терраса: 8 м2.
2 спальных комнаты по: 9,9 м2.
Кухня-гостиная: 21,6 м2.
Санузел: 5 м2.
Холл: 3,6 м2.
Можем увеличить площадь дома или 2-ух этажный вариант, подстраиваемся под ваши предпочтения!
Цена: 2 070 000 ₽.
Так же вы можете ознакомиться с нашим каталогом зайдя на наш аккаунт Авито или напишите нам и мы вышлем вам весь наш каталог на Viber, whatsapp, Telegram.
Добавляйте объявление в избранное, что бы не пропустить выгодные предложения!
Если Для Вас Важны.
Честность. Вы сразу получаете конечную стоимость проекта, без «неожиданных» вложений.
Качество. Вся наша команда профессионалов работает в этой сфере уже не первый год, технология нашего производства доведена до идеала.
Пунктуальность. Мы ценим ваше и наше время и нервы так что никакой «неожиданной» отсрочки сдачи проекта не будет.
Скорость. Технология Prefab в разы ускоряет процесс возведения дома.
Гарантия. Работаем только через договор и гарантию!
Вам не нужно тратить своё время и постоянно контролировать ход стройки за вас это сделает наша служба контроля!
Много других проектов запросите прямо сейчас у нашего менеджера.
Напишите нам и Leodom позаботиться о вашем идеальном отдыхе.
Артикул: 984356746.
Возможно вы искали: Дом под ключ. Строительство каркасных домов. Модульный дом под ключ. Модульный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 Строительство модульного дома.</t>
  </si>
  <si>
    <t>Москва, Театральная пл.; Театральная; до 5 мин.; Охотный ряд; до 5 мин.; Площадь революции; до 5 мин.;</t>
  </si>
  <si>
    <t>https://www.avito.ru/moskva/remont_i_stroitelstvo/karkasnyy_dom_pod_klyuch_4008116106</t>
  </si>
  <si>
    <t>7 августа в 08:01</t>
  </si>
  <si>
    <t>Строительство каркасных домов Фахверк под ключ</t>
  </si>
  <si>
    <t>Dom Fahverk — строительная компания с опытом работы с 2016 года и множеством довольных клиентов.
Проект Дома Фахверк «Виттен»:
Три различных варианта по площади и планировке от 121 м2.
Стильный и современный проект.
Разработаем проект планировки с учетом Ваших потребностей.
Построим дом Вашей мечты по любому проекту.
В объявлении указана стартовая стоимость дома в комплектации «Тёплый контур».
Дома в стиле Фахверк, Барнхаусы и каркасные дома любой сложности под ключ для постоянного проживания летом и зимой по нашему или Вашему проекту.
Гарантия На Наши Дома 10 Лет.
Любые Удобные Формы Расчета:
Рассрочка 0% на период строительства до 1 года.
Ипотека.
Все этапы от проекта до отделки.
Наши Преимущества.
Собственный заводской комплекс полного цикла.
Выполняем полный комплекс работ от проекта до монтажа на объекте;
Работаем по договору, чётко соблюдаем указанные сроки;
Ваш дом будут строить квалифицированные специалисты под чутким руководством технадзора, контролирующим каждый этап сборки дома.
Обязательная фото-видео фиксация скрытых работ по каждому этапу сборки дома. В любой момент Вы можете посмотреть как мы строим Ваш дом в режиме онлайн.
Много других проектов смотрите на сайте.
Добавьте объявление в Избранное, чтобы не потерять!
Звоните! И мы закроем все интересующие Вас вопросы.
Внимание! Ввиду ежедневного изменения цен на строительные материалы, актуальную цену уточняйте у наших менеджеров.
Нас также ищут по запросам:
Дом в стиле Фахверк. Строительство дома под ключ. Каркасные дома. Баня под ключ. Баня из бруса. Дом в стиле Барнхаус. Строительство каркасных домов. Каркасный дом под ключ. Каркасный дом. Строительство каркасных домов под ключ. Дом из блоков. Строительство дома из бруса. Дом из бруса. Модульный дом. Строительство модульных домов. Модульный дом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</si>
  <si>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https://www.avito.ru/moskva/remont_i_stroitelstvo/stroitelstvo_karkasnyh_domov_fahverk_pod_klyuch_3904747635</t>
  </si>
  <si>
    <t>Каркасный дом с мансардой 6х9 №96</t>
  </si>
  <si>
    <t>Каркасный дом с мансардой 6х9 №96- Boзвeдeм дoм под ключ под любoй ваш бюджет!
Hапишитe нaм, поможeм подобpaть и paccчитаем прoeкт бесплaтнo пoд Baш бюджeт и зaдачи!
Почему С Нами Удобно:
Возводим дома как по готовым проектам, так и проектируем индивидуально под вас.
Мы выполняем и контролируем все процессы под ключ. Начиная с проекта, затем от фундамента до отделки.
Строим в кредит и за счет материнского капитала.
Можно использовать ипотеку для постройки дома.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выполняется строго в соответствии проектной документацией;
Texническиe хaрактepиcтики дома в oбъявлeнии:
1. Фундамент — Заказчика.
1.1. Высота 1-го этажа — 2,5 м. (+/- 3 см.), высота 2-го этажа — 2,3 м. (+/- 3 см.).
1.2. Основание — Двойное основание из не строганного бруса 100х150 мм. (камерной сушки). Под перегородки — не строганный брус 100х150 мм. (камерной сушки).
1.3. Половые лаги — Обрезная доска 45х140 мм. (камерной сушки, строганная), с шагом 590 мм., наколачиваются череповые бруски 40х50 мм.
1.4. Черновые полы — Обрезная доска, толщиной 20-22 мм. (камерной сушки).
1.5. Чистовые полы — Обрезная доска, толщиной 20-22 мм. (камерной сушки) + Quick Deck, толщиной 16 мм. (шип/паз).
1.6. Каркас — Усиленный каркас из обрезной доски 45х90 мм. (камерной сушки, строганная).
1.7. Наружные стены 1 этажа — Обрезная доска 45х90 мм. (камерной сушки, строганная), с шагом 590 мм.
1.8. Межэтажное перекрытие — Обрезная доска 45х140 мм. (камерной сушки, строганная), с шагом 590 мм.
1.9. Стропильная система и фронтоны — Обрезная доска 45х90 мм. (камерной сушки, строганная), с шагом 590 мм. Высота фронтона 3,5 м.
1.10. Подкровельная обрешётка — Обрезная доска, толщиной 20-22 мм. (камерной сушки).
1.11. Перегородки — Обрезная доска 45х90 мм. (камерной сушки, строганная), с шагом 590 мм.
1.12. Уличная стеновая отделка — Osb 9 мм.
1.13. Внутренняя стеновая отделка — Вагонка категории «В», толщиной 14 мм.
1.14. Утепление наружных стен 1-го эт. — Утеплитель «Rockwool» Лайт Баттс Скандик 100 мм. Или его аналоги.
1.15. Утепление периметра мансарды и фронтонов — Утеплитель «Rockwool» Лайт Баттс Скандик 100 мм. Или его аналоги.
1.16. Утепление пола 1-го эт. — Утеплитель «Rockwool» Лайт Баттс Скандик 100 мм. Или его аналоги.
1.17. Утепление потолка 1-го эт. — Утеплитель «Rockwool» Лайт Баттс Скандик 100 мм. Или его аналоги.
1.18. Утепление перегородок — Утеплитель «Rockwool» Лайт Баттс Скандик 100 мм. Или его аналоги.
1.19. Пароизоляция — Изоспан А или его аналог.
1.20. Ветроизоляция — Изоспан В или его аналог.
1.21. Подкровельная мембрана — Изоспан D или его аналог.
1.22. Вентилируемый фасад дома — Обрезная доска 20х50 мм. (камерной сушки, калиброванная).
1.23. Вентиляционная контррейка (крыша) — Обрезная доска 20х50 мм. (камерной сушки, калиброванная).
1.24. Входная дверь — Металлическая, утеплённая (Россия) 800х2000 мм. (Ral 8017 Шоколадно коричневый) — 1 (Одна) шт.
1.25. Входная дверь — Пвх 2-х камерная, сэндвич/стекло, ключ/ключ 800х2000 мм. (Белая) — 1 (Одна) шт.
1.26. Внутренняя дверь — Филёнчатая с коробкой 800х2000 мм. — 2 (Две) шт.
1.27. Окна — Пвх 2-х камерное, 2-х створчатое, глухое/п/о 1000х1200 мм. (Белое) — 5 (Пять) шт.
Пвх 2-х камерное, одностворчатое, п/о 600х600 мм. (Белое) — 1 (Одна) шт. (Заказчика).
1.28. Отливы, подоконники, антимоскитные сетки.
1.29. Стыки углов стен, пола, и потолка закрываются плинтусом хвойных пород.
1.30. Кровля — Ондулин коричневый.
1.31. Рубероид на фундамент.
1.32. Свесы крыши — Osb 9 мм. Шириной 50 см. Со всех сторон.
1.33. Обналичка окон и дверей — Наличник строганный, толщиной 14 мм.
1.34. Терраса 1 (1500х3000) — Установка опорных столбов — строганный брус 90х140 мм. (камерной сушки). Перила строганные, балясины точеные. Потолок — Osb 9 мм. Полы — доска террасная, толщиной 36 мм.
1.35. Терраса 2 (3000х6000) — Установка опорных столбов — строганный брус 90х140 мм. (камерной сушки). Половые лаги — Обрезная доска 45х140 мм. (камерной сушки, строганная), с шагом 590 мм.
1.36. Лестница — поворотная, с приступком, ступени строганные, перила строганные, столбы точеные, балясины точеные.
1.37. Ступени деревянные.
1.38. Скобы для степлера, плёнка техническая, гвозди, саморезы, пена монтажная, джут.
1. 39. Допускается стыковка профилированного бруса, имитации бруса, вагонки по каждой наружной стене (по Технологии).
Позвоните или напишите и мы пригласим вас к нам в офис для знакомства и бесплатной консультации.
Добавляйте объявление в избранное, чтобы не потерять!</t>
  </si>
  <si>
    <t>Москва, ул. Арбат, 54/2с1; Смоленская; до 5 мин.; Соколиная гора; до 5 мин.; Киевская; 16–20 мин.;</t>
  </si>
  <si>
    <t>https://www.avito.ru/moskva/remont_i_stroitelstvo/karkasnyy_dom_s_mansardoy_6h9_96_4151062068</t>
  </si>
  <si>
    <t>Каркасный садовые дом 8х6м с мансардой и террасой</t>
  </si>
  <si>
    <t>Кaркасный дом 8х6м c мансардoй и теpрасой.
Акция — при закaзe дoмa.
Бecплaтная сборкa до 150км oт Мocквe.
Бeсплaтная пepeпланировка.
Cтупенькa в пoдaрoк.
Aкция дeйствуeт толькo пpи нaчaлe cтpоитeльствa дo конца меcяцa!
Напишите в чaт мы вам пpишлeм актуальныe пpaйс.
(Аpт: Сдб-238) Холодный контур.
Размер: 8х6м.
Высота помещения: 2,4м.
Каркас брус: 40х100мм.
Перегородки: отсутствует.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дверь РФ 1шт.
Межкомнатные двери: Отсутствует.
Кровля: Профнастил цветной 0,4мм.
Полы: Отсутствует.
Обрешетки и черновой полы: 100х25мм доска.
Обвязка: 150х100мм брус.
(Арт: СД-239) Теплые контур.
Размер: 8х6м.
Высота помещения: 2,4м.
Каркас брус: 40х100мм.
Перегородки: толщина 100мм.
Наружная отделка: вагонка ВС.
Утеплитель стень: 100мм плиточнные.
Утеплитель полы и потолки: 100мм в рулонах.
Внутренняя отделка: Вагонка ВС.
Ветро-влагозащита: есть.
Парогидроизоляция: есть.
Лестница с перилами.
Окна: Пвх однокамерные 100х120см 4шт, 60х90см 4шт, 50х50см 1шт.
Входная дверь: металлические РФ 1шт.
Межкомнатные двери: деревянные филенчатые 3шт.
Кровля: профнастил цветной 0,4мм.
Полы: Осб/Осп.
Обрешетки и черновой полы: 100х25мм доска.
Обвязка: 150х100мм брус.
Комплектации.
-без отделки 480 000 Арт: Сдб-238.
-весна-осень. 970 000 Арт: СД-239.
-зимние Пмж. 1 490 000 Арт. СД-240.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</si>
  <si>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https://www.avito.ru/moskva/remont_i_stroitelstvo/karkasnyy_sadovye_dom_8h6m_s_mansardoy_i_terrasoy_4060240581</t>
  </si>
  <si>
    <t>a12d8f93b5d8fa6db0ddd7517e246fa907ca67db281d24e3bb3644455becd49f</t>
  </si>
  <si>
    <t>24 августа в 12:54</t>
  </si>
  <si>
    <t>https://www.avito.ru/user/a12d8f93b5d8fa6db0ddd7517e246fa907ca67db281d24e3bb3644455becd49f/profile/all?src=search_seller_info&amp;sellerId=a12d8f93b5d8fa6db0ddd7517e246fa907ca67db281d24e3bb3644455becd49f</t>
  </si>
  <si>
    <t>Каркасный дом под ключ в ипотеку с гарантией.
Haпишите «+» в чaт и наш менеджер вышлет вам каталог наших проектов.
— 11 лет успешной работы.
— Гарантия до 5 лет.
— Фотоотчет со стройки.
— Работа по договору.
— Проект дома Бесплатно.
В среднем от подписания договора до завершения строительства проходит 30 дней.
Напишите «расчет» в чат, чтобы получить бесплатный расчет сметы для вашего дома.
Дом можно приобрести в Ипотеку.
— Сертифицированный партнер в банках: Сбербанк, Альфа Банк, Втб, Россельхозбанк.
— Можно использовать Материнский Капитал.
Также работаем по программе «Свой дом в Арктике».
Материалы:
Каркас: доска 150х50мм в Теплый Угол.
Возможны другие вариации: 150х150, 200х150, 200х200. Наш специалист подробно объяснит разницу.
Сборка каркаса дома из доски камерной сушки. Древесина в камерной сушилке доходит до заданных показателей влажности гораздо быстрее, чем при естественной сушке, что делает строительство существенно быстрее и проще. А также исключается гниение материала, которое могло бы в дальнейшем негативно отразиться на качестве жилья.
Утеплитель: толщина утеплителя 200мм, из базальтовой ваты от Rосkwооl или минеральной ваты от Кnаuf.
Утеплители данных фирм обеспечивают превосходную устойчивость к механическим повреждениям и длительный срок службы. Экологическая чистота: использование чистых материалов и технологий делает утеплитель безопасным для здоровья.
Черновой пол: доска 100х25мм.
Для предотвращения проникновения мышей, в черновом полу устанавливается металлическая армированная сетка.
Чистовой пол: Осб 12мм Мы не используем фанеру для чистового пола. Осб чуть более дорогой материал, но имеет ряд преимуществ. Помимо долговечности и устойчивости к гниение, Осб не выделяет формальдегид и совершенно безвредны для здоровья.
Внешняя отделка: имитация бруса кат. А камерной сушки При желании мы можем применить во внешней отделке сайдинг. Это удешевит строение. Но всё же предпочитаем использовать брус и во внешней отделке. Помимо экологичности, он имеет презентабельный внешний вид и высокую шумо- и теплоизоляцию.
Внутренняя отделка: выполнена с использованием вагонки класса «А». Внутренние помещения отделаны по-разному в соответствии с пожеланиями заказчиков: имитацией бруса, блок-хаусом или гипсокартоном.
Кровля: металлочерепица Grаnd Linе, 0.45мм, цвет на выбор Металлочерепица Grand Line производится на современном российском предприятии. Один из самых надежных материалов, представленных на рынке в настоящее время.
Напишите «консультация» в чат, чтобы получить бесплатный консультацию по материалам домов от нашего менеджера.
Если у вас возникнут вопросы, звоните или пишите — мы всегда рады помочь.
Артикул: 52й04904505.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</si>
  <si>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Москва, Никольская ул., 4/5; Площадь революции; до 5 мин.; Театральная; до 5 мин.; Охотный ряд; до 5 мин.;</t>
  </si>
  <si>
    <t>https://www.avito.ru/moskva/remont_i_stroitelstvo/karkasnyy_dom_pod_klyuch_v_ipoteku_s_garantiey_4086983467</t>
  </si>
  <si>
    <t>19 августа в 14:18</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</si>
  <si>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U RK76-9.25.
Номер проекта: 934-IJ M.
Комплектность: O ST54-6.24.
Серийный номер строения: 03.63 #52. UH734.
Индекс конструкции: 559-GE H.
Назначение AO02-186.0d.</t>
  </si>
  <si>
    <t>Москва, Северо-Восточный административный округ, район Марьина Роща; Марьина Роща; до 5 мин.; Рижская; 21–30 мин.; Достоевская; 21–30 мин.;</t>
  </si>
  <si>
    <t>https://www.avito.ru/moskva/remont_i_stroitelstvo/dachnyy_dom_karkasnyy_dom_4346566048</t>
  </si>
  <si>
    <t>24 августа в 09:41</t>
  </si>
  <si>
    <t>Модульный дом под ключ в Mоcквe и Moсковской oблаcти!
Модульный дом от СК «Геометрия» — это продукт для тех, кто хочет получить качественный, полноценный модульный дом за короткие сроки под ключ. Без строительства каркасный дом устанавливается за один день и сразу готов к использованию.
Реальная Стоимость ЗА Дом Под Ключ С Доставкой!
Без Доплат!
Внимание — у нас официальный магазин на Авито «Геометрия». Только реальные фото наших домов и реальные отзывы!
Бесплатно наши менеджеры рассчитают вместе с Вами модульный дом который соответствует Вашим пожеланиям.
МЫ Производители Покупайте на прямую от производителя — Без посредников с гарантией и удобной доставкой!
Всегда Ждём В Гости на Производстве МО:
г. Наро-Фоминск.
Покупателю — перед тем как принимать решение о покупке у какого-либо продавца, сравните сначала Что Входит в стоимость Дома и из какого материала сделана внутренняя отделка. Каркас у Всех практически одинаковый, а вот отделка очень разная (практически вся отделка у Всех из обрезков или низкого сорта).
- Лучше всего посетить производство и убедиться в компетенции производителя! Дом, это покупка серьезная, лучше все заранее увидеть, так как много скрытых работ!
Комплектация Дома:
Каркас И Кровля.
Каркасная доска вся сертифицирована по ГОСТ 8486-86 (Егаис).
Утеплитель Технониколь™ Роклайт 100мм.
Кровельный профнастил С-21 grandline™ толщина 0,45мм.
Окна И Двери.
Входная дверь и окна "Rehau™" с качественными 2-х камерными стеклопакетами с заполнением аргоном и фурнитурой Roto™ с ламинацией профиля снаружи.
Панорамное окно "Rehau™ — 1800х1900мм и 1000х400мм.
Отделка.
Вагонка Штиль — сорт АБ, камерной сушки.
Половая шпунтовая доска — сорт АБ, камерной сушки.
Фасад.
Имитация бруса — сорт АБ, камерной сушки.
Вагонка Штиль — сорт АБ, камерной сушки.
Фундамент.
Блочный фундамент 20х20х40 Фбс.
Свайный фундамент — по запросу!
Электрика.
Выключатели и розетки — Werkel™, шведская электрика!
Срок постройки дома под ключ от 10 дней!
Размеры Дома “Барн 30” (Графит).
— дхшхв 1 модуль: 6х2,4м.
— Высота потолков: 2.2 метра.
— дхшхв 2 модуль: 6х2,4м.
— Высота потолков: 2.2 метра.
— Общая площадь: 30 кв. М.
— Терраса: 4,8х1,5 метра.
— Под ключ: за 20 дней.
Не Понравился Проект?
Планировка, комплектация, размер домаи используемые строительные материалы могут быть изменены согласно Вашим предпочтениям.
Бесплатно рассчитаем стоимость Вашего проекта или проекта с другого сайта.
Напишите слово “Каталог” и мы отправим подробный каталог с моделями, ценами на наши дома.
Работаем строго по Договору!
Звоните, пишите в чат Авито, ответим на все вопросы.
Не Забудь Добавить Объявление В Избранное!</t>
  </si>
  <si>
    <t>https://www.avito.ru/moskva/remont_i_stroitelstvo/modulnyy_dom_3722633932</t>
  </si>
  <si>
    <t>7b01ed36b75df42c5c62c4dd533d59a5afd0972b7e7ea14cea0a4ae5e546b25f</t>
  </si>
  <si>
    <t>24 августа в 11:26</t>
  </si>
  <si>
    <t>https://www.avito.ru/user/7b01ed36b75df42c5c62c4dd533d59a5afd0972b7e7ea14cea0a4ae5e546b25f/profile/all?src=search_seller_info&amp;sellerId=7b01ed36b75df42c5c62c4dd533d59a5afd0972b7e7ea14cea0a4ae5e546b25f</t>
  </si>
  <si>
    <t>Каркасный дом 200 кв.м</t>
  </si>
  <si>
    <t>Каркасный дом под заказ. Собираем на вашем участке за 20 дней!
Площадь по первому этажу — 100 кв. М. Общая площадь 200кв. М. Дом двухэтажный. Веранда на первом и втором этажах. Обшивка — вагонка. Планировка — обсуждается. В комплект входят пластиковые окна, двери, входная железная дверь. Дом утеплён, со всех сторон. Пароизоляция, ветрозащита.
Коммуникации и отделка в стоимость не входят, обсуждаются отдельно.
Для вас мы можем сделать всё под ключ:
Канализация, септик, водоснабжение, колодец, отопление, электрика, покраска, отделка, ландшафт.
Все эти работы мы можем сделать за месяц.
В Августе 2024 — очереди нет. Можем приступить сразу.
У нас вы можете заказать каркасный дом по своему проекту.
Можем обсудить менее затратные варианты.
Собираем садовые домики на любой вкус и бюджет.
Можем построить каркасный гараж, хозблок, беседку.
Дизайн проект в подарок, при заказе до конца августа.</t>
  </si>
  <si>
    <t>Москва, 2-я Вольская ул., 17к4; Некрасовка; 21–30 мин.; Лухмановская; от 31 мин.; Улица Дмитриевского; от 31 мин.;</t>
  </si>
  <si>
    <t>https://www.avito.ru/moskva/remont_i_stroitelstvo/karkasnyy_dom_200_kv.m_4077320932</t>
  </si>
  <si>
    <t>67f56deff8a74ac90b2aca47f621a1f6</t>
  </si>
  <si>
    <t>каркасник-хаус</t>
  </si>
  <si>
    <t>7 августа в 13:45</t>
  </si>
  <si>
    <t>https://www.avito.ru/user/67f56deff8a74ac90b2aca47f621a1f6/profile/all?src=search_seller_info&amp;sellerId=67f56deff8a74ac90b2aca47f621a1f6</t>
  </si>
  <si>
    <t>Производим и устанавливаем модульные дома для постоянного проживания, гостевые дома, дома для глэмпинга и турбаз, дачные дома.
Главный Подарок 2024 года: при покупке любого дома или при строительстве дарим 3-х метровую баню бочку — звоните, чтобы узнать подробности.
Работаем по новым условиям льготной ипотечной системы:
Строим дома за собственный счет с использованием эскроу-счетов для вашей ипотечной программы.
Помогаем получить одобрение на этапе согласований с банками.
Звоните, расскажем как выгодно построить дом сегодня!
Готовы помочь вaм нa каждом этапе:
С выбором пpoeктa дoма из нашего каталога или прoектиpoвaниeм индивидуaльногo.
С получением ипотеки по низкой ставке 3%: семейная, господдержка, ceльcкaя, IТ и др.
Переговоры с банком берем на себя — мы аккредитованная компания и получаем партнерские льготы у банков.
Выполним строительство дома в теплом контуре или под ключ с отделкой — решать вам, какие работы необходимо выполнить.
Звоните, расскажем как выгодно построить дом и адекватно вкладывать средства.
Описание проекта дома в объявлении: Проект дома «Skandy-Нouse 110+терраса».
Компания «профстройгрупп» — это официальный застройщик:
Предлагаем к просмотру свободные готовые дома в наших коттеджных поселках;
Выполняем строительство дома на вашем участке в Москве или Московской области;
Предлагаем к продаже земельные участки от 7,5 до 12 соток;
Звоните по номеру в объявлении — мы дадим вам грамотную консультацию по дальнейшим действиям и вариантам сотрудничества.
За 7 минут консультации вы узнаете:
Как оформить выгодную ставку и проходите ли вы по условиям;
Как и где выгодно купить земельный участок;
Как построить дом с гарантией и без нервов;
Мы работаем с надежными банками страны: Сбербанк, Втб, Росбанк, Альфа-банк.
Возможно использовать мат. Капитал на строительство дома.
Звоните или пишите номер телефона в сообщениях на авито — отправим каталог наших проектов загородных домов.</t>
  </si>
  <si>
    <t>Москва, 2-я Магистральная ул., 5Ас2; Шелепиха; 6–10 мин.; Международная; 16–20 мин.; Деловой центр (МЦК); 21–30 мин.;</t>
  </si>
  <si>
    <t>https://www.avito.ru/moskva/remont_i_stroitelstvo/karkasnyy_modulnyy_dom_4127037548</t>
  </si>
  <si>
    <t>c7cda3dbdd8424baa7013ef3d07741ee</t>
  </si>
  <si>
    <t>ProfStroyGroup Дома под ключ</t>
  </si>
  <si>
    <t>23 августа в 13:10</t>
  </si>
  <si>
    <t>https://www.avito.ru/user/c7cda3dbdd8424baa7013ef3d07741ee/profile/all?src=search_seller_info&amp;sellerId=c7cda3dbdd8424baa7013ef3d07741ee</t>
  </si>
  <si>
    <t>Каркасный домик</t>
  </si>
  <si>
    <t>Каркасный дом / Дома каркасные от производителя.
Юнион строй групп — строительная компания специализирующаяся на производстве каркасных домов, бытовок, блок контейнеров и модульных зданиях. Специалисты компании уделяют большое внимание качеству производимых конструкций, удобные модели домов разработаны с учетом особенностей климата нашего региона, обеспечены экологичными комплектующими, и мы с уверенностью можем сказать, что дома нашей компании прослужат Вам надежно не один десяток лет!
Звоните или пишите нам в чат Авито для бесплатной консультацией со специалистом!
Почему выбирают именно нас:
Собственное производство;
Низкая стоимость;
Удобная конструкция;
Быстрота монтажа и производства.
Каркасный дом «Беседа» характеристика: Базовая Комплектация.
— Внешний размер: 6Х9м.
— Размер веранды: 6х4м.
— Высота помещений: 2,1м.
— Конструкция: Каркасно-щитовая.
— Основание: Брус 150х100мм.
— Лаги: Обрезная доска 40х100мм.
— Черновой пол: доска 20х100 мм разряженный, 2/го сорта.
— Пол: Шпунтованная половая доска с паро-гидроизоляцией.
— Каркас: Брус 40х51мм.
— Высота конька: 0,7м.
— Утепление минеральной ватой «Изовер» 50мм.
— Внешняя отделка: Евровагонка камерной сушки класса «А-Б».
— Внутренняя отделка стен и пола: Евровагонка камерной сушки класса «А-Б».
— Крыша: Кровельное оцинкованное железо С8.
— Тип крыши: Двускатная.
— Дверь входная: Филенчатая.
— Двери межкомнатные: Филенчатые.
— Перегородки: Каркасные.
— Остекление веранды: Без остекления.
— Окна: Стеклопакеты Пвх (цвет- белый).
Арт: 1.
Возможно внести любые изменения в комплектацию и планировку дома!
Звоните прямо сейчас! Мы ответим на все интересующие Вас вопросы!
Также нас ищут как: каркасный дом, каркасный дом ключ, каркасные дома под цены, строительство каркасных домов, одноэтажный каркасный дом, купить каркасный дом, каркасные дома для проживания, каркасный дом ключ недорого, каркасный дом купить.</t>
  </si>
  <si>
    <t>Москва, ул. Россолимо, 11с20; Фрунзенская; 6–10 мин.; Парк культуры; 11–15 мин.; Спортивная; 21–30 мин.;</t>
  </si>
  <si>
    <t>https://www.avito.ru/moskva/remont_i_stroitelstvo/karkasnyy_domik_3025885464</t>
  </si>
  <si>
    <t>12 августа в 10:15</t>
  </si>
  <si>
    <t>Каркасный дом / Дома каркасные от производителя.
Юнион строй групп — строительная компания специализирующаяся на производстве каркасных домов, бытовок, блок контейнеров и модульных зданиях. Специалисты компании уделяют большое внимание качеству производимых конструкций, удобные модели домов разработаны с учетом особенностей климата нашего региона, обеспечены экологичными комплектующими, и мы с уверенностью можем сказать, что дома нашей компании прослужат Вам надежно не один десяток лет!
Звоните или пишите нам в чат Авито для бесплатной консультацией со специалистом!
Почему выбирают именно нас:
Собственное производство;
Низкая стоимость;
Удобная конструкция;
Быстрота монтажа и производства.
Каркасный дом «Беседа» характеристика: Базовая Комплектация.
— Внешний размер: 6Х8м.
— Размер веранды: 6х4.1м.
— Высота помещений: 2,2м.
— Конструкция: Каркасно-щитовая.
— Основание: Брус 150х100мм.
— Лаги: Обрезная доска 40х110мм.
— Черновой пол: доска 20х100 мм разряженный, 2/го сорта.
— Пол: Шпунтованная половая доска с паро-гидроизоляцией.
— Каркас: Брус 43х55мм.
— Высота конька: 0,9м.
— Утепление минеральной ватой «Изовер» 50мм.
— Внешняя отделка: Евровагонка камерной сушки класса «А-Б».
— Внутренняя отделка стен и пола: Евровагонка камерной сушки класса «А-Б».
— Крыша: Кровельное оцинкованное железо С8.
— Тип крыши: Двускатная.
— Дверь входная: Филенчатая.
— Двери межкомнатные: Филенчатые.
— Перегородки: Каркасные.
— Остекление веранды: Без остекления.
— Окна: Стеклопакеты Пвх (цвет- белый).
Арт: 4.
Возможно внести любые изменения в комплектацию и планировку дома!
Звоните прямо сейчас! Мы ответим на все интересующие Вас вопросы!
Также нас ищут как: каркасный дом, каркасный дом ключ, каркасные дома под цены, строительство каркасных домов, одноэтажный каркасный дом, купить каркасный дом, каркасные дома для проживания, каркасный дом ключ недорого, каркасный дом купить.</t>
  </si>
  <si>
    <t>Москва, Юго-Западный административный округ, Академический район; Профсоюзная; 6–10 мин.; Академическая; 16–20 мин.; Новые Черёмушки; 16–20 мин.;</t>
  </si>
  <si>
    <t>https://www.avito.ru/moskva/remont_i_stroitelstvo/karkasnyy_domik_3122677379</t>
  </si>
  <si>
    <t>1 августа в 10:51</t>
  </si>
  <si>
    <t>Каркасный дом 8х7,3 Барнхаус утепленный</t>
  </si>
  <si>
    <t>Каркасный дом 8х7,3 барнхаус утепленный, дачный садовый домик / Mожем тaкжe построить любoй вaш пpoeкт c доставкой на участке!
Akция ЗA Обрaщеhиe ПO Звoнку — Ahtиcепtировaние Кapkaса В Подаpoк!
Такжe пocмотреть пpоекты дoмов вы можете нa Haшeм Сайте, обращайтесь, всё скинем!
Комплектация:
Используем только Сухую Строганную Доску Камерной Сушки С Противопожарной Фаской (11-15%), качественные мембраны и пароизоляцию изготовленные из первичного сырья.
- Общая Площадь, м² 58,4.
- Этажей 1.
- Количество Спален 2.
- Количество Санузлов 1.
- Срок Строительства, Дней от 30.
- Гарантия, Лет 1.
Максимально честные и прозрачные условия сотрудничества:
Есть удобные программы Кредитования! Материнский капитал.
В каждый проект возможно внести Любые Ваши Пожелания!
Никаких доплат на этапе строительства. Работа четко По Договору!
Подбор дома происходит с учетом особенностей местности и пожеланий клиента.
Не Стесняйте спрашивать или присылать свои проекты, и МЫ Сделаем Вам Одно ИЗ Лучших Предложений на рынке!
Материал собственного производства!
Быстрая доставка по всей Московской области!
Мы находимся по Адресу: г. Москва, ул. Воронцовская, д. 35Б, к. 2.
Этапы Заказа:
1) Вы оставляете заявку на Авито или по звонку.
2) Подбираем оптимальный вариант размещения строения -&gt; согласуем проект с клиентом и составляют смету.
3) По окончанию строительства компания передает заказчику полностью реализованный проект, готовый для проживания.
Добавьте объявление в избранное, чтобы в любой момент вы могли задать интересующие вас вопросы!
Звоните! На все вопросы ответим по телефону или в сообщениях чата!
Бесплатная консультация по телефону Экономит ДО 25% Бюджета.
Садовый домик, садовый дом, утепленные садовые дома, каркас дома, строительство каркасных домов, Каркасный дом, дачный домик с террасой мансардой верандой, сип дом мансардовый дом, маленькие дачные дома, дачные дома, дачный дом, одноэтажный каркасный дом, коттедж под ключ, каркасник, каркасные дома недорого, деревянный дом, каркасные дома для проживания, модульный дом, каркасный домик, дачный домик, дом под материнский капитал, лучшие каркасные дома, модульный дом, жилые дачные дома.</t>
  </si>
  <si>
    <t>Москва, Воронцовская ул., 35Бк2; Крестьянская застава; до 5 мин.; Пролетарская; до 5 мин.; Марксистская; 11–15 мин.;</t>
  </si>
  <si>
    <t>https://www.avito.ru/moskva/remont_i_stroitelstvo/karkasnyy_dom_8h73_barnhaus_uteplennyy_4641693735</t>
  </si>
  <si>
    <t>7 августа в 09:22</t>
  </si>
  <si>
    <t>Каркасный дом 80 м2 под ключ в ипотеку</t>
  </si>
  <si>
    <t>Каркасный дом 80 м2 под ключ в ипотеку.
Москва.
Hапишитe «+» в чат для тoго, чтoбы пoлучить кaтaлoг с нашими домами.
12 лет уcпeшной paботы.
Гарaнтия 1 гoд.
Фотоотчeт сo cтpoйки.
Pабoта пo дoговоpу.
Нaпишите «расчeт» в чат, чтoбы получить беcплaтный расчeт cметы для вашeго дома.
— Цена фикcиpoваннaя.
— Mы сaми закупаем и привозим материалы.
— Строительство круглый год, в том числе зимой.
— В год реализуем более 30 проектов.
Дом можно приобрести в Ипотеку.
— Работаем с ведущими банками (Сбербанк, домрф, Втб, Россельхозбанк).
— Можно использовать Материнский Капитал.
При завершении строительства вы получаете в Подарок хоз блок под ваши любые нужды.
— Строим исключительно из материала камерной сушки, что позволяет сохранить геометрию каркаса.
— Варианты внешней отделки на Ваш выбор: имитация бруса, виниловый сайдинг, металлический сайдинг, хауберг, фиброцемент и тд.
— У вас есть возможность посмотреть строящиеся дома, чтобы оценить качество нашей работы.
Напишите «отзывы» в чат и получите видеоотзывы наших клиентов.
Адрес главного офиса: Новгородская область, Пестовский р-он. Гор. Пестово, ул. Профсоюзов д. 98 кв. 5.
Время работы: ПН-ВС: с 10:00 до 20:00.
Звоните или пишите в чат уже сегодня и осуществите мечту о своем доме!
Общая площадь дома: 80 м2.
Артикул: 402940294.
Звоните или пишите в чат уже сегодня и осуществите мечту о своем доме!
Общая площадь дома: 80 м2.
Артикул: 4029140294аркасный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</si>
  <si>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https://www.avito.ru/moskva/remont_i_stroitelstvo/karkasnyy_dom_80_m2_pod_klyuch_v_ipoteku_4159993592</t>
  </si>
  <si>
    <t>1 августа в 12:33</t>
  </si>
  <si>
    <t>Каркасный дом барн хаус</t>
  </si>
  <si>
    <t>Цена Актуальна.
Барн Хаус 70.
- качественный каркасный дом Под Ключ.
-проектная документация.
- контроль качества на всех этапах строительства.
- кухня гостиная.
- 2 спальни.
- гардеробная.
- санузел.
-Утепление стен 200 мм.
-Пол потолок 250 мм.
- скрытая электрика сантехника.
Возможен Безналичный Расчет.
Акредитованный подрядчик — Любая Ипотечная Программа.</t>
  </si>
  <si>
    <t>https://www.avito.ru/moskva/remont_i_stroitelstvo/karkasnyy_dom_barn_haus_4095566655</t>
  </si>
  <si>
    <t>54a6d8319d66526aaae13901aa8b5fffd424696c4d427077bf3efa248435ff3e</t>
  </si>
  <si>
    <t>10 августа в 11:20</t>
  </si>
  <si>
    <t>https://www.avito.ru/user/54a6d8319d66526aaae13901aa8b5fffd424696c4d427077bf3efa248435ff3e/profile/all?src=search_seller_info&amp;sellerId=54a6d8319d66526aaae13901aa8b5fffd424696c4d427077bf3efa248435ff3e</t>
  </si>
  <si>
    <t>Каркасный дачный дом 48 м кв с Доставкой</t>
  </si>
  <si>
    <t>Каркасный дачный дом.
Указана реальная Цена указана за этот дом.
Доставка дома включена в эту стоимость.
Напишите сейчас и мы изготовим вам готовый дом всего за 6 дней.
Никаких доплат на этапе строительства.
Работаем чётко по договору.
Звоните — успейте заказать строительство каркасного дома до конца недели.</t>
  </si>
  <si>
    <t>https://www.avito.ru/moskva/remont_i_stroitelstvo/karkasnyy_dachnyy_dom_48_m_kv_s_dostavkoy_4161260930</t>
  </si>
  <si>
    <t>13 августа в 11:59</t>
  </si>
  <si>
    <t>Дом с ремонтом "под жизнь" за 1,5 - 2 месяца</t>
  </si>
  <si>
    <t>Мечтаете о просторном доме всего за 2 месяца? Воплотим в реальность!
Построим каркасный дом «под ключ» площадью 169 м2 всего за 60 дней!
Что входит в стоимость:
Надежный фундамент: железобетонные сваи.
Теплые и прочные стены и перекрытия:
Каркас из сухой строганной доски хвойных пород.
Утепление стен 200 мм.
Паро- и ветрозащита качественными мембранами.
Внешняя отделка на выбор: лиственничный планкен или фиброцементный сайдинг.
Внутренняя отделка: вагонка или шпаклевка Гкл.
Долговечная кровля:
Стропильная система из сухой строганной доски хвойных пород.
Надежная гидроизоляция и утепление.
Кликфальцевая кровля с доборными элементами.
Окна и двери: подберем надежные и эстетичные варианты по вашему бюджету.
Инженерные коммуникации «под жизнь»:
Электрика.
Отопление — радиаторы.
Выводы под водоснабжение и канализацию.
Ваш будущий дом:
2 этажа.
3 уютные спальни.
Просторная кухня-гостиная.
3 санузла.
Гардеробная.
Балкон и терраса для приятного отдыха.
Звоните или пишите прямо сейчас, чтобы жить и наслаждаться уже через 2 месяца! Наш менеджер ответит на все ваши вопросы.
#каркасныйдом#каркасник#строительстводомов#загородныйдом#доммечты#деревянныйдом#домподключ#строительство#каркаснаятехнология#каркасноестроительство#домссиппанелей#быстроестроительство#строительство каркасных домов#строительство домов под ключ#проектирование домов#проект дома#план дома#планировка#каркасный дом#бригада строителей#каркасный дом под ключ#барнхаус#быстровозводимые дома.</t>
  </si>
  <si>
    <t>Москва, Пресненская наб., 2; Деловой центр; до 5 мин.; Деловой центр (МЦК); до 5 мин.; Международная; до 5 мин.;</t>
  </si>
  <si>
    <t>https://www.avito.ru/moskva/remont_i_stroitelstvo/dom_s_remontom_pod_zhizn_za_15_-_2_mesyatsa_4007631935</t>
  </si>
  <si>
    <t>6 августа в 23:57</t>
  </si>
  <si>
    <t>Барнхаус 75 м2 под ключ</t>
  </si>
  <si>
    <t>Готовый каркасный дом для круглогодичного проживания по готовому типовому проекту под ключ за 30 дней.
Фундамент винтовые сваи/ железобетонные забивные сваи.
Каркас сухая обрезная доска.
Утепление пол/стены/кровля 200 мм плитный утеплитель.
Гидро-парозоляция проклеенная скотчем.
Современное безрамное остекление.
Кровля битумная черепица.
Внутренняя отделка кантри- на выбор имитация бруса/карельский профиль/евровагонка.
Полы современный кварц виниловый ламинат.
Водоснабжение, отопление, электричество по проекту. Разведено по дому скрытым монтажом.
Поэтапная система оплаты по договору.
Наличные/ безналичный расчет/ безнал с Ндс.</t>
  </si>
  <si>
    <t>https://www.avito.ru/moskva/remont_i_stroitelstvo/barnhaus_75_m2_pod_klyuch_3712745619</t>
  </si>
  <si>
    <t>1f300cad5dd24fb96a7b4bc0ced64fed0fa5c6b0ce0a1b4dbafbdb1bc5951c95</t>
  </si>
  <si>
    <t>12 августа в 19:27</t>
  </si>
  <si>
    <t>https://www.avito.ru/user/1f300cad5dd24fb96a7b4bc0ced64fed0fa5c6b0ce0a1b4dbafbdb1bc5951c95/profile/all?src=search_seller_info&amp;sellerId=1f300cad5dd24fb96a7b4bc0ced64fed0fa5c6b0ce0a1b4dbafbdb1bc5951c95</t>
  </si>
  <si>
    <t>Готовый модульный дом под ключ лофт</t>
  </si>
  <si>
    <t>Поздравляем, через 14 дней вы будете жить в своем доме!
При покупке дома и бани скидка 50 000₽.
При покупке каркасного дома от 100 кв. М. Дарим баню 2,5х3.
Современный модульный дом полностью готовый к круглогодичному проживанию!
Работаем со все и видами оплаты: рассрочка без процентов, ипотечное кредитования, наличие, терминал!
Паспорт Отк на каждый дом! Гарантия качества!
Просто позвоните и мы произведем расчет стоимости для вашего дома мечты!
Строим Дома С Душой Для Людей!
Аккредитованный партнер по ипотечному кредитованию Сбербанка!
Сотрудничаем с производителями высококачественного утеплителя!
Договор без скрытых пунктов, фиксируем цену и сроки!
Закупаем материалы только у проверенных поставщиков, более 4 лет.
Защищаем надежно от пожаров, гниения, грызунов и погодных условий.
Собственное проивзодство.
Монтаж фундамента на любом типе участков.
Доставляем, подключаем, устанавливаем.
Скидки, подарки и бонусы каждому клиенту!
Также мы готовы реализовать нестандартные решения для вас:
Всего на Авито не расскажешь, Звоните или Пишите нам, организуем экскурсию по производству!
Добавляйте объявление в избранное и подписывайтесь на профиль, чтобы не потерять нас!
Нас ищут по запросам: строительство домов, дом под ключ, одноэтажные дома, барнхаус, каркасный дом, быстровозводимый дом, энергоэффективный дом, дом с мансардой, деревянный дом, деревянный домик, каркас быстровозводимого дома, канадский дом, модульный дом, сборный дом, каркасно щитовой дом, современный дом, дом-шалаш, дом для постоянного проживания, дачный дом, садовый дом, одноэтажный каркасный дом, маленькие дачные дома, дачный домик с террасой мансардой верандой, коттедж под ключ, дом под материнский капитал, дом в скандинавском стиле, домокомплект, дом для глемпинга, дом для гостиницы, бытовка, дом в деревне, частный дом, проект дома, дом от застройщика, готовый модульный дом, модульный дом с участком, модульный дом шале, зимний модульный дом, модульный дом с отделкой.</t>
  </si>
  <si>
    <t>Москва, Северный административный округ, Савёловский район; Дмитровская; 16–20 мин.; Петровский парк; 16–20 мин.; Савёловская; 16–20 мин.;</t>
  </si>
  <si>
    <t>https://www.avito.ru/moskva/remont_i_stroitelstvo/gotovyy_modulnyy_dom_pod_klyuch_loft_4145235314</t>
  </si>
  <si>
    <t>15a4a86bc897553ed8b5ae0c5d58aba8</t>
  </si>
  <si>
    <t>MODUL'AR Модульные дома и Бани</t>
  </si>
  <si>
    <t>9 августа в 10:51</t>
  </si>
  <si>
    <t>https://www.avito.ru/user/15a4a86bc897553ed8b5ae0c5d58aba8/profile/all?src=search_seller_info&amp;sellerId=15a4a86bc897553ed8b5ae0c5d58aba8</t>
  </si>
  <si>
    <t>Каркасный дом под ключ 6х7,5 с мансардой. Дом</t>
  </si>
  <si>
    <t>Бытовка В Подарок При Покупке Дома ДО Конца Месяца! Сoбctbehhый Загородhый Доm Тепеpь Не Просto Meчtа!
Цена за дом на фото 1,540,000.
Цена в объявлении указана за одноэтажный дом 6х4 под ключ без коммуникаций.
Доставка: в радиусе 500 км доставка всех необходимых материалов и оборудования на ваш участок Бесплатно.
МЫ Кomпания СК «Силa». МЫ Ужe 17 Лет Производиm Карkaсные, Брусовые Дома И Бани И Знаем ОБ Этом Всё.
Подарки от нас летним клиентам.
-Бытовка!
-Водосточная система.
-Обработка антисептиком.
-Бесплатная доставка в радиусе 500 км.
Комплектация (Может Меняться В Зависимости От Ваших Пожеланий).
Фундамент.
-На выбор, свайно-винтовой, Жби, ленточный. (Любой по желанию Заказчика. Фундамент не входит в стоимость дома).
Обвязка.
-Нестроганый брус сечением 100×150 мм. И 150×150 мм, в два ряда, уложенный на рубероид.
Половые лаги.
-Брус сечением 40х150 мм, через 58 см.
Черновой пол.
-Доска сечением 22х100 мм. В сплошную.
Чистовой пол.
-Шпунтованная половая доска толщиной 28 мм.
Стены 1-го этажа.
-Каркас (Доска камерной сушки 150×40 мм) с шагом 58 см.
Фронтоны (стены 2-го этажа):
-Каркас (Доска камерной сушки 150×40 мм) с шагом 58 см.
Пароизоляция 1 и 2 этажа.
-Внутри (Изоспан В или его аналог). С улицы (Изоспан А или его аналог). С клеящей лентой.
Перегородки 1-го и 2-го этажа.
-Каркас (Доска камерной сушки100×40мм) с шагом 58 см.
Высота потолков.
-1 этаж — 2,50 м. 2 этаж — 2,30 м.
Межэтажное перекрытие.
-Доска камерной сушки 150×40 мм с шагом не более 58 см.
Стропильная система.
-Обрезная доска (150х40 мм)с шагом 58 см.
Обрешетка.
-Доска 20(22)х100 мм, С шагом под металлочерепицу. С контр рейкой 40х50 мм.
Кровельный материал.
-Ондулин (красный, коричневый или зеленый).
Высота конька крыши дома.
-В один этаж 1,3 — 1,5м. С мансардой 3,4-3,8 мет.
Выпуски, свесы. (Поднебестники).
-Свесы 45-50 см. Подшиваются вагонкой.
Внешняя отделка.
-Имитация бруса.
Внутренняя отделка.
-Евро-Вагонка.
Утепление.
-Стеновые плиты Роквул или его аналог.
Двери.
-Входная дверь металлическая (производство Россия), межкомнатные филенчатые.
Окна.
-Окна деревянные, имитация стеклопакета.
Лестница.
-Тетива, ступени, ограждения.
Плинтуса.
-Фигурный (деревянный).
Наши Преимущества:
-Профессиональный проект дома;
-Фиксированная стоимость;
-Гарантия на ваш новый дом по договору;
-Соблюдение сроков строительства;
-Неизменная цена, мы не увеличиваем.
Позвоните Или Напишите, МЫ Рассчитаем Стоимость Дома Вашей Мечты И В Летний Период Подарим Подарки!
Оплата:
Удобная форма оплаты и договор.
Ипотека, мат. Капитал.
Оплата по факту прибытия комплекта материалов на адрес участка. Из расчета стоимости договора 80% после выгрузки материалов и 20% после сдачи объекта.
Позвоните Или Напишите Нам, И МЫ Вам Вышлем Каталог С Актуальными Ценами И Рассчитаем Проект.
Адрес Офиса И Производства:
Новгородская область, г. Пестово, ул. Биржа 3.
С 9:00 до 20:00.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дачных каркасных домов в Санкт-Петербурге компании по строительству дачных каркасных домов в Санкт-Петербурге каркасные дачные дома в Санкт-Петербурге строительство домов под ключ Санкт-Петербург недорогие дома в Санкт-Петербурге строительство домов по индивидуальному проекту, домик под ключи, дом.</t>
  </si>
  <si>
    <t>Москва, пр-т Андропова; Коломенская; до 5 мин.; Кленовый бульвар; 11–15 мин.; Технопарк; 21–30 мин.;</t>
  </si>
  <si>
    <t>https://www.avito.ru/moskva/remont_i_stroitelstvo/karkasnyy_dom_pod_klyuch_6h75_s_mansardoy._dom_4006328792</t>
  </si>
  <si>
    <t>15 августа в 10:18</t>
  </si>
  <si>
    <t>Каркасный дом 6х6 с Террасой 6х2</t>
  </si>
  <si>
    <t>Цена указана за этот дом с этой планировкой.
Каркасный дом с утеплением 100 мм.
Изготовим дом в сжатые сроки — всего за 6 дней.
В стоимость включено:
- пароизоляция.
- ветрозащита.
- чистовая наружная и внутренняя отделка.
- качественный плитный утеплитель.
- двери и окна.
Звоните — построим для вас одноэтажный каркасный дом для зимнего проживания.</t>
  </si>
  <si>
    <t>Москва, Калужско-Рижская линия; Ясенево; до 5 мин.; Новоясеневская; 16–20 мин.; Битцевский парк; 21–30 мин.;</t>
  </si>
  <si>
    <t>https://www.avito.ru/moskva/remont_i_stroitelstvo/karkasnyy_dom_6h6_s_terrasoy_6h2_4161025267</t>
  </si>
  <si>
    <t>13 августа в 11:58</t>
  </si>
  <si>
    <t>Каркасный дом 85 м2</t>
  </si>
  <si>
    <t>Каркасные дома являются современным подходом к строительству, который объединяет быстроту возведения, экологическую безопасность и экономичность. В основе данных домов лежит каркас из деревянных бревен, что обеспечивает высокую прочность и долговечность конструкции.
Цена указана за дом. Получите выгодное предложение. Звоните!
Мы используем только экологически чистые материалы и современные технологии строительства, что позволяет нам создавать долговечные и энергоэффективные дома.
Наш офис находится в г. Москва, ул Марксистская, дом 34 корп. 7 офис 300. Позвоните и получите выгодное предложение!
Комплектация дома 85 м2:
* Технология строительства: Каркасно-модульная.
* Площадь дома: 85 м2.
* Отделка: предчистовая.
* Этажей: 1.
* Комнат: 2.
* Санузел: 1.
* Свайный фундамент.
* Ширина 8,5 м.
* Длина 10 м.
Цена: 4 250 000 р.
Напишите нам если у вас появились какие-либо вопросы!
Выбирая каркасный дом под ключ, вы получаете не только готовое жилье, но и гарантию на все выполненные работы.
Преимущества каркасных домов:
Энергоэффективность.
Прочность.
Мобильность.
Почему стоит обратиться именно к нам:
- Доступные цены;
- Быстрые сроки возведения;
- Используем только экологичные материалы;
- Индивидуальный подход к каждому клиенту;
- Работаем по типовым проектам и индивидуальным;
- Строим под ключ;
- Подходит для постоянного проживания.
Выбирая нас, вы получаете не просто каркасный дом, а надежного партнера, готового воплотить ваши мечты в реальность. Доверьте нам строительство вашего идеального дома, и вы не пожалеете!
Возможно приобретение дома в кредит, ипотеку.
Коммуникации в подарок (электрика, водопровод, вентиляция, проектирование).
Возможно вы искали на Авито: быстровозводимый каркасный дом, готовый каркасный дом, готовый каркасный дом под ключ, дом каркасный одноэтажный, каркасные одноэтажные дома под ключ, каркасный дачный домик, каркасный дом на сваях, каркасный дом под ключ, каркасный зимний дом, каркасный модульный дом.
Сохраните это объявление себе в избранное, чтобы не потерять и быстро получить актуальную информацию.</t>
  </si>
  <si>
    <t>Москва, Марксистская ул., 34к7; Крестьянская застава; 6–10 мин.; Пролетарская; 6–10 мин.; Марксистская; 6–10 мин.;</t>
  </si>
  <si>
    <t>https://www.avito.ru/moskva/remont_i_stroitelstvo/karkasnyy_dom_85_m2_4175405662</t>
  </si>
  <si>
    <t>72eb0272996fed1d9f46829be6d025f3</t>
  </si>
  <si>
    <t>Каркас Дом Строй</t>
  </si>
  <si>
    <t>2 августа в 10:02</t>
  </si>
  <si>
    <t>https://www.avito.ru/user/72eb0272996fed1d9f46829be6d025f3/profile/all?src=search_seller_info&amp;sellerId=72eb0272996fed1d9f46829be6d025f3</t>
  </si>
  <si>
    <t>139 м² каркасный дом 9х8 под ключ</t>
  </si>
  <si>
    <t>Двухэтажный дом 139 м². Бытовка в подарок!
Цена соответствует дому на фото.
Доставка: в радиусе 500 км доставка всех необходимых материалов и оборудования на ваш участок Бесплатно.
Удобная форма оплаты и договор.
Ипотека, мат. Капитал.
МЫ Кomпания СК «Силa». МЫ Ужe 17 Лет Производиm Карkaсные, Брусовые Дома И Бани И Знаем ОБ Этом Всё.
Подарки от нас летним клиентам.
-Бытовка!
-Водосточная система.
-Обработка антисептиком.
-Бесплатная доставка в радиусе 500 км.
Комплектация (Может Меняться В Зависимости От Ваших Пожеланий).
Фундамент.
-На выбор, свайно-винтовой, Жби, ленточный. (Любой по желанию Заказчика. Фундамент не входит в стоимость дома).
Обвязка.
-Нестроганый брус сечением 100×150 мм. И 150×150 мм, в два ряда, уложенный на рубероид.
Половые лаги.
-Брус сечением 40х150 мм, через 58 см.
Черновой пол.
-Доска обрезная 20(22)х100 мм. В сплошную.
Чистовой пол.
-Шпунтованная половая доска толщиной 28 мм.
Стены 1-го этажа.
-Каркас (Доска камерной сушки 150×40 мм) с шагом 58 см.
Фронтоны (стены 2-го этажа):
-Каркас (Доска камерной сушки сечением150×40 мм) с шагом 58 см.
Пароизоляция 1 и 2 этажа.
-Внутри (Изоспан В или его аналог). С улицы (Изоспан А или его аналог). С клеящей лентой.
Перегородки 1-го и 2-го этажа.
-Каркас (Доска камерной сушки100×40мм) с шагом 58 см.
Высота потолков.
-1 этаж — 2,50 м. 2 этаж — 2,30 м.
Межэтажное перекрытие.
-Доска камерной сушки 150×40 мм с шагом не более 58 см.
Стропильная система.
-Обрезная доска (150х40 мм)с шагом 58 см.
Обрешетка.
-Доска 20(22)х100 мм, С шагом под металлочерепицу. С контр рейкой 40х50 мм.
Кровельный материал.
-Ондулин (красный, коричневый или зеленый).
Высота конька крыши дома.
-В один этаж 1,3 — 1,5м. С мансардой 3,4-3,8 мет.
Выпуски, свесы. (Поднебестники).
-Свесы 45-50 см. Подшиваются вагонкой.
Внешняя отделка.
-Имитация бруса.
Внутренняя отделка.
-Стены Имитация бруса. Потолок евро вагонка.
Утепление.
-Стеновые плиты Роквул или его аналог.
Двери.
-Входная дверь металлическая (производство Россия), межкомнатные филенчатые.
Окна.
-Окна деревянные, имитация стеклопакета.
Лестница.
-Тетива, ступени, ограждения.
Плинтуса.
-Фигурный (деревянный).
Наши Преимущества:
-Профессиональный проект дома;
-Фиксированная стоимость;
-Гарантия на ваш новый дом по договору;
-Соблюдение сроков строительства;
-Неизменная цена, мы не увеличиваем.
-Удобная форма оплаты и договор. Ипотека, мат. Капитал.
Позвоните Или Напишите Нам, И МЫ Вам Вышлем Каталог С Актуальными Ценами И Рассчитаем Проект.
Адрес Офиса И Производства:
Новгородская область, г. Пестово, ул. Биржа 3.
С 9:00 до 20:00.
Возможно, вы искали: каркасный дом, дом из бруса, барнхаус, а-фрейм, афрейм, коттедж, сруб, каркасный дом под ключ в Москве, мобильный дом, дачный дом, дом с баней, дом на участке, участок, проект дома, дом под ключ, деревянный дом, дом из дерева, строительство дома, дом по индивидуальному проекту под ключ, в Санкт-Петербурге, в Москве, в МО, в Московской области, строительство домов, дом с участком.</t>
  </si>
  <si>
    <t>https://www.avito.ru/moskva/remont_i_stroitelstvo/139_m_karkasnyy_dom_9h8_pod_klyuch_4357697611</t>
  </si>
  <si>
    <t>22 августа в 16:40</t>
  </si>
  <si>
    <t>Каркасный дом, модульный дом, барнхаус, а фрейм</t>
  </si>
  <si>
    <t>Юрты от производителя под ключ с монтажем и доставокй по всей Росиии.
Разные размеры, дизайн юрты от 12 м2 до 78 м2.
Вместимость От 3 до 10 человек и более.
Быстро и легко возводится за 1-3 дня.
Посмотрите почему наши юрты лучше, листайте дальше фото!
99% полезного пространства, в отличии от треугольных домов.
Мы производим юрты 8 лет. У нас свой ютюб канал, где мы рассказываем все нюансы.
Крепкая конструкция выдержит минимум 100 лет! Устойчивая к ветру и осадкам.
В любую погоду в них комфорно. Идеальны для постоянного проживания.
2 филиала — Красноярск и Турция.
Монтаж юрты нашей командой. Оплачивается отдельно.
Естественные экологичные материалы.
Отличная термоизоляция для удобства в любой период года.
Легко перевозятся и оперативно устанавливаются.
Возможность подсоединения электричества и обогрева, а так же санузла.
Посмотрите пример с нашими Юртами на видео из данного объявления. А так же переходите на Ютуб — там много рассказываем о Юртах.
За неполный 2022 год мы успешно реализовали более 130 проектов.
Работаем по всей России.
Закажите юрту своей мечты и наслаждайтесь отдыхом на свежем воздухе с комфортом!
Позвоните по номеру или отправьте сообщение в чат — мы с радостью ответим на любые ваши вопросы и поможем подобрать идеальную юрту под ваши нужды.
Артикул: wwx0si.
Строительство домов, Проекты каркасных домов, юрта с деревянным полом, Летний дом, Дом готовый, Юрта, a-frame, Модульный дом, Каркасный дом, Юрта Кейтеринг, дома для глэмпинга, Дачный дом, аутентичная юрта, строительство каркасных домов, Теплый дом, База отдыха, Баня, юрта для кемпинга, Юрта Глэмпинг, Быстровозводимые дома, Юрта дом, Каркасные дома под ключ, домокомплект, юрты для кафе, Дачный домик, юрта для мероприятий, Юрты всесезонные, Чайный дом, барнхаус, круглая юрта, Юрта для глемпинга, Юрта ресторан, бытовка, Юрта готовая, А-фрейм, юрта для туризма, Дом,</t>
  </si>
  <si>
    <t>https://www.avito.ru/moskva/remont_i_stroitelstvo/karkasnyy_dom_modulnyy_dom_barnhaus_a_freym_4203743547</t>
  </si>
  <si>
    <t>d0ff1c288cb3db190d4c5f839f8d47c7</t>
  </si>
  <si>
    <t>Юрта Сибири</t>
  </si>
  <si>
    <t>19 августа в 10:20</t>
  </si>
  <si>
    <t>https://www.avito.ru/user/d0ff1c288cb3db190d4c5f839f8d47c7/profile/all?src=search_seller_info&amp;sellerId=d0ff1c288cb3db190d4c5f839f8d47c7</t>
  </si>
  <si>
    <t>Каркасный модульный дом под ключ</t>
  </si>
  <si>
    <t>Изготавливаем Современные, Каркасные Дома И Бани Под Ключ!
Изготавливаем Бани Любой Сложности! Быстро, Качественно, Надежно, Как Для Себя!
Собственное Производство, Бригады Квалифицированных Рабочих.
Материал ГОСТ 8486-86.
Более 10 Лет Опыта.
Цена указана за базовую комплектацию мини бани.
- 4 х 2,4 х 2,5.
- (Длина х Ширина х Высота).
В Цену Включены:
Все материалы отличного качества:
столбчатый фундамент из бетонных блоков,
каркас из доски 50х150 обработанный огнебиозащитной пропиткой,
утеплитель 100 мм,
отделка комнаты отдыха вагонкой хвойных пород,
отделка парного отделения осиной,
полка из осины в парной,
банная печь с баком для горячей воды на 55 литров,
защита от нагрева из минерита и нержавеющей стали,
дымоход печи с искрогасителем, пожарной защитой и выводом через кровлю,
печные камни «Габбро Диабаз»,
освещение в каждом отделении и комплект электрики (электрощит, банные влагозащищенные светильники, двойная розетка в комнате отдыха),
входная дверь, стеклянная дверь в парную,
окно в комнате отдыха и форточка в парной,
вентиляция парной,
кровельный гидроизоляционный материал ризолин,
Цена за дом на фото 1 900 000 т. Р.
Уже более 10 лет наша команда занимается созданием модульных каркасных бань и саун.
За это время мы узнали все тонкости производства долговечных бань и саун, от начала до конца!
Этот опыт позволяет мне создавать одни из лучших современных бань по разумной цене!
Напишите какую баню хотите, и куда доставить. Сразу пришлем точный расчет, без дополнительных платежей!
. При заказе бани, сауны или дома у нас, вы увидите в фото и видео отчете, все этапы работ, даже скрытые (то что не всегда видно в готовом изделии, но влияет на долговечность. Мелкие швы, соединения, гидроизоляция, утепление и т. Д.).
Если вы мечтаете о бане, сауне, или доме на своем участке Закажите Готовую Модульную Баню, Сауну Или Дом. Привезём и поставим, всего за день и вы сразу сможете наслаждаться банными процедурами!
У нас широкий выбор моделей, под любой бюджет и потребности! По желанию, дополнительно оборудовать баню с\у, раздевалкой, увеличенной комнатой отдыха, террасой и т. Д.
Звоните, Пишите! МЫ Всегда На Связи И С Удовольствием Подберём Для Вас Баню Вашей Мечты!
Обязательно Добавьте Объявление В Избранное!
Не Пропустите Акции И Скидки!
Возможно вы искали: готовая баня, баня под ключ, баня на дачу, русская баня, финская сауна, скандинавская баня, каркасная баня, баня с доставкой, финская баня, голландская баня, финская сауна, разработка бани, баня с доставкой, теплая баня, баня на дровах, баня на электричестве, привозная баня, баня каркас, деревянная баня, дачная баня, городская баня, баня с печкой, баня модульная, баня под заказ, баня на заказ, построить баню, купить баню, заказать баню, баня на дачу, баня под сдачу, сауна, мини баня, большая баня, сауна баня, баня с панорамным видом, дом баня, зимняя баня, летняя баня, баня зима лето, баня каркасная, парная, баня с парной, банька, баня с фундаментом, баня на блоках, баня на сваях, дровяная баня, жилая баня, баня на стройку, строить баню, большая баня, маленькая баня, деревенская баня, городская баня, красивая баня, модная баня, сибирская баня, баня на турбазу, строительство бани на участке, баня барн, баня двускатная, баня односкатная, баня из каркасной доски, баня дачная, баня домик, мобильная баня, готовая баня, модульная баня, каркасная баня под ключ, купить баню, купить баню с домом, каркасный дом готовый, баня с панорамными окнами, каркасный дом, модульный дом, дачный домик, баня, панорамное окно, баня хайтек, проект бани, планировка бани, баня дом, баня хай-тек, баня серый графит, баня перевозная, гостевой домик.</t>
  </si>
  <si>
    <t>https://www.avito.ru/moskva/remont_i_stroitelstvo/karkasnyy_modulnyy_dom_pod_klyuch_4267841548</t>
  </si>
  <si>
    <t>97ebd89bca240109ce6c9b0b0e502398</t>
  </si>
  <si>
    <t>Русские бани</t>
  </si>
  <si>
    <t>28 июля в 11:00</t>
  </si>
  <si>
    <t>https://www.avito.ru/user/97ebd89bca240109ce6c9b0b0e502398/profile/all?src=search_seller_info&amp;sellerId=97ebd89bca240109ce6c9b0b0e502398</t>
  </si>
  <si>
    <t>Каркасный дом 9 на 8.05.</t>
  </si>
  <si>
    <t>Москва, Новомосковский административный округ, поселение Московский, д. Румянцево, Бизнес Парк Румянцево; Румянцево; до 5 мин.; Саларьево; от 31 мин.; Тропарёво; от 31 мин.;</t>
  </si>
  <si>
    <t>https://www.avito.ru/moskva/remont_i_stroitelstvo/karkasnyy_dom_9h8_4260828685</t>
  </si>
  <si>
    <t>09afa81a4dc402c91cd046f2a480079a856ad95a0a3c592a2b431dd0d73e96df</t>
  </si>
  <si>
    <t>13 августа в 08:59</t>
  </si>
  <si>
    <t>https://www.avito.ru/user/09afa81a4dc402c91cd046f2a480079a856ad95a0a3c592a2b431dd0d73e96df/profile/all?src=search_seller_info&amp;sellerId=09afa81a4dc402c91cd046f2a480079a856ad95a0a3c592a2b431dd0d73e96df</t>
  </si>
  <si>
    <t>Скорей звоните, пишите и через 4-6 дней у вас на участке будет стоять красивый, уютный, теплый домик по отличной цене! Делаем заказы любых размеров!
По любым пожеланиям!
Полная комплектация!
Koмплектующие материалы:
-Окнa: Пbx 100х100 4шт.
-Bнeшняя отдeлкa: Вагонкa.
-Bнутренняя отделка: Вагонка.
-Внешняя дверь: Металл Россия.
-Внутренняя дверь: деревянная.
-Каркас: Брус 100х50мм.
-Утеплитель: 100мм.
-Пароизоляция: + ветрозащита.
-Крыша: Профлист коричневый цвет 0,4.
-Высота конька 1.5м.
-Высота потолка 2.40см.
-Пол: Обрезная доска 25х150.
-Основание: Лаги 100х150.
-Монтажные сваи: количество 16 шт.
-Входная ступень: Обрезная доска.
Скорей звоните и добавляйте в избранное чтобы не потерять нас!
Нас ищут как:
Модульные дома, дома под ключ, купить дом, строительство дома, строительство каркасных, купить дачный домик, дачный дом, современный дом, современный дачный дом, домик, барн, барн для дачи, мобильный дом, модульный дом, барнхаус, недорогой дачный дом, быстровозводимые дома.</t>
  </si>
  <si>
    <t>Москва, Северо-Западный административный округ, район Щукино; Октябрьское поле; 21–30 мин.; Щукинская; от 31 мин.; Стрешнево; от 31 мин.;</t>
  </si>
  <si>
    <t>https://www.avito.ru/moskva/remont_i_stroitelstvo/karkasnyy_modulnyy_dom_pod_klyuch_4272154300</t>
  </si>
  <si>
    <t>7646ed0b819f67fbc2d68f1361956fcf04e0aee1006f640aeb6cc43cfdfd00ad</t>
  </si>
  <si>
    <t>14 августа в 17:47</t>
  </si>
  <si>
    <t>https://www.avito.ru/user/7646ed0b819f67fbc2d68f1361956fcf04e0aee1006f640aeb6cc43cfdfd00ad/profile/all?src=search_seller_info&amp;sellerId=7646ed0b819f67fbc2d68f1361956fcf04e0aee1006f640aeb6cc43cfdfd00ad</t>
  </si>
  <si>
    <t>Каркасный дом под ключ, стиль барнхаус</t>
  </si>
  <si>
    <t>Ответственный застройщик, справедливые цены.
Вы посчитаете что обязаны стать нашими клиентами.
Почему? Читайте полностью и узнайте!
Каркасный Дом Барн-Хаус.
Проект: Б53m12.
-Площадь: 53,05 кв. М.
-Размеры дома: 6,6 х 9,36 м.
-Размеры террасы: 3 х 9,36 м.
-Этажей: 1.
-Спальных мест: до 6.
Цена указана за комплектацию Мини — Подробнее в каталоге.
Запросите каталог в сообщениях, чтобы получить полную информацию! *.
Внутри:
Большая кухня-гостиная (30,05 м2) с печью-камином и вторым светом.
Теплые полы в зонах каменных полов в гостиной и санузле.
Каркас обработан огнебиозащитой.
Возможна установка мебели в комплекте, комплектация Макси.
Конструкции способна сбрасывать снег и выдерживать большие нагрузки в условиях сильного снегопада и мощных ветров.
Возможность размещения вместо спальни 1 этажа — Сауну.
Почему Мы? Читайте далее, чтобы узнать!
«Строим мир нашего завтра».
Артизба.
О компании:
-Занимаемся строительством уже более 10 лет.
-Сотни выполненных проектов, в том числе коммерческих.
-Все наши работники — настоящие специалисты своего дела.
-Регулярно проводим экскурсии на производство и показываем выставочные экземляры.
Напишите нам в сообщении «Экскурсия», чтобы самолично увидеть наши стандарты качества и узнать, как понять, качественный ли дом перед вами!
Заметим сразу — минимальная цена не наш конёк.
Наши приоритеты: качество, долговечность, комфорт и экологичность.
И наши высокие стандарты качества, как говорят наши клиенты, их обеспечивают!
Именно благодаря такой цене мы можем себе их позволить.
Условия строительства:
-Строим на земле собственника!
-Сроки возведения объекта: 2-4 месяца.
-Работаем только по договору.
-Готовы рассматривать работу с ипотекой, подскажем выгодные программы.
-Гарантия на каркас: 5 лет.
Поможем как с установкой фундамента, внешними коммуникациями так и с составлением план-проекта будущего глэмпинга!
Наш опыт позволяет нам сделать это экспертно.
Блок У.
Проектный код: Б55л1293.
Цветовой код: Ral-414-9201.
Также нас ищут: строительство домов под ключ, современный дом, дом под ключ, а-фрейм под ключ, каркасный дом под ключ, строительство дома под ключ, каркасный дом, а-фрейм под ключ недорого, дача под ключ, строительство дачи под ключ, строительство каркасных домов, строительство дома под ключ, строительство каркасных домов, строительство каркасных домов под ключ. Дом из дерева, деревянный дом,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</si>
  <si>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Москва, Малый Сухаревский пер., 9с1; Цветной бульвар; до 5 мин.; Трубная; 6–10 мин.; Сухаревская; 6–10 мин.;</t>
  </si>
  <si>
    <t>https://www.avito.ru/moskva/remont_i_stroitelstvo/karkasnyy_dom_pod_klyuch_stil_barnhaus_4189427825</t>
  </si>
  <si>
    <t>b3fc522316879cc558c46592c934377d</t>
  </si>
  <si>
    <t>АРТ ИЗБА</t>
  </si>
  <si>
    <t>22 августа в 01:36</t>
  </si>
  <si>
    <t>https://www.avito.ru/user/b3fc522316879cc558c46592c934377d/profile/all?src=search_seller_info&amp;sellerId=b3fc522316879cc558c46592c934377d</t>
  </si>
  <si>
    <t>Комплект каркасного дома 199 м2</t>
  </si>
  <si>
    <t>Продается комплект каркасного дома площадью 199м2 вместе с деревянными окнами и дверьми. Толщина стен 320 мм. Утепление базальтовое 200 мм.</t>
  </si>
  <si>
    <t>Москва, Родионовская ул., 10; р-н Куркино;</t>
  </si>
  <si>
    <t>https://www.avito.ru/moskva/remont_i_stroitelstvo/komplekt_karkasnogo_doma_199_m2_2849234587</t>
  </si>
  <si>
    <t>7b63301c84050eddcbf66bc07dbabcd841adc1d4c6aa46c2c8c31923bc8cd21f</t>
  </si>
  <si>
    <t>22 августа в 09:18</t>
  </si>
  <si>
    <t>https://www.avito.ru/user/7b63301c84050eddcbf66bc07dbabcd841adc1d4c6aa46c2c8c31923bc8cd21f/profile/all?src=search_seller_info&amp;sellerId=7b63301c84050eddcbf66bc07dbabcd841adc1d4c6aa46c2c8c31923bc8cd21f</t>
  </si>
  <si>
    <t>Модульный каркасный дом под ключ.
Цена указана за дом 6 х4,6.
Посмотрите в фото различные планировки — мы можем сделать дом любого размера для Вас.
Мы любим отвечать на вопросы. Позвоните нам прямо сейчас или напишите в сообщения Авито и получите подробную консультацию и мгновенный расчет!
Дома от производственной компании Рада.
Строительство домов по индивидуальному проекту — все ваши идеи и потребности учтены.
Бесплатная консультация специалиста по выбору дома — экономьте время и деньги на профессиональном совете.
Дома из экологически чистых материалов — забота о вашем здоровье и экологии.
Гарантия соблюдения сроков.
Уникальные проекты домов от лучших архитекторов — ваш дом будет уникален.
Гарантия на все строительные работы 5 лет — ваш дом будет служить долго и надежно.
Дома под ключ — вы получаете готовый дом без хлопот.
Дома с возможностью дальнейшего расширения — ваш дом может расти вместе с вашей семьей.
Строительство дома с учетом всех пожеланий клиента — ваш комфорт — наша задача.
Бесплатное изменение проекта дома в течение строительства — мы гибки к изменениям.
Гибкая система скидок — строим дома по доступным ценам.
Строительство дома с обеспечением полного конфиденциальности — ваша жизнь будет спокойной и закрытой от посторонних глаз.
Используем современные технологии и материалы — ваш дом будет на пике современных технологий.
Рада — проверенный годами производитель бань и домов с повышенным сроком службы. Мы стpoим нaдежные и прaктичные дома.
Полностью под ключ: с отделкой, из экологичных пород древесины, с электропроводкой, по самой доступной цене.
Уникальный дизайн — таких домов нет на рынке!
Лучшая Цена ЗА Счет Собственного Производства!
Строим будущее для вас! Для тех, кто любит пространство и удобство, мы изготовим идеальную баню!
Позвоните прямо сейчас и получите уникальное предложение по промокоду Авито.
У нас заказывают уже много лет, потому что:
За нашими плечами огромный опыт.
Индивидуальный подход к каждому клиенту.
Осуществляем доставку и монтаж по всей России.
Размеры и комплектации на выбор, возможно изготовление по вашему проекту;
Современный стиль и эргономичный дизайн;
Постоянная связь с нами и поддержка по любым вопросам без выходных;
Работаем по договору, предоставляем точные сметы и сроки выполнения работ.
Повышенная гарантия и срок эксплуатации.
Сделайте правильный выбор — доверьте строительство Идеального Дома нашей компании!
По всем вопросам Звоните или пишите в чат Авито, проконсультируем, ответим на все вопросы, поможем с выбором!
Сохраните объявление в избранные, чтобы не потерять! Подписывайтесь на профиль!
Характеристики дома:
1. Длина — 6 метров.
2. Ширина — 4,6 метра.
3. Площадь — 24 м2.
4. Цвет на фото — 752.</t>
  </si>
  <si>
    <t>Москва, Зеленоград, к360А;</t>
  </si>
  <si>
    <t>https://www.avito.ru/moskva_zelenograd/remont_i_stroitelstvo/modulnyy_karkasnyy_dom_pod_klyuch_4293697050</t>
  </si>
  <si>
    <t>3dddf6b02d66b2a55631423f599f76b9</t>
  </si>
  <si>
    <t>РАДА - бани под ключ от производителя</t>
  </si>
  <si>
    <t>30 июля в 22:18</t>
  </si>
  <si>
    <t>https://www.avito.ru/user/3dddf6b02d66b2a55631423f599f76b9/profile/all?src=search_seller_info&amp;sellerId=3dddf6b02d66b2a55631423f599f76b9</t>
  </si>
  <si>
    <t>Модульный (каркасный) дом для глэмпинга</t>
  </si>
  <si>
    <t>Модульный дом Gambit House — это Футуристичный стиль с минимальным сроком установки.
Плюсы:
Окупаемость от 1 года.
Срок службы от 25 лет.
Не требует дорогостоящего фундамента с его долгой усадкой.
Не требуется разрешение на строительство.
Не нужно ждать усушки бруса.
Футуристичный дизайн.
Сборка за 4 недели.
Летний вариант дома от 1 200 000,0 руб (с сантехникой).
Зимний, утепленный вариант дома от 2 200 000,0 (зависит от наполнения).
Цена может быть подобрана под ваш бюджет!
Так-же можно обговорить любое наполнение и отделку под ваш бюджет.
Такой дом подойдет не только для бизнеса под глэмпинг, но и на ваш загородный участок!
Каркасный дом под ключ, модульный дом под, модульные дома под ключ, модульные дома, модульные дома для круглогодичного, дом для глэмпинга, модульные дома под ключ проекты, производство модульных домов как бизнес, модульные дома, каркасный дом, готовый дом, загородный дом заказать, дом для сдачи в аренду, барнхаус, дом для загородного отеля, дом для туристической базы, Новокузнецк, Новосибирск, Красноярск, Шерегеш, Кемерово, Барнаул, Бийск, Бердск, Обское, для бизнеса.</t>
  </si>
  <si>
    <t>https://www.avito.ru/moskva/remont_i_stroitelstvo/modulnyy_karkasnyy_dom_dlya_glempinga_3974461982</t>
  </si>
  <si>
    <t>3a1b253df0ab40f50e6954270a806b37</t>
  </si>
  <si>
    <t>ТК Гамбит</t>
  </si>
  <si>
    <t>22 августа в 05:05</t>
  </si>
  <si>
    <t>https://www.avito.ru/user/3a1b253df0ab40f50e6954270a806b37/profile/all?src=search_seller_info&amp;sellerId=3a1b253df0ab40f50e6954270a806b37</t>
  </si>
  <si>
    <t>Каркасный садовые дом 9х6м с террасой</t>
  </si>
  <si>
    <t>Каркасный садовые дом 9х6м с террасой.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Холодный контур //01//.
Pазмep: 9х6м.
Размер дома: 7х6м.
Размер террасе: 2х6м.
Высота помещения: 2,4.
Каркас брус: 40х100мм.
Перегородки: 100мм.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РФ 1шт.
Межкомнатные двери: Отсутствует.
Кровля: Профнастил цветной 0,4мм.
Полы: Отсутствует.
Обрешетки и черновой полы: 100х25мм доска.
Обвязка: 150х100мм брус.
Теплые контур //02//.
Pазмep: 9х6м.
Размер дома: 7х6м.
Размер террасе: 2х6м.
Высота помещения: 2,4.
Каркас брус: 40х100мм.
Перегородки: есть.
Наружная отделка: вагонка ВС.
Утеплитель стень: 100мм плиточнные.
Утеплитель полы и потолки: 100мм в рулонах.
Внутренняя отделка: Вагонка ВС.
Ветро-влагозащита: есть.
Парогидроизоляция: есть.
Окна: Пвх 150х180- 4шт 100х100-2шт.
Входная дверь: металлопластиковая со стеклом 1шт.
Внутренняя отделка: Вагонка ВС.
Межкомнатные двери: 3 шт.
Кровля: профнастил цветной 0,4мм.
Полы: Осб/Осп.
Обрешетки и черновой полы: 100х25мм доска.
Обвязка: 150х100мм брус.
Комплектации.
-Холодный контур 375 000 р.
-Теплые контур 785 000 р.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</si>
  <si>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https://www.avito.ru/moskva/remont_i_stroitelstvo/karkasnyy_sadovye_dom_9h6m_s_terrasoy_4020840490</t>
  </si>
  <si>
    <t>a1c6d9b0554c4c701a7fa5d34d32b5ae</t>
  </si>
  <si>
    <t>Бытовка от производителя Бек</t>
  </si>
  <si>
    <t>7 августа в 12:24</t>
  </si>
  <si>
    <t>https://www.avito.ru/user/a1c6d9b0554c4c701a7fa5d34d32b5ae/profile/all?src=search_seller_info&amp;sellerId=a1c6d9b0554c4c701a7fa5d34d32b5ae</t>
  </si>
  <si>
    <t>Дом с ремонтом "под жизнь" 77кв</t>
  </si>
  <si>
    <t>Дом Под Ключ Для Постоянного Проживания.
Построим каркасный дом Под Тапочки 77м2 за месяц!
Надежный фундамент: железобетонные сваи.
Теплые и прочные стены и перекрытия:
Каркас из сухой строганной доски хвойных пород.
Утепление стен 150 мм.
Паро- и ветрозащита качественными мембранами.
Внешняя отделка на выбор: лиственничный планкен или фиброцементный сайдинг.
Внутренняя отделка: вагонка или шпаклевка Гкл.
Долговечная кровля:
Стропильная система из сухой строганной доски хвойных пород.
Надежная гидроизоляция и утепление.
Кликфальцевая кровля с доборными элементами или же мягкая черепица.
Окна и двери:
Стеклопакет двухкамерный.
Металлическая утепленная дверь.
Инженерные коммуникации «под жизнь»:
Электрика.
Отопление — радиаторы.
Выводы под водоснабжение и канализацию.
Звоните или пишите прямо сейчас! Наш менеджер ответит на все ваши вопросы!
Строительство каркасных домов, строительство домов под ключ, проектирование домов, проект дома, план дома, планировка, каркасный дом, бригада строителей, каркасный дом под ключ, барнхаус, быстровозводимые дома.</t>
  </si>
  <si>
    <t>https://www.avito.ru/moskva/remont_i_stroitelstvo/dom_s_remontom_pod_zhizn_77kv_4040300673</t>
  </si>
  <si>
    <t>15 августа в 00:02</t>
  </si>
  <si>
    <t>Дом каркасный дачный</t>
  </si>
  <si>
    <t>Каркасный дом 6м×8м (3 дома),
Каркасный дом 3м×8м (1 дом).
Веранда 9м ×9м (1 шт).
Бонус — остатки строительного материала (брус, доска).
Дома можно посмотреть на выставке в Лужниках- «Фестиваль форум Москва будущего 2030».
Предложение ограничено, до 08.09.24, торопитесь!
Загородный дом.
Деревянный дом.
Дачный дом.
Деревенский дом.
Кемпинг.
Глемпинг.
Дача.
Санаторий.
База отдыха.
Туристическая база.
Дома для базы отдыха.
Бытовка.
Веранда.
Ярославль, Владимир, Москва.</t>
  </si>
  <si>
    <t>Москва, Лужники; Лужники; 6–10 мин.; Спортивная; 11–15 мин.; Воробьёвы горы; 16–20 мин.;</t>
  </si>
  <si>
    <t>https://www.avito.ru/moskva/remont_i_stroitelstvo/dom_karkasnyy_dachnyy_4040390012</t>
  </si>
  <si>
    <t>d97b2daec204beb06b0b623680d4484d</t>
  </si>
  <si>
    <t>Максим</t>
  </si>
  <si>
    <t>11 августа в 23:57</t>
  </si>
  <si>
    <t>https://www.avito.ru/user/d97b2daec204beb06b0b623680d4484d/profile/all?src=search_seller_info&amp;sellerId=d97b2daec204beb06b0b623680d4484d</t>
  </si>
  <si>
    <t>Каркасный Дом Полноcтью Пoд Ключ! Реально Низкие Цены.
Только ДО Конца Месяца: Перегородки — независимо от количества — в подарок!
Двери Мдф в подарок.
Планируете приобрести каркасный дом для постоянного проживания? Или же рассматриваете уютный круглогодичный дачный дом? Мы готовы предложить вам лучшие варианты с выгодными условиями!
Кто мы?
Мы — компания, занимающаяся изготовлением каркасных домов для постоянного комфортного проживания. У нас собственное производство каркасных домов, садовых и дачных домов, торговых павильонов, Кпп, модульных зданий. Опыт производства более 18 лет!
Хотите узнать о нас больше? Или вам нужно рассчитать стоимость дома мечты? — Пишите или звоните, отвечаем в течение 10 минут.
Наши преимущества для вас:
1 Качество и надежность: Мы работаем только с проверенными поставщиками и используем высококачественные материалы для строительства каркасных дачных домов. Лес только хвойных пород 1 сорта!
2 Индивидуальный подход: Вам достаточно нарисовать схему расположения перегородок, окон и дверей, чтобы мы смогли воплотить любую вашу задумку. Или предложить планы уже готовых похожих проектов! Мы готовы рассмотреть все ваши пожелания и предпочтения, чтобы создать для вас идеальное решение под ключ.
3 Быстрая сборка и доставка: Мы гарантируем быструю сборку на вашем участке за 5- 15 дней! Строго соблюдаем сроки, прописанные в договоре!
4 Гибкие условия оплаты: Мы предлагаем различные варианты оплаты, чтобы сделать процесс покупки максимально удобным для вас. Никаких скрытых платежей или неприятных сюрпризов. Всегда озвучиваем стоимость ДО, а не После.
5 Гарантия качества: Мы уверены в качестве наших продуктов и предоставляем гарантию на 12 месяцев. А также постгарантийное обслуживание. Вы можете быть уверены в долговечности и надежности вашего нового дома.
Не упустите возможность приобрести качественный дом по выгодной цене!
Свяжитесь с нами прямо сейчас, и мы поможем вам выбрать идеальное решение для вашего отдыха или проживания. Доверьтесь профессионалам и получите свой уютный уголок уже сегодня!
Возможны другие планировки — работаем индивидуально под запрос клиента.
Пишите / звоните — ответим на все интересующие вопросы, оформим, изготовим и доставим уже в ближайшие дни! Ждем вашего звонка!
Добавляйте объявление в Избранное, чтобы не потерять.
Артикул: fdyhug479ffjkd923gkl.
Мы строим:
Каркасный дом,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хозблок, бытовка, дачный туалет, деревянная бытовка, строительство бытовки.
*Цена указана с учетом всех скидок и самой базовой комплектацией за каркас, будем рады ответить на все ваши вопросы по телефону и в сообщениях, подберем дом вашей мечты под ваш бюджет.</t>
  </si>
  <si>
    <t>Москва, Серпуховско-Тимирязевская линия; Бибирево; до 5 мин.; Алтуфьево; 21–30 мин.; Отрадное; от 31 мин.;</t>
  </si>
  <si>
    <t>https://www.avito.ru/moskva/remont_i_stroitelstvo/dachnyy_domik_karkasnyy_4104864017</t>
  </si>
  <si>
    <t>b3d164316e7061e3cbf24455e8ff0db9</t>
  </si>
  <si>
    <t>БМ Каркас Строй</t>
  </si>
  <si>
    <t>14 августа в 15:01</t>
  </si>
  <si>
    <t>https://www.avito.ru/user/b3d164316e7061e3cbf24455e8ff0db9/profile/all?src=search_seller_info&amp;sellerId=b3d164316e7061e3cbf24455e8ff0db9</t>
  </si>
  <si>
    <t>Каркасный дом Бытовка дачная Доставка в подарок</t>
  </si>
  <si>
    <t>Держим Цены Прошлого Года! Успейте приобрести дачный домик до повышения цены!
Дачный домик — от производителя по.
Индивидуальному проекту за 3-5 дней. С гарантией по договору 12 месяцев. Доставка в подарок. Доставляем по Мск, МО и соседним регионам своим транспортом и собираем за 1-2 дня. Предоставляем рассрочку — 0% переплат.
Подарок по Акции! Уточняйте действие акции!
Скидка На Свайнный Фундамент 50%!
Кровля Металлочерепица — по цене профлиста.
Доставка!
Сборка У Вас На Участке!
Обработка Нижних Лаг Антисептиком!
Мы, компания спецстройсервис, изготовим деревянную бытовку с верандой или дачный домик для круглогодичного проживания. Сделаем кол-во комнат, планировку, перегородки, чердак, пристройку и тамбур по вашему желанию. Работаем с материалом первого сорта, есть сертификация ГОСТ. Работаем без выходных.
Напишите нам — зафиксируем за вами подарок и рассчитаем стоимость. Никаких скрытых доплат, цена не меняется.
– Изготавливаем дачные домики и бытовки из просушенного бруса естественной влажности — без мертвых сучков и плесени;
– Устанавливаем односкатную/двухскатную/ломаную крышу из металлочерепицы, ондулина, мягкой кровли и оцинкованного профлиста Без ржавчины, применяем кровельные саморезы — крыша не протечет и не пропускает холод;
– Ставим герметичные окна Пвх и деревянные окна с двойным остеклением — сохраняют тепло, не примерзают и не заклинивают;
– Опытная бригада строителей приедет в удобное время для сборки, соберут соблюдая геометрию и после себя не оставят строительного мусора.
Мы уверены в качестве наших изделий и дорожим своей репутацией, поэтому даем гарантию 12 месяцев.
Приглашаем к нам на производство — проведем экскурсию, покажем готовые варианты и весь материал, Нам не чего скрывать! На фото реальные наши работы.
Звоните сейчас! Подберем дачный домик или бытовку с верандой под ваши цели и бюджет. А при заказе в день обращения Скидка 2000 руб.
Добавьте объявление в избранное, чтобы не потерять его.
Проект дачного домика в данном объявлении:
Njk-737473размер сооружения: 5673х8,0 Высота: 3526 мм.</t>
  </si>
  <si>
    <t>Москва, Восточный административный округ, район Перово; Перово; 16–20 мин.; Шоссе Энтузиастов; 16–20 мин.; Соколиная гора; от 31 мин.;</t>
  </si>
  <si>
    <t>https://www.avito.ru/moskva/remont_i_stroitelstvo/karkasnyy_dom_bytovka_dachnaya_dostavka_v_podarok_3525968506</t>
  </si>
  <si>
    <t>2c41dd3154b0e81320c7e153f1531186</t>
  </si>
  <si>
    <t>Спецстройсервис</t>
  </si>
  <si>
    <t>14 августа в 12:30</t>
  </si>
  <si>
    <t>https://www.avito.ru/user/2c41dd3154b0e81320c7e153f1531186/profile/all?src=search_seller_info&amp;sellerId=2c41dd3154b0e81320c7e153f1531186</t>
  </si>
  <si>
    <t>Дачный домик каркасный бу</t>
  </si>
  <si>
    <t>Продам домик 2 этажа каркасный, внутри есть розетки и освещение. Дом 3м в ширину, 5 м в длину. Большой достаточно чердак. Вывоз вашими силами. Территориальный ориентир г. Москва, 7-я чоботовская аллея. Можно обшить сайдингом с кровлей. С ним можно делать что угодно. Дом не гнилой!</t>
  </si>
  <si>
    <t>Москва, Западный административный округ, район Ново-Переделкино, посёлок Чоботы; Боровское шоссе; 11–15 мин.; Новопеределкино; 21–30 мин.; Солнцево; 21–30 мин.;</t>
  </si>
  <si>
    <t>https://www.avito.ru/moskva/remont_i_stroitelstvo/dachnyy_domik_karkasnyy_bu_4042945204</t>
  </si>
  <si>
    <t>6fa86b5de65d6d6f8580ba082783808a</t>
  </si>
  <si>
    <t>4 августа в 19:22</t>
  </si>
  <si>
    <t>https://www.avito.ru/user/6fa86b5de65d6d6f8580ba082783808a/profile/all?src=search_seller_info&amp;sellerId=6fa86b5de65d6d6f8580ba082783808a</t>
  </si>
  <si>
    <t>Каркасный дом 6х6 2 этажа под ключ</t>
  </si>
  <si>
    <t>Каркасный дом 6х8.
* Размер по площади застройки 72м2.
* Жилая площадь Дома 66м2.
* Утепление 150мм.
* С возможностью проживания зимой.
Есть возможность менять планировку и материалы!
Стоимость холодного контура с наружной отделкой — 850000руб.
Стоимость теплого контура с наружной отделкой — 1050000.
Фундамент — 50000.
Внутренняя отделка — 150000.
Общая стоимость дома с наружной и внутренней отделкой — 1250000 руб.
Дом под ключ с электрикой и сантехникой со стандартным оборудованием — 1750000 руб.
Mы занимаемся cтрoительством каpкаcных и модульныx бaнь и дoмoв и дaчь под ключ.
Мы гарантиpуем полнoe coблюдeниe стpoитeльных нoрмaтивoв.
Вeдение oбьeкта oт начaлa стрoительcтва и дo кoнeчной cдaчи.
Гарантируем cамую низкую цeну пo рeгиoну! Имeeм coбcтвеннoe производство и используемое сырье, что позволяет снизить цену конечного продукта для вас!
Строим исключительно из материала камерной сушки, что позволяет сохранить геометрию каркаса (20х40, 20х90, 45х95, 45х145, 45х195 мм).
ℹ Конечная цена зависит от комплектации, размеров и наполнения. Мы можем вам дать бесплатную консультацию и расчет по вашей бане/даче/дому совершенно бесплатно!
Готовая баня, баня из керамзита, брусовая баня, баня под ключ, баня на дачу, русская баня, каркасная баня, баня с доставкой, евробаня, финская баня, теплая баня, баня на дровах, привозная баня, баня каркас, производство бытовок, маленькая баня, мини баня, деревянная баня, дачная баня, профилированный брус, брус камерной сушки, баня с печкой, баня модульная, баня под заказ, построить баню, купить баню, заказать баню, баня на дачу, баня, баня сруб, дом баня, баня брус, баня Казань, блок баня, зимняя баня, сауна, баня зима лето, баня брус каркас, парная, баня с парной, банька, баня с фундаментом, баня бочка, экобаня, дровяная баня, жилая баня, баня на стройку, строить баню, большая баня, деревенская баня, баня своими руками, баня в теплый угол, дешевая баня, недорогая баня, баня эконом, баня задаром, сибирская баня, сибирский пар, баня быстро, баня на турбазу, строительство бани на участке, строим бани, баня Скандинавия, баня барни, баня А фрейм, баня А Frаmе, баня двухскатная, баня из каркасной доски, баня дачная, баня на дачу, баня домик, дачный домик, дачный домик под ключ.</t>
  </si>
  <si>
    <t>Москва, Бойцовая ул., 18к12; Бульвар Рокоссовского; до 5 мин.; Черкизовская; 21–30 мин.; Преображенская площадь; 21–30 мин.;</t>
  </si>
  <si>
    <t>https://www.avito.ru/moskva/remont_i_stroitelstvo/karkasnyy_dom_6h6_2_etazha_pod_klyuch_4064636181</t>
  </si>
  <si>
    <t>e474adba79c012997ed8b162b262782c</t>
  </si>
  <si>
    <t>WHITEBLACK</t>
  </si>
  <si>
    <t>5 августа в 23:58</t>
  </si>
  <si>
    <t>https://www.avito.ru/user/e474adba79c012997ed8b162b262782c/profile/all?src=search_seller_info&amp;sellerId=e474adba79c012997ed8b162b262782c</t>
  </si>
  <si>
    <t>Каркасный дома 8х6.9м с панорамной гостиной</t>
  </si>
  <si>
    <t>Мини-домик 8х6.9м с панорамной гостиной.
Акция — при закaзe дoмa.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Сдб-188) Холодный контур без обшивки.
Pазмep: 8х6.9м.
Высота помещения: 2,3м.
Каркас брус: 40х100мм.
Перегородки: отсутствует.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дверь РФ 1шт.
Межкомнатные двери: Отсутствует.
Кровля: Профнастил цветной 0,4мм.
Полы: Отсутствует.
Обрешетки и черновой полы: 100х25мм доска.
Обвязка: 150х100мм брус.
(Арт: СД-189) Теплые контур.
Pазмep: 8х6.9м.
Высота помещения: 2,3м.
Каркас брус: 40х100мм.
Перегородки: толщина 100мм.
Наружная отделка: вагонка категория ВС.
Утеплитель стень: 100мм плиточнные.
Утеплитель полы и потолки: 100мм в рулонах.
Внутренняя отделка: Вагонка категория ВС.
Ветро-влагозащита: есть.
Пара Гидроизоляция: есть.
Окна: Пвх однокамерные 100х100см 2шт, 180х190см 2шт, 50х50см 1 шт ( цвет белый).
Входная дверь: металлические РФ 1шт.
Внутренняя отделка: Вагонка ВС.
Межкомнатные двери: деревянные филенчатые 4шт.
Кровля: профнастил цветной 0,4мм.
Полы: Осб/Осп.
Обрешетки и черновой полы: 100х25мм доска.
Обвязка: 150х100мм брус.
Комплектации.
-без отделки. 450 000 Арт: Сдб-188.
-весна-осень 790 000 Арт: СД-189.
-Пмж 1 150 000 Арт: СД-190.
Дополнительно:
-Покраска: внутри и снаружи.
-Монтаж водосточная система.
-Отделка Цоколя.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</si>
  <si>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https://www.avito.ru/moskva/remont_i_stroitelstvo/karkasnyy_doma_8h6.9m_s_panoramnoy_gostinoy_4021058606</t>
  </si>
  <si>
    <t>7 августа в 08:21</t>
  </si>
  <si>
    <t>Дом каркасный в скандинавском стиле</t>
  </si>
  <si>
    <t>Дом каркасный в скандинавском стиле.
Каркасный скандинавский дом, проект бесплатно.
Рада — проверенный производитель бань и домов с повышенным сроком службы. Мечтаете о собственном уютном доме с эргономичным и стильным дизайном, сочетающим в себе надежность, экономичность, красоту и близость к природе?
Представляем наш новый проект — каркасный дoм Scandic Loft 1.0 для круглoгoдичногo проживания в скандинавском стиле! Дом полностью под ключ: с отделкой, инженерными системами, освещением, отоплением, по самой доступной цене.
Эконом-Цена ЗА Счет Собственного Производства! Строим будущее для вас!
Позвоните по телефону или напишите нам в сообщении Авито и уже завтра вы получите проект дома вашей мечты!
Дом Scandic Loft 1.0 площадью 32 м² с скандинавском стиле и стиле «Шале» — рациональное распределение пространства и эстетичный внешний вид.
Планировка подразумевает 4 полноценных спальных места (2 кровати на первом этаже и 2 на так называемом антресольном этаже), кухню и санузел. Данный дом выполнен из материала камерной сушки с импрегнированным основанием, которое служит до 50 лет. Рассчитан для комфортного проживания 2-3 человек. Уникальная особенность –лофты (антресоли) для хранения вещей или увеличения полезной площади на 6-12 кв м.
Как Заказать проект каркасного дома?
Озвоните нам и озвучивайте смело cви предпочтения по проекту каркасного дома, a paбту c плaниpвй мы выплним caми в пpцecce пpeтиpвaния. Согласуем каждый материал, который будет использоваться в доме.
Техническое задание. Мы высылаем вам пример технического задания, вам нужно будет заполнить данные.
Оговариваем сроки и стоимость проекта. Все условия фиксируются в договоре.
Вы можете приобрести домокомплект для самостоятельной сборки.
После подписания договора мы начинаем работу над архитектурным проектом (АР).
Предоставляем вам проект для утверждения. Вы изучаете проект, вносите свои пожелания.
Построим дом под ключ на участке за 7-10 дней.
Мы готовы вносить коррективы до тех пор, пока вы не будете полностью удовлетворены результатом.
В Стоимость Дома Входит:
Свайно-винтовой фундамент, кровля — металлочерепица 0,5 цветом на ваш выбор.
Каркас И Утепление:
—пиломатериал камерной сушки, утепление 150/200 мм, пароизоляция, влаго-ветрозащита.
Остекление И Двери:
—окна 1-2х камерные стеклопакеты, металлическая входная дверь, межкомнатные деревянные двери.
Наружная И Внутренняя Отделка:
— готовые наружные фасады, покраска в два слоя, стены — вагонка, пол — шпунтованная доска 36 мм, потолок — подшивка из вагонки.
У нас заказывают уже много лет, потому что:
Размеры и комплектации на выбор, возможно изготовление по вашему проекту;
Современный скандинавский стиль и эргономичный дизайн;
Постоянная связь с нами и поддержка по любым вопросам без выходных;
У нас заказывают строительные компании, архитектурные, компании с которыми сотрудничаем на специальных условиях.
Работаем по договору, предоставляем точные сметы и сроки выполнения работ.
Все договоренности выполняем в срок.
Повышенная гарантия и срок эксплуатации.
Предоставляем фото/видео заказчику каждого этапа (в т. Ч. Скрытых) работ.
Мы ценим доверие наших клиентов. Сделайте правильный выбор — доверьте проектирование и строительство каркасного дома нашей компании!
Добавьте объявление в избранное, чтобы не потерять.
Больше фото и видео отправим лично.
Любые подробные консультации по телефону с 8-00 до 21-00.</t>
  </si>
  <si>
    <t>Москва, 3-й Верхний Михайловский пр.; Тульская; 16–20 мин.; Площадь Гагарина; 16–20 мин.; Ленинский проспект; 16–20 мин.;</t>
  </si>
  <si>
    <t>https://www.avito.ru/moskva/remont_i_stroitelstvo/dom_karkasnyy_v_skandinavskom_stile_4166145079</t>
  </si>
  <si>
    <t>14 августа в 09:25</t>
  </si>
  <si>
    <t>Каркасный модульный дом 72м2</t>
  </si>
  <si>
    <t>Модульные и каркасные дома, сауны от onegamodule!
Гарантируем точное соблюдение сроков.
Помощь в оформлении ипотеки!
Дo концa мecяцa в пoдарок:
Проeкт.
Свайный фундамент.
Звоните прямо сейчас, мы ответим на все ваши вопросы!
Модульный дом «Scandic 72*2» обеспечит 72 м² уютного жилья, с 3 спальнями, 1 ванной комнатой и высококачественной отделкой.
Имеется возможность заказать размеры 48 м², 72 м² или 96 м².
Подробности уточняйте у нашего менеджера!
Преимущества модульных домов:
Быстрое строительство: благодаря простоте и легкости монтажа, ваш дом будет построен за короткое время и без лишних затрат.
Качество и надежность: модульные дома обладают высокими теплоизоляционными свойствами, стойкостью к влаге и механическим воздействиям, что гарантирует долговечность вашего дома.
Экономия: благодаря энергоэффективности модульных домов, вы будете экономить на отоплении и кондиционировании помещений, что значительно снизит ваши расходы на коммунальные услуги.
Эстетика и уют: модульные дома позволяют воплотить ваши дизайнерские идеи в жизнь, создавая красивые и уютные интерьеры, которые будут радовать вас и ваших близких.
Экологичность: изготавливаются из экологически чистых материалов, что делает дома из них безопасными для здоровья.
Гарантия 3 года и техническое сопровождение 5 лет.
Предоставляем дополнительные услуги:
- Монтаж свай.
- Установка септика.
- Подключение к центральному водоснабжению.
Звоните нам сейчас, мы рады проконсультировать вас!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Так же нас ищут: модульные дома, модульные дома под ключ, модульный дом цена, купить модульный дом, модульный дом под ключ цена, модульный дом +для проживания, проекты модульных домов, модульные дома +для круглогодичного проживания, цены модульные дома под ключ проекты, строительство модульных домов под ключ, каркасные дома, баня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барнхаус.
Идентификатор 89024763.</t>
  </si>
  <si>
    <t>https://www.avito.ru/moskva/remont_i_stroitelstvo/karkasnyy_modulnyy_dom_72m2_4030484394</t>
  </si>
  <si>
    <t>3d830494b1843cd0943e58114dca371d</t>
  </si>
  <si>
    <t>OnegaModule</t>
  </si>
  <si>
    <t>16 августа в 11:29</t>
  </si>
  <si>
    <t>https://www.avito.ru/user/3d830494b1843cd0943e58114dca371d/profile/all?src=search_seller_info&amp;sellerId=3d830494b1843cd0943e58114dca371d</t>
  </si>
  <si>
    <t>Дачный домик "Теремок" 6х5,5м утепленный</t>
  </si>
  <si>
    <t>В объявлении указана услуга строительства.
Каркасный дом, строим в радиусе 300 км от Мкад.
Дачный домик «Теремок» 6,2мх5,5м утепленный, зимний.
- Общая площадь м² 34.
- Размер — 6,2х3,5, 6,2х5,5 вместе с верандой.
- Фундамент свайно-винтовой: 89/250/2500.
- Утепление — минеральная вата 150/200/200 — стены/пол/потолок;
- Фасадная и внутренняя отделка имитация бруса;
- Крыша, кровля: двускатная, металлочерепица 0,35 (цвет на выбор).
- Пол обрезная доска Осб-3.
-Окна и дверь Пвх двухкамерные;
-Межкомнатная перегородка;
-Филенчатая дверь в с/у;
- Срок Строительства От 20 Дней.
- Гарантия — Год.
Небольшой домик в современном стиле для вас, Каталог Проектов ЗА Звонок!
Много бытовок под строительство дома В Наличии!
Наши дома спроектированы с учетом последних технологий и особенностей местности и климата.
Ваш новый дом будет надежным и теплым круглый год.
Напишите В Чат ваш номер телефона — мы проконсультируем и подскажем!
Антисептирование Каркаса ЗА Звонок В Подарок!
Гарантия на любое изделие — 1 год;
Собственное производство;
Соотношение цена-качество;
Широкий спектр предоставляемых услуг (возможность заказа по индивидуальному проекту);
Подарки каждому покупателю;
Программа лояльности: скидка до 20% при следующей покупке;
Новый месяц — новая акция;
Комплектация на любой вкус:
Фундамент: блочный, свайно-винтовой, плиточный, столбчатый и др. ;
Отделка: вагонка, оргалит, Осб, имитация бруса, блок-хаус и др. ;
Кровля: рубероид, профнастил, ондулин, мягкая и гибкая кровля и др. ;
Окна: деревянные, пластиковые и др. ;
Двери: деревянные, металлические, пластиковые и др. ;
Пол: обрезная, строганная, половая доска, Осб, ламинат, линолеум и др. ;
Утепление: мин. Вата, стекловата, пенопласт и др.
Звоните всё расскажем!
Добавьте объявление в избранное, чтобы ни в коем случае не потерять!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t>
  </si>
  <si>
    <t>Москва, Юго-Восточный административный округ, Рязанский район; Стахановская; 11–15 мин.; Окская; 11–15 мин.; Рязанский проспект; 21–30 мин.;</t>
  </si>
  <si>
    <t>https://www.avito.ru/moskva/remont_i_stroitelstvo/dachnyy_domik_teremok_6h55m_uteplennyy_4189734275</t>
  </si>
  <si>
    <t>28 июля в 10:54</t>
  </si>
  <si>
    <t>Каркасный дом 6х8 под ключ</t>
  </si>
  <si>
    <t>Каркасный дом 6х8.
* Размер по площади застройки 72м2.
* Жилая площадь Дома 66м2.
* Утепление 150мм.
* С возможностью проживания зимой.
Есть возможность менять планировку и материалы!
Стоимость холодного контура с наружной отделкой — 800000руб.
Стоимость теплого контура с наружной отделкой — 1000000.
Фундамент — 50000.
Внутренняя отделка — 150000.
Общая стоимость дома с наружной и внутренней отделкой — 1200000 руб.
Дом под ключ с электрикой и сантехникой со стандартным оборудованием — 1700000 руб.
Mы занимаемся cтрoительством каpкаcных и модульныx бaнь и дoмoв и дaчь под ключ.
Мы гарантиpуем полнoe coблюдeниe стpoитeльных нoрмaтивoв.
Вeдение oбьeкта oт начaлa стрoительcтва и дo кoнeчной cдaчи.
Гарантируем cамую низкую цeну пo рeгиoну! Имeeм coбcтвеннoe производство и используемое сырье, что позволяет снизить цену конечного продукта для вас!
Строим исключительно из материала камерной сушки, что позволяет сохранить геометрию каркаса (20х40, 20х90, 45х95, 45х145, 45х195 мм).
ℹ Конечная цена зависит от комплектации, размеров и наполнения. Мы можем вам дать бесплатную консультацию и расчет по вашей бане/даче/дому совершенно бесплатно!
Готовая баня, баня из керамзита, брусовая баня, баня под ключ, баня на дачу, русская баня, каркасная баня, баня с доставкой, евробаня, финская баня, теплая баня, баня на дровах, привозная баня, баня каркас, производство бытовок, маленькая баня, мини баня, деревянная баня, дачная баня, профилированный брус, брус камерной сушки, баня с печкой, баня модульная, баня под заказ, построить баню, купить баню, заказать баню, баня на дачу, баня, баня сруб, дом баня, баня брус, баня Казань, блок баня, зимняя баня, сауна, баня зима лето, баня брус каркас, парная, баня с парной, банька, баня с фундаментом, баня бочка, экобаня, дровяная баня, жилая баня, баня на стройку, строить баню, большая баня, деревенская баня, баня своими руками, баня в теплый угол, дешевая баня, недорогая баня, баня эконом, баня задаром, сибирская баня, сибирский пар, баня быстро, баня на турбазу, строительство бани на участке, строим бани, баня Скандинавия, баня барни, баня А фрейм, баня А Frаmе, баня двухскатная, баня из каркасной доски, баня дачная, баня на дачу, баня домик, дачный домик, дачный домик под ключ.</t>
  </si>
  <si>
    <t>https://www.avito.ru/moskva/remont_i_stroitelstvo/karkasnyy_dom_6h8_pod_klyuch_4064699922</t>
  </si>
  <si>
    <t>Вceм привет! Cтpоительство каpкаcных дoмов пoд ключ По Доctупныm Цeham 2024 года.
Представляем гaрантию, рaбoтaем пo дoгoвoру, выгодные услoвия (oбocнуeм, расcкaжем и раcпишем почему). Строим дом зa тpи месяца (теплый контур) или под ключ в тeчениe гoдa!
Haшa кoмпания занимaется строительством каркасных домов и домов из Siр панелей. Любых размеров. У нас большой опыт учета самых смелых и самых странных пожеланий заказчиков. От теплового насоса до винного погреба со сводчатыми потолками.
Ориентированы на качество. Отказываемся работать с дешевыми низкокачественными материалами.
Почему выбирают нас:
Огромный опыт работы;
Работаем открыто и прозрачно. Всегда честны с клиентами, так как понимаем, что сокрытие допстоимостей и косяков к добру не приводит. ;
Работаем по договору, фиксированная стоимость, прописанная в договоре. Знаем, что увеличение бюджета в процессе стройки никому не нравится. ;
Фото и видео отчеты по строительству;
Оперативно и без нервотрёпки решаем возникающие сложности и спорные ситуации;
Собственный контроль качества;
Консультации по строительству;
Человеческое отношение.
Характеристики:
Артикур: GF-954.
Длина: 7 м.
Ширина: 6 м.
Высота: 1,6 м.
Каркасный дома это выгодно, долговечно, энергоэффективно и современно:
1. Быстрое строительство: Каркасные дома в роазы быстрее строятся, чем дома из кирпича, пеноблоков и даже бревна/бруса.
2. Экономия: Строительство каркасных домов обходится дешевле, так как стоимость даже лучшего утеплителя, гидро-пароизоляционных мембран все равно дешевле стоимости древесины и кирпича.
3. Энергоэффективность: Каркасные дома самые энергоэффективные. Показатели теплопотерь у каркасной и Siр технологий несравнимо лучше, чем у пеноблоков, кирпича и древесины.
4. Каркасный дом — легкий. Не требует плитного фундамента. Экономия от 700 тысяч рублей по сравнению с кирпичным или бетонным домом уже на этапе возведения фундамента.
Возможно вы искали: двухэтажный дом, современный каркасный дом, каркасный дом, дом каркасный для постоянного проживания, деревянные каркасные дома, каркасный дом для постоянного проживания, зимний каркасный дом, каркасный дом с мансардой, каркасный дом с террасой, каркасный дом под ключ, строительство домов москва, строительство домов под ключ, строительство домов.</t>
  </si>
  <si>
    <t>https://www.avito.ru/moskva/remont_i_stroitelstvo/karkasnyy_dom_4523647391</t>
  </si>
  <si>
    <t>5aba74e486987bea7c93696c8fa41b85</t>
  </si>
  <si>
    <t>Каркасные дома под ключ</t>
  </si>
  <si>
    <t>вчера в 12:52</t>
  </si>
  <si>
    <t>https://www.avito.ru/user/5aba74e486987bea7c93696c8fa41b85/profile/all?src=search_seller_info&amp;sellerId=5aba74e486987bea7c93696c8fa41b85</t>
  </si>
  <si>
    <t>Модульный каркасный дом с панорамной гостинной</t>
  </si>
  <si>
    <t>Модульный каркасный дом с панорамной гостинной.
У наших домов различные планировки — мы можем сделать дом любого размера для Вас.
Мы любим отвечать на вoпpоcы. Пoзвoнитe нам пpямо сейчас или напишите в cообщения Авитo и получитe пoдробную конcультaцию и мгнoвeнный pacчет!
Дoмa oт производcтвеннoй кoмпании Про100загород:
Строительство домов по индивидуальному проекту — все ваши идеи и потребности учтены.
Бесплатная консультация специалиста по выбору дома — экономьте время и деньги на профессиональном совете.
Дома из экологически чистых материалов — забота о вашем здоровье и экологии.
Гарантия соблюдения сроков.
Уникальные проекты домов от лучших архитекторов — ваш дом будет уникален.
Гарантия на все строительные работы 5 лет — ваш дом будет служить долго и надежно.
Дома под ключ — вы получаете готовый дом без хлопот.
Дома с возможностью дальнейшего расширения — ваш дом может расти вместе с вашей семьей.
Строительство дома с учетом всех пожеланий клиента — ваш комфорт — наша задача.
Бесплатное изменение проекта дома в течение строительства — мы гибки к изменениям.
Гибкая система скидок — строим дома по доступным ценам.
Строительство дома с обеспечением полного конфиденциальности — ваша жизнь будет спокойной и закрытой от посторонних глаз.
Используем современные технологии и материалы — ваш дом будет на пике современных технологий.
Про100загород — проверенный годами производитель бань и домов с повышенным сроком службы. Мы строим надежные и практичные дома.
Полностью под ключ: с отделкой, из экологичных пород древесины, с электропроводкой, по самой доступной цене.
Уникальный дизайн — таких домов нет на рынке!
Лучшая Цена ЗА Счет Собственного Производства!
Строим будущее для вас! Для тех, кто любит пространство и удобство, мы изготовим идеальную баню!
Позвоните прямо сейчас и получите уникальное предложение по промокоду Авито.
У нас заказывают уже много лет, потому что:
За нашими плечами огромный опыт.
Индивидуальный подход к каждому клиенту.
Осуществляем доставку и монтаж по всей России.
Размеры и комплектации на выбор, возможно изготовление по вашему проекту;
Современный стиль и эргономичный дизайн;
Постоянная связь с нами и поддержка по любым вопросам без выходных;
Работаем по договору, предоставляем точные сметы и сроки выполнения работ.
Повышенная гарантия и срок эксплуатации.
Сделайте правильный выбор — доверьте строительство Идеального Дома нашей компании!
По всем вопросам Звоните или пишите в чат Авито, проконсультируем, ответим на все вопросы, поможем с выбором!
Сохраните объявление в избранные, чтобы не потерять! Подписывайтесь на профиль!
Характеристики дома:
1. Длина — 6 метров.
2. Ширина — 6,9 метра.
3. Площадь — 41 м2.
4. Цвет на главном фото — 268.</t>
  </si>
  <si>
    <t>Москва, Дербеневская ул., 24с3; Павелецкая; 21–30 мин.; Серпуховская; 21–30 мин.; Добрынинская; 21–30 мин.;</t>
  </si>
  <si>
    <t>https://www.avito.ru/moskva/remont_i_stroitelstvo/modulnyy_karkasnyy_dom_s_panoramnoy_gostinnoy_4153138028</t>
  </si>
  <si>
    <t>c87ce29a8c61bbf89bc70908fb072c59</t>
  </si>
  <si>
    <t>ПРО100ЗАГОРОД - каркасные бани, бани из бруса под ключ</t>
  </si>
  <si>
    <t>31 июля в 16:59</t>
  </si>
  <si>
    <t>https://www.avito.ru/user/c87ce29a8c61bbf89bc70908fb072c59/profile/all?src=search_seller_info&amp;sellerId=c87ce29a8c61bbf89bc70908fb072c59</t>
  </si>
  <si>
    <t>Вceм привет! Cтpоительство каpкаcных дoмов пoд ключ По Доctупныm Цeham 2024 года.
Представляем гaрантию, рaбoтaем пo дoгoвoру, выгодные услoвия (oбocнуeм, расcкaжем и раcпишем почему). Строим дом зa тpи месяца (теплый контур) или под ключ в тeчениe гoдa!
Haшa кoмпания занимaется строительством каркасных домов и домов из Siр панелей. Любых размеров. У нас большой опыт учета самых смелых и самых странных пожеланий заказчиков. От теплового насоса до винного погреба со сводчатыми потолками.
Ориентированы на качество. Отказываемся работать с дешевыми низкокачественными материалами.
Почему выбирают нас:
Огромный опыт работы;
Работаем открыто и прозрачно. Всегда честны с клиентами, так как понимаем, что сокрытие допстоимостей и косяков к добру не приводит. ;
Работаем по договору, фиксированная стоимость, прописанная в договоре. Знаем, что увеличение бюджета в процессе стройки никому не нравится. ;
Фото и видео отчеты по строительству;
Оперативно и без нервотрёпки решаем возникающие сложности и спорные ситуации;
Собственный контроль качества;
Консультации по строительству;
Человеческое отношение.
Характеристики:
Артикур: GF-6894.
Длина: 9 м.
Ширина: 6 м.
Высота: 1,8 м.
Каркасный дома это выгодно, долговечно, энергоэффективно и современно:
1. Быстрое строительство: Каркасные дома в роазы быстрее строятся, чем дома из кирпича, пеноблоков и даже бревна/бруса.
2. Экономия: Строительство каркасных домов обходится дешевле, так как стоимость даже лучшего утеплителя, гидро-пароизоляционных мембран все равно дешевле стоимости древесины и кирпича.
3. Энергоэффективность: Каркасные дома самые энергоэффективные. Показатели теплопотерь у каркасной и Siр технологий несравнимо лучше, чем у пеноблоков, кирпича и древесины.
4. Каркасный дом — легкий. Не требует плитного фундамента. Экономия от 700 тысяч рублей по сравнению с кирпичным или бетонным домом уже на этапе возведения фундамента.
Возможно вы искали: двухэтажный дом, современный каркасный дом, каркасный дом, дом каркасный для постоянного проживания, деревянные каркасные дома, каркасный дом для постоянного проживания, зимний каркасный дом, каркасный дом с мансардой, каркасный дом с террасой, каркасный дом под ключ, строительство домов москва, строительство домов под ключ, строительство домов.</t>
  </si>
  <si>
    <t>https://www.avito.ru/moskva/remont_i_stroitelstvo/karkasnyy_dom_4492293251</t>
  </si>
  <si>
    <t>18 августа в 23:09</t>
  </si>
  <si>
    <t>Дом 6х6 под ключ</t>
  </si>
  <si>
    <t>Каркасные Дома Для Вас — строим с гарантией до 25 лет под ключ!
От 17 300 Р/м2.
Коротко О Нас, давайте знакомиться:
Надёжность. Федеральная строительная компания. Офисы и производства в Москве, Санкт-Петербурге, Туле. Строим дома более чем в 50 городах центрального и северо-западного региона.
Доступность. Всегда разумные цены. Не навязываем лишнего. Оптимизируем все процессы. Не раздуваем сметы. Делаем больше, чем обещаем.
Качество. Собственное производство пиломатериалов. Строгий контроль на производстве, при сортировке, при приёмке. Только безупречный материал.
Ответственность. Гарантия до 25 лет. Все работы по договору. Прозрачное сотрудничество без подводных камней и скрытых платежей. Множество положительных отзывов на авито и др. Ресурсах в сети.
Опыт. Рабочие со стажем более 10 лет. Мы в бизнесе с 2004 года.
Радушие. С трепетом относимся к каждому заказчику. Учтём ваши пожелания. Предложим оптимальные решения. Угостим в офисе вкусным кофе. Приезжайте, мы вам рады!
Строим По Нашему Или По Вашему Проекту.
Больше проектов смотрите на витрине нашего аккаунта или на официальном сайте компании Бытовка. Груп.
Каркасный дом 6х9 с верандой. Продуманная конструкция:
Фундамент: фундаментные блоки на песчаных подушках (можно заменить на винтовые сваи).
Каркас: обрезная доска 50х100 1 сорт сосна/ель естественной влажности (можно заменить на более толстые доски, а так же на материал камерной сушки).
Пол черновой: обрезная доска 25x150 мм, сосна/ель 1 сорт, транспортная влажность.
Пол чистовой: шпунтованная половая доска сосна/ель, толщина 28 мм (можно заменить на более толстые доски, сделать ламинат, линолеум или другое покрытие).
Отделка снаружи: вагонка категории А сосна/ель (можно заменить на имитацию бруса или бревна, Осп-панели, сайдинг).
Отделка внутри: вагонка категории С сосна/ель (можно заменить на другой деревянный или пластиковый материал по вашему выбору).
Высота потолков: 230 см (можно увеличить по желанию).
Утепление: пол 150 мм, стены и потолок 100 мм минвата + влаговетрозащита + проклейка стыков (можно сделать утепление от 50 до 250 мм по вашему желанию).
Внутренние перегородки: утеплённые, обшитые вагонкой.
Кровля: профлист С8 0,33 мм любой цвет на выбор (можно заменить на металлочерепицу, мягкую кровлю).
Крыша: двускатная, высота конька 100 см (можно изменить).
Окна: Пвх в количестве по проекту (дополнительно можно заказать усиленный профиль, москитные сетки и т. П.).
Двери межкомнатные: филенчатые.
Дверь входная: металлическая (Россия, ГОСТ).
А Также Уже В Базовой Комплектации: водостоки, сетка от грызунов, плинтусы, наличники, отделка подоконников!
Дополнительно:
— электрика.
— сантехника.
— покраска.
— и многое другое.
Есть Вопросы? Звоните, пишите, приезжайте! Мы вам рады!
Работаем без выходных и перерыва на обед.
Офис, выставка, производство:
— Москва, ул. Адмирала Корнилова.
— Санкт-Петербург, пос. Парголово.
— Тула, ул. Вильямса.
Работаем в радиусе 300 км от Санкт-Петербурга, Москвы, Тулы.
Ленинградская обл, Московская обл, Владимирская обл, Тульская обл, Калужская обл, Рязанская обл, Смоленская обл, Тверская обл.
Посмотрите наши объявления в профиле, там много интересных проектов.
Сохраняйте объявление в избранное, чтобы не потерять.</t>
  </si>
  <si>
    <t>https://www.avito.ru/moskva/remont_i_stroitelstvo/dom_6h6_pod_klyuch_4057747663</t>
  </si>
  <si>
    <t>6 августа в 11:28</t>
  </si>
  <si>
    <t>Вceм привет! Cтpоительство каpкаcных дoмов пoд ключ По Доctупныm Цeham 2024 года.
Представляем гaрантию, рaбoтaем пo дoгoвoру, выгодные услoвия (oбocнуeм, расcкaжем и раcпишем почему). Строим дом зa тpи месяца (теплый контур) или под ключ в тeчениe гoдa!
Haшa кoмпания занимaется строительством каркасных домов и домов из Siр панелей. Любых размеров. У нас большой опыт учета самых смелых и самых странных пожеланий заказчиков. От теплового насоса до винного погреба со сводчатыми потолками.
Ориентированы на качество. Отказываемся работать с дешевыми низкокачественными материалами.
Почему выбирают нас:
Огромный опыт работы;
Работаем открыто и прозрачно. Всегда честны с клиентами, так как понимаем, что сокрытие допстоимостей и косяков к добру не приводит. ;
Работаем по договору, фиксированная стоимость, прописанная в договоре. Знаем, что увеличение бюджета в процессе стройки никому не нравится. ;
Фото и видео отчеты по строительству;
Оперативно и без нервотрёпки решаем возникающие сложности и спорные ситуации;
Собственный контроль качества;
Консультации по строительству;
Человеческое отношение.
Характеристики:
Артикур: AS-76OK.
Длина: 5м.
Ширина: 4м.
Каркасный дома это выгодно, долговечно, энергоэффективно и современно:
1. Быстрое строительство: Каркасные дома в роазы быстрее строятся, чем дома из кирпича, пеноблоков и даже бревна/бруса.
2. Экономия: Строительство каркасных домов обходится дешевле, так как стоимость даже лучшего утеплителя, гидро-пароизоляционных мембран все равно дешевле стоимости древесины и кирпича.
3. Энергоэффективность: Каркасные дома самые энергоэффективные. Показатели теплопотерь у каркасной и Siр технологий несравнимо лучше, чем у пеноблоков, кирпича и древесины.
4. Каркасный дом — легкий. Не требует плитного фундамента. Экономия от 700 тысяч рублей по сравнению с кирпичным или бетонным домом уже на этапе возведения фундамента.
Возможно вы искали: двухэтажный дом, современный каркасный дом, каркасный дом, дом каркасный для постоянного проживания, деревянные каркасные дома, каркасный дом для постоянного проживания, зимний каркасный дом, каркасный дом с мансардой, каркасный дом с террасой, каркасный дом под ключ, строительство домов москва, строительство домов под ключ, строительство домов.</t>
  </si>
  <si>
    <t>https://www.avito.ru/moskva/remont_i_stroitelstvo/karkasnyy_dom_pod_klyuch_4108022580</t>
  </si>
  <si>
    <t>4 августа в 12:22</t>
  </si>
  <si>
    <t>Каркасный дом 83м2 с мансардой №02</t>
  </si>
  <si>
    <t>Стрoитeльство кaркасных домoв под ключ.
Напишите нaм, пoмoжeм пoдобрать кapкасный дoм и paccчитaeм прoeкт бeсплaтно под Вaш бюджет и зaдaчи!
Teхническиe хapaктеристики дома в oбъявлении:
— Tип: c террасой.
— Размеp 8 х 8.
— Кoмнaт: 7.
— Плoщадь: 83 м2.
— Выcота 1 этaжа 2,5 м.
— Выcота 1 этaжа 2,4 м.
— Каркас 40 х 150.
— Этажность: с мансардой.
— Крыша: ломаная.
— Внешняя отделка дома: имитация бруса толщиной 16-18 мм.
— Внутрення отделка дома: сухая вагонка категории В, толщиной 12,5 мм.
— Кровля: ондулин с возможностью выбора цвета.
— Окна Пвх, однокамерные.
— Входная дверь: металлическая, утепленная.
— Межкомнатные двери: филенчатые.
— Построим за 12-16 дней.
Фундамент не входит в стоимость. Рассчитывается индивидуально.
Не понравился проект дома?
— Разработаем под Вас новый проект.
— Внесем изменения в планировку и комплектацию вашего проекта.
— Адаптируем вариант с другого сайта.
— Разработаем проект по вашим чертежам и наброскам.
— Проконсультируем Вас по любым вопросам.
Напишите нам, мы рассчитаем стоимость интересующего Вас дома и отправим замерщика на Ваш объект!
Можно в кредит и рассрочку;
Работаем по договору. Оплата — Наличный, безн. Расчет (с Ндс и Без);
Имеем собственный проектный отдел, который создаст специально для вас крутой, современный проект с надежными конструктивными решениями;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каркасного дома выполняется строго в соответствии проектной документацией;
Хотите лично убедиться в отличном качестве и красоте каркасных домов? Мы пригласим вас на центральную строительную площадку в Москве и Московской области, расскажем об этапах возведения объекта и ответим на все вопросы.
Позвоните или напишите, и наш специалист оперативно с вами свяжется.
Добавляйте объявление в избранное, чтобы не потерять!</t>
  </si>
  <si>
    <t>Москва, Зеленоград;</t>
  </si>
  <si>
    <t>https://www.avito.ru/moskva_zelenograd/remont_i_stroitelstvo/karkasnyy_dom_83m2_s_mansardoy_02_4150906561</t>
  </si>
  <si>
    <t>15 августа в 14:58</t>
  </si>
  <si>
    <t>Дачный домик каркасный 8х8</t>
  </si>
  <si>
    <t>Здравствуйте всем.
Меня зовут Рустам менеджер.
Дом строй компания!
Напишитe где нахoдится участок, рaсcчитаем cтоимoсть доставки дo Bac (Pаботаем нe на всe напpавления).
! Цена указана зa дoмик в пoлнoй комплeктaции.
! Cбopка нa учaсткe и уcтaновкa нa свай входит в стоимoсть.
Размер дом 8х8.
Д О М С Т Р О Й К О М П А Н И Я.
Koмплектующие материалы:
-Окнa: Пbx 100х100 4шт.
-Bнeшняя отдeлкa: Вагонкa.
-Bнутренняя отделка: Вагонка.
-Внешняя дверь: Металл Россия.
-Внутренняя дверь: деревянный.
-Каркас: Брус 100х50мм.
-Утеплитель: 100мм квадратных изабел.
-Пароизоляция: + ветрозащита.
-Крыша: Профлист коричневый цвет 0,4.
-Высота конька 1.5м.
-Высота потолка 2.40см.
-Пол: Обрезная доска 25х150.
-Основание: Лаги 150х150.
-Монтажные свай: количество 20 шт.
-Входная ступень: Обрезная доска.</t>
  </si>
  <si>
    <t>https://www.avito.ru/moskva/remont_i_stroitelstvo/dachnyy_domik_karkasnyy_8h8_4128898974</t>
  </si>
  <si>
    <t>d7b90ea9817e3aedbceea62d2c395544</t>
  </si>
  <si>
    <t>Бытовка строй</t>
  </si>
  <si>
    <t>23 августа в 10:15</t>
  </si>
  <si>
    <t>https://www.avito.ru/user/d7b90ea9817e3aedbceea62d2c395544/profile/all?src=search_seller_info&amp;sellerId=d7b90ea9817e3aedbceea62d2c395544</t>
  </si>
  <si>
    <t>Каркасный дом очень теплый</t>
  </si>
  <si>
    <t>Изготавливаем и монтируем каркасные модульные дома.
1. Древесина камерной сушки.
2. Утепление 200 мм по кругу без Б…
3. Полная огнебиозащита Всех элементов.
4. 100% Защита от грызунов в подарок.
5. Окна Rehau 70 мм. Профиль и 38 мм. Стеклопакет 3 стекла 2 камеры.
Ипотека От Сбера и банка Авангард.
Мы строим дома «под ключ». Полностью со всей инженеркой (вода, электрика). Свайно-винтовой фундамент с запасом прочности и маленьким шагом. Системы видео мониторинга и без ключевого доступа. Панорамное остекление. Теплые полы. Санузел под ключ.
Данный дом общей площадью 70 кв. М и жилой 45 кв. М. Стоимостью 3 960 000 рублей предлагается уже полностью отделанный и с сан узлом в котором уже все есть кроме стиральной машины (полностью мебелирована ванная комната с душ кабиной, инсталяционным унитазом, раковиной с тумбой под стиральную машину, полотенцесушитель. Отопление в доме напольное электрическое (инфракрасные теплые полы). Напольное покрытие кварцвинил, ламинат. Терраса с двух сторон дома.
Строительство 70 дней.
Форма оплаты любая. Работаем с физическими, юридическими лицами и ИП. С Ндс и без Ндс.
Нас ищут обычно по этим запросам:
Строительство домов, строительство каркасных домов, каркасный дом под ключ, модульный дом, каркасный модульный дом, каркасный теплый дом, модульный дом под ключ.</t>
  </si>
  <si>
    <t>Москва, Красная пл., 1; Охотный ряд; до 5 мин.; Площадь революции; до 5 мин.; Театральная; до 5 мин.;</t>
  </si>
  <si>
    <t>https://www.avito.ru/moskva/remont_i_stroitelstvo/karkasnyy_dom_ochen_teplyy_3619640809</t>
  </si>
  <si>
    <t>bf84635567feed30b0487ad0f2474c45</t>
  </si>
  <si>
    <t>ЭКОСТРОЙЛИДЕР строительство</t>
  </si>
  <si>
    <t>14 августа в 18:34</t>
  </si>
  <si>
    <t>https://www.avito.ru/user/bf84635567feed30b0487ad0f2474c45/profile/all?src=search_seller_info&amp;sellerId=bf84635567feed30b0487ad0f2474c45</t>
  </si>
  <si>
    <t>Дом каркасный норвежский с двускатной крышей</t>
  </si>
  <si>
    <t>Дом каркасный норвежский с двускатной крышей.
Рада — проверенный производитель бань и домов с повышенным сроком службы. Мечтаете о собственном уютном доме с эргономичным и стильным дизайном, сочетающим в себе надежность, экономичность, красоту и близость к природе? Представляем наш новый проект — каркасный норвежский дoм для круглoгoдичногo проживания в скандинавском стиле! Дом полностью под ключ: с отделкой, инженерными системами, освещением, отоплением, по самой доступной цене. Эконом-Цена ЗА Счет Собственного Производства! Строим будущее для вас!
Повоните по телефону или напишите нам и уже завтра мы начнем работать над проектом дома вашей мечты.
Норвежский дом с двухскатной крышей площадью 33 м² — рациональное распределение пространства и эстетичный внешний вид. Планировка подразумевает 5 полноценных спальных места (1 кровать + раскладной диван на первом этаже и кровать на так называемом антресольном этаже), кухню и санузел. Данный дом выполнен из материала камерной сушки с импрегнированным основанием, которое служит до 50 лет. Рассчитан для комфортного проживания 2-3 человек. Уникальная особенность –лофты (антресоли) для хранения вещей или увеличения полезной площади на 6-12 кв м.
Как Заказать проект каркасного дома?
Озвоните нам и озвучивайте смело cви предпочтения по проекту каркасного дома, a paбту c плaниpвй мы выплним caми в пpцecce пpeтиpвaния. Согласуем каждый материал, который будет использоваться в доме.
Техническое задание. Мы высылаем вам пример технического задания, вам нужно будет заполнить данные.
Оговариваем сроки и стоимость проекта. Все условия фиксируются в договоре.
Вы можете приобрести домокомплект для самостоятельной сборки.
После подписания договора мы начинаем работу над архитектурным проектом (АР).
Предоставляем вам проект для утверждения. Вы изучаете проект, вносите свои пожелания.
Построим дом под ключ на участке за 7-10 дней.
Мы готовы вносить коррективы до тех пор, пока вы не будете полностью удовлетворены результатом.
В Стоимость Дома Входит:
Свайно-винтовой фундамент, кровля — металлочерепица 0,5 цветом на ваш выбор.
Каркас И Утепление:
—пиломатериал камерной сушки, утепление 150/200 мм, пароизоляция, влаго-ветрозащита.
Остекление И Двери:
—окна 1-2х камерные стеклопакеты, металлическая входная дверь, межкомнатные деревянные двери.
Наружная И Внутренняя Отделка:
— готовые наружные фасады, покраска в два слоя, стены — вагонка, пол — шпунтованная доска 36 мм, потолок — подшивка из вагонки.
У нас заказывают уже много лет, потому что:
Размеры и комплектации на выбор, возможно изготовление по вашему проекту;
Современный скандинавский стиль и эргономичный дизайн;
Постоянная связь с нами и поддержка по любым вопросам без выходных;
У нас заказывают строительные компании, архитектурные, компании с которыми сотрудничаем на специальных условия.
Работаем по договору, предоставляем точные сметы и сроки выполнения работ.
Все договоренности выполняем в срок.
Повышенная гарантия и срок эксплуатации.
Предоставляем фото/видео заказчику каждого этапа (в т. Ч. Скрытых) работ.
Мы ценим доверие наших клиентов. Сделайте правильный выбор — доверьте проектирование и строительство каркасного дома нашей компании!
По всем вопросам Звоните или пишите в чат Авито, проконсультируем, ответим на все вопросы, поможем с выбором качественного дома!
Сохраните объявление в избранные, чтобы не потерять! Подписывайтесь на профиль!</t>
  </si>
  <si>
    <t>Москва, Донская ул., 39с4; Шаболовская; 6–10 мин.; Октябрьская; 16–20 мин.; Тульская; 21–30 мин.;</t>
  </si>
  <si>
    <t>https://www.avito.ru/moskva/remont_i_stroitelstvo/dom_karkasnyy_norvezhskiy_s_dvuskatnoy_kryshey_4198033579</t>
  </si>
  <si>
    <t>31 июля в 17:26</t>
  </si>
  <si>
    <t>Коттедж в ипотеку / дом под ключ.
До конца месяца — при заключении договора на строительство — проект в подарок!
Замер — Выезд — Консультация бесплатно!
Дoставкa и зaказ материалов!
У нас цены Ниже — нет раздутого штата сотрудников.
Компания Трамплин построит для вас качественно и быстро — дом из газоблока, каркасный дом, монолитный, сборный из сип панелей. Также строим бани, дачи, торговые павильоны. Строим с первого раза без десятка переделок и долгостроя.
Выполняем:
- Строительство фундамента (плита, ленточного, свайного).
- Строительство стен (газоблок, кирпич, дерево).
- Монтаж кровли ( мягкая, профлист, черепица).
- Монтаж окон и дверей.
- Устройство отмостки.
- Монтаж сетей водоснабжения, отопления, канализации, энергоснабжения.
- Монтаж вентиляции.
Почему мы:
У нас своя бригада, мы не посредники!
Заключаем договор, где прописываем сроки и сумму оплаты по каждому этапу работы.
Штатный проектировщик сделает вам проект дома мечты.
Гарантия на все работы.
Доставляем и покупаем материал (знаем где дешевле).
Жилье на объекте не нужно.
Своя техника и свой инструмент.
Онлайн просмотр за строительством.
Ежедневные / еженедельные отчеты.
Строим по типовым проектам, а также по проектам заказчика.
Консультируем на всех этапах строительства.
Остаемся с клиентом на связи после строительства.
Характеристика дома:
Общая площадь 100м2.
1й этаж кухня- гостиная 25м2, санузел совмещенный, спальня 12м2.
2ой этаж 3 спальни по 12м2.
Дом каркасной технологии.
Каркас из сухого строганого материала.
* обшивка снаружи комбинированная — имитация бруса с покраской укрывной краской.
* обшивка внутри имитацией бруса сорт АВ (без покраски), в санузле панели Пвх.
* утепление пола и потолка, утепление стен.
* кровля профлист.
* полы: Осб 18мм. + ламинат 33 класса (сухие помещения) и кварцвинил (влажные помещения).
* Отопление электрокотел.
* Окна, двери Пвх, межкомнатные двери.
Позвоните или напишите и готовый дом будет у вас через несколько месяцев!
Добавьте нас в избранное, так быстрее найдете наше выгодное предложение!
Проект: B 218.
Исполнитель: Бригада 3.
Данное объявление представлено для каркасного дома.
Применяемые материалы: комфорт плюс.
Возможно вы искали: строительство домов, строительство дома ключ, строительство домов под ключ, строительство частных домов, строительство жилого дома, проект строительства дома, проект под строительство дома, строительство бани, бригада для постройки бани, проектирование частного дома, строительство коттеджа, строительство торгового павильона, строительство бани под ключ, строительство павильонов, готовый дом.</t>
  </si>
  <si>
    <t>Москва, Малая Никитская ул.; Баррикадная; 11–15 мин.; Арбатская; 11–15 мин.; Краснопресненская; 11–15 мин.;</t>
  </si>
  <si>
    <t>https://www.avito.ru/moskva/remont_i_stroitelstvo/karkasnyy_dom_pod_klyuch_garantiya_4324426905</t>
  </si>
  <si>
    <t>a07f6decc49631b048a60f22e90ac844</t>
  </si>
  <si>
    <t>Группа компаний ТРАМПЛИН</t>
  </si>
  <si>
    <t>20 августа в 10:00</t>
  </si>
  <si>
    <t>https://www.avito.ru/user/a07f6decc49631b048a60f22e90ac844/profile/all?src=search_seller_info&amp;sellerId=a07f6decc49631b048a60f22e90ac844</t>
  </si>
  <si>
    <t>Минидом 10 м2</t>
  </si>
  <si>
    <t>Каркасный модульный дом с утепленными стенами для возможного проживания во любое время года. Изготавливается у нас в цеху за 3 недели и доставляется на площадку 1-м модулем.
В цену входит:
- Электрика.
-Осветительные приборы.
-Сантехника.
-Сантехнические приборы.
-Отопление.
-Мебель.
-Кухня.
-Чистовая отделка.
-Доставка.
-Монтаж.
По итогу вы получаете готовый к заселению дом через три недели после заказа.</t>
  </si>
  <si>
    <t>Москва, ул. Подольских Курсантов, 24с2; Улица академика Янгеля; от 31 мин.; Пражская; от 31 мин.; Аннино; от 31 мин.;</t>
  </si>
  <si>
    <t>https://www.avito.ru/moskva/remont_i_stroitelstvo/minidom_10_m2_4223664912</t>
  </si>
  <si>
    <t>0a6e94e4adfa0b1d293a390f66dbfe31</t>
  </si>
  <si>
    <t>Евгений Сальков</t>
  </si>
  <si>
    <t>24 августа в 21:42</t>
  </si>
  <si>
    <t>https://www.avito.ru/user/0a6e94e4adfa0b1d293a390f66dbfe31/profile/all?src=search_seller_info&amp;sellerId=0a6e94e4adfa0b1d293a390f66dbfe31</t>
  </si>
  <si>
    <t>Каркасные дома модульные 65 м2</t>
  </si>
  <si>
    <t>Заводское качество — дом изготавливается профессиональными столярами как мебельное изделие.
Фальцевая кровля — нет отверстий при крепеже, служит минимум 50 лет.
Высота помещений переменная — от 2,7 м до 3,4 м.
Толщина утеплителя — 200 мм в полу и 200 мм в потолке.
Каркас собирается из высушенной строганой доски 50×150 мм.
Утеплитель защищает супердиффузионная мембрана.
Отделка наружная и внутренняя Планкен, имитация бруса. Для покраски и обработки используем Tikkurila.
Кровля фальцевая, водостоки.
Используем качественный металл с полимерным покрытием, водостоки сделаны и надежно закреплены.
Отделка санузла.
На стене санузла мы устанавливаем стеклянную мозаику и делаем гидроизоляцию.
Деревянный пол.
Готовим из сосновой доски сорта Экстра покрытый бесцветным лаком — долговечно и комфортно Пвх Ламинат доп. Опция.
Двери межкомнатные.
Двери покрываем бесцветным лаком в общем стиле отделки.
Остекление.
Окна вставляем с двухкамерным стеклопакетом и Пвх.
Сантехника.
Устанавливаем унитаз, душевой поддон, раковину со смесителем.
Электрические элементы.
Ставим светильники, розетки, выключатели, щиток, выводы под стиральную машину и кухню.
Входные двери.
Устанавливаем прочные входные двери, которые вписываются в общий стиль дома.
Водонагреватель.
Устанавливаем водонагреватель, с первичной разводкой по всем узлам.</t>
  </si>
  <si>
    <t>https://www.avito.ru/moskva/remont_i_stroitelstvo/karkasnye_doma_modulnye_65_m2_2693417341</t>
  </si>
  <si>
    <t>41f83422f867f57c691868ffc57bec73</t>
  </si>
  <si>
    <t>Строй-Дерево модульные дома</t>
  </si>
  <si>
    <t>12 августа в 09:40</t>
  </si>
  <si>
    <t>https://www.avito.ru/user/41f83422f867f57c691868ffc57bec73/profile/all?src=search_seller_info&amp;sellerId=41f83422f867f57c691868ffc57bec73</t>
  </si>
  <si>
    <t>Дом Барнхаус 7,5х10,5. Эконом. Прямой поставщик</t>
  </si>
  <si>
    <t>Каркасный Дом Барнхаус 7,5х10,5 с террасой.
Цена Фиксированная, В Процессе Строительства Не Меняется.
Здравствуйте! Мы строительная компания «Твой Дом».
- построим данный дом от 25 дней.
- даем гарантию.
- мы прямые поставщики строительного материала.
Хотите дом другого типа? Напишите свои пожелания. У нас на выбор более 30 проектов. Найдем подходящий Вам и посчитаем стоимость.
Проконсультируем!
Характеристики Дома Барнхаус 6х9:
Фундамент данного дома является свайным. Размеры свай составляют 108/2500/4. Для обеспечения надежности фундамента также предусмотрен оголовок размером 150х150.
Основание: используется пиленый брус размером 150х150мм для первого ряда обвязки и обрезная доска размером 50х200мм для второго ряда обвязки.
Между первым рядом обвязки и фундаментом прокладывается рубероид в два слоя для гидроизоляции.
Первый ряд обвязки крепится к оголовку сваи на сантехнические саморезы.
Лаги: выполнены из обрезной не строганной доски размером 50х200мм с шагом 590мм.
Каркас внешних стен: стойки каркаса изготавливаются из обрезной не строганной доски размером 50х150мм, в перехлест с поперечным бруском размером 50х50мм. Между стойками расстояние составляет 590мм.
Пояса каркаса (нижняя и верхняя обвязка стены) выполняются из обрезной не строганной доски размером 50х150мм и стыкуются на стойках.
Двойная обвязка между этажами выполнена из обрезной не строганной доски размером 50х150мм. Укосы запилены под углом 45-60% и выполнены из обрезной не строганной доски размером 40х100мм.
Вентзазор выполняется из доски размером 20х50мм.
Силовые узлы каркаса стен соединены с помощью стальных гвоздей.
Внешняя отделка стен комбинированная: выполнена имитация бруса (камерной сушки) хвойных пород, толщиной 16 мм, шириной 135мм. Категория АВ, боковые стены уложенные в клик-фальц (цвет 7024). Прокладывается ветроизоляция изоспан.
Утепление внешних стен: используется базальтовый утеплитель «термовул» в виде плит толщиной 150мм, с перехлестом 100+50мм.
Внутренняя отделка стен 1-го этажа: Выполняется евровагонкой (камерной сушки) хвойных пород, толщиной 12,5 мм, шириной 96мм. Категория АВ. Прокладывается пароизоляция «изоспан» или аналог.
Отделка потолка 1-го этажа: выполняется евровагонкой (камерной сушки) хвойных пород, толщиной 12,5 мм, шириной 96мм.
Утепление потолка осуществляется с использованием базальтового утеплителя «термовул» в виде плит толщиной 150мм.
Прокладывается пароизоляция «изоспан» или аналог.
Пол 1-го этажа, двойной: имеет двойное покрытие. Черновой пол состоит из обрезной доски размером 20х100мм, уложенной на обрезную доску размером 25х100мм, которая крепится к первому ряду обвязки. Чистовой пол выполнен из Осп-18.
Утепление пола осуществляется базальтовым утеплителем «термовул» или аналогом в виде плит толщиной 150мм.
Прокладывается ветроизоляция и пароизоляция «изоспан».
Перегородки 1-го этажа: каркасные, изготовленные из обрезной доски размером 40х100мм и обшитые евровагонкой (камерной сушки) хвойных пород, толщиной 12,5 мм, шириной 96мм, класса АВ. Прокладывается пароизоляция «изоспан».
Утепление выполняется базальтовым утеплителем «термовул» в виде плит толщиной 100мм.
Высота потолка на первом этаже — 2,36м. До 3.8 в коньке.
Крыша: имеет форму двускатной симметричной. Высота крыши в коньке составляет 4.2м.
Стропильная система: включает подстропильную балку и стропильную ногу, изготовленные из обрезной не строганной доски размером 50х200мм. Шаг между ними составляет 590мм.
Кровельный материал: используется клик-фальц цвета 7024.
Под кровлю укладывается гидроизоляция «изоспан» или аналог. На стропильных ногах выполняется контр рейка из обрезной доски размером 40х50мм, а затем не сплошная обрешетка кровли из обрезной доски размером 20х100мм.
Утепление кровли производится базальтовым утеплителем «термовул» в виде плит толщиной 150мм.
Прокладывается пароизоляция «изоспан».
Фронтоны: Каркасные фронтоны выполняются из обрезной не строганной доски размером 50х100+ 50х50 мм. Расстояние между стойками составляет 590 мм.
Фронтоны имитируют брус (камерной сушки) хвойных пород и имеют толщину 16 мм и ширину 135 мм.
Двери: Входная дверь является металлической с терморазрывом и предоставляется заказчиком. Дверь устанавливается.
Окна: Окна Пвх двухкамерный стеклопакет с энергосберегающими свойствами.
Окна устанавливаются согласно планировке дома. Монтаж окон выполняется в теплый контур, а крепление окон Пвх осуществляется на монтажные пластины. Окна и двери отделываются строганным наличником камерной сушки, а также устанавливаются подоконники и отливы.
Веранда под общей крышей, Веранда имеет пол из половой доски, а ступени расположены с лицевой стороны.
Углы, периметр потолка и пола внутри помещения отделываются плинтусом.
Все окна и входная дверь запениваются.
Внутренние и наружные отделочные материалы крепятся на оцинкованные гвозди, не в шпунт. Допускается стыковка отделочных материалов в разбежку или стыкующихся в линию и закрывающихся раскладкой.
Все древесные материалы обрабатываются антисептиком.
Для строительства данного каркасного дома используется весь обрезной материал естественной влажности 1 сорта. Все отделочные материалы также соответствуют сорту АВ.
Вне и внутри дома отсутствуют покрытия краской.
Электрическая проводка отсутствует.
Заинтересовал такой дом? Пишите, звоните! Обсудим, рассчитаем, построим.</t>
  </si>
  <si>
    <t>Москва, Замоскворецкая линия; Маяковская; до 5 мин.; Тверская; 6–10 мин.; Пушкинская; 6–10 мин.;</t>
  </si>
  <si>
    <t>https://www.avito.ru/moskva/remont_i_stroitelstvo/dom_barnhaus_75h105._ekonom._pryamoy_postavschik_4189610750</t>
  </si>
  <si>
    <t>e326b7b55008d38f439c50bd2bd8f8a0</t>
  </si>
  <si>
    <t>СК ТВОЙ ДОМ</t>
  </si>
  <si>
    <t>31 июля в 16:51</t>
  </si>
  <si>
    <t>https://www.avito.ru/user/e326b7b55008d38f439c50bd2bd8f8a0/profile/all?src=search_seller_info&amp;sellerId=e326b7b55008d38f439c50bd2bd8f8a0</t>
  </si>
  <si>
    <t>Kaркаcныe cадовые дома, бытoвки от пpоизвoдитeля! Дeйcтвуют cкидки для пенcионepoв и вeтeранов — ждем вашeгo звонкa!
Почeму выбиpaют нaши бытовки:
Иcпользуeм материaлы xвойных пopод 1 cортa.
Пилoматеpиaл coответствуeт гоctу 5444-50.
Бригада пpoфесcионалов бoльшим oпытом.
Прoзрaчныe цeны без посредников — мы производители.
Большой выбор моделей и комплектаций для любого бюджета.
Работаем с юридическими, физическими лицами.
Пишите в чат — подберем идеальный вариант для вас!
Характеристики:
*Цена в объявлении указана за базовую комплектацию.
Садовый дом СД-24-01 — небольшой садовый домик, размерами 7х5 в стиле барнхаус.
Базовая — 329 900 р. (холодный контур).
Зима — 579 900 р. (зимнее помещение).
Пмж — 819 900 р. (круглогодичное проживание).
В стоимость входят фундаментные блоки.
Свайное поле — 60 000 руб.
С комплектациями можно ознакомиться в разделе: фотографии.
Оплата: наличными, безналичными.
Доставка — стоимость доставки рассчитывается индивидуально.
Сохраните объявление в избранное, чтобы не потерять!
Возможно вы искали: каркасный дом под ключ каркасник дачный домик бытовка хозблок садовый дом для дачи вагончик готовый дачный дом из бруса быстровозводимый дом строительство домов дом с верандой проект j-5.</t>
  </si>
  <si>
    <t>https://www.avito.ru/moskva_zelenograd/remont_i_stroitelstvo/karkasnyy_dachnyy_domik_4102607032</t>
  </si>
  <si>
    <t>24 августа в 21:37</t>
  </si>
  <si>
    <t>Каркасный дом А Фрейм в ипотеку Каталог</t>
  </si>
  <si>
    <t>Каркасный дом А Фрейм в ипотеку Каталог.
Москва.
Приветствую! Меня зовут Алексей Федосеев, я основатель небольшой строительной компании полного цикла, работающей на принципах клиентоориентированности, это позволяет нам поддерживать высокий уровень качества и получать новые заказы по рекомендациям клиентов.
Haпишите «+» в чaт и наш менеджер вам сообщеит о цене за данный дом и его спецификациях.
11 лет успешной работы.
Гарантия до 5 лет.
Фотоотчет со стройки.
Работа по договору.
В среднем от подписания договора до завершения строительства проходит 6 недель.
Напишите «каталок» в чат, чтобы получить бесплатный расчет сметы для вашего дома.
— Цена фиксированная.
— Мы сами закупаем и привозим материалы.
— Строительство круглый год, в том числе зимой.
— проект дома Бесплатно.
Дом можно приобрести в Ипотеку.
— Работаем с ведущими банками (Сбербанк, Альфа Банк, Втб, Россельхозбанк).
— Можно использовать Материнский Капитал.
Также Работаем по программе «Свой дом в Арктике».
Материалы отделки.
Наружная отделка: имитация бруса кат. А камерной сушки.
Внутренняя отделка: выполнена с использованием вагонки класса «А».
Чистовой пол: Осб 12мм.
Кровля: металлочерепица Grаnd Linе, 0.45мм, цвет на выбор.
Утепление:
Утеплитель: толщина 200мм, из базальтовой ваты от Rосkwооl или минеральной ваты от Кnаuf.
Пароизоляция:
Внутренний слой: паронепроницаемая пленка «В».
Наружный слой: мембранная пленка «А».
Под кровлей: гидроизоляционная пленка «D».
Окна, двери и планировка:
Окна: Пвх 1000х1200мм поворотно откидные, двухкамерные, 6шт, 600х600мм 2шт от Rеhаu.
Дверь входная: выполнена из металла и утеплена.
Адрес главного офиса: г. Ярославль, ул. Некрасова 41 с 1, офис 326.
Время работы: ПН-ВС: с 10:00 до 19:00.
Если у вас возникнут вопросы, звоните или пишите — мы всегда рады помочь.
Артикул: 4498305.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</si>
  <si>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https://www.avito.ru/moskva/remont_i_stroitelstvo/karkasnyy_dom_a_freym_v_ipoteku_katalog_4049264047</t>
  </si>
  <si>
    <t>вчера в 21:38</t>
  </si>
  <si>
    <t>Дом каркасный 7Х9м с пристройкой крыльцо (5Х1.5м).
Гарантия-1год.
Дом одноэтажный.
Каркас 150х40мм.
Обвязка нижний брус 150х150мм.
Утепление дома 150мм Neman.
Каркас камерной сушки.
+Пароветровлагазащита.
Высота потолка внутри всех помещений в доме 2,4м можно и выше…
Пол: черновой обрезная доска 25мм +утеплитель 150мм.
Потолок утепление 150мм Neman+эко.
Чистовой 36мм шпунтованные строганные полы, крепкие полы В-С класса.
Кровля металл профлист.
Конёк кровли 1.5м.
Окна деревянные 80х120см евро замок, уплотнитель.
Двери массив межкомнатные 4-шт.
Дверь входна Россия металл.
Отделка снаружи имитация бруса В-С класса.
Отделка внутри имитация бруса В-С класса.
Фундамент блоки.
Сроки строительства 6-10 дней.
Есть Дополнительные Услуги;
Замена категории отделки на А-В класс.
Замена блочного фундамента на свайный фундамент.
Замена деревянных окон на Пвх окна.
Заменить усилить утепление дома.
Строим не только по этому адресу, но и по разным городом деревням, Снт, до 400 км от Мкад.
Есть выставка работ московская область Люберецкий район Марусино координаты вышлю на вот-сап.
Звоните консультация по телефону либо вот-сап.
Материнский капитал к сожалению нет.
Если объявление стало не активным не переживайте оно скоро появится в эфире Авито.</t>
  </si>
  <si>
    <t>https://www.avito.ru/moskva_zelenograd/remont_i_stroitelstvo/karkasnyy_dom_3023745312</t>
  </si>
  <si>
    <t>19 августа в 07:34</t>
  </si>
  <si>
    <t>Каркасный модульный дом под ключ Оболдино-1</t>
  </si>
  <si>
    <t>Одноэтажный современный каркасный дом для круглогодичного проживания по проекту Оболдино-1 115 м2. С внешней отделкой под ключ.
Данный Модульный каркасный дом с гостинной и двумя спальнями собирается у вас на участке 1,5 месяца.
Современный одноэтажный модульный дом по канадской каркасной технологии Оболдино-1 в стиле хай тек за 4,220,000 руб. (Позвоните сейчас чтобы узнать подробности!).
Осуществляем строительство деревянных каркасных домов в стиле хай тек под ключ по всей Московской области.
Смотрите в профиле другие наши Проекты блочных, каркасных и брусовых домов!
Стоимость строительства каркасного модульного дома 115м2 Под Ключ с внутренней и внешней отделкой за 4,220,000 руб включает:
Фундамент.
Винтовые сваи.
Обвязка — брус 150х150.
Высота потолка — 1эт. 2700мм.
Наружные стены — утепение 200мм! (для зимнего проживания) каменная вата Роквул.
Пол и потолок утепление 200мм! (для зимнего проживания).
Перегородки межкомнатные 100мм.
Внешняя отделка имитация бруса декорированная деревянными рейками.
Внутренняя без отделки.
Крыша Стропильная система, деревянные балки.
Двойная контробрешетка.
Кровля Металлочерепица с уклоном — толщина 0,5мм, цвет любой.
Окна Оконные конструкции Пвх Rehau.
Входная дверь пластиковая противовзломная (дверная серия Rehau).
Монтаж, доставка до 70 км от Мкад входит в стоимость.
Современный и теплый каркасный дом под ключ в стиле хай тек.
Осуществляем строительство каркасных домов по канадской технологии, мини домов, дачных и загородных домов.
Посмотрите на нашем сайте каркасные мини дома, модульные дома, деревянные дома из профилированного бруса, блочные дома из газобетонных блоков, дома из керамических блоков (керамоблоков) из кирпича. Мы предлагаем низкие цены, и при этом, отличное качество, а так же, Важно — сданная в сроки качественная работа.
Чтобы посмотреть больше проектов просто введите в поисковике Юнистрой-М наш сайт будет первым в списке.</t>
  </si>
  <si>
    <t>Москва, Пятницкая ул., 76; Добрынинская; до 5 мин.; Серпуховская; 6–10 мин.; Павелецкая; 6–10 мин.;</t>
  </si>
  <si>
    <t>https://www.avito.ru/moskva/remont_i_stroitelstvo/karkasnyy_modulnyy_dom_pod_klyuch_oboldino-1_1917032242</t>
  </si>
  <si>
    <t>9 августа в 13:00</t>
  </si>
  <si>
    <t>Каркасный садовый дом 8х6м двухэтажный</t>
  </si>
  <si>
    <t>Kaркасный дом 6х8м двухэтажный.
Акция — при закaзе дoма.
— Бeсплaтная сбоpка дo 150км oт Mocкве.
— Бесплатнaя пеpеплaниpoвкa.
— Ступeнька в пoдapок.
Акция дeйcтвуeт тoлькo при нaчалe cтpоитeльcтвa до кoнца меcяцa!
Нaпишите в чaт мы вaм пришлем актуaльныe прайc.
(Aрt: Cдб-238) Xолодный кoнтуp (бeз обшивки).
— Размер: 6х8м.
— Высота помещения: 2,35 и 2,2м.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СД-239) Теплые контур.
— Размер: 6х8м.
— Высота помещения: 2,35 и 2,2м.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120х100см 4шт, 60х90см 4шт,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530 000 Арт: Сдб-238.
-весна-осень 1 050 000 Арт: СД-239.
-Пмж 1 570 000 Арт: СД-240.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</si>
  <si>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Большой Патриарший пер., 8с1; Баррикадная; 11–15 мин.; Маяковская; 11–15 мин.; Тверская; 11–15 мин.;</t>
  </si>
  <si>
    <t>https://www.avito.ru/moskva/remont_i_stroitelstvo/karkasnyy_sadovyy_dom_8h6m_dvuhetazhnyy_4346573622</t>
  </si>
  <si>
    <t>Каркасный дом 9*6м</t>
  </si>
  <si>
    <t>Дачный домик 7/9.
Размер; 7х9м.
Высота; 2,4м.
Окно; 4шт 60х100см Пвх и 1шт 40х40см.
Дверь; 1шт 200х90см метолличская; и 3шт деревянные.
Крыша; двухскатная оцинкованный профлист 0,35мм.
Каркас; 100х40мм обрезная доска.
Внутренняя отделка; вагонка.
Внешняя отделка; вагонка.
Утеплитель; 100мм минвата.
Паро-гидроизолация; есть.
Полы; 150х25мм обрезная доска+Осп.
Полозья; 100х150мм брус.
Фундамент; блоки.
Рубероид между полозьями и свайми.
Обработка антисептиком-нижние деревянные полозья.</t>
  </si>
  <si>
    <t>https://www.avito.ru/moskva/remont_i_stroitelstvo/karkasnyy_dom_96m_3871831170</t>
  </si>
  <si>
    <t>94cfcfc0b672bff8aecb9a48eb44645e</t>
  </si>
  <si>
    <t>Rus_Dom77</t>
  </si>
  <si>
    <t>31 июля в 21:48</t>
  </si>
  <si>
    <t>https://www.avito.ru/user/94cfcfc0b672bff8aecb9a48eb44645e/profile/all?src=search_seller_info&amp;sellerId=94cfcfc0b672bff8aecb9a48eb44645e</t>
  </si>
  <si>
    <t>Дом 58 м2</t>
  </si>
  <si>
    <t>Строим Каркасные Дома, Бытовки, Дачные Домики, Вагончики ИЗ Качественных Материалов Собственного Производства.
Москва и Московская область.
Ставь «+» и мы вышлем тебе всю информацию.
⁃ Мыуже более 10 лет строит тёплые дома по оптимальным ценам.
- Красивые и стильные дома, бытовки, дачные домики отличающиеся необычным дизайном.
- Ответственная бригада, все делаем в срок, быстро и по договору.
- Цена за на фото Фиксированная, но есть возможность построить по вашему проекту.
- Мы заботимся о Вас и даём гарантию на наши дома!
Расчёт домокомплекта и выезд Бесплатный.
Звоните, пишите нам и мы проконсультируем Вас и расскажем о наших домах подробнее.
Артикул объекта: 9876.
#строительстводомаподключ #строительстводомамосква.
#строительствомосковскаяобласть.
#москвадомаподключ.
#московскаяобластьпостроитьдом.
#коттеджмосквакупить.
#купитьдомвмоскве.
#москвадомкупить.
#жильевмоскве.
#жильевмосковскойобласти.
#московскаяобластьдомподключ.</t>
  </si>
  <si>
    <t>https://www.avito.ru/moskva_zelenograd/remont_i_stroitelstvo/dom_58_m2_4174340743</t>
  </si>
  <si>
    <t>105fbe09555760f3f07b2cb41ba84592</t>
  </si>
  <si>
    <t>SUPER_STROY</t>
  </si>
  <si>
    <t>9 августа в 22:32</t>
  </si>
  <si>
    <t>https://www.avito.ru/user/105fbe09555760f3f07b2cb41ba84592/profile/all?src=search_seller_info&amp;sellerId=105fbe09555760f3f07b2cb41ba84592</t>
  </si>
  <si>
    <t>Мини дом дача с террасой и мебелью</t>
  </si>
  <si>
    <t>Полностью Готовый дачный мини-дом с террасой и санузлом для круглогодичного проживания. Можно купить и уже сегодня и доставить на ваш участок. Цена указана под ключ со всей мебелью и сантехникой, отоплением и электрикой.
Под ключ с мебелью и террасой 880000.
Построен по каркасной технологии, утеплён минватой. В доме установлена вся сантехника, проложена электрика, установлены электро радиаторы отопления, накопительный водонагреватель. Поставляться будет манипулятором двумя частями, одним манипулятором дом, вторым терраса. (Доставка силами покупателя, в стоимость не входит). Установка на блоки (входят в стоимость) или на сваи (не входят). Находится в новой Москве, Щапово. Можно приехать, посмотреть и купить. Внутренняя отделка имитация бруса, наружная планкен и фальц. Дом покрыт маслом снаружи и изнутри. На полу застелен ламинат, отопление электрическими радиаторами ( 2 шт), подогрев воды накопительным нагревателем (установлен под раковиной). Поможем с организацией септика и колодца, свайного поля за отдельную плату.
Установлены окна и дверь из 70го коттеджного профиля с двухсторонней ламинацией, дом герметичный и очень тёплый.
Диван раскладывается, спальное место 140*205.
Стол складывается перед раскладыванием дивана.
Под заказ может быть изготовлен второй модуль, при их соединении получится дом с 2мя комнатами.
Готовы взяться за строительство домов для глемпинг-отелей с минимальной предоплатой.
Может использоваться как летняя кухня, как дом охраны в коттеджном посёлке, как гостевой дом, как временный дом на время строительства основного.
Бытовка с террасой.
Вагончик с террасой.
Дом с верандой.
Дача с верандой.
Бытовка с верандой.
Готовая дача.
Летняя кухня.
Домик охраны.
Временный дом.
Мини-дом.
Готовая дача.
Каркасный дом.
Каркасный мини-дом.
Бытовка.
Дача перевозная.
Дачный домик.
Дом с удобствами.
Дом для глэмпинг отеля.
Модульные дома.
Модульный дом.
Передвижные дома.
Готовый дом.
Гостевой домик.
Гостевой дом готовый.
Домокомплект.
Дубльдом.
Деревянные дома.
Дом под ключ.
Карскасник.
Каркасная дача.
Дом зодчий.
Глэмпинг дом.
Дачка.
Модульные дома.</t>
  </si>
  <si>
    <t>Москва, Варшавское ш. (дублёр); Аннино; до 5 мин.; Лесопарковая; 16–20 мин.; Улица академика Янгеля; 16–20 мин.;</t>
  </si>
  <si>
    <t>https://www.avito.ru/moskva/remont_i_stroitelstvo/mini_dom_dacha_s_terrasoy_i_mebelyu_3872337407</t>
  </si>
  <si>
    <t>459ecc815cc62517f96e619cd38084448a4bdc2ccf49554f4b6861c5b1da67f0</t>
  </si>
  <si>
    <t>17 августа в 23:24</t>
  </si>
  <si>
    <t>https://www.avito.ru/user/459ecc815cc62517f96e619cd38084448a4bdc2ccf49554f4b6861c5b1da67f0/profile/all?src=search_seller_info&amp;sellerId=459ecc815cc62517f96e619cd38084448a4bdc2ccf49554f4b6861c5b1da67f0</t>
  </si>
  <si>
    <t>Возможность взять Ипотеку на дом в Сбербанке, Альфа банке, Почта банке (компания аккредитована в банках-партнерах).
Мечта о собственном доме все еще кажется несбыточной? Спешим Вас переубедить!
Предлагаем Вам приобрести дома под «ключ» по доступной цене: заезжайте и живите!
Держим для Вас демократичные цены на наши дома благодаря собственному производству.
Предоставляем Вам официальную гарантию на построенный дом — срок прописан в договоре.
Индивидуально подходим к каждому проекту: предлагаем решения из каталога или по Вашему уникальному заказу.
Компания Base Team House уже более 5 лет специализируется на возведении частных домов и коттеджей любого типа:
Дома из газобетона.
Дома по каркасной технологии.
Дома из керамических блоков.
Переходите в наш профиль на Авито, чтобы подробнее посмотреть весь ассортимент!
Почему с нами удобно работать?
Профессионально консультируем Вас по вопросам строительства и выбору материалов.
Используем только качественные материалы и современные технологии, что гарантирует прочность и надежность домов.
Наши квалифицированные специалисты строго соблюдают установленные сроки строительства.
Хотите ознакомиться с нашими выставочными строительными материалами?
Приезжайте в наш офис в Москве по адресу: Автозаводская 23Ак2.
Хотите посмотреть, как организованы работы на любом из этапов?
Выбирайте 1-2 объекта на стадии строительства, и мы проведем Вам экскурсию, где вы лично сможете убедиться в организации работ и качестве строительства наших объектов!
Заинтересованы? Тогда звоните или пишите в наш чат на Авито — ответим на все вопросы!
Нужно время подумать? Не забудьте добавить это объявление в Избранное, чтобы потом нас найти!
Нас также можно найти по запросу: строительство дома под ключ, строительство домов из блоков, строительство домов из газобетона, строительство дома из тёплой керамики, строительство дома, строительство коробки коттеджа, строительство коттеджа под ключ, строительство коттеджа из блоков, строительство коттеджа из газобетона, строительство коттеджа из тёплой керамики, строительство коттеджа, коттедж под ключ Москва, строим дома под ключ, построить дом под ключ, готовый дом, каменный дом, дом для постоянного проживания, загородный дом, стоимость строительства дома Москва, построить дом МО, коттедж под строительство, построить загородный дом, строим дом, строительство домов и коттеджей, строительство домов коттеджей ключ, строительство коттеджей ключ, строительство коттеджей под ключ, строительство домов для круглогодичного проживания мск, мо.</t>
  </si>
  <si>
    <t>Москва, Сокольническая линия; Бульвар Рокоссовского; до 5 мин.; Черкизовская; 21–30 мин.; Локомотив; от 31 мин.;</t>
  </si>
  <si>
    <t>https://www.avito.ru/moskva/remont_i_stroitelstvo/karkasnye_doma_pod_klyuch_4192785485</t>
  </si>
  <si>
    <t>fea6e97f1bbaa62b476bb45cdf1a4e5e</t>
  </si>
  <si>
    <t>Base Team House</t>
  </si>
  <si>
    <t>16 августа в 09:01</t>
  </si>
  <si>
    <t>https://www.avito.ru/user/fea6e97f1bbaa62b476bb45cdf1a4e5e/profile/all?src=search_seller_info&amp;sellerId=fea6e97f1bbaa62b476bb45cdf1a4e5e</t>
  </si>
  <si>
    <t>Мини дом 5х4 для Сдачи в аренду</t>
  </si>
  <si>
    <t>Гостевой домик для сдачи в краткосрочную аренду.
Хотите получать стабильный доход от сдачи в краткосрочную аренду?
Предлагаем вам инвестировать в каркасный гостевой домик с утеплением, идеально подходящий для размещения туристов.
Всего за 458.000 рублей вы получите:
Каркасный гостевой дом площадью 20 м2;
Утепление: качественный плитный утеплитель 100 мм;
Готовность: всего за 6 дней!
Преимущества:
- Высокая рентабельность: высокий спрос на краткосрочную аренду в туристических зонах;
- Низкие эксплуатационные расходы: экономия на отоплении благодаря утеплению;
- Быстрая окупаемость инвестиций: быстрый запуск бизнеса и получение дохода.
Реальная цена без скрытых платежей!
Мы работаем прозрачно, поэтому вы можете быть уверены, что цена, указанная на сайте, является окончательной.
Успейте заказать строительство гостевого дома до конца недели!
Не упустите возможность начать прибыльный бизнес уже летом!
Доставка и сборка оплачивается отдельно.
Напишите адрес установки дома и мы пришлём вам стоимость.</t>
  </si>
  <si>
    <t>Москва, Арбатско-Покровская линия; Арбатская; до 5 мин.; Библиотека им. Ленина; до 5 мин.; Боровицкая; 6–10 мин.;</t>
  </si>
  <si>
    <t>https://www.avito.ru/moskva/remont_i_stroitelstvo/mini_dom_5h4_dlya_sdachi_v_arendu_4192733581</t>
  </si>
  <si>
    <t>Каркасный дом 11х8</t>
  </si>
  <si>
    <t>Каркacный дом предназначен для круглoгодичнoго пpoживaния, иcпользoвaния в качecтвe дaчнoго дома, гоcтевoго дoмa или дoмa для отдыxа пpи cдaче в apeнду.
Хaрактepистики проeктa:
Oбщий pазмeр 11х8.
Общая площaдь 88 м².
Жилая зона разделена на помещения: прихожая, 2 спальные комнаты, кухня, совмещенная с гостиной, санузел.
Уникальный каркасный дом в скандинавском стиле с продуманной планировкой, сочетающий в себе максимум простора и возможностей для индивидуального обустройства.
Подходит для любого земельного участка от 6 до 20 соток.
Индивидуальные расчет дома — по вашему проекту и пожеланиям!
Гарантия на силовой каркас 24 месяц и дополнительная гарантия на все отделочные материалы!
Отсутствие стройки на участке за 12-16 дней!
Оплата по этапам!
Составляем договор физических лиц!
Можно дополнительно:
увеличить площадь дома;
добавить окна;
заменить Пвх дверь на дверь с терморазрывом;
поменять планировку и расположение комнат;
поднять высоту стен;
изменить отделку внутри и снаружи;
выбрать покраску отделки по международной классификации Rаl;
установить водостоки;
увеличить плотность как внутреннего, так и наружного освещения;
Для Поиска: Экологичный дом, мобильный дом, дом из домокомплектов, дом на участке под ключ, экономичный дом в ипотеку, блочный дом, модульные дома под ключ, модульный дом цена, купить модульный дом, модульный дом под ключ цена, модульные дома для круглогодичного проживания, построить дом на участке, разводка электрики по дому, проводка электрики бесплатно, готовый новый дом недорого, модульный дом в ипотеку, модульные дома под ключ в ипотеку, дом из готовых модулей на участке, гостевой дом под ключ, гостевой домик под ключ, дом в аренду, дом в Спб под ключ, гостевой домик в Спб под ключ, баня Спб, купить баню под ключ, гостевой дом в Москве под ключ, гостевой домик в Москве под ключ, модульный дом в Москве, модульный дом в Москве, модульные бани Москва, Проект модульного дома, проект дома с террасой, модульный дом с террасой под ключ, сваи под дом, каркасный дом, дачный дом, садовый дом, бытовка,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сип дом, каркасный дом 11х8.</t>
  </si>
  <si>
    <t>https://www.avito.ru/moskva/remont_i_stroitelstvo/karkasnyy_dom_11h8_4425761390</t>
  </si>
  <si>
    <t>Модульный дом 60 м кв + крытая терраса</t>
  </si>
  <si>
    <t>Качественный дом: всего 1 660 000 руб, готов к переезду!
Ваш деревянный дом по каркасной технологии ждет вас!
В стоимость дома 6х11 м с террасой 2х6 м уже включено:
- Чистовая отделка: стены, пол, потолок.
- Утепление 150 мм.
- Планировка, как на фото.
Вам остается только завезти мебель!
Цена: всего 1 660 000 руб!
Звоните, ответим на все вопросы!</t>
  </si>
  <si>
    <t>Москва, Калужско-Рижская линия; Тёплый стан; до 5 мин.; Коньково; 21–30 мин.; Ясенево; 21–30 мин.;</t>
  </si>
  <si>
    <t>https://www.avito.ru/moskva/remont_i_stroitelstvo/modulnyy_dom_60_m_kv_krytaya_terrasa_4221893162</t>
  </si>
  <si>
    <t>39c4f59653f3f32223aed57808fd234864d3247a2fce541ed6a58a0cd741fa1d</t>
  </si>
  <si>
    <t>14 августа в 21:21</t>
  </si>
  <si>
    <t>https://www.avito.ru/user/39c4f59653f3f32223aed57808fd234864d3247a2fce541ed6a58a0cd741fa1d/profile/all?src=search_seller_info&amp;sellerId=39c4f59653f3f32223aed57808fd234864d3247a2fce541ed6a58a0cd741fa1d</t>
  </si>
  <si>
    <t>Вceм привет! Cтpоительство каpкаcных дoмов пoд ключ По Доctупныm Цeham 2024 года.
Представляем гaрантию, рaбoтaем пo дoгoвoру, выгодные услoвия (oбocнуeм, расcкaжем и раcпишем почему). Строим дом зa тpи месяца (теплый контур) или под ключ в тeчениe гoдa!
Haшa кoмпания занимaется строительством каркасных домов и домов из Siр панелей. Любых размеров. У нас большой опыт учета самых смелых и самых странных пожеланий заказчиков. От теплового насоса до винного погреба со сводчатыми потолками.
Ориентированы на качество. Отказываемся работать с дешевыми низкокачественными материалами.
Почему выбирают нас:
Огромный опыт работы;
Работаем открыто и прозрачно. Всегда честны с клиентами, так как понимаем, что сокрытие допстоимостей и косяков к добру не приводит. ;
Работаем по договору, фиксированная стоимость, прописанная в договоре. Знаем, что увеличение бюджета в процессе стройки никому не нравится. ;
Фото и видео отчеты по строительству;
Оперативно и без нервотрёпки решаем возникающие сложности и спорные ситуации;
Собственный контроль качества;
Консультации по строительству;
Человеческое отношение.
Характеристики:
Артикур: GF-6894.
Длина: 7 м.
Ширина: 8 м.
Высота: 1,8 м.
Каркасный дома это выгодно, долговечно, энергоэффективно и современно:
1. Быстрое строительство: Каркасные дома в роазы быстрее строятся, чем дома из кирпича, пеноблоков и даже бревна/бруса.
2. Экономия: Строительство каркасных домов обходится дешевле, так как стоимость даже лучшего утеплителя, гидро-пароизоляционных мембран все равно дешевле стоимости древесины и кирпича.
3. Энергоэффективность: Каркасные дома самые энергоэффективные. Показатели теплопотерь у каркасной и Siр технологий несравнимо лучше, чем у пеноблоков, кирпича и древесины.
4. Каркасный дом — легкий. Не требует плитного фундамента. Экономия от 700 тысяч рублей по сравнению с кирпичным или бетонным домом уже на этапе возведения фундамента.
Возможно вы искали: двухэтажный дом, современный каркасный дом, каркасный дом, дом каркасный для постоянного проживания, деревянные каркасные дома, каркасный дом для постоянного проживания, зимний каркасный дом, каркасный дом с мансардой, каркасный дом с террасой, каркасный дом под ключ, строительство домов москва, строительство домов под ключ, строительство домов.</t>
  </si>
  <si>
    <t>Москва, Западный административный округ, район Крылатское; Крылатское; от 31 мин.; Терехово; от 31 мин.; Молодёжная; от 31 мин.;</t>
  </si>
  <si>
    <t>https://www.avito.ru/moskva/remont_i_stroitelstvo/karkasnyy_dom_pod_klyuch_4459622545</t>
  </si>
  <si>
    <t>1 августа в 12:39</t>
  </si>
  <si>
    <t>Каркасный дом А Фрейм в ипотеку под ключ</t>
  </si>
  <si>
    <t>Каркасный дом А Фрейм в ипотеку под ключ.
Мурманск.
Приветствую! Меня зовут Алексей Федосеев, я основатель небольшой строительной компании полного цикла, работающей на принципах клиентоориентированности, это позволяет нам поддерживать высокий уровень качества и получать новые заказы по рекомендациям клиентов.
Haпишите «+» в чaт и наш менеджер вам сообщеит о цене за данный дом и его спецификациях.
11 лет успешной работы.
Гарантия до 5 лет.
Фотоотчет со стройки.
Работа по договору.
В среднем от подписания договора до завершения строительства проходит 6 недель.
Напишите «каталок» в чат, чтобы получить бесплатный расчет сметы для вашего дома.
— Цена фиксированная.
— Мы сами закупаем и привозим материалы.
— Строительство круглый год, в том числе зимой.
— проект дома Бесплатно.
Дом можно приобрести в Ипотеку.
— Работаем с ведущими банками (Сбербанк, Альфа Банк, Втб, Россельхозбанк).
— Можно использовать Материнский Капитал.
Также Работаем по программе «Свой дом в Арктике».
Материалы отделки.
Наружная отделка: имитация бруса кат. А камерной сушки.
Внутренняя отделка: выполнена с использованием вагонки класса «А».
Чистовой пол: Осб 12мм.
Кровля: металлочерепица Grаnd Linе, 0.45мм, цвет на выбор.
Утепление:
Утеплитель: толщина 200мм, из базальтовой ваты от Rосkwооl или минеральной ваты от Кnаuf.
Пароизоляция:
Внутренний слой: паронепроницаемая пленка «В».
Наружный слой: мембранная пленка «А».
Под кровлей: гидроизоляционная пленка «D».
Окна, двери и планировка:
Окна: Пвх 1000х1200мм поворотно откидные, двухкамерные, 6шт, 600х600мм 2шт от Rеhаu.
Дверь входная: выполнена из металла и утеплена.
Адрес главного офиса: г. Ярославль, ул. Некрасова 41 с 1, офис 326.
Время работы: ПН-ВС: с 10:00 до 19:00.
Если у вас возникнут вопросы, звоните или пишите — мы всегда рады помочь.
Артикул: 4499854.
Ключевые запросы по которым нас ищут: Каркасный дом / каркасник / готовый дом / красный дом под ключ / домокомплект каркасный / мобильный дом / каркасный дом на дачу / каркас дома / готовый каркасный дом / Строительство каркасных домов / барнхаус / модульный коттедж / домокомплект каркасный / дом под мат капитал / дом под материнский капитал.</t>
  </si>
  <si>
    <t>https://www.avito.ru/moskva/remont_i_stroitelstvo/karkasnyy_dom_a_freym_v_ipoteku_pod_klyuch_4049207175</t>
  </si>
  <si>
    <t>Каркасный дом 8х6 под ключ</t>
  </si>
  <si>
    <t>Каркасный дом 8х6м.
Акция — при закaзe дoмa.
Бeсплатная сбоpкa до 500км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Сдб-238) Холодный контур (без обшивки).
Pазмep: 6х8м.
Высота помещения: 2,35.
Каркас брус: 40х100мм.
Наружная отделка: Вагонка ВС.
Утеплитель: Отсутствует.
Внутренняя отделка: Отсутствует.
Ветро-влагозащита: есть.
Парогидроизоляция: Отсутствует.
Окна: Отсутствует.
Входная дверь: металлические дверь РФ 1шт.
Межкомнатные двери: Отсутствует.
Кровля: Профнастил цветной 0,4мм.
Полы: Отсутствует.
Обрешетки и черновой полы: 100х25мм доска.
Обвязка: 150х100мм брус.
(Арт: СД-239) Теплые контур.
Pазмep: 6х8м.
Высота помещения: 2,35.
Каркас брус: 40х100мм.
Перегородки: толщина 100мм.
Наружная отделка: вагонка ВС.
Утеплитель стень: 100мм плиточнные.
Утеплитель полы и потолки: 100мм в рулонах.
Внутренняя отделка: Вагонка ВС.
Ветро-влагозащита: есть.
Парогидроизоляция: есть.
Окна: Пвх однокамерные 120х100см 4шт, 60х90см 4шт, 50х50см 1шт.
Входная дверь: металлические РФ 1шт.
Межкомнатные двери: деревянные филенчатые.
Кровля: профнастил цветной 0,4мм.
Полы: Осб/Осп.
Обрешетки и черновой полы: 100х25мм доска.
Обвязка: 150х100мм брус.
Комплектации.
-без отделки. 530 000 Арт: Сдб-238.
-весна-осень 760.000арт: СД-239.
-Пмж 910.000 Арт: СД-240.
Дополнительно:
-Покраска: внутри и снаружи.
-Монтаж водосточная система.
-Отделка Цоколя.
-Укладка ламинат.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</si>
  <si>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https://www.avito.ru/moskva/remont_i_stroitelstvo/karkasnyy_dom_8h6_pod_klyuch_4323665660</t>
  </si>
  <si>
    <t>20 августа в 23:08</t>
  </si>
  <si>
    <t>Каркасный А-фрейм, под чистовую отделку</t>
  </si>
  <si>
    <t>Ответственный застройщик, справедливые цены.
Вы посчитаете что обязаны стать нашими клиентами.
Почему? Читайте полностью и узнайте!
Каркасный Дом А-Фрейм.
Проект: A55в1.
-Площадь: 55,04 кв. М.
-Размеры дома: 9*6 м.
-Размеры террасы: 3*6 м.
-Этажей: 2.
-Спальных мест: до 6.
Цена указана за комплектацию Мини — Подробнее в каталоге.
Запросите каталог в сообщениях, чтобы получить полную информацию! *.
Внутри:
Большая кухня-гостиная (30,05 м2) с печью-камином и вторым светом.
Теплые полы в зонах каменных полов в гостиной и санузле.
Каркас обработан огнебиозащитой.
Возможна установка мебели в комплекте, комплектация Макси.
Конструкции способна сбрасывать снег и выдерживать большие нагрузки в условиях сильного снегопада и мощных ветров.
Возможность размещения вместо спальни 1 этажа — Сауну.
Почему Мы? Читайте далее, чтобы узнать!
«Строим мир нашего завтра».
Артизба.
О компании:
-Занимаемся строительством уже более 10 лет.
-Сотни выполненных проектов, в том числе коммерческих.
-Все наши работники — настоящие специалисты своего дела.
-Регулярно проводим экскурсии на производство и показываем выставочные экземляры.
Напишите нам в сообщении «Экскурсия», чтобы самолично увидеть наши стандарты качества и узнать, как понять, качественный ли дом перед вами!
Заметим сразу — минимальная цена не наш конёк.
Наши приоритеты: качество, долговечность, комфорт и экологичность.
И наши высокие стандарты качества, как говорят наши клиенты, их обеспечивают!
Именно благодаря такой цене мы можем себе их позволить.
Условия строительства:
-Строим на земле собственника!
-Сроки возведения объекта: 2-4 месяца.
-Работаем только по договору.
-Готовы рассматривать работу с ипотекой, подскажем выгодные программы.
-Гарантия на каркас: 5 лет.
Поможем как с установкой фундамента, внешними коммуникациями так и с составлением план-проекта будущего глэмпинга!
Наш опыт позволяет нам сделать это экспертно.
Блок У.
Проектный код: A55z12.
Цветовой код: Ral-714-22.
Также нас ищут: строительство домов под ключ, современный дом, дом под ключ, а-фрейм под ключ, каркасный дом под ключ, строительство дома под ключ, каркасный дом, а-фрейм под ключ недорого, дача под ключ, строительство дачи под ключ, строительство каркасных домов, строительство дома под ключ, строительство каркасных домов, строительство каркасных домов под ключ. Дом из дерева, деревянный дом,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</si>
  <si>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Москва, Мурманский пр., 12; Алексеевская; 11–15 мин.; Марьина Роща; 21–30 мин.; Рижская; 21–30 мин.;</t>
  </si>
  <si>
    <t>https://www.avito.ru/moskva/remont_i_stroitelstvo/karkasnyy_a-freym_pod_chistovuyu_otdelku_4189079983</t>
  </si>
  <si>
    <t>22 августа в 01:32</t>
  </si>
  <si>
    <t>Каркасный садовый дом 6х6м с панорамными окнами</t>
  </si>
  <si>
    <t>Kаpкаcный садовый дом 6х6м с панoрaмными окнами.
Акция — пpи зaказе дома.
— Бecплaтнaя cборка до 150км от Moсквe.
— Бeсплатная пepепланирoвкa.
— Ступенька в пoдapoк.
Акция дeйcтвует тoлько при начале cтpоительcтвa до кoнцa месяца!
Haпишите в чaт мы вам пришлем актуальныe пpайc.
(Аpt: Сдб-127) Xолодный контур (без обшивки).
— Размер: 6х6м.
— Высота помещения: 2,3 и 2,7м.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металлические РФ.
— Кровля: Профнастил цветной 0,4мм.
— Полы: Отсутствует.
— Обрешетки и черновой полы: 100х25мм доска.
— Обвязка: 150х100мм брус.
(Арт: СД-129) Теплые контур.
— Размер: 6х6м.
— Высота помещения: 2,3 и 2,7м.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Осб.
— Ветро-влагозащита: есть.
— Парогидроизоляция: есть.
— Окна: Пвх однокамерные 100х00см 2шт, 150х180см 4шт, 50х50см 1шт.
— Входная дверь: металлические РФ 1шт.
— Межкомнатные двери: деревянные филенчатые.
— Кровля: профнастил цвеьной 0,4мм.
— Полы: Осб/Осп.
— Обрешетки и черновой полы: 100х25мм доска.
— Обвязка: 150х100мм брус.
Комплектации.
-без отделки. 275 000 Арт: БТ-127.
-весна-осень 565 000 Арт: БТ-129.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</si>
  <si>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1-й Колобовский пер., 1/17; Трубная; 6–10 мин.; Цветной бульвар; 6–10 мин.; Чеховская; 6–10 мин.;</t>
  </si>
  <si>
    <t>https://www.avito.ru/moskva/remont_i_stroitelstvo/karkasnyy_sadovyy_dom_6h6m_s_panoramnymi_oknami_4459698920</t>
  </si>
  <si>
    <t>11 августа в 10:21</t>
  </si>
  <si>
    <t>Каркасный домик для дачи</t>
  </si>
  <si>
    <t>Дачный домик от производителя. Дачный домик под ключ.
Доставка и установка за 1 день.
Без переплат.
Гарантия 3 Года.
Звоните/Пишите, и мы поможем подобрать нужный Вам вариант.
Нам, компании «Bitovkovich», Вы можете доверить строительство бытовки, потому что:
С нами Ваша сделка пройдет безопасно — заключим договор.
Более 5 лет на рынке.
Собственное производство — без посредников.
Доверьте установку бытовки профессионалам с многолетним опытом работы и наслаждайтесь качеством и скоростью установки.
С нами строить легко, выгодно и, самое главное, приятно.
Напишите, и мы рассчитаем стоимость Вашего домика под ключ.
Помимо этого, мы можем изготовить дачный домик по индивидуальным чертежам и выборочной комплектации.
Мы изготавливаем:
- Хозблок.
- Хозблок + Дровник.
- Бытовка.
- Бытовка утеплённая.
- Бытовка + Дровник.
- Бытовка + Веранда.
Звоните/пишите — мы ответим все на Ваши вопросы.
Код поставки: Fjkdx63552.
Артикул: Dwospd465921.
Качество дерева: Foldp64952.</t>
  </si>
  <si>
    <t>Москва, Северо-Восточный административный округ, район Северный, мкр-н 7Б; Физтех; 21–30 мин.;</t>
  </si>
  <si>
    <t>https://www.avito.ru/moskva/remont_i_stroitelstvo/karkasnyy_domik_dlya_dachi_4113496953</t>
  </si>
  <si>
    <t>00a2da88142c16d32f823bc43d0ddba4</t>
  </si>
  <si>
    <t>Бытовки. Радмир</t>
  </si>
  <si>
    <t>18 августа в 09:30</t>
  </si>
  <si>
    <t>https://www.avito.ru/user/00a2da88142c16d32f823bc43d0ddba4/profile/all?src=search_seller_info&amp;sellerId=00a2da88142c16d32f823bc43d0ddba4</t>
  </si>
  <si>
    <t>Минидом 30 м2</t>
  </si>
  <si>
    <t>Каркасный модульный дом с утепленными стенами для возможного проживания во любое время года. Изготавливается у нас в цеху за 3 недели и доставляется на площадку 2-мя модулями.
В цену входит:
- Электрика.
-Осветительные приборы.
-Сантехника.
-Сантехнические приборы.
-Отопление.
-Мебель.
-Кухня.
-Чистовая отделка.
-Доставка.
-Монтаж.
По итогу вы получаете готовый к заселению дом через три недели после заказа.</t>
  </si>
  <si>
    <t>Москва, ул. Подольских Курсантов; Улица академика Янгеля; от 31 мин.; Аннино; от 31 мин.; Пражская; от 31 мин.;</t>
  </si>
  <si>
    <t>https://www.avito.ru/moskva/remont_i_stroitelstvo/minidom_30_m2_4224022118</t>
  </si>
  <si>
    <t>24 августа в 21:35</t>
  </si>
  <si>
    <t>Каркасный дом с террасой под ключ</t>
  </si>
  <si>
    <t>Качественные каркасные дома под ключ за 45 дней!
Звоните Сейчас, Участвуйте В Акции — до конца месяца каждый клиент получает.
Три Подарка:
Доставка от 500 км — бесплатно.
Сетка от грызунов по всему периметру дома.
Бытовка для строителей.
Здравствуйте! Вас приветствует компания "Кда-Строй". Строим дома и бани более 14 лет, и за это время построили более 800 домов в Северо-Западном и Центральном Федеральном округах. Строим дома по проектам и индивидуальному заказу любой сложности.
Свяжитесь с нами прямо сейчас и получите Расчет Сметы вашего дома Бесплатно!
Характеристики.
"Проект "Сосновый бор".
Дом для круглогодичного проживания.
Размер — 6х9 м.
Площадь дома — 47 кв. М.
Площадь застройки — 54 кв. М.
Количество этажей — 1.
Количество комнат — 2.
Силовой каркас.
Основание — брус 150х150мм и 100х150 мм на ребро.
Кол-во рядов основания -2.
Высота 1-го этажа -2,5 м.
Каркас (стойки, пояса, раскосы)- доска камерной сушки 40х150 мм шаг 580 мм.
Установка Ригелей.
Укосины — доска камерной сушки 40х100 мм.
Ветроизоляция — Ондутис.
Сборка каркаса — гвозди.
Отделка.
Половые лаги — брус 100х150 мм естественной влажности, шаг 580 мм.
Черновые полы — обрезная доска 20х100 мм естественной влажности. Пароизоляция — Ондутис.
Чистовые полы — шпунтованная половая доска 36 мм камерной сушки. Сборка производится на саморезы. Половая доска торцуется под каждое помещение отдельно. Допускается стыковка по длине.
Потолочные балки — доска 40х150 мм, шаг 700 мм.
Отделка потолка — вагонка камерной сушки 16х90 мм (класс "В").
Утепление полов и потолков — рулонный утеплитель "Кнауф" 150 мм. Пароизоляция — Ондутис.
Внутренняя отделка стен — вагонка камерной сушки 14х90 мм (класс "В").
Внутренние углы комнат — отделываются плинтусом.
Внутренние перегородки — каркасные, обрезная доска 100х40 мм естественной влажности.
Утепление внешних стен -плитный базальтовый утеплитель Rockwool 150 мм.
Отделка внешних стен — вагонка камерной сушки 16х90 мм (класс "В").
Внешние углы дома — подшиваются вагонкой камерной сушки.
Вентилируемый фасад — рейка 20х50 мм (вентиляционный зазор между утеплителем и наружной отделкой дома).
Устройство крыши.
Фронтоны — вагонка камерной сушки 16х90 мм (класс "В").
Вентиляционные решетки — есть. Количество решеток — в зависимости от проекта дома.
Cтропильная система — обрезная доска камерной сушки 40х150 мм, шаг 580 мм.
Обрешетка — обрезная доска 20х100 мм, шаг 250-300 мм.
Контррейка — рейка 20х50 мм (вентиляционный зазор).
Отделка поднебесников — вагонка камерной сушки 14х90 мм, (класс "В").
Кровельное покрытие — ондулин (цвет на выбор: красный, зелёный, коричневый).
Ветроизоляция — Ондутис.
Двери и окна.
Окна — однокамерные Пвх с фурнитурой, отделываются наличником.
Размеры окон (в зависимости от планировки): 1х1,2 м, 1,2х1,5 м, 0,6х0,6 м.
Входная дверь — металлическая.
Межкомнатные двери — филенчатые.
Звоните, Технологический Отдел Всегда На Связи, Готов Ответить На Все Ваши Вопросы.
Оплата:
наличный и безналичный расчет,
возможна Ипотечное кредитование.
Доставка:
по всей России, до 500 км — бесплатно;
Адрес:
г. Пестово, ул. Октябрьская, д. 78;
Жми мы любим своих подписчиков и дарим Дополнительные Скидки!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купить каркасный дом, купить каркасный дом под, купить каркасный дом под ключ, сетка от грызунов для каркасного дома купить, каркасные дома купить недорого, стена каркасного дома купить, каркасный дом купить цена, купить каркасный дом под ключ недорого, купить проект каркасного дома, купить домокомплект каркасного дома, купить готовый каркасный дом, купить утеплитель для каркасного дома, купить каркасные дома с завода, купить каркасный дом в спб, купить каркасный дом в мск.</t>
  </si>
  <si>
    <t>Москва, ул. Коминтерна; Бабушкинская; 16–20 мин.; Свиблово; от 31 мин.; Медведково; от 31 мин.;</t>
  </si>
  <si>
    <t>https://www.avito.ru/moskva/remont_i_stroitelstvo/karkasnyy_dom_s_terrasoy_pod_klyuch_4229008736</t>
  </si>
  <si>
    <t>4 августа в 05:56</t>
  </si>
  <si>
    <t>Каркасный Дачный домик 6х4</t>
  </si>
  <si>
    <t>Каркасный дачный домик 6х4.
Для клиентов с Авито дачный туалет в подарок.
Мы занимаемся строительством экологичных и быстразвозводимых домиков по каркасной технологии. Кроме дачных домиков мы изготавливаем бытовки с утеплением для круглогодичного проживания и хозблоки без утепления под ключ!
Почему именно мы⤵:
Весь материал исключительно хвойных пород.
Строительство за 1-3 дня!
Собственный материал.
Цены ниже, чем у конкурентов за счет собственных пилорам.
Можем изготовить домик по вашему проекту.
Обработка дна дома антисептиком.
Покажите 1 конкурента с такими преимуществами?
Напишите или Позвоните нам и мы расскажем все про наши дома.
При заказе домика на сумму больше 580т.
Дачный туалет 1х1 в Подарок.
Добавьте наше объявление в избранное, чтобы не потерять.
Габариты домика за указанную в объявлении цену: 24 м2 (6х4м.).
1. Высота потолка 2.10.
2. Окна в базе — 2 шт, Пвх 100х100 см.
3. Дверь металлическая входная, производство Россия: 200/-90 см.
4. Две комнаты.
5. Межкомнатная филенчатая дверь.
Материалы:
1. Каркас из бруска 100/50мм.
2. Отделка вагонкой Б класса снаружи.
3. Отделка вагонкой Б класса внутри.
4. Паро-гидроизоляция.
Крыша:
Двускатная, оцинкованный профлист.
Пол:
Чистовой пол — доска шпунтованная.
Черновой пол — доска обрезная 25мм.
Каркас — брус 50х100мм.
Полозья — 150х100мм.
Фундамент:
1. Бетонные блоки 400/200/200мм.
2. Обработка нижних деревянных полозьев антисептиком.
Утеплитель: Неман мин-вата 100мм. Пол, стены, потолок.
Дополнительные опции:
Внутренние перегородки.
Металлочерепица на крышу.
Имитация бруса.
Блок Хаус.
Шпунтованный пол 35мм.
Сваи винтовые.
Засыпка в сваи.
Песчаная подушка под блоки.
Покраска.
Доп. Утепление.
Утеплитель каменная вата.
Кроме дачных домиков изготавливаем бытовки с утеплением для круглогодичного проживания и хозблоки без утепления под ключ.
Размер домика, который мы предлагаем за указанную стоимость, составляет 24 квадратных метра (6x4 метра). Высота потолка составляет 2,1 метра. В базе домик оснащен двумя окнами Пвх размером 100x100 сантиметров. Входная дверь металлическая российского производства размером 200x90 сантиметров. В домике две комнаты, межкомнатные двери филенчатые.
Нас ищут по запросам:
Дачный домик, каркасный дачный домик, дачный домик вагончик, каркасный дачный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 Дачный домик, каркасный дачный домик, дачный домик вагончик, каркасный дачный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 Возможно вы искали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дом под материнский капитал, сип дом, каркасный дом 6 на 6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t>
  </si>
  <si>
    <t>Москва, Калужско-Рижская линия; Ленинский проспект; до 5 мин.; Площадь Гагарина; до 5 мин.; Воробьёвы горы; 21–30 мин.;</t>
  </si>
  <si>
    <t>https://www.avito.ru/moskva/remont_i_stroitelstvo/karkasnyy_dachnyy_domik_6h4_4177987432</t>
  </si>
  <si>
    <t>409a87d4a4e021bfcd760ff2e55756aa</t>
  </si>
  <si>
    <t>ПЕРВЫЙ КАРКАСНЫЙ</t>
  </si>
  <si>
    <t>8 августа в 16:31</t>
  </si>
  <si>
    <t>https://www.avito.ru/user/409a87d4a4e021bfcd760ff2e55756aa/profile/all?src=search_seller_info&amp;sellerId=409a87d4a4e021bfcd760ff2e55756aa</t>
  </si>
  <si>
    <t>Каркасный дом 45 м2 под ключ с доставкой</t>
  </si>
  <si>
    <t>Качественные Каркасные Дома От Компании "Кда-Строй".
Доставка до 500 км — Бесплатно.
Выезд на замер + Расчет стоимости проекта — Бесплатно.
Пять Причин Позвонить Нам:
Рассчитать собственный дизайн-проект дома совершенно Бесплатно!
Проконсультироваться со технологом производства.
Зафиксировать сумму в договоре и получить Скидку 3 %!
Получить В Подарок сетку от грызунов по периметру пола!
Получить отличный Бонус — Бытовка для строителей останется на вашем участке.
Свяжитесь с нами и мы предоставим вам фото примеров выполненных работ.
Характеристики.
"Проект "Луга".
Дом для круглогодичного проживания.
Размер — 6x6 м.
Площадь дома — 32 кв. М.
Площадь застройки — 36 кв. М.
Количество этажей — 1.
Количество комнат 1.
Силовой каркас.
Основание — двойное: брус 150х150 мм, 100х150 мм. Естественной влажности;
Между фундаментом и основанием дома прокладывается рубероид для гидроизоляции;
Высота первого этажа — 2,5 м. ;
Высота конька — 2 м. ;
Каркас (стойки, пояса, раскосы) — доска камерной сушки 150х40 мм, шаг 580 мм. ;
Установка Ригелей.
Укосины — доска камерной сушки 40х100 мм. ;
Ветроизоляция — Ондутис;
Сборка каркаса — гвозди.
Отделка.
Половые лаги — брус 100х150 мм. Естественной влажности, шаг 580 мм. ;
Черновые полы- обрезная доска 20х100 мм естественной влажности; Пароизоляция — Ондутис;
Чистовые полы — шпунтованная половая доска 36 мм камерной сушки;
Сборка производится на саморезы. Половая доска торцуется под каждое помещение отдельно. Допускается стыковка по длине;
Потолочные балки — доска 40х150 мм, шаг 700 мм. ;
Отделка потолка — вагонка камерной сушки 16х90 мм (класс "В");
Утепление полов и потолков — рулонный утеплитель "Кнауф" 150 мм. ;
Пароизоляция — Ондутис;
Внутренняя отделка стен — вагонка камерной сушки 14х90 мм (класс "В");
Внутренние углы комнат — отделываются плинтусом;
Внутренние перегородки — каркасные, обрезная доска 100х40 мм. Естественной влажности;
Утепление внешних стен — плитный базальтовый утеплитель Rockwool 150 мм. ;
Отделка внешних стен — вагонка камерной сушки 16х90 мм (класс "В");
Внешние углы дома — подшиваются вагонкой камерной сушки;
Вентилируемый фасад — рейка 20х50 мм (вентиляционный зазор между утеплителем и наружной отделкой дома);
Устройство крыши.
Фронтоны — вагонка камерной сушки 16х90 мм (класс "В");
Вентиляционные решетки — есть. Количество решеток — в зависимости от проекта дома;
Cтропильная система — обрезная доска камерной сушки 40х150 мм, шаг 580 мм. ;
Обрешетка — обрезная доска 20х100 мм, шаг 250-300 мм. ;
Контррейка — рейка 20х50 мм (вентиляционный зазор);
Отделка поднебесников — вагонка камерной сушки 14х90 мм, (класс "В");
Кровельное покрытие — ондулин (цвет на выбор: красный, зелёный, коричневый);
Ветроизоляция — Ондутис.
Двери и окна.
Окна — однокамерные Пвх с фурнитурой, отделываются наличником.
Размеры окон (в зависимости от планировки): 1х1,2 м, 1,2х1,5 м, 0,6х0,6 м. ;
Входная дверь — металлическая;
Межкомнатные двери.
Филенчатые, отделываются наличником (вагонка).
Фурнитура не предусмотрена;
Терраса.
Пол — строганная доска 35х90 мм. ;
Потолок — вагонка камерной сушки 16х90 мм (класс "В");
Ограждение — строганные столбы 90х140 мм, точёные балясины;
Ступени — строганная доска 40х150 мм.
Пишите в чат номер телефона для связи и мы вышлем вам сайт с примерами работ и точным расчетом стоимости доставки!
Оплата:
наличный и безналичный расчет,
возможна Ипотечное кредитование.
Доставка:
по всей России, до 500 км-бесплатно;
Адрес:
г. Пестово, ул. Октябрьская, д. 78.
Арт 0А — 25614hf.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дачных каркасных домов в Санкт-Петербурге компании по строительству дачных каркасных домов в Москве и Московской области каркасные дачные дома строительство домов под ключ недорогие дома строительство домов по индивидуальному проекту купить дачный домик каркасный дачный домик, загородный дом одноэтажный каркасный дом купить каркасный дачный дом для круглогодичного проживания зимний дом для семьи дом для дачи, купить дом под ключ дачный дом цены домик с навесом дом с верандой дачный дом дом для дачи домокомплект в московской области дом деревянный готовый дом теплый дом.</t>
  </si>
  <si>
    <t>Москва, Кировоградская ул.; Пражская; до 5 мин.; Южная; 6–10 мин.; Улица академика Янгеля; 21–30 мин.;</t>
  </si>
  <si>
    <t>https://www.avito.ru/moskva/remont_i_stroitelstvo/karkasnyy_dom_45_m2_pod_klyuch_s_dostavkoy_4260916115</t>
  </si>
  <si>
    <t>17 августа в 06:17</t>
  </si>
  <si>
    <t>Также работаем в ипотеку или в кредит.
Дачный дом 6/5.
Утепление 100мм.
Внутри и снаружи вагонка.
Установка на сваи.
Крыша двухскатная с Чердаком.
Внутри перегородки, санузел, комната, спальня и гостиная.
Входная дверь металлическая.
Окна можно пвх можно деревянные.
Также нас можно найти по запросам.
Дачный дом, садовый дом, дом бытовка,
Дом для дачи.
Строим по индивидуальным проектам.</t>
  </si>
  <si>
    <t>Москва, Енисейская ул.; Бабушкинская; до 5 мин.; Свиблово; 21–30 мин.; Медведково; 21–30 мин.;</t>
  </si>
  <si>
    <t>https://www.avito.ru/moskva/remont_i_stroitelstvo/karkasnyy_dachnyy_domik_2585711442</t>
  </si>
  <si>
    <t>aa83862903f9b366541ec2ee48726a5b</t>
  </si>
  <si>
    <t>ТД "Бытовочка"</t>
  </si>
  <si>
    <t>15 августа в 20:50</t>
  </si>
  <si>
    <t>https://www.avito.ru/user/aa83862903f9b366541ec2ee48726a5b/profile/all?src=search_seller_info&amp;sellerId=aa83862903f9b366541ec2ee48726a5b</t>
  </si>
  <si>
    <t>Барнхаус / Каркасные дома Фиксированная стоимость</t>
  </si>
  <si>
    <t>Автоматика на ворота и бытовка 6х2.3 В Подарок при заказе дома вместе с забором!
Стоимость наших услуг меньше чем у строительных компаний на 10-20%.
Звоните И Пишите прямо сейчас и мы поможем Вам с созданием вашего каркасного дома в стиле барнхаус под ключ!
Каркасник и Точка — уже более 10 лет мы занимаемся строительством каркасных домов в стиле Барнхаус.
Характеристики проекта указанного в объявлении:
Дом в стиле Барнхаус 14х8.
В объявлении указана Реальная стоимость дома под ключ.
Где мы работаем: Москва и вся МО.
Наши преимущества:
Предоставляем гарантию на наши работы и материалы 5 Лет.
Работаем по типовым и индивидуальным проектам.
Работаем строго по договору.
Комфортный (поэтапный) график оплат.
Фиксированная стоимость и смета. Указанная в договоре цена не изменится в процессе работы!
Наблюдайте за процессом строительства онлайн!
Устанавливаем камеру на участок, создаем чат в whatsapp.
Берем на себязакупку, погрузку, доставку и выгрузку Всех материалов необходимых для строительства.
Соблюдаем порядок на строительной площадке и прилегающей территории.
Что входит в стоимость наших работ:
— подготовительные работы;
— утепления по кругу плитным утеплителем 150;
— отделка внутри и снаружи вагонкой сорта АБ;
— крыша и наружные боковые стены. Профлист цвета антрацит серый (7024) и волна С-21;
— Фундамент свайно-винтовой (можно заменить на любой другой);
— Окна Пвх;
— Двери межкомнатные;
— Дверь входная металлическая (российского производства) или пластиковая с многозапорным замком;
— Подготовка пола под линолеум/ламинат или плитку;
— Разводка электрики;
— Разводка сантехники (септик и вода).
Также мы:
Помогаем с очисткой участка от деревьев, снега и т. Д.
Занимаемся установкой забора.
Комплектацию и планировку можно изменить под ваши требования.
Мы работаем на результат! Дом строится на участке по каркасной технологии (не модульный дом).
Постройте дом своей мечты вместе с нами!
Добавьте объявление в Избранное, не теряйте отличное предложение!
Площадь дома, указанного в объявлении: 112,2989 м2.</t>
  </si>
  <si>
    <t>https://www.avito.ru/moskva/remont_i_stroitelstvo/barnhaus_karkasnye_doma_fiksirovannaya_stoimost_3997911271</t>
  </si>
  <si>
    <t>11 августа в 13:17</t>
  </si>
  <si>
    <t>Дом каркасный под ключ</t>
  </si>
  <si>
    <t>Здравствуйте! Осуществляем строительство домов и бань на участке Заказчика. Готовы предложить вам большой выбор проектов, так же работаем по проектам заказчиков.
В нашем профиле вы так же можете ознакомится с ценами готовых мобильных каркасных и брусовых бань.
B объявлении указан актуaльная дo концa этoй нeдeли.
Заключаем проекты путем составления договора с гарантийными обязательствами.
Спешитe приoбреcти дом пo выгоднoй ценe и наcлaждайтeсь им ужe черeз две недели после строительства!
Соберем ваш проект дома или бани в течении двух недель!
Оплата производится наличкой либо переводом.
В Комплект Дома Входит.
1. Cтeны (дом из брусa): бpуc пpофилирoванный кaмeрной сушки 90х140 ( так же возможно 140х140).
Или.
2. Стeны (дом каpкасный): имитация бруса — (каркас с утеплением минватой) — вагонка.
· Фундамент: свайно-винтовой.
· Фронтоны: каркас, отделка имитацией бруса.
· Утепление пола и потолка: минвата 150 мм.
· Пол чистовой: доска пола 36 мм.
· Пленки — мембраны: Оnduтiss.
· Входная дверь: металлическая.
· Окна: пластиковые.
· Кровля: Профлист.
В Комплект Дома Не Входит.
1. Электрика.
2. Покрасочные работы.
3. Сантехника.
Добавьте наше объявление в избранное чтобы не потерять! Вы можете ознакомится с нашими отзывами перейдя в наш профиль.
Если У Вас Остались Вопросы, Позвоните Или Напишите Нам В Чат Авито, Наши Менеджеры Проконсультируют Вас По Всем Вопросам.
Артикул дома — DP 2329.</t>
  </si>
  <si>
    <t>https://www.avito.ru/moskva/remont_i_stroitelstvo/dom_karkasnyy_pod_klyuch_4008548552</t>
  </si>
  <si>
    <t>91a3a292bbbc78dc24c9777b6526caf2</t>
  </si>
  <si>
    <t>Строительная компания "Вальма-53"</t>
  </si>
  <si>
    <t>1 августа в 21:44</t>
  </si>
  <si>
    <t>https://www.avito.ru/user/91a3a292bbbc78dc24c9777b6526caf2/profile/all?src=search_seller_info&amp;sellerId=91a3a292bbbc78dc24c9777b6526caf2</t>
  </si>
  <si>
    <t>Каркасный дом двухэтажный</t>
  </si>
  <si>
    <t>Каркасный дом 9х6м двухэтажный.
Акция — при закaзe дoмa.
Бeсплатная сбоpкa до 500км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Сдб-238) Холодный контур (без обшивки).
Pазмep: 9х6м.
Высота помещения: 2,35 и 2,2м.
Каркас брус: 40х150мм.
Наружная отделка: Вагонка ВС.
Утеплитель: отсутствует.
Внутренняя отделка: отсутствует.
Ветро-влагозащита: есть.
Парогидроизоляция: -.
Окна: Отсутствует.
Входная дверь: металлические дверь РФ 1шт.
Межкомнатные двери: Отсутствует.
Кровля: Профнастил цветной 0,4мм.
Полы: отсутствует.
Обрешетки и черновой полы: 100х25мм доска.
Обвязка: 150х100мм брус.
(Арт: СД-239) Теплые контур.
Pазмep: 9х6м.
Высота помещения: 2,35 и 2,2м.
Каркас брус: 40х100м.
Перегородки: толщина 100мм.
Наружная отделка: вагонка ВС.
Утеплитель стень: 100мм плиточнные.
Утеплитель полы и потолки: 100мм в рулонах.
Внутренняя отделка: Вагонка ВС.
Ветро-влагозащита: есть.
Парогидроизоляция: есть.
Окна: Пвх однокамерные 120х100см 4шт, 60х90см 4шт, 50х50см 1шт.
Входная дверь: металлические РФ 1шт.
Межкомнатные двери: деревянные филенчатые.
Кровля: профнастил цветной 0,4мм.
Полы: Осб/Осп.
Обрешетки и черновой полы: 100х25мм доска.
Обвязка: 150х100мм брус.
Комплектации.
-без отделки. 1.100.000 Арт: Сдб-238.
-весна-осень 1 500 000 Арт: СД-239.
-Пмж 1 890 000 Арт: СД-240.
Дополнительно:
-Покраска: внутри и снаружи.
-Монтаж водосточная система.
-Отделка Цоколя.
-Укладка ламинат.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с переплатой от 35% после заключения договора.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</si>
  <si>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Большая Дмитровка, 1/30; Охотный ряд; до 5 мин.; Театральная; до 5 мин.; Площадь революции; 6–10 мин.;</t>
  </si>
  <si>
    <t>https://www.avito.ru/moskva/remont_i_stroitelstvo/karkasnyy_dom_dvuhetazhnyy_4324036309</t>
  </si>
  <si>
    <t>20 августа в 22:25</t>
  </si>
  <si>
    <t>Сборка любых размеров домов под ключ по вашему желанию.
Для определения точной стоимости строения — звоните нам и мы рассчитаем персонально для Вас актуальную стоимость!
Почему Выбирают Нас:
- Большой спектр предоставляемых услуг (возможность заказа по индивидуальному проекту, демонтаж и монтаж кровли, демонтаж построек);
- Доставка по Москве и Московской области.
Любая Комплектация:
- Фундамент: блочный, свайно-винтовой;
- Отделка: вагонка, оргалит, Осб, имитация бруса.
- Крыша: односкатная, двухскатная.
- Кровля: рубероид, профнастил, металочерепица.
- Окна: деревянные, пластиковые.
- Двери: деревянные, металлические, пластиковые.
- Пол: обрезная и строганная половая доска, Осб, линолеум.
- Утепление: минеральная вата, пеноплэкс.
Звоните Прямо Сейчас! Ответим на все вопросы!
Добавляйте Объявление В Избранное!</t>
  </si>
  <si>
    <t>https://www.avito.ru/moskva/remont_i_stroitelstvo/karkasnyy_dachnyy_domik_3892939260</t>
  </si>
  <si>
    <t>dd7dfea16e408eb0a8f256fb5bbaa628</t>
  </si>
  <si>
    <t>БытоСтрой</t>
  </si>
  <si>
    <t>19 августа в 13:18</t>
  </si>
  <si>
    <t>https://www.avito.ru/user/dd7dfea16e408eb0a8f256fb5bbaa628/profile/all?src=search_seller_info&amp;sellerId=dd7dfea16e408eb0a8f256fb5bbaa628</t>
  </si>
  <si>
    <t>Дом 6х8</t>
  </si>
  <si>
    <t>Каркасный дом 6х8 «Созвездие».
— Размер: 6х8.
— Внешняя отделка: Евровагонка.
— Внутренняя отделка: Евровагонка.
— Утепление: Базальтовая минвата 50мм — пол/потолок/стены.
— Пол: Обрезная доска 25мм.
— Кровля: Металлочерепица.
— Потолок: 2.2м.
— Окно: Деревянное 1000х1200 2 шт.
— Дверь: Деревянная.
— Сборка: Включена.
— Фундамент: 16 бл. / 16 пл. — 16 000 руб. ; Сваи 2.5м 89мм 16 шт. — 64 000 руб.
Доставка оплачивается отдельно.
Сборка в течение 3-4 дней.
Расположение окон и двери любое.
Заказ можно оформить дистанционно по телефону.</t>
  </si>
  <si>
    <t>Москва, Таганско-Краснопресненская линия; Тушинская; до 5 мин.; Спартак; 11–15 мин.; Щукинская; от 31 мин.;</t>
  </si>
  <si>
    <t>https://www.avito.ru/moskva/remont_i_stroitelstvo/dom_6h8_4022804228</t>
  </si>
  <si>
    <t>19 августа в 17:00</t>
  </si>
  <si>
    <t>Каркасный дом 6на6 8на12</t>
  </si>
  <si>
    <t>Cбopка на участке и установка на сваи входит в стоимoсть.
Планируете строительство каркасного дома? Обращайтесь в Дачный Бытовки воплотим вашу мечту в реальность. Построим дом по готовому проекту или по вашему эскизу. Ставим дом на сваи, а не на блоки! Цена и сроки работ фиксируются в договоре и не меняются.
Звоните прямо сейчас, работаем 24/7, рассчитаем заказ под ваши потребности!
Характеристики:
-Размер дом 8х6.
-Окнa: Пbx 120х100.
-Bнeшняя отдeлкa: Вагонкa.
-Bнутренняя отделка: Вагонка.
-Внешняя дверь: Металл Россия.
-Внутренняя дверь: деревянный.
-Каркас: Брус 100х50мм.
-Утеплитель: 100мм квадратных изабел.
-Пароизоляция: + ветрозащита.
-Крыша: Профлист коричневый цвет 0,45.
-Высота конька 1.5м.
-Высота потолка 2.40см.
-Пол: Обрезная доска 25х150.
-Основание: Лаги 100х150.
-Монтажные свай: количество 25 шт.
-Входная ступень: Обрезная доска.
Работаем Без Предоплаты — подписываем договор, берем 50% за доставку на участок и начало строительства, остальные 50% оплачиваете при сдаче дома.
Мы не однодневки — многие работают на скорость, мы работаем аккуратно и слаженно, без задержек, а главное не теряя в качестве.
Учтем все ваши требования и пожелания. Если вы в чем то сомневаетесь все объясним и посоветуем, что и как в строительстве.
У вас нет возможности приезжать на участок? Мы постоянно даем обратную связь, присылаем фото и видео проделанных работ. Приезжайте только на прием постройки!
Лучшая рекомендация это отзывы, заходите, читайте.</t>
  </si>
  <si>
    <t>Москва, Зеленоградский административный округ, Алабушевское Зеленоградское кладбище;</t>
  </si>
  <si>
    <t>https://www.avito.ru/moskva_zelenograd/remont_i_stroitelstvo/karkasnyy_dom_6na6_8na12_4323782497</t>
  </si>
  <si>
    <t>f234318220cf7b42a20f6d4407df2075</t>
  </si>
  <si>
    <t>дачный домик</t>
  </si>
  <si>
    <t>17 августа в 03:16</t>
  </si>
  <si>
    <t>https://www.avito.ru/user/f234318220cf7b42a20f6d4407df2075/profile/all?src=search_seller_info&amp;sellerId=f234318220cf7b42a20f6d4407df2075</t>
  </si>
  <si>
    <t>Каркасный дом 8* 7 стандарт</t>
  </si>
  <si>
    <t>Москва, 3-я Красногвардейская ул.; Шелепиха; 11–15 мин.; Выставочная; 11–15 мин.; Деловой центр (МЦК); 16–20 мин.;</t>
  </si>
  <si>
    <t>https://www.avito.ru/moskva/remont_i_stroitelstvo/karkasnyy_dom_8_7_standart_4187811897</t>
  </si>
  <si>
    <t>13 августа в 17:46</t>
  </si>
  <si>
    <t>Москва, Зеленоград, к627с1;</t>
  </si>
  <si>
    <t>https://www.avito.ru/moskva_zelenograd/remont_i_stroitelstvo/karkasnyy_dom_pod_klyuch_4323834620</t>
  </si>
  <si>
    <t>17 августа в 23:58</t>
  </si>
  <si>
    <t>Строительство каркасных домов барнхаус</t>
  </si>
  <si>
    <t>Dom Fahverk — строительная компания с опытом работы с 2016 года и множеством довольных клиентов.
Построим для Вас каркасные дома любой сложности под ключ в стиле Фахверк, Барнхаус для постоянного проживания по нашему или Вашему проекту.
Гарантия На Наши Дома 10 Лет.
Проект Барн-152:
Площадь — 152 м².
2 этажа.
Терраса.
Просторная кухня-гостиная.
2 санузла.
Стильный и современный проект.
Разработаем проект планировки с учетом Ваших потребностей.
Построим дом Вашей мечты по любому проекту.
В объявлении указана стартовая цена дома в комплектации «Тёплый Контур».
На фото представлено строительство дома в КП Приветнинское, Ленинградская область.
Любые Удобные Формы Расчета:
Рассрочка 0% на период строительства до 1 года.
Ипотека.
Все этапы от проекта до отделки.
Преимущества Компании Dom Fahverk.
Собственный заводской комплекс полного цикла.
Выполняем полный комплекс работ от проекта до монтажа на объекте;
Работаем по договору, чётко соблюдаем указанные сроки;
Ваш дом будут строить квалифицированные специалисты под чутким руководством технадзора, контролирующим каждый этап сборки дома.
Обязательная фото-видео фиксация скрытых работ по каждому этапу сборки дома. В любой момент Вы можете посмотреть как мы строим Ваш дом в режиме онлайн.
Много других проектов смотрите на сайте.
Добавьте объявление в Избранное, чтобы не потерять!
Звоните! И мы закроем все интересующие Вас вопросы.
Внимание! Ввиду ежедневного изменения цен на строительные материалы, актуальную цену уточняйте у наших менеджеров.
Нас также ищут по запросам:
Дом в стиле Фахверк. Строительство дома под ключ. Каркасные дома. Баня под ключ. Баня из бруса. Дом в стиле Барнхаус. Строительство каркасных домов. Каркасный дом под ключ. Каркасный дом. Строительство каркасных домов под ключ. Дом из блоков. Строительство дома из бруса. Дом из бруса. Модульный дом. Строительство модульных домов. Модульный дом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</si>
  <si>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https://www.avito.ru/moskva/remont_i_stroitelstvo/stroitelstvo_karkasnyh_domov_barnhaus_3905321111</t>
  </si>
  <si>
    <t>17 августа в 19:37</t>
  </si>
  <si>
    <t>Также работаем в ипотеку или в кредит.
Дачный домик 8/5 м.
Из которых 4/3 Веранда.
Утепление 100мм.
Внутри и снаружи вагонка.
Пол ламинат.
Окна пластиковые.
Входная дверь металлическая.
Межкомнатные двери и перегородки.
На веранде половая доска (лиственница).
Кровля односкатная профнастил цветной.
Электрика и Сборка на участке.
Установка на сваи(доп).
Звоните Подберем Домик Под Любой Проект И Бюджет!
Также в нашем профиле вы можете найти.
Следующие предложения.
Бытовка, дачный домик, домик, бытовочка, каркасный дом.</t>
  </si>
  <si>
    <t>Москва, Широкая ул.; Медведково; 6–10 мин.; Бабушкинская; 21–30 мин.; Бибирево; от 31 мин.;</t>
  </si>
  <si>
    <t>https://www.avito.ru/moskva/remont_i_stroitelstvo/karkasnyy_dachnyy_domik_2585319867</t>
  </si>
  <si>
    <t>15 августа в 20:48</t>
  </si>
  <si>
    <t>Цена указана за размер 6х4 м.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Дом Афрейм, строительный домик, дом в ипотеку кредит, каркасный дом шалаш, бытовка от производителя бытовка вагончик, каркасный дом 70743, дачный хозблок, строительная бытовка, хозблок, домик под ключ, вагончик, садовый домик, недорогие бытовки, вагончик строительный, дом под материнский капитал, сарай, мини домик, каркасный дом, дом под материнский капитал, хозблок от производителя бытовка, дачный дом под ключ, утепленный вагон.</t>
  </si>
  <si>
    <t>Москва, Гурьевский пр., 31к2; Зябликово; 11–15 мин.; Красногвардейская; 16–20 мин.; Шипиловская; 21–30 мин.;</t>
  </si>
  <si>
    <t>https://www.avito.ru/moskva/remont_i_stroitelstvo/karkasnyy_dachnyy_domik_4182961074</t>
  </si>
  <si>
    <t>вчера в 17:47</t>
  </si>
  <si>
    <t>Каркасный дом с мансардой 6х9 м за 2 недели</t>
  </si>
  <si>
    <t>Каркасный дом с мансардой 6х9 м. — Boзвeдeм дoм под ключ под любoй ваш бюджет!
Hапишитe нaм, поможeм подобpaть и paccчитаем прoeкт бесплaтнo пoд Baш бюджeт и зaдачи!
Почему С Нами Удобно:
Возводим дома как по готовым проектам, так и проектируем индивидуально под вас.
Мы выполняем и контролируем все процессы под ключ. Начиная с проекта, затем от фундамента до отделки.
Строим в кредит и за счет материнского капитала.
Можно использовать ипотеку для постройки дома.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выполняется строго в соответствии проектной документацией;
Texническиe хaрактepиcтики дома в oбъявлeнии:
Двойная обвязка, усиленный каркас из сухой, строганной доски 50х100. Утепление «Rockwool» — 100 мм. Весь периметр. Снаружи — Osb 9 мм., внутри — сухая вагонка. Окна Пвх, кровля — ондулин. Входная дверь металлическая, Входная дверь Пвх.
Срок сборки 14-20 дней.
Позвоните или напишите и мы пригласим вас к нам в офис для знакомства и бесплатной консультации.
Добавляйте объявление в избранное, чтобы не потерять!</t>
  </si>
  <si>
    <t>Москва, Центральный административный округ, Тверской район, Кремль, Троицкая ул.; Александровский сад; до 5 мин.; Библиотека им. Ленина; до 5 мин.; Боровицкая; 6–10 мин.;</t>
  </si>
  <si>
    <t>https://www.avito.ru/moskva/remont_i_stroitelstvo/karkasnyy_dom_s_mansardoy_6h9_m_za_2_nedeli_4183299435</t>
  </si>
  <si>
    <t>вчера в 11:28</t>
  </si>
  <si>
    <t>Каркасный дом 8х6.9м с панорамной гостиной</t>
  </si>
  <si>
    <t>Каркасный дом 8х6.9м с панорамной гостиной.
— Акция — при закaзe дoмa.
— Беcплaтная перeплaнировка.
— Ступенька в подарок.
— Aкция действует толькo при начале cтроитeльcтва до конца месяца!
Haпишите в чат мы вам пpишлем актуaльные прайc.
— (Арт: Сдб-188) Холодный контур без обшивки.
— Pазмep: 8х6.9м.
— Высота помещения: 2,3м.
— Каркас брус: 40х100мм.
— Перегородки: отсутствует.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 (Арт: СД-189) Теплые контур.
— Pазмep: 8х6.9м.
— Высота помещения: 2,3м.
— Каркас брус: 40х100мм.
— Перегородки: толщина 100мм.
— Наружная отделка: вагонка категория ВС.
— Утеплитель стень: 100мм плиточнные.
— Утеплитель полы и потолки: 100мм в рулонах.
— Внутренняя отделка: Вагонка категория ВС.
— Ветро-влагозащита: есть.
— Пара Гидроизоляция: есть.
— Окна: Пвх однокамерные 100х100см 2шт, 180х190см 2шт, 50х50см 1 шт ( цвет белый).
— Входная дверь: металлические РФ 1шт.
— Внутренняя отделка: Вагонка ВС.
— Межкомнатные двери: деревянные филенчатые 4шт.
— Кровля: профнастил цветной 0,4мм.
— Полы: Осб/Осп.
— Обрешетки и черновой полы: 100х25мм доска.
— Обвязка: 150х100мм брус.
Комплектации.
— -без отделки. 450 000 Арт: Сдб-188.
— -весна-осень 790 000 Арт: СД-189.
— -Пмж 1 150 000 Арт: СД-190.
Дополнительно:
-Покраска: внутри и снаружи.
-Монтаж водосточная система.
-Отделка Цоколя.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</si>
  <si>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https://www.avito.ru/moskva/remont_i_stroitelstvo/karkasnyy_dom_8h6.9m_s_panoramnoy_gostinoy_4642258294</t>
  </si>
  <si>
    <t>0869c9acfc21f397b294533cf332be84</t>
  </si>
  <si>
    <t>СтройМечты ВЕК</t>
  </si>
  <si>
    <t>6 августа в 12:08</t>
  </si>
  <si>
    <t>https://www.avito.ru/user/0869c9acfc21f397b294533cf332be84/profile/all?src=search_seller_info&amp;sellerId=0869c9acfc21f397b294533cf332be84</t>
  </si>
  <si>
    <t>Каркасный дом 6х9 под ключ от производителя</t>
  </si>
  <si>
    <t>Kaркаcный дом 6х9 от производителя.
Мы являемся официальными производителями, а не посредниками. Поэтому можем обеспечить гарантию лучшей цены на дом в любой комплектации.
Позвоните или напишите нам прямо сейчас и получите крыльцо или септик в дoм в подарок!
Мы предоставим полный катaлoг домoв нашего производства.
На рынке cтpоительства домов под ключ с 2007 года.
Mы работаeм без пpедoплат!
Нaши дoма мoжнo пoсмотрeть вживую, вcегдa в рабoте нeскoлько oбъeктoв на pазных стадияx!
Также есть выставочная площадка с нашими проектами.
Пoчeму выбирают нас:
- Реальные цeны, прописаные в договоре изначально, без последующего увеличения.
- Пoстpоили более 1 тысячи дoмов в pазных стилях и по разным проектам.
- Гарантия на строительные работы по договору.
- Фиксированная стоимость с поэтапной оплатой.
- Полный фотоотчет.
- Доставим и разгрузим материалы бесплатно.
- Строгое соблюдение сроков строительства.
Точный срок возведения домов с отделкой 30-45 дней.
Гарантия на каркасный дом под ключ не менее 5 лет.
Площадь: 54 кв. М.
Спальни: 1.
Санузел: 1.
Гостинная.
Цена указана за проект дома 54 кв. М.
Принимаем оплату:
Наличными.
Расчетный счет.
Ипотека — есть ипотечный брокер.
Акция до конца месяца.</t>
  </si>
  <si>
    <t>Москва, Западный административный округ, Можайский район, 95-й квартал Кунцева; Давыдково; от 31 мин.; Молодёжная; от 31 мин.; Кунцевская; от 31 мин.;</t>
  </si>
  <si>
    <t>https://www.avito.ru/moskva/remont_i_stroitelstvo/karkasnyy_dom_6h9_pod_klyuch_ot_proizvoditelya_3860293267</t>
  </si>
  <si>
    <t>Теплый каркасный дом в стиле барнхаус</t>
  </si>
  <si>
    <t>Семейная Ипотека.
Военная Ипотека.
Эскроу Счет.
Дом 121 кв. М от компании Домоведовъ на Вашем участке в базовой комплектации для круглогодичного проживания.
Планировка:
Общая площадь 121 кв. М.
Размер 9*12 м.
В доме кухня-гостиная площадью 34 кв. М с выходом на террасу 26 кв. М, три комнаты 12 кв. М, 12 кв. М и 14 кв. М, а также санузел, техническое помещение, холл и тамбур.
Технология:
- Каркас с утеплением 200 мм (стены, пол и потолок).
- Паро/ветро/влагозащитные мембраны с проклейкой.
- Стены внутри — евровагонка/имитация бруса, снаружи — кликфальц/имитация бруса.
- Крыша — кликфальц.
- Металлическая входная дверь, деревянные межкомнатные двери, пластиковые окна, ламинат.
Не входит в стоимость:
- Фундамент — сваи Жби.
- Коммуникации — водоснабжение, канализация, отопление и электричество.
- Работы — строительство дома.
Дом в базовой комплектации подойдет для самостоятельного строительства на Вашем участке. В комплект входят все необходимые элементы, которые уже нарезаны и запилены по размерам проекта, промаркированы и полностью готовы к сборке. Мы предоставляется проект АР для строительства дома.
Стоимость дома в базовой комплектации — 3 610 000 руб.
Если у Вас нет возможности заниматься строительством, Вы можете заказать строительство дома у наших специалистов.
А также мы можем построить для Вас дом в комплектации «под ключ», где есть все необходимое для проживания круглый год.
Стоимость дома «под ключ» — 6 250 000 руб.
Будем рады показать Вам готовые объекты, чтобы Вы могли своими глазами оценить нашу работу.
Свяжитесь с нами для получения дополнительной информации!
О компании Домоведовъ.
Домоведовъ — застройщик загородной недвижимости в Московской области. С 2007 года мы строим деревянные дома «под ключ». За 16 лет работы ввели в эксплуатацию более 200 000 кв. М жилья на юге, востоке и юго-востоке Московской области, обеспечив домами более 1600 семей.
Наша миссия — улучшать качество жизни, создавая доступные, комфортные и экологичные загородные дома.
Чтобы это стало возможным, мы опираемся на богатый опыт и реализуем проекты от идеи до передачи готового объекта собственнику.</t>
  </si>
  <si>
    <t>https://www.avito.ru/moskva/remont_i_stroitelstvo/teplyy_karkasnyy_dom_v_stile_barnhaus_4265878924</t>
  </si>
  <si>
    <t>24 августа в 19:30</t>
  </si>
  <si>
    <t>Домик каркасный из дерева на заказ</t>
  </si>
  <si>
    <t>Дачный домик.
Доставка И Установка Всего ЗА 1 День.
Напиши нам прямо сейчас, и я подскажу оптимальный для тебя вариант!
Меня зовут Радмир, я занимаюсь строительством и установкой каркасных домов в Москве и Московской области.
На рынке с 2019 года.
Работаю по договору.
Низкие цены за счет собственного производства.
Возможны рассрочка и кредит.
Изготавливаю по индивидуальному проекту!
В наличии более 20 видов деревянных домов!
Я стремлюсь к созданию надежной репутации и гарантирую качество, надежность и прочность наших дачных домиков, чтобы обеспечить Вам высокий уровень сервиса на протяжении всего сотрудничества!
Напишите, и я рассчитаю стоимость домика для дачи под нужный Вам размер.
Гарантия 3 года.
Оплата по факту.
В наличии:
Дачный домик 6х3.
Дачный домик 6х4.
Дачный домик 6х5.
Дачный домик 6х6.
Дачный домик 6х8.
Дачный домик 8х4.
Позвоните, и я отвечу на все Ваши вопросы.
Добавьте объявление в избранное, чтобы не потерять!
Комплектация:
Габариты: 48м.2.
Высота потолка 2.10.
Окно 1х1м. 4шт, Пвх.
Дверь 205/80-90 см. Металл.
3 комнаты.
3межкомнатная дверь филенчатая.
Материалы:
1. Каркас из бруса 120/52мм.
2. Отделка вагонкой B класса снаружи.
3. Отделка вагонкой В класса внутри.
4. Кровля оцинкованный профнастил / ондулин (зеленый, коричневый, бордовый).
Полы:
1. Обрешетка 52/130 см.
2. Черновой пол доска обрезная 25/154 см.
3. Чистовой пол доска шпунтованная 28/150 см.
4. Полозья 100/150мм.
Фундамент:
1. Бетонные блоки 410/220/230мм.
2. Обработка нижних деревянных полозьев антисептиком.
Утеплитель: Неман мин-вата 110мм. Пол, стены, потолок. Гидроизоляция, ветрозащита.
Дополнительные опции:
Внутренние перегородки.
Цветной профнастил на крышу.
Металлочерепица на крышу.
Имитация бруса.
Блок Хаус.
Утепление минватой 153мм.
Утепление каменной ватой.
Шпунтованный пол 35мм.
Сваи винтовые.
Засыпка в сваи.
Песчаная подушка под блоки.
Покраска.
Код партии: Rty3098.
Дерево качества: Lux10000.
Установка: T22M1300.</t>
  </si>
  <si>
    <t>Москва, ул. Бориса Галушкина; ВДНХ; 16–20 мин.; Алексеевская; 21–30 мин.; Ростокино; от 31 мин.;</t>
  </si>
  <si>
    <t>https://www.avito.ru/moskva/remont_i_stroitelstvo/domik_karkasnyy_iz_dereva_na_zakaz_4094683932</t>
  </si>
  <si>
    <t>5f52ccdaf65c63dc3a251c20e271a6df7b409b801345e266cc25cd369a23509a</t>
  </si>
  <si>
    <t>7 августа в 17:14</t>
  </si>
  <si>
    <t>https://www.avito.ru/user/5f52ccdaf65c63dc3a251c20e271a6df7b409b801345e266cc25cd369a23509a/profile/all?src=search_seller_info&amp;sellerId=5f52ccdaf65c63dc3a251c20e271a6df7b409b801345e266cc25cd369a23509a</t>
  </si>
  <si>
    <t>Дом афрейм с чистовой отделкой. Реальная цена</t>
  </si>
  <si>
    <t>Доставка и сборка по Московской области бесплатно.
Мы специализируемся на строительстве:
Афреймов.
Барнхаусов.
Современных каркасных домов.
Модульных домов и бань.
Мы разработали и воплотили в жизнь уникальную технологию строительства домов. Дом на 90% изготавливается на производстве в новом, теплом, сухом цеху по адресу г. Красноярск ул. Норильская 9Г. Вы всегда можете посетить наше производство, как до начала сотрудничества с нами, так и во время изготовления вашего дома.
Дома собираются из панелей заводского производства размером 6м на 2,45м. Подробнее с технологией можно ознакомиться в видеоролике. Размер панелей позволяет осуществлять доставку на стандартном транспорте, без дополнительных расходов на негабаритные перевозки.
Наша технология сопоставима по комфорту и скорости строительства с модульными домами, однако лишена их главных недостатков:
У нас нет дорогой и сложной негабаритной перевозки.
Наш дом имеют высоту потолков в коньке 5 метров.
Из чего состоит панель?
- Основа силового каркаса внутри панели клееный брус.
- 200мм Базальтовый Утеплитель Технониколь.
- Пароизоляционная пленка Fakro и супер-дифузионная мембрана Faracs Max.
- Контррейка внутри и снаружи дома сухая строганная.
- фанера 9мм на стенах и влагостойкая фанера 21мм на полах.
Что входит в базовую комплектацию за 2,990,000р?
- Изготовление, доставка и монтаж домокомлпекта.
- Внешняя обшивка — Металлопрофиль цвет 7024, матовое покрытие Viking. Наружная часть внешней стены. Карнизные свесы — планкен хвоя 140*18 мм, покрытие — водная эмаль с просвечиванием текстуры.
- Внутренняя обшивка стен — Вагонка Штиль сорт Норма Технониколь 146х14 покрытая водной эмалью с просвечиванием текстуры с межслойной прошлифовкой покрытая до монтажа!
- Терасса лиственная сорт норма покрытая маслом размером 6 х 3 метра, ступени на терассу.
- Декоративные фальшбалки из дерева или Мдф в мебельной пленке.
- Санузел — Вагонка Штиль сорт Норма Технониколь 146х14 покрытая водной эмалью с просвечиванием текстуры.
- Перекрытие из доски сухой окрашенной 145х45 с финишным полом второго этажа из половой доски сосна покрытая маслом.
- Лестница на второй этаж из массива Лиственница покрытая маслом.
- Панорамное остекление. Ферма — клееный брус 200*100+200*50 и покрытая черным маслом. Стеклопакеты двухкамерные (4-16-4-16-4).
- Пластиковая входная дверь со стеклом. Пвх профиль Rehau, двухкамерный стеклопакет, нажимной гарнитур, Ral 9005 черная.
- Электрика. Электрический щиток встраиваемый. Узо и автоматические выключатели Keaz. Провод медный 3 жилы ГОСТ. Пвх гофра. Выводы проводов под светильники. Подсветка уличная — вывод провода для подсветки. Подрозетники, розетки и выключатели.
- Фундамент из ЖБ свай 150х150х3000 и обвязка из бруса 200х150.
- Покрытие Пола ламинат серии Egger Aqua+ (устойчив к влаге).
Какие будут еще дополнительные траты?
- Дополнительно закзачик оплачивает работу крана или манипулятора на его участке.
И напоследок несколько слов о нашей команде.
Строительством домов занимаемся около 20 лет, основное направление деятельности премиальные срубы из кедра больших диаметров. Вы могли видеть наше производство в городе Дивногорск, когда ехали в сторону моря. Ввиду большой дороговизны домов из бревен кедра, мы разработали линейку более доступной продукции сохранив наш безупречный подход к качеству работ и тщательности выбора материалов. Благодаря заводскому изготовлению мы смогли сделать действительно достойный продукт по демократичным ценам. Приезжайте на производсво и в наши дома, и вы сможете все увидеть сами.
Доступна ипотека. Наша компания имеет аккредитацию в Сбербанке и Банке Левобережный.
Возможно вы искали.
Барнхаус, Афрейм, Модульный дом, Каркасный дом, Быстровозводимый дом, Домлкомплект, Дом до базы отдыха, Дом для аренды, Дом из панелей, Дом под ключ, Дом с отделкой.</t>
  </si>
  <si>
    <t>Москва, Северо-Западный административный округ, район Хорошёво-Мнёвники; Строгино; от 31 мин.; Спартак; от 31 мин.; Крылатское; от 31 мин.;</t>
  </si>
  <si>
    <t>https://www.avito.ru/moskva/remont_i_stroitelstvo/dom_afreym_s_chistovoy_otdelkoy._realnaya_tsena_4261701704</t>
  </si>
  <si>
    <t>42f7345d9e2c5ece742e49d44407ea58</t>
  </si>
  <si>
    <t>Smart Frame</t>
  </si>
  <si>
    <t>20 августа в 19:39</t>
  </si>
  <si>
    <t>https://www.avito.ru/user/42f7345d9e2c5ece742e49d44407ea58/profile/all?src=search_seller_info&amp;sellerId=42f7345d9e2c5ece742e49d44407ea58</t>
  </si>
  <si>
    <t>Дом дачный 6х6 36м</t>
  </si>
  <si>
    <t>Московская обл., г.о. Красногорск, Липовая роща; Строгино; от 31 мин.; Мякинино; от 31 мин.; Волоколамская; от 31 мин.;</t>
  </si>
  <si>
    <t>https://www.avito.ru/moskva/remont_i_stroitelstvo/dom_dachnyy_6h6_36m_4188374809</t>
  </si>
  <si>
    <t>7bb9af1da0060c5a8974cb33363c58ad</t>
  </si>
  <si>
    <t>СтроимДом</t>
  </si>
  <si>
    <t>20 августа в 22:03</t>
  </si>
  <si>
    <t>https://www.avito.ru/user/7bb9af1da0060c5a8974cb33363c58ad/profile/all?src=search_seller_info&amp;sellerId=7bb9af1da0060c5a8974cb33363c58ad</t>
  </si>
  <si>
    <t>Каркасный дом для постоянного проживания летом и зимой.
Один из наших проектов представлен на фото. Строим каркасные дома и коттеджи под ключ любой сложности и размеров!
Присылайте свой проект нам, и мы тут же рассчитаем цену!
Что Оtличaeт Hас OT Koнкурентов:
Качественные материалы;
Своё производство;
100% постоянный контроль качества на всех этапах;
Заключаем договор и даем 5 лет гарантии;
Нет проблем с доставкой (свой автопарк);
Не нарушаем сроки строительства по договору;
Фиксируем ход работы для заказчика на фото и видео;
Учитываем все пожелания Заказчика;
Есть аккредитация в домклик.
Наша компания СК Русские Просторы занимается строительством каркасных и брусовых домов уже более 10 лет. Набранный нами опыт позволяет создавать удобное и качественное жильё почти во всех регионах России. В основном работаем в Санкт-Петербурге и Ленинградской области.
Важным преимуществом работы с нашей компанией является Доступная Цена на предоставляемые услуги и индивидуальный подход к каждому клиенту.
Звоните или пишите, и мы проконсультируем Вас по всем вопросам.
При заявке в сообщениях, обязательно указывайте регион строительства, для более быстрого соединения с менеджером.
Мы находимся — г. Пестово. Офис в Москве: Каширское шоссе, в Санкт-Петербурге: Выборгское и Мурманское шоссе.
Работаем с 08-00 до 17-00 — без выходных.
Добавляйте это объявление в Избранное, чтобы получать специальные предложения!
Проект: 32.
Номер дома: 573.
Площадь: 36 м2.</t>
  </si>
  <si>
    <t>https://www.avito.ru/moskva/remont_i_stroitelstvo/karkasnyy_dom_pod_klyuch_s_garantiey_3821452349</t>
  </si>
  <si>
    <t>19 августа в 08:18</t>
  </si>
  <si>
    <t>Готовый домокомплект из сип панелей «Силвестре»</t>
  </si>
  <si>
    <t>Хотите построить свой теплый и уютный загородный дом за адекватную.
Стоимость?
Предлагаем готовый.
Домокомплект каркасно-панельного дома, выполненного по проекту «Силвестре».
Площадью 116,1 кв. М., который сочетает достаточно пространства для всей семьи.
Одно из преимуществ — скорость строительства! Коробка и фундамент.
Возводятся меньше, чем за 12-16 дней!
При этом, мы гарантируем самое высокое качество: комплект.
Проектируем и изготавливаем на нашем современном производстве без.
Посреднических наценок. Сборка такого дома — понятный и быстрый процесс,
благодаря точным инструкциям и фирменным руководствам.
Проект включает в себя:
? Тамбур;? Гостиная;? С/У;? Тех. Помещение;? Кладовая;? Кабинет;
? Холл;
? Спальня;? Крыльцо;? Терраса;
В домокомплект входит:
проект и вся документация.
Чертежи по сборке.
3D-модель наружной и.
Внутренней части дома.
Производство сип панелей из.
Листов Осп Калевала и пенополистирола Псб-С-35, Псб-С-15, Псб-С-50, Псб-С-25,
Псб-С-Ф25.
Нарезка элементов согласно.
Чертежам.
Пиломатериал камерной сушки.
Профилированный из древесины хвойных пород собственного производства.
Обработка пиломатериала.
Невымываемым антисептиком Neomid 430 Eco.
Обвязка фундамента.
Соединительный брус.
Чердачное перекрытие из.
Деревянных балок.
Стропильная система.
Проект дома готов, документация оформлена. По желанию, можем.
Внести изменения: площадь и назначение помещений, толщину стен, расположение.
Дверей и окон и т. Д.
? Выполним доставку на ваш.
Участок, погрузка на нашей территории — бесплатно.
Предлагаем также сборку.
Данного домокомплекта дома на вашем участке.
Мы построили более 2500 коттеджей, домов и дач за время.
Существования компании. Высококлассный проектный отдел, новейшая линия по.
Изготовлению панелей и налаженное производство пиломатериала полного цикла.
Оформляем договор, вы получаете гарантию и все документы.
Приходите на экскурсию по заводу! Заказывайте комплект Sip панелей.
Любых размеров по телефону или уточните бесплатную смету стоимости дома вашей.
Мечты!
Современная Производственная.
Линия, идеальное соединение панелей при сборке.
Собственный Отдел.
Проектирования.
Подробная Инструкция по.
Сборке дома.
Мобильная Бригада Для.
Строительства по всей России.
Пиломатериал Камерной Сушки.
С собственного деревообрабатывающего комбината.
Обработка древесины Вечным.
Антисептиком.
Изготовление 200 Штук.
Сип-панелей за 1 рабочий день.
Доставка по Всей России И.
Снг.
Фиксируем Стоимость.
Строительства в договоре.
Более 10 Лет Опыта в.
Заводском производстве сип-панелей и строительстве домов.
Весь ассортимент.
Сип-панелей любых размеров.
? Помимо этого, предлагаем.
Пиломатериал (доска, брус) с собственного деревообрабатывающего завода:
? Брус на обвязку фундамента.
Естественной влажности.
? Доска сухая (камерная.
Сушка), строганная.
Под Сип панели.
? Брус сухой (камерная.
Сушка), строганный под Сип панели.
Приглашаем к сотрудничеству дилеров, строительные компании и.
Бригады! Успешно сотрудничаем со строительными компаниями, базами, дилерами на.
Выгодных условиях как надежный поставщик Сип панелей собственного производства.
Нас ищут по запросам: каркасный дачный домик, строительство дачных домов, производство сип-панелей, завод домов, проект сип дома, купить каркасный дом, купить сип панели, сип дом под ключ, строим дома из сип панелей под ключ, строительство каркасных домов, строительство домов из сип, строительство домов из сип панелей, дом из сип панелей, строительство домов под ключ, домокомплект из сип панелей, каркасный дом под ключ, каркасный сип дом, сип панели, проект каркасного дома.
1000240.</t>
  </si>
  <si>
    <t>https://www.avito.ru/moskva/remont_i_stroitelstvo/gotovyy_domokomplekt_iz_sip_paneley_silvestre_2232601618</t>
  </si>
  <si>
    <t>1c612f40e864c068758d4cb6267f6b36</t>
  </si>
  <si>
    <t>СИП панели и комплекты домов от завода «ЭкоЕвроДом»</t>
  </si>
  <si>
    <t>23 августа в 07:58</t>
  </si>
  <si>
    <t>https://www.avito.ru/user/1c612f40e864c068758d4cb6267f6b36/profile/all?src=search_seller_info&amp;sellerId=1c612f40e864c068758d4cb6267f6b36</t>
  </si>
  <si>
    <t>Каркасный дачный домик 8х9</t>
  </si>
  <si>
    <t>Каркaсный дом с террасoй утеплeнный, Дачный дoмик доcтaвка по Mocквe и MO / Плaн дома на поcледнем фoто.
Дaчный дом под ключ.
Ступенек в пoдapок!
Haша кoмпания пpoизвoдит и пoставляет дaчные домики, баpнxаусы, бани, пpиcтpойки, бытовки, xозблoки любых paзмepов.
Наши дома спроектированы с учетом последних технологий и особенностей местности и климата.
Ваш новый дом будет надежным и теплым круглый год.
Комплектация:
- Размер — 9х8м.
- Дверь входная — стеклянная.
- Окна Пвх черные, двухкамерные.
- Фундамент свайно-винтовой: 89/2500.
Коли 20шт.
- Срок строительства от 20 дней.
- Утепление — минеральных вата.
- Крыша, кровля: металлочерепица 0,5 (цвет на выбор).
- Пол Осб.
- Пол терраса строганная доска.
- Внутренняя пароизоляционная мембрана, Пмк.
- Внешняя и внутренняя обшивка имитация бруса.
Напишите В Чат ваш номер телефона — мы проконсультируем и подскажем!
Гарантия на любое изделие — 1 год;
Собственное производство;
Соотношение цена-качество;
Широкий спектр предоставляемых услуг (возможность заказа по индивидуальному проекту);
Подарки каждому покупателю;
Программа лояльности: скидка до 20% при следующей покупке;
Новый месяц — новая акция;
Комплектация на любой вкус:
Фундамент: блочный, свайно-винтовой, плиточный, столбчатый и др. ;
Отделка: вагонка, оргалит, Осб, имитация бруса, блок-хаус и др. ;
Кровля: рубероид, профнастил, ондулин, мягкая и гибкая кровля и др. ;
Окна: деревянные, пластиковые и др. ;
Двери: деревянные, металлические, пластиковые и др. ;
Пол: обрезная, строганная, половая доска, Осб, ламинат, линолеум и др. ;
Утепление: мин. Вата, стекловата, и др.
Проконсультируем по каждому вопросу и будем рады долгосрочному сотрудничеству!
Добавьте объявление в избранное, чтобы ни в коем случае не потерять!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t>
  </si>
  <si>
    <t>https://www.avito.ru/moskva/remont_i_stroitelstvo/karkasnyy_dachnyy_domik_8h9_4202499897</t>
  </si>
  <si>
    <t>23 августа в 14:35</t>
  </si>
  <si>
    <t>Домик</t>
  </si>
  <si>
    <t>Дачный дом каркасный 6х5 готовый для дачи.
Любые изменения в размере и в планировке.
Снаружи вагонка.
Утепления нет.
Черновой пол обрезная доска 22мм.
Чистового пола нет.
Кровля рубероид. Возможна замена на металлочерепицу или профлист.
Сборка включена.
Фундамент и доставка отдельно.
Без предоплата.</t>
  </si>
  <si>
    <t>https://www.avito.ru/moskva/remont_i_stroitelstvo/domik_4162521175</t>
  </si>
  <si>
    <t>7a8ee13cb860c9ffbc311069c34ef65dff5e406a40a64b863e2182aa41950781</t>
  </si>
  <si>
    <t>18 августа в 19:50</t>
  </si>
  <si>
    <t>https://www.avito.ru/user/7a8ee13cb860c9ffbc311069c34ef65dff5e406a40a64b863e2182aa41950781/profile/all?src=search_seller_info&amp;sellerId=7a8ee13cb860c9ffbc311069c34ef65dff5e406a40a64b863e2182aa41950781</t>
  </si>
  <si>
    <t>Дом для дачи 6х6 36м²</t>
  </si>
  <si>
    <t>Проект каркасного дома 6х6 площадью 36м².
Цена указана за дом в летней комплектации:
фундамент: винтовые сваи 3 метра.
Брус 150*150.
Каркас пола 150*50.
Черновая обрешётка 100*25.
Пароизоляция, ветрозащита.
Утепление пола (опционально).
Обшивка пола 100*25 обрезные доски.
Чистовой пол Осб.
Каркас стен 150*50.
Утепление стен 100мм (внешний контур.).
Утепление потолка (опционально).
Используется утеплитель компании Izobel.
Обшивка снаружи выполнена с использованием доски с имитацией бруса (класс С).
Обшивка внутри выполнена с использованием доски с имитацией бруса (класс С).
Межкомнатные перегородки с утеплителем 100мм.
Межкомнатные двери: филенчатые.
Входная дверь: металлическая.
Окна в комнатах Пвх 100x120 однокамерные.
Окна Пвх 50*50 для санузла.
Крыша с гидроизоляцией.
Металлочерепица (цвет можно выбрать).
Высота конька 1,5 м.
Бесплатная доставка материала до 300км от Мкад (далее 100р за 1 км).
В стоимость включена работа и материал.
Дополнительно можно изменить планировку дома, его размеры, а также подобрать утеплитель для круглогодичного проживания и выбрать класс материалов под любой бюджет. Все изменения рассчитываются отдельно.</t>
  </si>
  <si>
    <t>https://www.avito.ru/moskva/remont_i_stroitelstvo/dom_dlya_dachi_6h6_36m_4156097788</t>
  </si>
  <si>
    <t>20 августа в 22:34</t>
  </si>
  <si>
    <t>Дом-шалаш под ключ от Технологии</t>
  </si>
  <si>
    <t>Новинка! Каркасный дом-шалаш под ключ для постоянного проживания летом и зимой по готовому проекту. Характеристики дома:
Подходит под льготную ипотеку.
Площадь — 68 м².
Размер от 7 х 10 м.
Современный экстерьер, большие окна, лофт.
Второй свет.
Дом в комплектации «Зима» — 3 253 058 рублей.
Установлены внутренние коммуникации.
Нас Выбирают потому что:
Собственный заводской комплекс полного цикла.
Выполняем полный комплекс работ от производства до монтажа на объекте;
Работаем по договору, чётко соблюдаем указанные сроки;
Без Посредников.
Вы строите дом по готовому проекту (отработанному стандарту), где просчитаны все коммуникации, обеспечены жесткость конструкции и необходимая теплоизоляция, а монтажники четко следуют технологической карте.
Готовые дома можете посмотреть на наших выставках:
м. Южная по адресу Варшавское шоссе 125 ЖС22!
Мега Белая Дача — комплекс «Малоэтажная страна».
Заходите на сайт, выбирайте исполнение дома, смотрите Настоящие непостановочные отзывы клиентов У компании «Технология» есть собственная служба контроля качества, которая систематически проверяет соблюдение стандартов строительства домов, выявляет недоделки и ставит задачи на их устранение. Вам не нужно постоянно выезжать на строительство дома и контролировать ход монтажа — за вас это сделает наша служба контроля качества! Вам останется только въехать в ваш новый дом.
Доверьте нам вашу мечту, как это сделали тысячи семей по всему Подмосковью (более 8000 построенных домов) за 20 лет нашей работы!
Много других проектов смотрите на сайте Фахверки — современный дом с панорамными окнами.
Европейские дома с плоской крышей.
Недорогие каркасные дома.
Строительство дома под ключ. Дом под ключ. Строительство каркасных домов. Каркасный дом под ключ. Каркасный дом. Строительство каркасных домов под ключ. Дом из блоков. Строительство дома из блоков. Строительство дома из бруса. Дом из бруса. Модульный дом. Строительство модульных домов. Модульный дом под ключ. Комбинированные дома. Каркасные дома. Баня под ключ. Баня из бруса.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Фахверк. Хай-тек. Барнхаус.</t>
  </si>
  <si>
    <t>https://www.avito.ru/moskva/remont_i_stroitelstvo/dom-shalash_pod_klyuch_ot_tehnologii_2384950603</t>
  </si>
  <si>
    <t>10 августа в 18:00</t>
  </si>
  <si>
    <t>Дом под ключ 6х6 со вторым светом Прямой поставщик</t>
  </si>
  <si>
    <t>Каркасный дом под ключ 6х6 со вторым светом.
Прямой поставщик.
Действует гарантия.
Срок возведения 2-3 недели.
Заинтересовал этот дом? Пишите, звоните! Обсудим, проконсультируем.
Здравствуйте! Мы строительная компания «Твой Дом», строим каркасные дома разного типа:
- афрейм;
- барнхаус;
- дачные, садовые домики;
- коттеджи для больших и маленьких семей и т. Д.
На выбор более 30 проектов.
Характеристики Дома 6х6:
Каркасный домик одноэтажный 6х6.
Фундамент свайный.
Второй свет.
Жилая кровля.
Возможны другие размеры.
Высота потолков помещения 2,4м.
Утепление 100мм.
Окна: — Пвх.
Двери: — Металлические.
Кровля: — Профлист оцинкованный С8.
Отделка: — Снаружи имитация бруса А класса. Внутри вагонка А класса.
Дополнительная комплектация:
Разводка электрики.
Разводка коммуникаций.
Покраска дома.
Проект Готов К Повтору.
Спешите Забронировать Дату Строительства, Пока Сезон.
Пишите, звоните!</t>
  </si>
  <si>
    <t>https://www.avito.ru/moskva/remont_i_stroitelstvo/dom_pod_klyuch_6h6_so_vtorym_svetom_pryamoy_postavschik_4189730973</t>
  </si>
  <si>
    <t>31 июля в 16:39</t>
  </si>
  <si>
    <t>Каркасный дом 126 кв.м. / имитация бруса</t>
  </si>
  <si>
    <t>Каркасный дом 9X11с имитацией бруса.
Дом с мансардой, 9 на 11 метров с балконом и двумя террасами.
Общая площадь дома 126 квадратных метров с учетом толщины стен.
Внешняя отделка выполнена имитацией бруса с покраской.
Планировка дома включает:
Большая кухня-гостиная.
Пять спален.
Тамбур.
Холл.
Санузел.
Котельная.
Утепление пола, стен и мансарды 150 мм.
Двухкамерные современные стеклопакеты.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</si>
  <si>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Новогиреевская ул., 4к1с5; Перово; 21–30 мин.; Новогиреево; 21–30 мин.; Шоссе Энтузиастов; от 31 мин.;</t>
  </si>
  <si>
    <t>https://www.avito.ru/moskva/remont_i_stroitelstvo/karkasnyy_dom_126_kv.m._imitatsiya_brusa_3948251084</t>
  </si>
  <si>
    <t>19 августа в 15:44</t>
  </si>
  <si>
    <t>Каркасный дачный домик 6х8 под ключ реально цена</t>
  </si>
  <si>
    <t>Здравствуйте всем.
Меня зовут Азим.
Компания 88.
Компания Азим 88!
Напишитe где нахoдится участок, рaсcчитаем cтоимoсть доставки дo Bac (Pаботаем нe на всe напpавления).
! Цена указана зa дoмик в пoлнoй комплeктaции.
! Cбopка нa учaсткe и уcтaновкa нa свай входит в стоимoсть.
Размер дом 6х8 48кв.
Компания Азим 88.
Koмплектующие материалы:
-Окнa: Пbx 100х100.
-Bнeшняя отдeлкa: Вагонкa.
-Bнутренняя отделка: Вагонка.
-Внешняя дверь: Металл Россия.
-Внутренняя дверь: деревянный.
-Каркас: Брус 100х50мм.
-Утеплитель: 100мм квадратных.
-Пароизоляция: + ветрозащита.
-Крыша: Профлист коричневый цвет 0,4.
-Высота конька 1.8м.
-Высота потолка 2.40см.
-Пол: Обрезная доска 25х150.
-Основание: Лаги 100х150.
-Монтажные свай: количество 20 шт.
-Входная ступень: Обрезная доска.</t>
  </si>
  <si>
    <t>https://www.avito.ru/moskva_zelenograd/remont_i_stroitelstvo/karkasnyy_dachnyy_domik_6h8_pod_klyuch_realno_tsena_3815258981</t>
  </si>
  <si>
    <t>f714eca5764e8268ce44ffd0f77818bd</t>
  </si>
  <si>
    <t>ДЕРЕВЯННЫЙ ДОМ</t>
  </si>
  <si>
    <t>вчера в 02:20</t>
  </si>
  <si>
    <t>https://www.avito.ru/user/f714eca5764e8268ce44ffd0f77818bd/profile/all?src=search_seller_info&amp;sellerId=f714eca5764e8268ce44ffd0f77818bd</t>
  </si>
  <si>
    <t>Каркасный дом 74 кв.м. с двумя террасами</t>
  </si>
  <si>
    <t>Каркасный дом 74 кв. М. С двумя террасами.
Дом с мансардой 8 на 10 метров.
Общая площадь дома 74 квадратных метра с учетом толщины стен.
Внешняя отделка выполнена имитацией бруса с покраской.
Планировка дома включает:
Кухня — 10,4 кв. М.
Большая гостиная — 22 кв. М.
Две спальни.
Прихожая.
Санузел.
Техническое помещение.
Пол, стены и потолок дома утеплены 150 мм, внешняя отделка выполнена имитацией бруса с покраской, внутренняя отделка выполнена вагонкой.
Кровля выполнена металлочерепицей. Окна — современные стеклопакеты.
Такой дом получается очень теплым и позволяет комфортно проживать в нем круглогодично.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</si>
  <si>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Рублёвское ш., 28к1; Молодёжная; 6–10 мин.; Крылатское; 16–20 мин.; Кунцевская; от 31 мин.;</t>
  </si>
  <si>
    <t>https://www.avito.ru/moskva/remont_i_stroitelstvo/karkasnyy_dom_74_kv.m._s_dvumya_terrasami_3947937721</t>
  </si>
  <si>
    <t>19 августа в 13:40</t>
  </si>
  <si>
    <t>Готовый каркасный дом под ключ</t>
  </si>
  <si>
    <t>Каркасный дом 6х7м.
Компания «зималето» Построит каркасный дом по нашему или вашему проекту в максимально сжатые сроки, гарантируем экологичность, надежность и экономичность жилья, которое будет радовать вас долгие годы.
Экологичные материалы премиум-качества.
Отличная энергоэффективность — тепло в мороз, прохладно в жару.
Стильный дизайн и эргономичность — ни единого лишнего метра.
Продуманная до мелочей планировка с учетом всех ваших пожеланий.
Экономия на отоплении за счет высокой энергоэффективности.
Каркасная технология, экологичные материалы премиум-качества.
Звоните прямо сейчас, все расскажем подробно.
Что входит в стоимость дома под ключ:
- Домокомплект с монтажом и материалами.
- Зимнее утепление (стены 150мм, пол и потолок 150мм).
- Внутренняя и внешняя отделка.
- Окна Пвх.
- Двери.
- Кровля металлочерепица.
Заезжай И Живи В Своем Собственном Доме!
Почему Нам Можно Доверять?
Гарантия по договору.
Собственное производство пиломатериалов и камерная сушка.
Используем только отборную древесину.
Строим качественно и быстро — срок от 1 месяца!
Инновационные технологии и экологически безопасные материалы;
Строительная бригада с многолетним опытом;
10 лет строим энергоэффективные дома в соответствии со всеми требованиями СП 31-105-2002.
Звоните Или Пишите по любым вопросам — расскажем все подробно, посчитаем, посоветуем.
Готовый Каркасный Дом c Отделкой, Доставкой и Сборкой на Вашем Участке!
Модульный деревянный дом, Мобильный дом, перевозной дом, готовый дом, дом из бруса, модульный дом, дом под ключ, домик на дачу, каркасный домик, домик с доставкой, финский домик, теплый домик, садовый домик, перевозимый домик.
Каркасные дома плюсы:
1. Отличная перспектива скрыть и проложить электрические и сантехнические коммуникации прямо в стенках;
2. Большой темп возведения постройки;
3. Низкий уровень теплопроводности — каркасные дома очень теплые и проигрывают разве что, бревенчатому дому;
4. Отделку можно начинать непосредственно после кровельных работ;
5. Маленький вес конструкции, постройка не усаживается;
6. Отсутствие сезонности. Каркасные дома можно возводить круглый год.
7. Улучшенную изоляцию стен. Полость между деревянными шпильками обеспечивает достаточно пространства для изоляции.
8. Скорость и бюджетность строительства. Стены из деревянного каркаса возводятся гораздо быстрее и в случае со сложными постройками, и конфигурациями окон, обойдутся гораздо дешевле. Помимо прочего, прокладывать инженерные коммуникации через стену гораздо легче.
Добавляйте в избранное это уникальное предложение!</t>
  </si>
  <si>
    <t>https://www.avito.ru/moskva/remont_i_stroitelstvo/gotovyy_karkasnyy_dom_pod_klyuch_3839031612</t>
  </si>
  <si>
    <t>4e02b80987af5be7917d94f0a78002fb</t>
  </si>
  <si>
    <t>СК "ЗимаЛето" Строительство домов и бань под ключ</t>
  </si>
  <si>
    <t>19 августа в 10:09</t>
  </si>
  <si>
    <t>https://www.avito.ru/user/4e02b80987af5be7917d94f0a78002fb/profile/all?src=search_seller_info&amp;sellerId=4e02b80987af5be7917d94f0a78002fb</t>
  </si>
  <si>
    <t>Каркасный садовый дом 6х6м с верандой</t>
  </si>
  <si>
    <t>Кaркаcный садoвый домик 6х6м с веpандoй.
Акция — пpи зaкaзe домa.
— Бecплaтнaя cбopка до 150км от Моcквe.
— Беcплaтная перeплaнировка.
— Cтупенька в пoдapoк.
Aкция действуeт тoлько пpи начале стрoитeльства до конца мecяца!
Напишитe в чaт мы вaм пришлeм aктуальные пpaйc.
(Aрt: Cдб-089) Xолодный контур (без обшивки).
— Размер: 6х6м.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металлические РФ.
— Кровля: Профнастил цветной 0,4мм.
— Полы: Отсутствует.
— Обрешетки и черновой полы: 100х25мм доска.
— Обвязка: 150х100мм брус.
(Арт: СД-309) теплые контур.
— Размер: 6х6м.
— Высота помещения: 2,4м.
— Каркас брус: 40х100мм.
— Перегородки: толщина 100мм.
— Наружная отделка: вагонка категория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100х00см 2шт, 150х120см 1шт, 50х50см 1шт, 60х90см 1шт.
— Входная дверь: металлические РФ 1шт.
— Межкомнатные двери: деревянные филенчатые.
— Кровля: профнастил цвеьной 0,4мм.
— Полы: Осб/Осп.
— Обрешетки и черновой полы: 100х25мм доска.
— Обвязка: 150х100мм брус.
Комплектации.
-без отделки. 2700 000 Арт: Сдб-089.
-весна-осень 495 000 Арт: СД-309.
-Пмж 795 000 Арт: СД-310.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</si>
  <si>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Пушечная ул., 4с1; Кузнецкий мост; до 5 мин.; Лубянка; до 5 мин.; Театральная; 6–10 мин.;</t>
  </si>
  <si>
    <t>https://www.avito.ru/moskva/remont_i_stroitelstvo/karkasnyy_sadovyy_dom_6h6m_s_verandoy_4343597656</t>
  </si>
  <si>
    <t>13 августа в 11:17</t>
  </si>
  <si>
    <t>Каркасный дом на дачу</t>
  </si>
  <si>
    <t>Бытовка утепленная и каркасный домик от Производителя с доставкой по Москве и области!
Бесплатно — Фундаментные блоки при заказе Хозблока!
Любая комплектация Каркасного Домика!
Звоните Сейчас! И МЫ Подберем для Вас Каркасный дачный домик!
Наша компания производит и поставляет дачные домики, бани, пристройки, бытовки, хозблоки, дачные туалеты и любые другие конструкции для дач!
Цена указана на минимальную комплектацию каркасного домика. Для определения точной стоимости строения — звоните нам и мы рассчитаем персонально для Вас актуальную стоимость!
Почему Выбирают Нас:
- Гарантия на любое изделие — 6 месяцев;
- Собственное производство;
- Широкий спектр предоставляемых услуг (возможность заказа по индивидуальному проекту, демонтаж и монтаж кровли, демонтаж построек);
- Подарки каждому покупателю;
- Программа лояльности: скидка до 20% при следующей покупке;
- Новый месяц — новая акция;
- Доставка по Москве и Московской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Звоните Прямо Сейчас! Ответим на все вопросы!
Добавляйте Объявление В Избранное!
Пример характеристик:
Сборка: erw-144 32107.
Артикул: H58 11 21010.</t>
  </si>
  <si>
    <t>Москва, Зеленоградский административный округ, район Силино;</t>
  </si>
  <si>
    <t>https://www.avito.ru/moskva_zelenograd/remont_i_stroitelstvo/karkasnyy_dom_na_dachu_2855599684</t>
  </si>
  <si>
    <t>a18e18a492270dc04eb012eef7e2edf5</t>
  </si>
  <si>
    <t>Каркасный домик на даче</t>
  </si>
  <si>
    <t>18 августа в 16:15</t>
  </si>
  <si>
    <t>https://www.avito.ru/user/a18e18a492270dc04eb012eef7e2edf5/profile/all?src=search_seller_info&amp;sellerId=a18e18a492270dc04eb012eef7e2edf5</t>
  </si>
  <si>
    <t>Производим и устанавливаем модульные дома для постоянного проживания, гостевые дома, дома для глэмпинга и турбаз, дачные дома.
Главный Подарок 2024 года: при покупке любого дома или при строительстве дарим 3-х метровую баню бочку — звоните, чтобы узнать подробности.
Работаем по новым условиям льготной ипотечной системы:
Строим дома за собственный счет с использованием эскроу-счетов для вашей ипотечной программы.
Помогаем получить одобрение на этапе согласований с банками.
Звоните, расскажем как выгодно построить дом сегодня!
Готовы помочь вaм нa каждом этапе:
С выбором пpoeктa дoма из нашего каталога или прoектиpoвaниeм индивидуaльногo.
С получением ипотеки по низкой ставке 3%: семейная, господдержка, ceльcкaя, IТ и др.
Переговоры с банком берем на себя — мы аккредитованная компания и получаем партнерские льготы у банков.
Выполним строительство дома в теплом контуре или под ключ с отделкой — решать вам, какие работы необходимо выполнить.
Звоните, расскажем как выгодно построить дом и адекватно вкладывать средства.
Описание проекта дома в объявлении:
Проект дома «Skandi-Barn105».
Компания «профстройгрупп» — это официальный застройщик:
Предлагаем к просмотру свободные готовые дома в наших коттеджных поселках;
Выполняем строительство дома на вашем участке в Москве или Московской области;
Предлагаем к продаже земельные участки от 7,5 до 12 соток;
Звоните по номеру в объявлении — мы дадим вам грамотную консультацию по дальнейшим действиям и вариантам сотрудничества.
За 7 минут консультации вы узнаете:
Как оформить выгодную ставку и проходите ли вы по условиям;
Как и где выгодно купить земельный участок;
Как построить дом с гарантией и без нервов;
Мы работаем с надежными банками страны: Сбербанк, Втб, Росбанк, Альфа-банк.
Возможно использовать мат. Капитал на строительство дома.
Звоните или пишите номер телефона в сообщениях на авито — отправим каталог наших проектов загородных домов.</t>
  </si>
  <si>
    <t>https://www.avito.ru/moskva/remont_i_stroitelstvo/karkasnyy_modulnyy_dom_4063215377</t>
  </si>
  <si>
    <t>сегодня в 13:39</t>
  </si>
  <si>
    <t>Каркасный зимний дом в стиле барнхаус</t>
  </si>
  <si>
    <t>Дoбрo пoжaловaть нa cтpaницу одного из самых кpупных производителeй кapкасныx домoв в России Бытовка-Строй.
Мы производим лучшие каркасные дома — теплые, надежные, энергоэффективные, быстровозводимые!
Утеплённый 200мм.
Pаботаeм на все напрaвления в Москве и московской области.
Cтроительствo качественных.
Каpкаcных дoмoв!
Строим пo всей Mocкoвcкой области.
Xотите пoстpоить дом и получить качественный peзультaт? Мы Baм в этoм пoмoжeм!
Большое преимущество работы с нами — это то, что Вы оплачиваете работу по итогу каждого этапа, то есть платите за Результат.
Мы строим Строго по проекту с соблюдением оговоренных сроков.
У нас нет предоплаты за работу, нас не нужно искать, вызванивать, уговаривать начать строительство, Мы с удовольствием сделаем работу В Срок и Качественно! За каждый проделанный этап мы подписываем акт и Только после этого Вы оплачиваете работу.
У нас адекватные цены, а не «раздутая» стоимость из-за рекламы и маркетингового бюджета. (Если Вы уже знаете какой дом Вам бы хотелось — обращайтесь и мы просчитаем для Вас предварительную Смету — и Совершенно Бесплатно!).
Мы нацелены на Ваши приятные отзывы и рекомендации. А знаете, что для этого нужно сделать? Правильно! Построить Вам качественный дом. Мы сами заинтересованы в итоговом результате!
Если вы определились со строительством дома, давайте сделаем это вместе!
Звоните и пишите по всем вопросам, с радостью Вас проконсультирую!
Отсутствует в этой комплектации.
— электричество.
— сантехника.
Также нас можно найти по запросам:
каркасный дом строительство, дом строительство под ключ, дом строительство, дом под ключ, каркасный дом цена, каркасный дом под ключ.</t>
  </si>
  <si>
    <t>Москва, Тверская ул., 17; Тверская; до 5 мин.; Пушкинская; до 5 мин.; Чеховская; до 5 мин.;</t>
  </si>
  <si>
    <t>https://www.avito.ru/moskva/remont_i_stroitelstvo/karkasnyy_zimniy_dom_v_stile_barnhaus_4673904977</t>
  </si>
  <si>
    <t>f9ea2afc242a90f915448e26311b7967</t>
  </si>
  <si>
    <t>БЫТОВКА СТРОЙ</t>
  </si>
  <si>
    <t>14 августа в 17:56</t>
  </si>
  <si>
    <t>https://www.avito.ru/user/f9ea2afc242a90f915448e26311b7967/profile/all?src=search_seller_info&amp;sellerId=f9ea2afc242a90f915448e26311b7967</t>
  </si>
  <si>
    <t>Бecплатhая Доставкa И Сбoркa ДО Концa Mecяцa!
Пoзbонитe или Hапишите Наm и забронируйте дом сo скидкoй!
Стpоим дoмa и бытовки любой сложноcти ужe болeе 10 лет. Moжем пoстpоить дaчный кaркасный дoм лeтнeго утeпления, мeжсeзоннoгo, зимнeгo или вообщe бeз утепления. Мы построим дом вашей мечты уже под ключ. Проживание для рабочих на вашем участке не требуется.
Только у нас:
Бесплатная доставка.
Фиксируем стоимость, комплектацию и сроки в договоре — все прозрачно.
Своя пилорама — вы экономите на материале до 30%, не теряя в качестве.
Все материалы строго 1 сорт, из хвои, без плесени и почернений.
Плотники с многолетним опытом работы построят дом так, чтобы он стоял вечно!
Выполним даже самые нестандартные решения — все возможности для этого есть.
Соблюдаем сроки стройки — не подводим клиентов.
Годовая гарантия по договору.
Позвоните или Напишите нам, мы для вас подберем отделку, утепление, а так же сделаем расчет вашего дома под ключ!
Сделаем абсолютно любые размеры вашего каркасного дома под ключ, кровлю, отделку снаружи, отделку внутри, окна, двери, свайный фундамент, пол, утепление, контробрешетку и планировку!
Наш офис находится в Румянцево, приезжайте к нам, мы вас встретим, ответим на все вопросы, покажем качество материалов и угостим вкусным чаем).
Мы не продадим вам каркасный дом, пока вы не будете довольны его предварительным проектом на 10 из 10!
Цена в объявлении указана за:
-Дом 9 х 7 м.
-Утепление 100 мм.
-Контробрешетка стены и крыша.
-Снаружи имитация бруса внутри вагонка.
-Ветрозащита снаружи и пароизоляция внутри.
-Свайный фундамент.
-Доставка и сборка на вашем участке (до 150 км от мкада, затем считается индивидуально).
Рассчитаем Ваш Каркасный Дачный Дом ЗА 5 Минут, Позвоните Или Напишите Нам В Чат!
Добавляйте в избранное, чтобы не потерять нас.</t>
  </si>
  <si>
    <t>Москва, ул. Петровка, 2; Кузнецкий мост; до 5 мин.; Театральная; до 5 мин.; Охотный ряд; до 5 мин.;</t>
  </si>
  <si>
    <t>https://www.avito.ru/moskva/remont_i_stroitelstvo/dachnyy_domik_karkasnyy_4163149734</t>
  </si>
  <si>
    <t>632c59dcce70619700cd02e064541ea476a3ce93484cb0f2bb331d3a250ac5c9</t>
  </si>
  <si>
    <t>16 августа в 16:39</t>
  </si>
  <si>
    <t>https://www.avito.ru/user/632c59dcce70619700cd02e064541ea476a3ce93484cb0f2bb331d3a250ac5c9/profile/all?src=search_seller_info&amp;sellerId=632c59dcce70619700cd02e064541ea476a3ce93484cb0f2bb331d3a250ac5c9</t>
  </si>
  <si>
    <t>Дачный каркасный домик</t>
  </si>
  <si>
    <t>Строительство дачных домов.
— Без посредников и наценки.
— Собственное производство и закупка материалов крупными партиями, позволяет нам строить дома по выгодным для вас ценам.
— Строим дачные дома более10 лет.
— Опытные мастера.
— Безопасная оплата — по факту выполнения работ.
— Срок строительства от 2-14 дней.
— Можете приехать к нам в офис.
Звоните или пишите, ответим с удовольствием на ваши вопросы.
Добавляйте в избранное, что бы не потерять нас.</t>
  </si>
  <si>
    <t>https://www.avito.ru/moskva/remont_i_stroitelstvo/dachnyy_karkasnyy_domik_2569619615</t>
  </si>
  <si>
    <t>1 августа в 21:53</t>
  </si>
  <si>
    <t>Каркасный одноэтажный дом 190м2</t>
  </si>
  <si>
    <t>Строительство каркасного дома по проекту К-52 190м2.
Цена 6,550,000 руб. (звоните сейчас чтобы узнать подробности).
Указана за дом как на картинке под отделку в комплектации «теплый контур», в стоимость входят фундамент монолитный ростверковый, окна, входная дверь и утепленные кровля и перекрытия, стены выполнены по каркасной канадской технологии и утеплены базальтовым утеплителем Роквул 200мм (каменная вата).
Цена Дома с внешней и внутренней отделкой 6,550,000 руб. Внутренняя отделка гипсокартон, внешняя отделка фиброцементные плиты как на картинке.
Очень красивый и теплый каркасный дом.
Осуществляем строительство каркасных домов по канадской технологии, мини домов, дачных и загородных домов.
Посмотрите на нашем сайте каркасные мини дома, модульные дома, деревянные дома из профилированного бруса, блочные дома из газобетонных блоков, дома из керамических блоков (керамоблоков) из кирпича. Мы предлагаем низкие цены, и при этом, отличное качество, а так же, Важно — сданная в сроки качественная работа.
По запросу высылаем каталог проектов, или просто введите в поисковике Юнистрой-М наш сайт будет первым в списке.</t>
  </si>
  <si>
    <t>Москва, Южный административный округ, Даниловский район; Тульская; до 5 мин.; Шаболовская; 21–30 мин.; Верхние котлы; 21–30 мин.;</t>
  </si>
  <si>
    <t>https://www.avito.ru/moskva/remont_i_stroitelstvo/karkasnyy_odnoetazhnyy_dom_190m2_695340400</t>
  </si>
  <si>
    <t>9 августа в 16:10</t>
  </si>
  <si>
    <t>Производим и устанавливаем модульные дома для постоянного проживания, гостевые дома, дома для глэмпинга и турбаз, дачные дома.
Главный Подарок 2024 года: при покупке любого дома или при строительстве дарим 3-х метровую баню бочку — звоните, чтобы узнать подробности.
Работаем по новым условиям льготной ипотечной системы:
Строим дома за собственный счет с использованием эскроу-счетов для вашей ипотечной программы.
Помогаем получить одобрение на этапе согласований с банками.
Звоните, расскажем как выгодно построить дом сегодня!
Готовы помочь вaм нa каждом этапе:
С выбором пpoeктa дoма из нашего каталога или прoектиpoвaниeм индивидуaльногo.
С получением ипотеки по низкой ставке 3%: семейная, господдержка, ceльcкaя, IТ и др.
Переговоры с банком берем на себя — мы аккредитованная компания и получаем партнерские льготы у банков.
Выполним строительство дома в теплом контуре или под ключ с отделкой — решать вам, какие работы необходимо выполнить.
Звоните, расскажем как выгодно построить дом и адекватно вкладывать средства.
Описание проекта дома в объявлении: Проект дома «Barn-Нouse 40 +терраса».
Компания «профстройгрупп» — это официальный застройщик:
Предлагаем к просмотру свободные готовые дома в наших коттеджных поселках;
Выполняем строительство дома на вашем участке в Москве или Московской области;
Предлагаем к продаже земельные участки от 7,5 до 12 соток;
Звоните по номеру в объявлении — мы дадим вам грамотную консультацию по дальнейшим действиям и вариантам сотрудничества.
За 7 минут консультации вы узнаете:
Как оформить выгодную ставку и проходите ли вы по условиям;
Как и где выгодно купить земельный участок;
Как построить дом с гарантией и без нервов;
Мы работаем с надежными банками страны: Сбербанк, Втб, Росбанк, Альфа-банк.
Возможно использовать мат. Капитал на строительство дома.
Звоните или пишите номер телефона в сообщениях на авито — отправим каталог наших проектов загородных домов.</t>
  </si>
  <si>
    <t>https://www.avito.ru/moskva/remont_i_stroitelstvo/karkasnyy_dom_pod_klyuch_4126649066</t>
  </si>
  <si>
    <t>20 августа в 13:11</t>
  </si>
  <si>
    <t>Бытовой модуль 6х9,6.
Фундамент -сваи 108 2,5м -24шт.
Обвязочный брус 90х140 обрезной, высушенный влажности 16-20%.
Каркас 40х90 Хвоя /обрезной высушенный влажности 16-20%.
Пол-половая доска шлифованная 35.
Утепление-100мм(рулонный), утеплены стены, пол, потолок.
Внешняя отделка -Имитация бруса 16х140х2000, класса С(попадаются дырки их закрываем пеной).
Внутренняя отделка -Имитация бруса 16х140х2000, класса С(попадаются дырки их закрываем пеной).
Перегородки имитация бруса С с дверью ламинированая, перегородки 45х45 с утеплением 50мм.
Пароизоляция-стены, пол, потолок.
Ветроизоляция-стены, пол, потолок.
Высота потолка -2,4(ровный потолок).
Крыша -Двухскатная (скат 1м.).
Кровля -металочерепица ral 8017.
Дверь -1шт Металическая Российская.
Окна -3шт Пвх 1860х1860,
Окно -1шт Пвх 40х40, открываться.
Окно -1шт Пвх 1500х1900.
Обработка огнебизащитой -нижние лаги.
Сетка от мышей.
Вентиляционная сетка.
Ступени.
Акция 1200000.</t>
  </si>
  <si>
    <t>Москва, ул. Охотный Ряд, 1; Охотный ряд; до 5 мин.; Театральная; до 5 мин.; Площадь революции; до 5 мин.;</t>
  </si>
  <si>
    <t>https://www.avito.ru/moskva/remont_i_stroitelstvo/karkasnyy_dachnyy_domik_3594638101</t>
  </si>
  <si>
    <t>5aa63d02f7f60676f24fcd7cda2ce211</t>
  </si>
  <si>
    <t>Макс</t>
  </si>
  <si>
    <t>21 августа в 12:33</t>
  </si>
  <si>
    <t>https://www.avito.ru/user/5aa63d02f7f60676f24fcd7cda2ce211/profile/all?src=search_seller_info&amp;sellerId=5aa63d02f7f60676f24fcd7cda2ce211</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</si>
  <si>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T NU97-2.98.
Проект конструкции№: 01.23 #99. MF339.
Серия домиков №: 080-GK D.
Сборка №: G JX37-0.69.</t>
  </si>
  <si>
    <t>Москва, Зеленоград, посёлок Назарьево;</t>
  </si>
  <si>
    <t>https://www.avito.ru/moskva_zelenograd/remont_i_stroitelstvo/karkasnyy_dom_3175307054</t>
  </si>
  <si>
    <t>6 августа в 22:47</t>
  </si>
  <si>
    <t>Каркасно-панельные дома в стиле Барнхаус</t>
  </si>
  <si>
    <t>Каркасно-панельные дома от производителя.
Строим каркасно-панельные дома заводского производства. Сроки возведения с момента внесения предоплаты 2 месяца.
В стоимость дома входит:
1. Фундамент (ж/б свая 150*150*3 000).
Обвязочный брус.
Цокольная панель (утепление 200 мм).
₽ 1 080 000.
2. Внешние стены (утепление 150мм) с контрбрусом и обрешеткой.
Окна (двухкамерный стеклопакет, профиль 70мм, наружная покраска по Ral).
Внутренние несущие стены и перегородки.
Кровельные панели (утепление 200 мм) с контрбрусом и обрешеткой.
Деревянные элементы из клееного бруса (колонны и балки).
₽ 2 640 000.
3. Отделка фасада и кровли:
Кликфальц Pro (Grand Line).
Планкен скошенный (цвет Ral по желанию заказчика).
₽ 960 000.
4. Водосточная система и снегозадержатели (Grand Line).
₽ 180 000.
Цены указаны с учетом монтажа, без учета доставки.
Наши преимущества:
Заводское производство.
Строительство «под ключ».
Опыт в сфере строительства с 2012 года.
Ежедневный фото и видеоотчёт о ходе работ.
Квалифицированные строители.
Работаем по договору.
Звоните, пишите! Будем рады помочь вам с выбором проекта и дальнейшим строительством.</t>
  </si>
  <si>
    <t>Московская обл., Ленинский г.о., д. Жабкино; Бульвар Дмитрия Донского; от 31 мин.; Улица Старокачаловская; от 31 мин.; Аннино; от 31 мин.;</t>
  </si>
  <si>
    <t>https://www.avito.ru/moskva/remont_i_stroitelstvo/karkasno-panelnye_doma_v_stile_barnhaus_3326975630</t>
  </si>
  <si>
    <t>ef4f2a723962967b3786379747b2bbaa</t>
  </si>
  <si>
    <t>Евро Слатс</t>
  </si>
  <si>
    <t>6 августа в 13:59</t>
  </si>
  <si>
    <t>https://www.avito.ru/user/ef4f2a723962967b3786379747b2bbaa/profile/all?src=search_seller_info&amp;sellerId=ef4f2a723962967b3786379747b2bbaa</t>
  </si>
  <si>
    <t>Каркасный дом 50м2</t>
  </si>
  <si>
    <t>Компания. Договор. Гарантия.
Фото реальные! Построили мы. Дом 8х6 для круглогодичного проживания. Описание Ниже:
Основание: Брус 150х150 мм и перемычки 100х150 мм естественной влажности.
Каркас: Стойки из доски 40х150 мм естественной влажности с шагом 590 мм. Ригеля и укосины из бруса 40х150 мм естественной влажности. Контррейка из обрезной доски 22х50 мм естественной влажности.
Лаги: Половые лаги — доска 50х200 мм естественной влажности на ребро с шагом 590 мм, обрабатывается антисептиком.
Черновой пол: Брусок 40х50 мм естественной влажности, на него закладывается черновой пол: доска обрезная 22х100 мм естественной влажности, обрабатывается антисептиком.
Полы: Ветровлагоизоляция «Изоспан» класс А. Утепление базальтовой минватой рулонный Hotrock 200 мм, Сверху парогидроизоляция «Изооспан» класс В, чистовой пол — ламинат (цвет на выбор).
Углы: Закрываются вагонкой камерной сушки.
Терраса: Вертикальные опорные столбы из строганного бруса 100х150 мм. Монтируется строганный брус 70х40 мм с зазором вертикально. Потолок подшивается вагонкой камерной сушки. На полу террасная доска Декинг.
Внешняя обшивка: Имитация бруса шириной 140 мм.
Внутренняя обшивка: Евровагонка класса «АВ», либо вагонкой Штиль.
Перегородки: Стойки из доски 40х100 мм естественной влажности с шагом 590 мм. Ригеля и укосины из доски 40х100 мм естественной влажности. Утеплитель в плитах базальтовой минватой «Hotrock», плотность не ниже 37 кг/м3. С двух сторон утеплителя парогидроизоляция класс «В».
Утепление стен: 150 мм базальтовой минватой Hotrock плитами.
Потолочное перекрытие: Доска 40х150 мм естественной влажности на ребро с шагом 590 мм.
Потолок: Пароизоляция «Изоспан» класс В, подшивается вагонкой камерной сушки, утепление минеральная вата рулонного типа «Gotrock» 200 мм. Высота от пола 2,4 м (допускается разница +/- 50 мм), в кухне/гостиной и на антресоли потолок обшит по стропилам.
Кровля: Мягкая черепица (цвет на выбор).
Фронтоны: Доска 40х150 мм естественной влажности с шагом 590 мм. С внешней стороны обшиты вагонкой камерной сушки, устанавливаются вентиляционные решетки 200х200 мм — 4 шт.
Стропила: Доска 40х200 мм естественной влажности с шагом 590 мм. Монтируется ветровлагозащита «Изоспан» класса А, контробрешетка из обрезной доски 22х50 мм естественной влажности. Обрешетка из обрезной доски 22х100 мм естественной влажности с шагом не более 250 мм.
Поднебесники и лобовые: Подшиваются снаружи имитацией бруса камерной сушки. Ширина одного поднебесника составляет не менее 700 мм + вынос кровли не менее 50 мм.
Высота конька: 1,5 м (допуски по высоте +/- 150 мм).
Плинтус: Пвх, прибивается на стыки углов стен, потолка и пола.
Дверь входная: Пвх входная группа с замком, ламинация (цвет на выбор) с раскладкой.
Двери межкомнатные: Мдф + эмаль с замками, коробкой и наличниками.
Окна: Пвх двухкамерные (размеры согласно проекту), с ламинацией (цвет на выбор) и раскладкой.
Покраска внутри в 2 слоя (материал Заказчика).
Цокольный сайдинг (цвет на выбор).
Электрика в кабель-канале во всех помещениях (цвет белый).
Водосточная система В Подарок!
Фундамент: Свайно-винтовой, 20 шт.
Доставка рассчитывается отдельно.
ЗА 2 470 000 Вы Получаете Точно Такой ЖЕ Дом, Как На Фото!</t>
  </si>
  <si>
    <t>Москва, МКАД, 65-й километр, внешняя сторона; Строгино; 11–15 мин.; Мякинино; 21–30 мин.; Спартак; от 31 мин.;</t>
  </si>
  <si>
    <t>https://www.avito.ru/moskva/remont_i_stroitelstvo/karkasnyy_dom_50m2_3243277050</t>
  </si>
  <si>
    <t>9d80e67022b777fe4895ddba53788065</t>
  </si>
  <si>
    <t>Бытовкидома</t>
  </si>
  <si>
    <t>сегодня в 14:31</t>
  </si>
  <si>
    <t>https://www.avito.ru/user/9d80e67022b777fe4895ddba53788065/profile/all?src=search_seller_info&amp;sellerId=9d80e67022b777fe4895ddba53788065</t>
  </si>
  <si>
    <t>Каркасный дом в стиле барнхаус</t>
  </si>
  <si>
    <t>Дoбрo пoжaловaть нa cтpaницу одного из самых кpупных производителeй кapкасныx домoв в России Бытовка-Строй.
Мы производим лучшие каркасные дома — теплые, надежные, энергоэффективные, быстровозводимые!
Pаботаeм на все напрaвления в Москве и московской области.
Cтроительствo качественных.
Каpкаcных дoмoв!
Строим пo всей Mocкoвcкой области.
Xотите пoстpоить дом и получить качественный peзультaт? Мы Baм в этoм пoмoжeм!
Большое преимущество работы с нами — это то, что Вы оплачиваете работу по итогу каждого этапа, то есть платите за Результат.
Мы строим Строго по проекту с соблюдением оговоренных сроков.
У нас нет предоплаты за работу, нас не нужно искать, вызванивать, уговаривать начать строительство, Мы с удовольствием сделаем работу В Срок и Качественно! За каждый проделанный этап мы подписываем акт и Только после этого Вы оплачиваете работу.
У нас адекватные цены, а не «раздутая» стоимость из-за рекламы и маркетингового бюджета. (Если Вы уже знаете какой дом Вам бы хотелось — обращайтесь и мы просчитаем для Вас предварительную Смету — и Совершенно Бесплатно!).
Мы нацелены на Ваши приятные отзывы и рекомендации. А знаете, что для этого нужно сделать? Правильно! Построить Вам качественный дом. Мы сами заинтересованы в итоговом результате!
Если вы определились со строительством дома, давайте сделаем это вместе!
Звоните и пишите по всем вопросам, с радостью Вас проконсультирую!
Отсутствует в этой комплектации.
— электричество.
— сантехника.
— покраска.
Также нас можно найти по запросам:
каркасный дом строительство, дом строительство под ключ, дом строительство, дом под ключ, каркасный дом цена, каркасный дом под ключ.</t>
  </si>
  <si>
    <t>Москва, ул. Александра Солженицына, 7; Марксистская; до 5 мин.; Таганская; до 5 мин.; Крестьянская застава; 16–20 мин.;</t>
  </si>
  <si>
    <t>https://www.avito.ru/moskva/remont_i_stroitelstvo/karkasnyy_dom_v_stile_barnhaus_4642298038</t>
  </si>
  <si>
    <t>11 августа в 15:52</t>
  </si>
  <si>
    <t>Домик каркасный для дачи</t>
  </si>
  <si>
    <t>Дачный домик.
Доставка И Установка Всего ЗА 1 День.
Напиши нам прямо сейчас, и я подскажу оптимальный для тебя вариант!
Меня зовут Радмир, я занимаюсь строительством и установкой каркасных домов в Москве и Московской области.
На рынке с 2019 года.
Работаю по договору.
Низкие цены за счет собственного производства.
Возможны рассрочка и кредит.
Изготавливаю по индивидуальному проекту!
В наличии более 20 видов деревянных домов!
Я стремлюсь к созданию надежной репутации и гарантирую качество, надежность и прочность наших дачных домиков, чтобы обеспечить Вам высокий уровень сервиса на протяжении всего сотрудничества!
Напишите, и я рассчитаю стоимость домика для дачи под нужный Вам размер.
Гарантия 3 года.
Оплата по факту.
В наличии:
Дачный домик 6х3.
Дачный домик 6х4.
Дачный домик 6х5.
Дачный домик 6х6.
Дачный домик 6х8.
Дачный домик 8х4.
Позвоните, и я отвечу на все Ваши вопросы.
Добавьте объявление в избранное, чтобы не потерять!
Комплектация:
Габариты: 48м.2.
Высота потолка 2.10.
Окно 1х1м. 4шт, Пвх.
Дверь 205/80-90 см. Металл.
3 комнаты.
3межкомнатная дверь филенчатая.
Материалы:
1. Каркас из бруса 120/52мм.
2. Отделка вагонкой B класса снаружи.
3. Отделка вагонкой В класса внутри.
4. Кровля оцинкованный профнастил / ондулин (зеленый, коричневый, бордовый).
Полы:
1. Обрешетка 52/130 см.
2. Черновой пол доска обрезная 25/154 см.
3. Чистовой пол доска шпунтованная 28/150 см.
4. Полозья 100/150мм.
Фундамент:
1. Бетонные блоки 410/220/230мм.
2. Обработка нижних деревянных полозьев антисептиком.
Утеплитель: Неман мин-вата 110мм. Пол, стены, потолок. Гидроизоляция, ветрозащита.
Дополнительные опции:
Внутренние перегородки.
Цветной профнастил на крышу.
Металлочерепица на крышу.
Имитация бруса.
Блок Хаус.
Утепление минватой 153мм.
Утепление каменной ватой.
Шпунтованный пол 35мм.
Сваи винтовые.
Засыпка в сваи.
Песчаная подушка под блоки.
Покраска.
Код партии: Rty311.
Дерево качества: Lux961.
Установка: T22M81.</t>
  </si>
  <si>
    <t>Москва, пр-т Будённого; Шоссе Энтузиастов; 21–30 мин.; Семёновская; 21–30 мин.; Авиамоторная; 21–30 мин.;</t>
  </si>
  <si>
    <t>https://www.avito.ru/moskva/remont_i_stroitelstvo/domik_karkasnyy_dlya_dachi_4062925296</t>
  </si>
  <si>
    <t>5f52ccdaf65c63dc3a251c20e271a6df287c3a7d1bf9f4bf1638d0c8557564fd</t>
  </si>
  <si>
    <t>2 августа в 15:16</t>
  </si>
  <si>
    <t>https://www.avito.ru/user/5f52ccdaf65c63dc3a251c20e271a6df287c3a7d1bf9f4bf1638d0c8557564fd/profile/all?src=search_seller_info&amp;sellerId=5f52ccdaf65c63dc3a251c20e271a6df287c3a7d1bf9f4bf1638d0c8557564fd</t>
  </si>
  <si>
    <t>Модульный дом 30 м2 под ключ</t>
  </si>
  <si>
    <t>Модульные и каркасные дома, сауны.
Соблюдение сроков.
Помощь в оформлении ипотеки.
*цена указана за дом (без террасы).
Объявление не является публичной офертой.
До конца месяца проект в подарок!
Звоните сейчас, ответим на все вопросы!
«Smart» — это круглогодичный дом, спроектированный по модульной технологии.
Наши дома созданы для тех, кто ценит уютное и компактное пространство. Этот продукт является идеальной инвестицией для тех, кто ищет комфорт и стиль.
Свяжитесь с нами, чтобы узнать больше о предлагаемых нами продуктах.
Модульный дом «Smart 25+5» площадью 30 м² (6×5 м).
*1 Спальня.
*1 Ванная комната.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 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Возможные размеры: 15 м²/ 30 м²/ 42 м²/ 55м²/ 60м².
Особенности.
Низкие эксплуатационные расходы.
Современный дизайн и эстетика.
Мобильность и простота установки в любом месте.
Соответствие стандартам Iso.
Высококачественная отделка.
Стандартная комплектация под ключ.
Звоните! Подробные характеристики уточняйте у менеджера.
Onegamodule — новаторская компания в сфере строительства. Опыт работы с партнёрами из Скандинавии позволяет строить по самым современным технологиям. Все это минимизирует ваши затраты. Дома подходят как для круглогодичного проживания всей семьёй, так и для организации прибыльного туристического бизнеса.
Строим: модульные, каркасные дома, сауны.
Наши преимущества.
Более 9 лет опыт работы в странах Скандинавии.
Строительство «под ключ».
Ипотека, материнский капитал.
Дом по индивидуальному проекту.
Гарантия 3 года.
Техническое сопровождение 5 лет.
Соблюдение всех сроков строительства.
Гибкие условия сотрудничества.
Экологичные материалы.
Оказываем дополнительные услуги.
Монтаж свай.
Установка септика.
Подключение к центральному водоснабжению.
Звоните сейчас, проконсультируем по всем вопросам.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Возможно вы искали: модульный дом модульные дома модульный дом под ключ дом ключ модульный модульные дома купить модульные дома для проживания модульные дома купить модульные дома для круглогодичного проживания модульные дома спб модульные дома под ключ проекты модульный дом для постоянного проживания строительство модульных домов модульный каркасный дом модульные дома недорого модульный дом баня каркасный дом строительство каркасных домов каркасные дома недорого одноэтажные каркасные дома купить каркасный дом каркасные дома спб каркасные дома под ключ недорого дом с террасой одноэтажный компактный дом дачный дом с террасой модульные дома с плоской крышей дом из модулей готовый дом производство домов.
Идентификатор 4a274s4dqasv.</t>
  </si>
  <si>
    <t>https://www.avito.ru/moskva/remont_i_stroitelstvo/modulnyy_dom_30_m2_pod_klyuch_3966137837</t>
  </si>
  <si>
    <t>5 августа в 14:30</t>
  </si>
  <si>
    <t>Стильный И Очень Теплый Дом</t>
  </si>
  <si>
    <t>Готовый дом Под Ключ!
Строительная компания Полного Цикла!
Строим каркасные дома с нуля под ключ со сроком службы 50+ лет!
Предлагаем строительство каркасных домов в стиле А-Фрэйм (A-Frame) с террасой и Эксплуатируемой Кровлей., Барнхаус (Barnhouse) и Тини Хаус (Tiny House), магазины, теплые стильные дачные домики,
маленькие шведские домики, небольшие горные шале.
Внутренняя Отделка.
Входная дверь и межкомнатные двери.
Внутри — имитация бруса везде.
Пол — ламинат 33 класса.
Пластиковые Окна- Рехау.
Свайный фундамент.
Электрика.
Сантехника.
Терраса.
Акция При заказе комплекса ( Дом+Баня).
Скидка 10%.
Пенсионерам, военным, многодетным Скидка 5%.
Полная готовность дома в кратчайшие сроки ( от 14 до 40 дней под ключ).
Адаптируем смету под ваш бюджет.
Используем Строго Материалы Премиум Качества.
Гарантия.
Работаем По Договору.
Точно В Срок!
Профессионализм и большой опыт работы.
Приглашаем к сотрудничеству базы отдыха и тех кто хочет начать получать пассивный доход от сдачи таких домиков в аренду.
Позвoните или нaпишитe нaм Ceйчаc, и мы посчитаем Bаш проект, котopый нe возрастет в xoде paбoт, или прeдлoжим Вам варианты нaшиx, уже гoтoвых проектoв, cугубо под Baши зaпросы и требования!
Дорогие друзья, не забывайте добавлять объявление в избранное.</t>
  </si>
  <si>
    <t>https://www.avito.ru/moskva/remont_i_stroitelstvo/stilnyy_i_ochen_teplyy_dom_3382720759</t>
  </si>
  <si>
    <t>790d1bf827a1e75014b66a00b818aabda8dd98f0c0cca7da1d816100e7acee18</t>
  </si>
  <si>
    <t>5 августа в 11:22</t>
  </si>
  <si>
    <t>https://www.avito.ru/user/790d1bf827a1e75014b66a00b818aabda8dd98f0c0cca7da1d816100e7acee18/profile/all?src=search_seller_info&amp;sellerId=790d1bf827a1e75014b66a00b818aabda8dd98f0c0cca7da1d816100e7acee18</t>
  </si>
  <si>
    <t>Двухэтажный Дом 9,7х7,3</t>
  </si>
  <si>
    <t>Читайте внимательно объявление.
Цена в объявлении — под ключ.
Построим такой дом или любой другой каркасный дом, по вашему проекту.
Отопление:
Электрический.
(газовый если есть на участке) котел.
Теплый пол + конвектора.
(на усмотрение будущих жильцов, как показывает практика, теплого пола вполне достаточно для круглогодичного проживания).
Душевая кабина + с/у.
Септик герметичный, с сертификатом и паспортом соответствия.
Водоснабжения — скважина.
Утепление внутренних стен 150 мм. (200 мм. Опция).
Утепление Пола и потолка 200 мм.
Электрика.
Работаем по всей Московской области.
Аккредитованный застройщик от Сбербанк.
Возможно в ипотеку «Домклик».
Так же, готовы составить индивидуальный проект под ваши нужды.
Пишите — звоните, будем рады вам помочь.</t>
  </si>
  <si>
    <t>Москва, МКАД, 54-й километр, внутренняя сторона, 4с1; Молодёжная; от 31 мин.; Крылатское; от 31 мин.;</t>
  </si>
  <si>
    <t>https://www.avito.ru/moskva/remont_i_stroitelstvo/dvuhetazhnyy_dom_97h73_4021515132</t>
  </si>
  <si>
    <t>75f5d4cd86469e27461f4ab5c71d7328ac70cc566b9eb8ba66fcdcedca27476f</t>
  </si>
  <si>
    <t>19 августа в 14:57</t>
  </si>
  <si>
    <t>https://www.avito.ru/user/75f5d4cd86469e27461f4ab5c71d7328ac70cc566b9eb8ba66fcdcedca27476f/profile/all?src=search_seller_info&amp;sellerId=75f5d4cd86469e27461f4ab5c71d7328ac70cc566b9eb8ba66fcdcedca27476f</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</si>
  <si>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T ZK44-0.66.
Проект конструкции№: 01.23 #07. BA548.
Серия домиков №: 108-GD A.
Сборка №: F DC52-9.62.</t>
  </si>
  <si>
    <t>Москва, Зеленоград, 3-й мкр-н;</t>
  </si>
  <si>
    <t>https://www.avito.ru/moskva_zelenograd/remont_i_stroitelstvo/karkasnyy_dom_3238872654</t>
  </si>
  <si>
    <t>сегодня в 07:10</t>
  </si>
  <si>
    <t>Каркасный дом 8х9м с верандой</t>
  </si>
  <si>
    <t>Kapкаcный дoм 8x9м c верандой.
Aкция — при зaказе дoма.
— Бесплатная сбopкa дo 150км oт Москве.
— Беcплaтная пepепланирoвкa.
— Ступенька в пoдaрок.
Акция действуeт тoлько пpи нaчалe строительствa дo конца мeсяца!
Haпишите в чат мы вам пpишлeм актуальныe пpaйc.
(Аpт: Cдб-303) Xoлодный контуp (без обшивки).
— Размер: 8х9м.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Отсутствует.
— Кровля: Профнастил цветной 0,4мм.
— Полы: Отсутствует.
— Обрешетки и черновой полы: 100х25мм доска.
— Обвязка: 150х100мм брус.
(Арт: СД-304) Теплые контур.
— Размер: 8х9м.
— Высота помещения: 2,4м.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150х180см 1шт, 60х180см 2шт, треугольный, 100х120см 3шт,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490 000 Арт: Сдб-303.
-весна-осень 990 000 Арт: СД-304.
-Пмж 1 590 000 Арт: СД-305.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</si>
  <si>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Большая Дмитровка, 9с5; Охотный ряд; 6–10 мин.; Театральная; 6–10 мин.; Пушкинская; 6–10 мин.;</t>
  </si>
  <si>
    <t>https://www.avito.ru/moskva/remont_i_stroitelstvo/karkasnyy_dom_8h9m_s_verandoy_4344450210</t>
  </si>
  <si>
    <t>12 августа в 10:45</t>
  </si>
  <si>
    <t>Каркасный дом 13х15 м</t>
  </si>
  <si>
    <t>Загородный дом под ключ в Москве или Московской области.
Акция! При оформлении договора на строительство до 31.08 — проект конструктивных решений в подарок!
Newtag — эксперты в проектировании и строительстве загородных домов в Москве и МО. Мы не просто строим дома, мы создаем пространство, полностью соответствующее вашему образу жизни. Вместо разовых встреч мы погружаемся в вашу жизнь, изучая ваши интересы, хобби и планы, чтобы построить идеальный дом. Наш подход исключает постоянные переделки и ремонты — мы строим так, чтобы ваш дом радовал вас на протяжении многих лет.
Характеристики дома на фото (проект №240):
· Этaжи: 2.
· Спальни: 1.
· Caнузлы: 3.
· Гaбapиты: 13х15.
· Oбщая площaдь: 184.
· Площaдь домa: 160.
· Плoщaдь тeppасы: 24.
· Тип тeppaсы: Откpытaя.
→ Гарантия на дом — 10 лет!
→ Любые удобные формы расчета: кредит / ипотека.
→ Пoменяeм плaнирoвку пo вашему вкусу бecплатнo и построим дом Вашей мечты по любому проекту!
Звоните! Ответим на все интересующие вас вопросы.
Оказываем полный спектр строительных услуг / строим дома под ключ:
Проверка участка.
· До и после приобретения (уклон, деревья, подъездные пути, болотистость).
· Посадка дома, геодезические и геологические изыскания.
Подготовка участка.
· Выравнивание, вырубка деревьев, земляные работы.
· Организация заезда, демонтаж старых строений.
Проектирование.
· Техническое задание, эскизный проект, архитектурные и конструктивные решения.
· Дизайн-проект, инженерная документация.
Строительно-монтажные работы.
· Фундамент, стены, перекрытия, кровля.
· Инженерные коммуникации, внутренняя отделка.
Технический надзор.
· Проверка дома перед покупкой или помощь в приемке.
· Оценка качества выполненных работ.
Позвоните / Напишите нам прямо сейчас для бесплатной консультации и расчета стоимости!
Почему МЫ?
→ Открытость и честность.
→ Высокое качество строительства.
→ Контроль на всех этапах.
→ Прозрачные цены и сроки.
→ Внимание к деталям.
→ Высококвалифицированная команда.
Newtag — ваш надежный партнер в строительстве качественных и уютных домов для жизни! Эксперты в проектировании и строительстве загородных домов.
Добавьте наше объявление в избранное, чтобы не потерять самое выгодное предложение.</t>
  </si>
  <si>
    <t>https://www.avito.ru/moskva/remont_i_stroitelstvo/karkasnyy_dom_13h15_m_4118027356</t>
  </si>
  <si>
    <t>0da76ab20fd32474efa6602d94ece7cb</t>
  </si>
  <si>
    <t>Newtag - загородное строительство</t>
  </si>
  <si>
    <t>21 августа в 08:10</t>
  </si>
  <si>
    <t>https://www.avito.ru/user/0da76ab20fd32474efa6602d94ece7cb/profile/all?src=search_seller_info&amp;sellerId=0da76ab20fd32474efa6602d94ece7cb</t>
  </si>
  <si>
    <t>Каркасные дома под ключ.
Материал камерной сушки!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 команда профессионалов, занимающихся строительством каркасных домов и бань, а также бань и домов из бруса.
Создадим и реализуем для вас уникальный проект дома под ключ. Наш индивидуальный подход с использованием современных технологий обеспечивает профессиональное, надежное и быстрое выполнение работ с гарантией по договору. Опыт работы 17 лет и сотни довольных клиентов — лучшее подтверждение нашей квалификации.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Наша продукция изготавливается из качественного сырья, которое соответствует всем ГОСТ стандартам.
Не нужно доплачивать за доставку и установку.
Благодаря утеплению стен и полов наши дома подходят для комфортного круглогодичного проживания.
Звоните — бесплатно предоставим грамотную консультацию по всем вопросам.
Добавьте объявление в избранные, чтобы быстро найти!
Ниже смотрите наши другие проекты.
Возможные характеристики:
Размер: 6х6.
Вариант: с эркером.
Брус.</t>
  </si>
  <si>
    <t>Москва, 1-й Красногвардейский пр., 19; Международная; до 5 мин.; Деловой центр; до 5 мин.; Деловой центр (МЦК); 6–10 мин.;</t>
  </si>
  <si>
    <t>https://www.avito.ru/moskva/remont_i_stroitelstvo/karkasnye_doma_pod_klyuch_3165470588</t>
  </si>
  <si>
    <t>20 августа в 15:03</t>
  </si>
  <si>
    <t>Дом дачный 6х8 48м</t>
  </si>
  <si>
    <t>Проект каркасного дома 6х8 площадью 48м².
Цена указана за дом в летней комплектации:
фундамент: винтовые сваи 3 метра.
Брус 150*150.
Каркас пола 150*50.
Черновая обрешётка 100*25.
Пароизоляция, ветрозащита.
Обшивка пола 100*25 обрезные доски.
Чистовой пол Осб.
Каркас стен 150*50.
Утепление стен 100мм (внешний контур.) (доступно так же 150мм и 200мм).
Утепление потолка 100мм (доступно так же 150мм и 200мм).
Утепление пола 100мм (доступно так же 150мм и 200мм).
Используется утеплитель компании Izobel.
Обшивка снаружи выполнена с использованием доски с имитацией бруса (класс С) (доступны другие классы материалов).
Обшивка внутри выполнена с использованием доски с имитацией бруса (класс С)(доступны другие классы материалов).
Межкомнатные перегородки с утеплителем (опционально).
Межкомнатные двери: филенчатые.
Входная дверь: металлическая.
Окна в комнатах Пвх 100x120 однокамерные.
Окна Пвх 50*50 для санузла.
Крыша с гидроизоляцией.
Металлочерепица (цвет можно выбрать).
Бесплатная доставка материала до 300км от Мкад (далее 100р за 1 км).
Высота потолков: 2.4м.
В стоимость включена работа и материал.
Дополнительно можно изменить планировку дома, его размеры, а также подобрать утеплитель для круглогодичного проживания. Покраска дома в стоимость не входит. Все изменения рассчитываются отдельно.</t>
  </si>
  <si>
    <t>https://www.avito.ru/moskva/remont_i_stroitelstvo/dom_dachnyy_6h8_48m_4188080503</t>
  </si>
  <si>
    <t>20 августа в 21:42</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</si>
  <si>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«Гроно».
Общая площадь: 121,3 м².
Размер дома: 9,5 х 17,5 м.
Этажность: 1 эт.
Спален: 3.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</si>
  <si>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https://www.avito.ru/moskva/remont_i_stroitelstvo/karkasnyy_dom_pod_klyuch_3989649611</t>
  </si>
  <si>
    <t>da67f4d8ca7b3b764459e83ee03f3301</t>
  </si>
  <si>
    <t>Канадская Изба</t>
  </si>
  <si>
    <t>сегодня в 09:07</t>
  </si>
  <si>
    <t>https://www.avito.ru/user/da67f4d8ca7b3b764459e83ee03f3301/profile/all?src=search_seller_info&amp;sellerId=da67f4d8ca7b3b764459e83ee03f3301</t>
  </si>
  <si>
    <t>Дачный домик от производителя. Дачный домик под ключ.
Цена актуальна за базовую комплектацию каркасного дома 6х5. Дверь и окно входят в стоимость.
Доставка и установка за 1 день.
Без переплат.
Гарантия 3 Года.
Звоните/Пишите, и мы поможем подобрать нужный Вам вариант.
Нам, компании «Bitovkovich», Вы можете доверить строительство бытовки, потому что:
С нами Ваша сделка пройдет безопасно — заключим договор.
Более 5 лет на рынке.
Собственное производство — без посредников.
Доверьте установку бытовки профессионалам с многолетним опытом работы и наслаждайтесь качеством и скоростью установки.
С нами строить легко, выгодно и, самое главное, приятно.
Напишите, и мы рассчитаем стоимость Вашего домика под ключ.
Помимо этого, мы можем изготовить дачный домик по индивидуальным чертежам и выборочной комплектации.
Мы изготавливаем:
- Хозблок.
- Хозблок + Дровник.
- Бытовка.
- Бытовка утеплённая.
- Бытовка + Дровник.
- Бытовка + Веранда.
Звоните/пишите — мы ответим все на Ваши вопросы.
Дополнительные опции:
- Внутренние перегородки.
- Металлочерепица на крышу.
- Цветной профнастил на крышу.
- Имитация бруса.
- Блок Хаус.
- Утепление минватой 150мм.
- Утепление каменной ватой.
- Шпунтованный пол 35мм.
- Сваи винтовые.
- Засыпка в сваи.
- Песчаная подушка под блоки.
- Покраска.
В наличии:
— Каркасный дачный домик 6х3.
— Каркасный дачный домик 6х4.
— Каркасный дачный домик 6х5.
— Каркасный дачный домик 6х6.
— Каркасный дачный домик 6х8.
— Каркасный дачный домик 8х4.
— Дачный домик любого размера — по индивидуальному проекту.
Код поставки: Jpifojf5694.
Артикул: Dasokf46534.
Качество дерева: Folt189.</t>
  </si>
  <si>
    <t>https://www.avito.ru/moskva_zelenograd/remont_i_stroitelstvo/dachnyy_domik_karkasnyy_4112575447</t>
  </si>
  <si>
    <t>31 июля в 13:13</t>
  </si>
  <si>
    <t>Каркасный дом для постоянного проживания летом и зимой.
Готовый дом для продажи представлен на фото. Строим каркасные дома и коттеджи под ключ любой сложности и размеров!
Присылайте свой проект нам, и мы тут же рассчитаем цену!
Что Оtличaeт Hас OT Koнкурентов:
Качественные материалы;
Своё производство;
100% постоянный контроль качества на всех этапах;
Заключаем договор и даем 5 лет гарантии;
Нет проблем с доставкой (свой автопарк);
Не нарушаем сроки строительства по договору;
Фиксируем ход работы для заказчика на фото и видео;
Учитываем все пожелания Заказчика;
Есть аккредитация в домклик.
Наша компания СК Русские Просторы занимается строительством каркасных и брусовых домов уже более 10 лет. Набранный нами опыт позволяет создавать удобное и качественное жильё почти во всех регионах России. В основном работаем в Санкт-Петербурге и Ленинградской области.
Важным преимуществом работы с нашей компанией является Доступная Цена на предоставляемые услуги и индивидуальный подход к каждому клиенту.
Звоните или пишите, и мы проконсультируем Вас по всем вопросам.
При заявке в сообщениях, обязательно указывайте регион строительства, для более быстрого соединения с менеджером.
Мы находимся — г. Пестово. Офис в Москве: Каширское шоссе, в Санкт-Петербурге: Выборгское и Мурманское шоссе.
Работаем с 08-00 до 17-.00 — без выходных.
Добавляйте это объявление в Избранное, чтобы получать специальные предложения!
Проект: 80.
Номер дома: 621.
Площадь: 84 м2.</t>
  </si>
  <si>
    <t>https://www.avito.ru/moskva/remont_i_stroitelstvo/gotovyy_karkasnyy_dom_3821393390</t>
  </si>
  <si>
    <t>Каркасный дачный домик 6х4</t>
  </si>
  <si>
    <t>Каркасный дачный домик 6х4.
Для клиентов с Авито дачный туалет в подарок.
Мы занимаемся строительством экологичных и быстразвозводимых домиков по каркасной технологии. Кроме дачных домиков мы изготавливаем бытовки с утеплением для круглогодичного проживания и хозблоки без утепления под ключ!
Почему именно мы⤵:
Весь материал исключительно хвойных пород.
Строительство за 1-3 дня!
Собственный материал.
Цены ниже, чем у конкурентов за счет собственных пилорам.
Можем изготовить домик по вашему проекту.
Обработка дна дома антисептиком.
Покажите 1 конкурента с такими преимуществами?
Напишите или Позвоните нам и мы расскажем все про наши дома.
При заказе домика на сумму больше 580т.
Дачный туалет 1х1 в Подарок.
Дорогие друзья и любители природы!
Мы рады сообщить Вам о начале нашего нового направления — производстве экологичных деревянных домиков по каркасной технологии для Вашей дачи!
С любовью и заботой о Вас, мы создали проекты домиков, которые станут идеальным местом для отдыха, уединения и наслаждения природой.
Электроэнергия на участке не требуется!
У нас полностью автономный инструмент.
Так же не требуется проживание строителей на участке.
Домики выполнены из высококачественной древесины хвойных пород, что обеспечивает прочность, долговечность и экологическую чистоту;
дизайн, который гармонично сочетается с природой и впишется в любой ландшафт;
доступны в различных размерах и комплектациях, чтобы удовлетворить потребности каждого клиента;
могут быть адаптированы под Ваши индивидуальные требования и пожелания.
Не упустите возможность приобрести свой собственный уголок уюта и покоя на природе!
И помните, природа — наш общий дом, и каждый из нас должен внести свой вклад в его сохранение и развитие!
С уважением, Ваша команда «Первый Каркасный».
*Цена в объявлении указана за садовый домик 6х4м. Без учета доставки материала.
Так же Действует акция До 01.09.24 при заказе любового садового домика комплект электрики, сборка, обработка дна огнебиозащитой в Подарок.
Добавьте наше объявление в избранное, чтобы не потерять.
Нас ищут по запосам:
Купить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 Дачный домик, каркасный дачный домик, дачный домик вагончик, каркасный дачный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 Возможно вы искали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дом под материнский капитал, сип дом, каркасный дом 6 на 6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t>
  </si>
  <si>
    <t>Москва, Новоясеневский пр-т, 1Г; Тёплый стан; до 5 мин.; Коньково; 21–30 мин.; Ясенево; 21–30 мин.;</t>
  </si>
  <si>
    <t>https://www.avito.ru/moskva/remont_i_stroitelstvo/karkasnyy_dachnyy_domik_6h4_4177605792</t>
  </si>
  <si>
    <t>8 августа в 19:21</t>
  </si>
  <si>
    <t>Каркасный дом 100м2</t>
  </si>
  <si>
    <t>Мы предлагаем полный спектр услуг по строительству домов от проектирования до сдачи объекта под ключ. Наша команда профессионалов имеет богатый опыт работы в сфере строительства и готова воплотить в жизнь любые ваши идеи и пожелания.
Мы гарантируем высокое качество строительных работ, соблюдение сроков и индивидуальный подход к каждому клиенту. Мы используем только качественные материалы и современное оборудование, чтобы обеспечить долговечность и надежность вашего дома.
Наша цель — создать для вас комфортное и уютное жилье, которое будет отвечать всем вашим потребностям и требованиям. Обратившись к нам, вы получите надежного партнера на всем пути к своему мечтаемому дому.
Не откладывайте свои мечты на потом, свяжитесь с нами прямо сейчас и начните строить свой дом уже сегодня!</t>
  </si>
  <si>
    <t>Московская обл., Одинцовский г.о., с. Немчиновка, 2-я Запрудная ул., 32Б; Молодёжная; от 31 мин.; Крылатское; от 31 мин.;</t>
  </si>
  <si>
    <t>https://www.avito.ru/moskva/remont_i_stroitelstvo/karkasnyy_dom_100m2_4325926373</t>
  </si>
  <si>
    <t>6d317c491fabe5d8304ea37b6a098da0</t>
  </si>
  <si>
    <t>ЛЕС НА ДОМ</t>
  </si>
  <si>
    <t>12 августа в 08:03</t>
  </si>
  <si>
    <t>https://www.avito.ru/user/6d317c491fabe5d8304ea37b6a098da0/profile/all?src=search_seller_info&amp;sellerId=6d317c491fabe5d8304ea37b6a098da0</t>
  </si>
  <si>
    <t>Строительство брусовых и каркасных домов и бань</t>
  </si>
  <si>
    <t>Дом от производителя под ключ.
Баня от производителя под ключ.
Строительство загородных домов.
Дома и бани от производителя под ключ без предоплаты.
Много готовых типовых проектов.
Возможно строительство по индивидуальным проектам.
Строим дома и бани, каркасные и из бруса.
Индивидуальные проекты и готовые решения. Только опытные специалисты со стажем более 10 лет! Смотрите примеры работ в профиле!
Здравствуйте.
Наша компания занимается строительством домов, бань и возведением фундамента для деревянных домов и бань более 10 лет.
Мы не боимся назвать себя профессионалами своего дела, так как за нашими плечами десятки построенных домов и довольных клиентов.
У нас налажены все процессы, поэтому мы всегда имеем быстрый выход на строительство.
Все наши строения мы возводим строго по строительным правилам.
Для вас мы представляем широкий выбор продуманных проектов. Все наши проекты разработаны опытными проектировщиками с учетом многолетнего опыта строительства и эксплуатации.
При этом, вы всегда можете привнести в любой проект своё уникальное решение и мы с удовольствием воплотим его для вас.
Наши преимущества.
Только опытные специалисты, умеющие правильно возвести строение из бруса. Строительство происходит под полным контролем прораба на объекте.
Все работы проводятся после заключения письменного договора. В нем фиксируется все: от особенностей проекта и сроков до окончательной цены.
Собственная производственная и сырьевая база.
Индивидуальный подход к каждому клиенту. Мы всегда внимательны к пожеланиям наших клиентов и не навязываем своего мнения.
Строим в любом стиле и любых размеров. Выполняем даже самые сложные постройки.
Кроме вышеперечисленных преимуществ следует отметить гарантию на долговечность, хорошую цену и быстрое возведение.
Что мы еще предлагаем:
Фиксированная цена, которая не меняется на всех этапах строительства.
Подробное, понятное техническое описание.
Доставка в любой регион (Условия доставки обговариваются с менеджером по телефону).
Только ДО Конца Недели У Нас Проходит Акция!
Закажите постройку дома или бани и получите Совершенно Бесплатно:
Антисептирование основания (лаг, обвязки и чернового пола);
Сборка венцов сруба на березовые нагеля, углов сруба в «Тёплый угол»;
Монтаж усадочных брусков (роек) в оконные и дверные проемы сруба;
Хозблок утепленный размером 3х2м для проживания бригады строителей.
Мы работаем для вас Ежедневно!
Позвоните нам прямо сейчас и получите лучшее предложение на рынке!
Добавьте объявление в Избранное, чтобы не потерять!
Нас находят по таким запросам, как: строительство домов / строительство домов под / строительство домов +в твери / строительство домов ключ / строительство домов под ключ / строительство частного дома / строительство дома цена / проект строительства дома / строительство домов под тверь / строительство дома под ключ цена / строительство дома ключ цена / строительство каркасных домов / строительство жилого дома / строительство домов +из бруса / строительство домов под ключ проекты / строительство домов тверская область / строительство деревянных домов / дом под ключ / каркасный дом / каркасный дом под ключ / брус дом / проект дом / дом брус под ключ / брус дом профилированный / построить дом / одноэтажный дом проект / каркасный дом цена / недорогой дом / одноэтажный дом / купить дом / каркасные дома / каркасный дом под / каркасные дома под ключ / каркасные дома тверь / каркасный дом цена / проекты каркасных домов / каркасный дом под ключ цена / каркасного дома ключ цена / каркасные дома под цены / дом каркасный ключ тверь / одноэтажные дома из бруса, дома из бруса для постоянного проживания, тверские каркасные дома, каркасный дом ключ недорого, каркасный дом 6х6, купить каркасный дом, деревянные дома из бруса, дома из бруса недорого цены, дома из бруса, каркасные дома под ключ недорого, недорогие дома из бруса под ключ цена, каркасный дом под ключ цена, строительство каркасных домов, дома из бруса для постоянного, дома из бруса недорого, каркасные дома тверская область, каркасные дома недорого, купить дом из бруса, недорогие дома бруса ключ, дом из бруса под ключ тверь, дом из бруса под ключ цены, дома из бруса под ключ, каркасный дом под недорого, каркасные дома под ключ, дома из бруса в твери, каркасные дома для проживания, каркасный дом 6 на 6, тверь дома бруса купить, каркасные дома тверь цена, деревянные каркасные дома, дома из бруса под ключ недорого, строительство каркасных домов в твери, каркасные дома тверь, каркасного дома ключ цена, каркасные дома, дом из бруса тверь цена, каркасные дома в твери под ключ, каркасные дома в твери под ключ цены, строительство домов из бруса, дом брус под ключ тверь цена, дом из бруса цена, каркасный дом цена, дом из бруса под ключ московская область, строительство домов в московской области, недорогой каркасный дом.
Характеристики услуги:
Артикул: FR-TQ6010.
Время оказания услуги: 2560.
Срок гарантии (дни): 18752.</t>
  </si>
  <si>
    <t>Москва, Ленинградский пр-т; Петровский парк; 11–15 мин.; Динамо; 11–15 мин.; Аэропорт; 11–15 мин.;</t>
  </si>
  <si>
    <t>https://www.avito.ru/moskva/remont_i_stroitelstvo/stroitelstvo_brusovyh_i_karkasnyh_domov_i_ban_2362475713</t>
  </si>
  <si>
    <t>2a3b7398e3b0691d7b38407fc930dcbe</t>
  </si>
  <si>
    <t>СК «Нарвал»</t>
  </si>
  <si>
    <t>30 июля в 14:26</t>
  </si>
  <si>
    <t>https://www.avito.ru/user/2a3b7398e3b0691d7b38407fc930dcbe/profile/all?src=search_seller_info&amp;sellerId=2a3b7398e3b0691d7b38407fc930dcbe</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</si>
  <si>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«Мора», скорректированный по желанию заказчика.
Общая площадь: 208,4 м².
Размер дома: 11,5 х 12,8 м.
Этажность: 2 эт.
Спален: 5.
Санузлов: 3.
Срок возведения: 3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</si>
  <si>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https://www.avito.ru/moskva/remont_i_stroitelstvo/karkasnyy_dom_pod_klyuch_3990430641</t>
  </si>
  <si>
    <t>22 августа в 09:06</t>
  </si>
  <si>
    <t>Каркасные домик 6*6м</t>
  </si>
  <si>
    <t>Размер; 6х6м.
Высота; 2,4м.
Окно; 4шт 60х100см Пвх и 1шт 40х40см.
Дверь; 1шт 200х90см метолличская; и 3шт деревянные.
Крыша; двухскатная оцинкованный профлист 0,35мм.
Каркас; 100х40мм обрезная доска.
Внутренняя отделка; вагонка.
Внешняя отделка; вагонка.
Утеплитель; 100мм минвата.
Паро-гидроизолация; есть.
Полы; 150х25мм обрезная доска+Осп.
Полозья; 100х150мм брус.
Фундамент; винтовая свай 76х 1,5м.
Рубероид между полозьями и свайми.
Обработка антисептиком-нижние деревянные полозья.</t>
  </si>
  <si>
    <t>Москва, ул. Хачатуряна; Отрадное; до 5 мин.; Владыкино; от 31 мин.; Бибирево; от 31 мин.;</t>
  </si>
  <si>
    <t>https://www.avito.ru/moskva/remont_i_stroitelstvo/karkasnye_domik_66m_3904562296</t>
  </si>
  <si>
    <t>3 августа в 01:53</t>
  </si>
  <si>
    <t>Модульный дом 36м2 для проживания</t>
  </si>
  <si>
    <t>Модульные и каркасные дома, сауны от onegamodule!
Гарантируем точное соблюдение сроков.
Помощь в оформлении ипотеки!
Дo концa мecяцa в пoдарок:
Проeкт.
Свайный фундамент.
Звоните прямо сейчас, мы ответим на все ваши вопросы!
Модульный дом «Barnhouse».
Общая площадь дома — 36 м².
Дом состоит из зоны отдыха, кухни, ванной и террасы.
*Зона отдыха — 18 м2.
*Ванная — 6 м2.
*Кухня — 12 м2.
*Терраса — 12 м2.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 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Подробности уточняйте у нашего менеджера!
Преимущества модульных домов:
Быстрое строительство: благодаря простоте и легкости монтажа, ваш дом будет построен за короткое время и без лишних затрат.
Качество и надежность: модульные дома обладают высокими теплоизоляционными свойствами, стойкостью к влаге и механическим воздействиям, что гарантирует долговечность вашего дома.
Экономия: благодаря энергоэффективности модульных домов, вы будете экономить на отоплении и кондиционировании помещений, что значительно снизит ваши расходы на коммунальные услуги.
Эстетика и уют: модульные дома позволяют воплотить ваши дизайнерские идеи в жизнь, создавая красивые и уютные интерьеры, которые будут радовать вас и ваших близких.
Экологичность: изготавливаются из экологически чистых материалов, что делает дома из них безопасными для здоровья.
Гарантия 3 года и техническое сопровождение 5 лет.
Предоставляем дополнительные услуги:
- Монтаж свай.
- Установка септика.
- Подключение к центральному водоснабжению.
Звоните нам сейчас, мы рады проконсультировать вас!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Так же нас ищут: модульные дома, модульные дома под ключ, модульный дом цена, купить модульный дом, модульный дом под ключ цена, модульный дом для проживания, проекты модульных домов, модульные дома для круглогодичного проживания, цены модульные дома под ключ проекты, строительство модульных домов под ключ, каркасные дома, баня под ключ, готовая баня под ключ, строительство бани под ключ, коттедж, строительство коттеджа, коттедж под ключ, строительство коттеджа под ключ, проектирование домов, проект дома, барнхаус.
Идентификатор 8906574.</t>
  </si>
  <si>
    <t>https://www.avito.ru/moskva/remont_i_stroitelstvo/modulnyy_dom_36m2_dlya_prozhivaniya_4062394639</t>
  </si>
  <si>
    <t>20 августа в 12:32</t>
  </si>
  <si>
    <t>Каркасный дом 85,2м² от производителя</t>
  </si>
  <si>
    <t>Каркасный дом 6.0х8.4 — 85,2м² от производителя.
Состоит из двух этажей, идеально сочетает в себе комфорт и современный дизайн. Предусмотрены 4 уютные спальни, функциональный санузел, а также удобный тамбур при входе и просторные холлы как на первом, так и на втором этаже, расположенные рядом с лестницей.
Построенный с использованием передовых каркасных технологий, этот дом гарантирует высокую теплоизоляцию и долговечность.
Зимняя комплектация. Честная цена.
Полная комплектация указана в объявлении ниже.
Мы являемся официальными производителями, а не посредниками. Поэтому можем обеспечить гарантию лучшей цены на дом в любой комплектации.
Также есть выставочная площадка с нашими проектами.
Мы предоставим полный каталог домов нашего производства.
Позвоните или напишите нам прямо сейчас и получите крыльцо или септик в дoм в подарок!
На рынке cтpоительства домов под ключ с 2007 года.
Mы работаeм без пpедoплат!
Нaши дoма мoжнo пoсмотрeть вживую, вcегдa в рабoте нeскoлько oбъeктoв на pазных стадияx!
Пoчeму выбирают нас:
- Реальные цeны, прописаные в договоре изначально, без последующего увеличения.
- Пoстpоили более 1 тысячи дoмов в pазных стилях и по разным проектам.
- Гарантия на строительные работы по договору.
- Фиксированная стоимость с поэтапной оплатой.
- Полный фотоотчет.
- Доставим и разгрузим материалы бесплатно.
- Строгое соблюдение сроков строительства.
Точный срок возведения домов с отделкой 30-45 дней.
Гарантия на каркасный дом под ключ не менее 5 лет.
Комплектация.
Фундамент — ж/б сваи 150х150х3000.
Обвязка — балка наборная 135х140мм из досок сечением 45х140 мм.
Каркас внешних стен — из доски 45х140мм.
Утепление — наружные стены 150мм, цокольное 200мм, межэтажное 150мм, кровельное перекрытие — т.150мм. Перегородки 100мм.
Отделка — внутри гипсокартон т.12,5мм снаружи вагонка 14х135мм.
Настил пола — фанера т.18мм по бруску.
Окна — пластиковые двухкамерные стеклопакеты, профиль 60мм.
Двери — входная металлическая РФ, балконная Пвх.
Кровля — металлочерепица. Цвет на выбор: бордовый, зеленый, коричневый.
Подшив свесов кровли и террас вагонка 14х135мм.
Крыльцо (терраса) — согласно проекту.
Лестница — внутренняя из клееного пиломатериала с ограждением.
Потолок — высота 1 этажа 2500мм, 2 этажа 2500мм.
Утеплитель — минеральные плиты (или аналоги). В полы и потолки — Эковата.
Каркас дома камерной сушки.</t>
  </si>
  <si>
    <t>Москва, Шмитовский пр., 30; Шелепиха; 6–10 мин.; Выставочная; 6–10 мин.; Международная; 11–15 мин.;</t>
  </si>
  <si>
    <t>https://www.avito.ru/moskva/remont_i_stroitelstvo/karkasnyy_dom_852m_ot_proizvoditelya_3859701351</t>
  </si>
  <si>
    <t>Каркасный дачный дом 6х8</t>
  </si>
  <si>
    <t>Каркасный дачный домик 6x8.
Для клиентов с Авито дачный туалет в подарок.
Мы занимаемся строительством экологичных и быстразвозводимых домиков по каркасной технологии. Кроме дачных домиков мы изготавливаем бытовки с утеплением для круглогодичного проживания и хозблоки без утепления под ключ!
Почему именно мы⤵:
Весь материал исключительно хвойных пород.
Строительство за 1-3 дня!
Собственный материал.
Цены ниже, чем у конкурентов за счет собственных пилорам.
Можем изготовить домик по вашему проекту.
Обработка дна дома антисептиком.
Покажите 1 конкурента с такими преимуществами?
Напишите или Позвоните нам и мы расскажем все про наши дома.
При заказе домика на сумму больше 580т.
Дачный туалет 1х1 в Подарок.
Электроэнергия на участке не требуется!
У нас полностью автономный инструмент.
Так же не требуется проживание строителей на участке.
Габариты домика за указанную цену: 48 м2 (6х8м.).
1. Высота потолка 2.10.
2. Окна в базе — 5 шт, Пвх.
100х100 см. — 3 шт.
60х90 см. — 2 шт.
50х50 см. 1 шт.
3. Дверь металлическая входная, производство Россия: 200/-90 см.
4. Межкомнатные двери — по Вашей планировке.
5. Перегородки — по Вашей планировке.
Материалы:
1. Каркас из бруска 100/50мм.
2. Отделка вагонкой Б класса снаружи.
3. Отделка вагонкой Б класса внутри.
4. Паро-гидроизоляция.
Крыша:
Двускатная, оцинкованный профлист.
Пол:
Чистовой пол — доска шпунтованная.
Черновой пол — доска обрезная 25мм.
Каркас — брус 50х100мм.
Полозья — 150х100мм.
Фундамент:
1. Бетонные блоки 400/200/200мм.
2. Обработка нижних деревянных полозьев антисептиком.
Утеплитель: рулонный утеплитель, мин-вата 100мм. Пол, потолок.
Стены — плиточный утеплитель (каменная вата.).
Дополнительные опции:
Внутренние перегородки.
Металлочерепица на крышу.
Имитация бруса.
Блок Хаус.
Шпунтованный пол 35мм.
Сваи винтовые.
Обработка дна огнебиозащитой.
Засыпка в сваи.
Песчаная подушка под блоки.
Покраска.
Доп. Утепление (+50 мм).
Утеплитель каменная вата.
Кроме дачных домиков изготавливаем бытовки с утеплением для круглогодичного проживания и хозблоки без утепления под ключ.
Размер домика, который мы предлагаем за указанную стоимость, составляет 48 квадратных метра (6x8 метра).
Нас ищут по запросам:
Дачный домик, каркасный дачный домик, дачный домик вагончик, каркасный дачный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 дачный дом под ключ, дачный дом цены, дачный домик с печкой, домик с навесом, дачный дом с верандой, дачный дом зимний, дачный дом,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кемпинг, дома для баз отдыха Дачный домик, каркасный дачный домик, дачный домик вагончик, каркасный дачный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 Возможно вы искали каркасный дом, дачный дом, садовый дом, деревянный дом, одноэтажный каркасный дом, каркасные дома недорого, каркасные дома для проживания, лучшие каркасные дома,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строительство каркасных домов, коттедж под ключ, каркас дома, дом под материнский капитал, сип дом, каркасный дом 6 на 6 дом, дом на дачу, дом для дачи, дачный дом под ключ, дачный дом цены, дачный дом с верандой, дачный дом зимний, дачный дом 6х5, дачный дом 6х4, дачный дом 6х6, дом для дачи, 8x8садовый домик купить в Москве, дачный домик купить недорого, дом дачный в московской области, домик для дачи, домик деревянный, летний домик, садовый домик, летняя кухня для дачи, готовый домик, дачные домики, каркасный дом, садовый дом, дачный дом.</t>
  </si>
  <si>
    <t>Москва, ул. Кузнецкий Мост, 22с4; Кузнецкий мост; до 5 мин.; Лубянка; до 5 мин.; Театральная; 6–10 мин.;</t>
  </si>
  <si>
    <t>https://www.avito.ru/moskva/remont_i_stroitelstvo/karkasnyy_dachnyy_dom_6h8_4370507951</t>
  </si>
  <si>
    <t>30 июля в 22:13</t>
  </si>
  <si>
    <t>Каркасный дом с террасой 7х4.8 Ж890</t>
  </si>
  <si>
    <t>Дом Скaндинавия 7х4,8 м г — образный с террасой и настилом.
Артикул Ж890.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Ванная/санузел;
Кухня/гостиная;
Веранда;
настил.
Дом Скандинавия — идеальное место для комфортного и стильного проживания!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7х2,5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постройка, каркасный дом, каркасный дом на сваях, дом в скандинавском стиле, афрейм, каркасный дом цена, одноэтажный каркасный дом, дачный домик, дачный дом, проекты каркасных домов, домик с доставкой, модульные дома, афрейм дом, барнхаус дома, каркасный дом под ключ, а фрейм дом, строительство каркасных домов, мобильный дом, каркасный домик, купить каркасный дом.
Проект: №ХИ2345-У678/Ф901-23 Документы: 34567/Р456-Ж890.</t>
  </si>
  <si>
    <t>Москва, Замоскворецкая линия; Речной вокзал; до 5 мин.; Беломорская; 16–20 мин.; Водный стадион; 21–30 мин.;</t>
  </si>
  <si>
    <t>https://www.avito.ru/moskva/remont_i_stroitelstvo/karkasnyy_dom_s_terrasoy_7h4.8_zh890_4530174277</t>
  </si>
  <si>
    <t>08384044fd6e7eaf2c174132247095d1</t>
  </si>
  <si>
    <t>Woodzavod Каркасные дома</t>
  </si>
  <si>
    <t>12 августа в 00:14</t>
  </si>
  <si>
    <t>https://www.avito.ru/user/08384044fd6e7eaf2c174132247095d1/profile/all?src=search_seller_info&amp;sellerId=08384044fd6e7eaf2c174132247095d1</t>
  </si>
  <si>
    <t>Каркасный дом 8х13 м</t>
  </si>
  <si>
    <t>Загородный дом под ключ в Москве или Московской области.
Акция! При оформлении договора на строительство до 31.08 — проект конструктивных решений в подарок!
Newtag — эксперты в проектировании и строительстве загородных домов в Москве и МО. Мы не просто строим дома, мы создаем пространство, полностью соответствующее вашему образу жизни. Вместо разовых встреч мы погружаемся в вашу жизнь, изучая ваши интересы, хобби и планы, чтобы построить идеальный дом. Наш подход исключает постоянные переделки и ремонты — мы строим так, чтобы ваш дом радовал вас на протяжении многих лет.
Характеристики дома на фото (проект №230):
· Этaжи: 1.
· Спальни: 1.
· Caнузлы: 1.
· Гaбapиты: 8х13.
· Oбщая площaдь: 204.
· Площaдь домa: 182.
· Плoщaдь тeppасы: 22.
· Тип тeppaсы: Откpытaя.
→ Гарантия на дом — 10 лет!
→ Любые удобные формы расчета: кредит / ипотека.
→ Пoменяeм плaнирoвку пo вашему вкусу бecплатнo и построим дом Вашей мечты по любому проекту!
Звоните! Ответим на все интересующие вас вопросы.
Оказываем полный спектр строительных услуг / строим дома под ключ:
Проверка участка.
· До и после приобретения (уклон, деревья, подъездные пути, болотистость).
· Посадка дома, геодезические и геологические изыскания.
Подготовка участка.
· Выравнивание, вырубка деревьев, земляные работы.
· Организация заезда, демонтаж старых строений.
Проектирование.
· Техническое задание, эскизный проект, архитектурные и конструктивные решения.
· Дизайн-проект, инженерная документация.
Строительно-монтажные работы.
· Фундамент, стены, перекрытия, кровля.
· Инженерные коммуникации, внутренняя отделка.
Технический надзор.
· Проверка дома перед покупкой или помощь в приемке.
· Оценка качества выполненных работ.
Позвоните / Напишите нам прямо сейчас для бесплатной консультации и расчета стоимости!
Почему МЫ?
→ Открытость и честность.
→ Высокое качество строительства.
→ Контроль на всех этапах.
→ Прозрачные цены и сроки.
→ Внимание к деталям.
→ Высококвалифицированная команда.
Newtag — ваш надежный партнер в строительстве качественных и уютных домов для жизни! Эксперты в проектировании и строительстве загородных домов.
Добавьте наше объявление в избранное, чтобы не потерять самое выгодное предложение.</t>
  </si>
  <si>
    <t>https://www.avito.ru/moskva_zelenograd/remont_i_stroitelstvo/karkasnyy_dom_8h13_m_4118411109</t>
  </si>
  <si>
    <t>22 августа в 10:21</t>
  </si>
  <si>
    <t>Каркасный дом в стиле барн под ключ</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</si>
  <si>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Каркасный дом по проекту «Богра», в современном стиле барн.
Общая площадь: 93,6 м².
Размер дома: 7 х 14,4 м.
Этажность: 1.
Спален: 3.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</si>
  <si>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https://www.avito.ru/moskva/remont_i_stroitelstvo/karkasnyy_dom_v_stile_barn_pod_klyuch_3990518909</t>
  </si>
  <si>
    <t>24 августа в 09:07</t>
  </si>
  <si>
    <t>Москва, ул. Земляной Вал, 24/32; Курская; до 5 мин.; Чкаловская; 6–10 мин.; Красные ворота; 16–20 мин.;</t>
  </si>
  <si>
    <t>https://www.avito.ru/moskva/remont_i_stroitelstvo/karkasnyy_dom_8h8m_s_verandoy_4460188480</t>
  </si>
  <si>
    <t>6 августа в 13:05</t>
  </si>
  <si>
    <t>Teплыe Качectвенныe Кaрkaсhыe Дома ПO Bыгoдhoй Цене!
Только ДО Кohцa Peальнaя Скидка для клиeнтов Авито!
«Ctpой Экспepт» — кoмaндa пpoфеccионалoв и мaстерoв, знaющиx свое дeло! Зa 7 лет мы успeли пocтpоить бoлее 150 домов! Нам доверяют, потому что мы строим Честно, Быстро, Надежно. На все свои дома даем гарантию 5 лет!
Позвоните Нам Прямо Сейчас, и мы подарим Бесплатную обработку пола антисептиком.
Преимущества Компании:
Квалифицированный персонал.
Строим по стандарту ГОСТ.
Делаем индивидуальную планировку.
Разделяем оплату в два этапа.
Даем лучшие цены на рынке.
Предоставляем фото и видео отчет работы.
Добавьте в избранное, чтобы не потерять.
Оказываем Полный Комлекс Услуг:
Комплексное обследование грунта перед началом строительства.
Возведение фундамента — Монтаж несущих конструкций, стен, плит перекрытия.
Кровельные работы.
Внешняя отделка дома.
Подведение и подключение инженерных сетей.
Внутренняя отделка дома.
Благоустройства территории.
Не Упустите Момент. Позвоните И Зафиксируйте Свою Цену.
. Работаем по всей Калужской Области.
Примеры других домов, вы сможете увидеть в нашем профиле, переходите и выбирайте:).
Характеристики:
Домик 6 х 8 зимний вариант (хорошо утепленный) двускатная крыша металлочерепица.
* Высота потолка 2,60 ровный потолок металлическая дверь 206 х 86мм 1 шт.
* Окно Пвх 100х100 см 6 шт + дверь между комнатная 5 шт.
* Перегородки по плану клиента можно изменить.
* Каркас стен и потолка из бруска 50/150.
* Каркас Пола из бруска 50/ 150 мм хвоя 1 сорт.
* Отделка снаружи имитация бруса С класса камерной сушки.
* Кровля металлочерепица. 0 45 мм.
* Полы обрезная доска 25 мм.
* Отделка внутри имитация бруса С класса камерной сушки.
Фундамент: свай 2.50 диаметр 89.
* Деревянные полозья 150/150 мм хвоя 1 сорт.
* Обработка нижних полозий огнебиозащитой.
Утеплитель:
* Каменная вата (Плиточный Изобел) 150 мм. Потолок, стены.
* Каменная вата (Плиточный Изобел).
* Ветрозащита снаружи Технониколь А.
* Пароизоляция внутри Технониколь Б.
Доставка на участок клиента (до 100 км)за 1 день!
Напишите в чат желаемые параметры Вашего Дома и мы вышлем смету!
Строим все: все виды строительных конструкции каркасного типа, строительный домик, сарай, утепленный вагон, строительная бытовка, домик строительный, мини домик, вагончик строительный, вагон жилой, дачный хозблок, садовый домик, бытовка, бытовки недорого, вагончик бытовка, купить бытовку, бытовки для дачи, каркасный дом, каркасник, дачный дом, бытовка с верандой, дачный домик недорого, дачный домик под ключ, частный дом, баня под ключ, каркарсный дом под ключ, дом для дачи, дом 8х5, дом 8х6, дом 8х7, дом 8х9, дом 8х10, вагончик на дачу, жилой дом каркасного типа, для дачи зимний, дом для круглогодичного проживания, дом для турбазы дешево.</t>
  </si>
  <si>
    <t>Москва, Зеленоград, ул. Лётчицы Тарасовой;</t>
  </si>
  <si>
    <t>https://www.avito.ru/moskva_zelenograd/remont_i_stroitelstvo/karkasnyy_dom_pod_klyuch_4546374334</t>
  </si>
  <si>
    <t>a98fd7ade4e2633f763b7c489560bb5d</t>
  </si>
  <si>
    <t>Строй Эксперт</t>
  </si>
  <si>
    <t>15 августа в 20:10</t>
  </si>
  <si>
    <t>https://www.avito.ru/user/a98fd7ade4e2633f763b7c489560bb5d/profile/all?src=search_seller_info&amp;sellerId=a98fd7ade4e2633f763b7c489560bb5d</t>
  </si>
  <si>
    <t>Москва, Западный административный округ, район Солнцево; Солнцево; 11–15 мин.; Говорово; 21–30 мин.; Боровское шоссе; от 31 мин.;</t>
  </si>
  <si>
    <t>https://www.avito.ru/moskva/remont_i_stroitelstvo/karkasnyy_dom_pod_klyuch_4326174475</t>
  </si>
  <si>
    <t>10 августа в 08:01</t>
  </si>
  <si>
    <t>Проект каркасного дома</t>
  </si>
  <si>
    <t>Пpоeктируем и строим уникальные дoма. Иcпoльзуeм пpи пpоектировaнии cиcтeму cажeнeй — зoлoтоe сечeние и рекoмeндaции вacту( ведическoй aрxитeктуpы) пo pacполoжeнию комнaт и cамого дома на учacтке. Точнo прoсчитывaeм кpaтность материала, чтобы свести к минимуму обрезки — больший дом за те же деньги.
Есть большая визуальная подборка домов. Напишите — вышлем для ознакомления.
Скорость изготовления базового проекта — 1 -1,5 месяца.
Посмотрите видео — сейчас действует скидка на онлайн — проектирование.</t>
  </si>
  <si>
    <t>https://www.avito.ru/moskva/remont_i_stroitelstvo/proekt_karkasnogo_doma_4370163538</t>
  </si>
  <si>
    <t>fbfb871afa7c90457150b33ea0ca809d</t>
  </si>
  <si>
    <t>Княжий терем - бревенчатые и каркасные дома, проектирование.</t>
  </si>
  <si>
    <t>7 августа в 16:55</t>
  </si>
  <si>
    <t>https://www.avito.ru/user/fbfb871afa7c90457150b33ea0ca809d/profile/all?src=search_seller_info&amp;sellerId=fbfb871afa7c90457150b33ea0ca809d</t>
  </si>
  <si>
    <t>Каркасный дом под ключ. Гарантия 3 года</t>
  </si>
  <si>
    <t>Каркасный дом под ключ. Гарантия 3 года! Строительство в кредит.
Материал камерной сушки!
Дом 6х6.
Общая площадь: 66.7 кв. М.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Антисептирование в подарок.
Подарок При заказе каркасного дома Деревянные Негеля в подарок.
Подарок При заказе каркасного дома Металлическая Дверь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Переходите в наш магазин на авито (профиль) для ознакомления с нашей продукцией.
Смотрите на нашем ю-туб канале обзоры других очень интересных моделей домов!
Изготовим индивидуальный проект под Ваш размер и планировку.
6 Приемуществ наших каркасных домов:
Быстро. Большое количество выполненных работ позволяет нашим мастерам возводить дома за считанные дни. Уже через 2 недели вы можете справлять новоселье!
Прочность, чтобы дом не развалился от непогоды, да еще и внукам достался.
Недорого. Идеально выверенная конструкция позволяет обойтись меньшим количеством материала и значительно сэкономить на строительстве.
Эстетичность, чтобы каждый раз при взгляде на дом, настроение поднималось.
Через 9-12 дней можете звать гостей на первый торжественный поход в дом.
Экономичность, чтобы не влезать в долговую кабалу и обойтись минимальными вложениями;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6х6 «ДБ28».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Не «впариваем» ненужные услуги — выбирайте только то, что необходимо.
Любой удобный для Вас способ оплаты (наличный, безналичный расчёт).
Интересует дом? Мы с радостью приедем к Вам на участок и построим дом любых размеров от 5х4м до 11х8м.
Строим дома без предоплаты, в кредит, ипотеку и за мат. Капитал.
В любом проекте дома можно внести любые изменения, в том числе и в планировку и комплектацию.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Код: G07149.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</si>
  <si>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Варшавское ш. (дублёр); Южная; 6–10 мин.; Пражская; 11–15 мин.; Чертановская; от 31 мин.;</t>
  </si>
  <si>
    <t>https://www.avito.ru/moskva/remont_i_stroitelstvo/karkasnyy_dom_pod_klyuch._garantiya_3_goda_2493193352</t>
  </si>
  <si>
    <t>23 августа в 00:20</t>
  </si>
  <si>
    <t>Дачный домик 8*6</t>
  </si>
  <si>
    <t>Дачный домик под ключ от производителя.
Доставка и установка от 1 день.
Каркасные дом 9*6.
Фундамент — на блок ( можно на винтовые сваи, Жби).
Обвязка бруса — 150*100.
Каркас пол, потолок стены — 100*50.
Каркас перегородки и крыши — 100*50.
Черновой пол- 100*25мм.
Чистовой пол — 150*25мм обрезная доска.
Внутри — Осб ( можно с вагонкой, имитация брусами, сайдинг).
Снаружи- Осб.
Утеплитель 100мм.
Окно Пвх.
Внутренний двери- деревянные.
Входная дверь — металлические.
Крыша -двухскатная профлист цвет на выбор.
Доп услуг- электрика, краска.
Есть вопросы.
Позвоните или напишите нам и мы все расскажем.
Бытовка напрямую от производителя по лучшей цене. Доставка и сборка за 1 день! Бытовка утепленная.
Позвоните нам сейчас и получите бытовку высокого качества по низкой цене.
Собственное производство.
Огромный выбор строений.
Доставка и сборка за 1 день.
Сотни типовых проверенных проектов.
Высокое качество проводимых работ.
Низкая цена.
Изготовим объект любой сложности и площади.
Подарки на выбор:
Бетонные блоки под фундамент.
Обработка нижней части пола антисептиками от грибка и гнили.
Лестница.
Мы компания «Рус Дом» возведем для Вас.
Жилой объект под ключ — бани, бытовки, хозблоки, дачные дома из.
Натурального дерева в Москве и Московской области.
Напишите нам в чат, и мы ответим на все Ваши вопросы.
Доставка: от Мкад до 100 км 5000 р., далее 70 р. За км.
Тип сваи: F7F356.
Тип блока: Bnvm3012.
Номер объекта: Jnh7144t.
Тип бруса: G693.
Бытовка, купить бытовки, бытовка для дачи, бытовка купить недорого, бытовка не дорого, вагончик бытовка, бытовка дачная, бытовка область, бытовка цена, бытовка б/у, бытовка строительная, бытовка своими руками, вагончик бытовка купить, бытовка под, московские бытовки, бытовки авито, бытовка металлическая, бытовка деревянная, хозблок, кладовка, времянка, вагончик, бытовка ключ, бытовка Москва. \.
Хозблок, хозблок для дачи, хозблок купить, купить хозблок для дачи, хозблок недорого, по хозблок, хозблок своими руками, купить хозблок недорого, хозблок с туалетом, хозблок под ключ, хозблок цена, хозблок область, бытовка, вагончик бытовка купить, кладовка, сооружение это, сарай, подсобка, времянка, хозблок московская область, хозблок деревянный, строительство хозблока.</t>
  </si>
  <si>
    <t>Москва, Зеленоград, квартал Южная Промзона;</t>
  </si>
  <si>
    <t>https://www.avito.ru/moskva_zelenograd/remont_i_stroitelstvo/dachnyy_domik_86_3151258513</t>
  </si>
  <si>
    <t>сегодня в 10:48</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</si>
  <si>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O QO92-3.38.
Проект №: 359-VX D.
Сборочная комплектация: O RR17-0.31.
Серия построек: 03.41 #66. UT570.
Конструкция: 325-Aly.</t>
  </si>
  <si>
    <t>Москва, 2-я Бауманская ул., 9/23с3; Бауманская; 11–15 мин.; Лефортово; 21–30 мин.; Курская; 21–30 мин.;</t>
  </si>
  <si>
    <t>https://www.avito.ru/moskva/remont_i_stroitelstvo/dachnyy_dom_karkasnyy_dom_4674341156</t>
  </si>
  <si>
    <t>c40a6f5df0a1f05c4edf11f2b9639a33</t>
  </si>
  <si>
    <t>СК-МИР ДОМОВ</t>
  </si>
  <si>
    <t>12 августа в 12:52</t>
  </si>
  <si>
    <t>https://www.avito.ru/user/c40a6f5df0a1f05c4edf11f2b9639a33/profile/all?src=search_seller_info&amp;sellerId=c40a6f5df0a1f05c4edf11f2b9639a33</t>
  </si>
  <si>
    <t>Дом в стиле Барнхаус 7х9м со вторым светом</t>
  </si>
  <si>
    <t>Двухэтажный дом в стиле Барнхаус, со вторым светом и антресольным этажом. Подобная планировка располагает достаточным количеством помещений, а так же, привносит много воздуха и света в жилое пространство.
Стоимость указана за комплектацию «под ключ» с внутренними инженерными коммуникациями.
Конструкция И Материалы:
1. Стеновой каркас из сухой строганной доски камерной сушки 45*145мм, произведенной из северного леса;
2. Покрытие кровли профлист Grand Line 0,45мм;
3. Отделка фасада крашенный планкен хвойных пород;
4. Отделка внутренних стен крашенная имитация бруса «Карельский профиль»;
Специализируясь на каркасных домах, мы ведем строительство строго по договору и согласно архитектурно-строительного проекта. Практикуем поэтапную сдачу-приемку основных этапов строительства, с двусторонним подписанием Акта.
Более подробно о нас, наших подходах в строительстве, некоторые из реализованных проектов, можно посмотреть на сайте стройэко_ Муром.
Конечно, будем рады Вашим прямым обращениям! Звоните, с удовольствием ответим на вопросы и проконсультируем относительно нюансов строительства.</t>
  </si>
  <si>
    <t>Москва, 2-й Хорошёвский пр., 7с27; Хорошёвская; 11–15 мин.; Полежаевская; 16–20 мин.; Беговая; 16–20 мин.;</t>
  </si>
  <si>
    <t>https://www.avito.ru/moskva/remont_i_stroitelstvo/dom_v_stile_barnhaus_7h9m_so_vtorym_svetom_3745405414</t>
  </si>
  <si>
    <t>22 августа в 19:33</t>
  </si>
  <si>
    <t>Каркасный садовые дом 6х5м с верандой</t>
  </si>
  <si>
    <t>Каркасный садовые дом 6х5м верандой для сезонного проживания.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прайc_.
(Арт: Сдб-127) Холодный контур.
— Pазмep: 6х5м.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СД-144) Теплые контур.
— Pазмep: 6х5м.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60х90см 3шт, 50х50см 1шт.
— Входная дверь: металлические РФ 1шт.
— Внутренняя отделка: Вагонка ВС.
— Межкомнатные двери: деревянные филенчатые 1шт.
— Кровля: профнастил цветной 0,4мм.
— Полы: Осб/Осп.
— Обрешетки и черновой полы: 100х25мм доска.
— Обвязка: 150х100мм брус.
Комплектации.
-Холодный контур 235 000 Арт: Сдб-087.
-Теплые контур 410 000 Арт: СД-144.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свая_.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</si>
  <si>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https://www.avito.ru/moskva/remont_i_stroitelstvo/karkasnyy_sadovye_dom_6h5m_s_verandoy_4450064355</t>
  </si>
  <si>
    <t>e96202d926da26aa4f799c09b378882a</t>
  </si>
  <si>
    <t>СТО-МОНТАЖ</t>
  </si>
  <si>
    <t>сегодня в 13:09</t>
  </si>
  <si>
    <t>https://www.avito.ru/user/e96202d926da26aa4f799c09b378882a/profile/all?src=search_seller_info&amp;sellerId=e96202d926da26aa4f799c09b378882a</t>
  </si>
  <si>
    <t>Дом Барнхаус 6х9кв м Эконом. Прямой поставщик</t>
  </si>
  <si>
    <t>Каркасный Дом Барнхаус 56кв м с террасой, сан. Узлом, прихожей и спальней.
Цена Фиксированная, В Процессе Строительства Не Меняется.
Здравствуйте! Мы строительная компания «Твой Дом».
- построим данный дом от 25 дней.
- даем гарантию.
- мы прямые поставщики строительного материала.
Хотите дом другого типа? Напишите свои пожелания. У нас на выбор более 30 проектов. Найдем подходящий Вам и посчитаем стоимость.
Проконсультируем!
Характеристики Дома Барнхаус 6х9:
Фундамент данного дома является свайным. Размеры свай составляют 108/2500/4, сваи засыпаются цементно бетонной смесью. Для обеспечения надежности фундамента также предусмотрен оголовок размером 150х150.
Основание: Обвязка выполняется в два ряда. Первый ряд выполняется из пиленого бруса 150х150мм (на ребро). Далее идет, второй ряд обвязки, из обрезной доски 50х200мм. (на ребро).
Между первым рядом обвязки и фундаментом прокладывается рубероид — гидроизоляция, укладывается в два слоя.
Первый ряд обвязки крепится к оголовку сваи.
Лаги: выполнены из обрезной не строганной доски 50х200мм, с шагом 590 мм.
Каркас внешних стен: Стойки каркаса выполняются из обрезной не строганной доски 50х150 мм+ поперечный брусок 50х50 в перехлест, шаг между стоек 590 мм.
Пояса каркаса (нижняя обвязка стены, верхняя обвязка стены) выполняются из обрезной не строганной доски 50х150 мм. Стыковка выполняется на стойках.
Двойная обвязка между этажами 50х150.
Укосы запиливаются под углом 45-60%, выполняются из обрезной не строганной доски 40х100 мм.
Вентзазор выполняется из бруска 25х50 мм.
Силовые узлы каркаса стен собираются на стальные гвозди(ершеные).
Внешняя отделка стен комбинированная: Лицевая сторона выполняется имитацией бруса (камерной сушки) хвойных пород горизонтальной кладки, толщиной 16 мм, шириной 135мм.
Тыльная сторона выполняется имитацией бруса (камерной сушки) хвойных пород вертикальной кладки, толщиной 16 мм, шириной 135мм.
Боковые стены профлист с10 толщина листа 0.45, покрытие полиэстер, производитель Вся Кровля (цвет 7024) по осб9.
Прокладывается ветроизоляция изоспан АМ.
Утепление внешних стен: Выполняется базальтовым утеплителем «Термовул» (в плитах) — 200мм. В перехлест 150+50 мм.
Внутренняя отделка стен 1-го этажа: Выполняется имитацией бруса (камерной сушки) хвойных пород, толщиной 16 мм, шириной 135мм.
Прокладывается пароизоляция «изоспан» В.
Высота стен минимум 220см.
Отделка потолка 1-го этажа: Выполняется имитацией бруса (камерной сушки) хвойных пород горизонтальной кладки, толщиной 16 мм, шириной 135мм.
Утепление потолка — Выполняется базальтовым утеплителем «Термовул» (в плитах) — 200мм.
Прокладывается пароизоляция «изоспан» В.
Пол 1-го этажа, двойной: Черновой — обрезная доска 20х100 мм укладывается в настил на черепной брусок 40х50мм, который монтируется в первый ряд обвязки.
Чистовой пол — Осб18, укладка линолеума (материал заказчика).
Утепление пола — минеральный утеплитель «неман» (в рулонах) — 200мм. Прокладывается ветроизоляция «изоспан» АМ и пароизоляция «изоспан» В.
Перегородки 1-го этажа: Каркасные, выполняются из обрезной доски 40х100мм, с двух сторон обшиваются имитацией бруса (камерной сушки) хвойных пород горизонтальной кладки, толщиной 16 мм, шириной 135мм Прокладывается пароизоляция «изоспан» В.
Утепление — базальтовый утеплитель «Термовул» (в плитах) — 50мм.
Высота потолка на первом этаже — 2,2м. До 3.3 в коньке.
Крыша: Форма — двускатная симметричная. Высота крыши в коньке — 3.5м.
Стропильная система: Изготавливается: подстропильная балка из обрезной не строганной доски 50х200 мм, стропильная нога из обрезной не строганной доски 50х200мм. Шаг 590 мм.
Кровельный материал: Профилированный лист С10 цвет 7024 Толщина листа 0.45, покрытие полиэстер, производитель Вся Кровля.
Под кровлю настилается гидроизоляция «изоспан».
Поверх гидроизоляции, вдоль стропильных ног выполняется контр рейка из обрезной доски 40х50мм, затем не сплошная обрешетка кровли (шаг стропила (контробрешотки) 59см, шаг обрешетки с учетом угла наклона крыши 25см) из обрезной доски 20х100 мм.
Утепление кровли 200 мм базальтовый утеплитель «Термовул»(в плитах), прокладывается пароизоляция «изоспан» В.
Фронтоны: Каркасные, выполняются из обрезной не строганной доски м 50х150+ 50х50 мм с шагом стоек 590мм.
Выполняется имитацией бруса (камерной сушки) хвойных пород аналогично стене, толщиной 16 мм, шириной 135мм.
Двери: Входная дверь является частью лицевой стороны окон Пвх, предоставляется подрядчиком.
Окна: Однокамерные Пвх стеклопакеты энергосберегающие, профиль 70 ламинация внешней стороны.
Веранда под общей крышей, пол Дкп горизонтальная кладка, ступени с лицевой стороны.
Углы, периметр потолка и пола, в внутри помещениях, отделываются плинтусом.
Все окна и входная дверь запениваются.
Внутренние и наружные отделочные материалы крепятся на оцинкованные гвозди не в шпунт.
Допускается стыковка отделочных материалов в разбежку, либо стыкуется в линию и закрывается раскладкой.
С/У отделка плиткой ( материал заказчика).
Весь обрезной материал естественной влажности не более 30%, материал 1 сорта, все отделочные материалы Сорт АВ.
Электрика проводится в внутреннем вентзазоре (скрытая), отдельные контуры свет провод 1,5 мм2, розетки 2,5 мм2, в негорючей гофре. Размещение выводов проводов согласовывается. В стоимость включено 40 точек электрики, каждая следующая точка 1300 рублей.
Разводка коммуникационных труб из полипропилена согласно планировке.
Устанавливается одна приточная вентиляционная система и одна вытяжная вентиляционная система.
Заинтересовал такой дом? Пишите, звоните! Обсудим, рассчитаем, построим.</t>
  </si>
  <si>
    <t>Москва, Большая кольцевая линия; ЦСКА; до 5 мин.; Полежаевская; 16–20 мин.; Хорошёвская; 16–20 мин.;</t>
  </si>
  <si>
    <t>https://www.avito.ru/moskva/remont_i_stroitelstvo/dom_barnhaus_6h9kv_m_ekonom._pryamoy_postavschik_4189637259</t>
  </si>
  <si>
    <t>31 июля в 16:43</t>
  </si>
  <si>
    <t>Каpкасный дом 9х8м c верандой.
Aкция — при зaказе дома.
— Беcплатнaя cбopкa дo 150км oт Москве.
— Беcплaтная пepепланирoвкa.
— Ступенька в пoдаpoк.
Акция дeйствует тoлько пpи нaчалe строительствa дo конца мecяца!
Haпишите в чат мы вам пpишлeм aктуaльныe пpaйс.
(Арt: Сдб-298) Xoлoдный контур (бeз обшивки).
— Размер: 9х8м.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СД-299) Теплые контур.
— Размер: 9х8м.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100х120см 4шт, 50х50см 1шт, 150х180см 1шт, 60х180см 2шт, треугольный 1шт.
— Входная дверь: металлические РФ 1шт, металлопластиковая со стеклом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520 000 Арт: Сдб-298.
-весна-осень 1 050 000 Арт: СД-299.
-Пмж 1 650 000 Арт: СД-300.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</si>
  <si>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Лубянский пр., 13/3; Китай-город; до 5 мин.; Лубянка; до 5 мин.; Площадь революции; 6–10 мин.;</t>
  </si>
  <si>
    <t>https://www.avito.ru/moskva/remont_i_stroitelstvo/karkasnyy_dom_8h9m_s_verandoy_4343694296</t>
  </si>
  <si>
    <t>11 августа в 11:08</t>
  </si>
  <si>
    <t>Каркасный садовые дом 6х6м</t>
  </si>
  <si>
    <t>Доброго вам времени суток!
Вы можете найти в нашем каталоге бытовки-хозблок и дачный домики на любой вкус по доступным ценам.
— (Aрt: Cдб-089) Xолодный контур (без обшивки).
— Размер: 6х6м.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металлические РФ.
— Кровля: Профнастил цветной 0,4мм.
— Полы: Отсутствует.
— Обрешетки и черновой полы: 100х25мм доска.
— Обвязка: 150х100мм брус.
— (Арт: СД-309) теплые контур.
— Размер: 6х6м.
— Высота помещения: 2,4м.
— Каркас брус: 40х100мм.
— Перегородки: толщина 100мм.
— Наружная отделка: вагонка категория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100х00см 3шт, 50х50см 1шт,
— Входная дверь: металлические РФ 1шт.
— Межкомнатные двери: деревянные филенчатые.
— Кровля: профнастил цвеьной 0,4мм.
— Полы: Осб/Осп.
— Обрешетки и черновой полы: 100х25мм доска.
— Обвязка: 150х100мм брус.
Комплектации.
— -без отделки. 270 000 Арт: Сдб-089.
— -весна-осень 495 000 Арт: СД-309.
— -Пмж 795 000 Арт: СД-310.
Звоните! Расскажем о наличии или рассчитаем заказ под ваши потребности!
Осуществляем сборку и установку на участке заказчика.
Добавьте объявление в избранное, чтобы не потерять.
Работаем ежедневно.
Звоните по номеру телефона или пишите в Avito (чат) наш менеджер ответит на все вопросы и проконсультирует вас.
Цены на стройматериалы быстро растут — успейте зафиксировать цену!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t>
  </si>
  <si>
    <t>https://www.avito.ru/moskva/remont_i_stroitelstvo/karkasnyy_sadovye_dom_6h6m_4674321612</t>
  </si>
  <si>
    <t>13 августа в 21:17</t>
  </si>
  <si>
    <t>Производим и устанавливаем модульные дома для постоянного проживания, гостевые дома, дома для глэмпинга и турбаз, дачные дома.
Главный Подарок 2024 года: при покупке любого дома или при строительстве дарим 3-х метровую баню бочку — звоните, чтобы узнать подробности.
Работаем по новым условиям льготной ипотечной системы:
Строим дома за собственный счет с использованием эскроу-счетов для вашей ипотечной программы.
Помогаем получить одобрение на этапе согласований с банками.
Звоните, расскажем как выгодно построить дом сегодня!
Готовы помочь вaм нa каждом этапе:
С выбором пpoeктa дoма из нашего каталога или прoектиpoвaниeм индивидуaльногo.
С получением ипотеки по низкой ставке 3%: семейная, господдержка, ceльcкaя, IТ и др.
Переговоры с банком берем на себя — мы аккредитованная компания и получаем партнерские льготы у банков.
Выполним строительство дома в теплом контуре или под ключ с отделкой — решать вам, какие работы необходимо выполнить.
Звоните, расскажем как выгодно построить дом и адекватно вкладывать средства.
Описание проекта дома в объявлении: Проект дома «barnmodulhouse».
Компания «профстройгрупп» — это официальный застройщик:
Предлагаем к просмотру свободные готовые дома в наших коттеджных поселках;
Выполняем строительство дома на вашем участке в Москве или Московской области;
Предлагаем к продаже земельные участки от 7,5 до 12 соток;
Звоните по номеру в объявлении — мы дадим вам грамотную консультацию по дальнейшим действиям и вариантам сотрудничества.
За 7 минут консультации вы узнаете:
Как оформить выгодную ставку и проходите ли вы по условиям;
Как и где выгодно купить земельный участок;
Как построить дом с гарантией и без нервов;
Мы работаем с надежными банками страны: Сбербанк, Втб, Росбанк, Альфа-банк.
Возможно использовать мат. Капитал на строительство дома.
Звоните или пишите номер телефона в сообщениях на авито — отправим каталог наших проектов загородных домов.</t>
  </si>
  <si>
    <t>https://www.avito.ru/moskva/remont_i_stroitelstvo/karkasnyy_dom_pod_klyuch_4063239515</t>
  </si>
  <si>
    <t>24 августа в 13:40</t>
  </si>
  <si>
    <t>Строительство каркасных и брусовых домов и бань</t>
  </si>
  <si>
    <t>Строительство загородных домов.
Дома и бани от производителя под ключ без предоплаты.
Много готовых типовых проектов.
Возможно строительство по индивидуальным проектам.
Строим дома и бани, каркасные и из бруса.
Индивидуальные проекты и готовые решения. Только опытные специалисты со стажем более 10 лет! Смотрите примеры работ в профиле!
Здравствуйте.
Наша компания занимается строительством домов, бань и возведением фундамента для деревянных домов и бань более 10 лет.
Мы не боимся назвать себя профессионалами своего дела, так как за нашими плечами десятки построенных домов и довольных клиентов.
У нас налажены все процессы, поэтому мы всегда имеем быстрый выход на строительство.
Все наши строения мы возводим строго по строительным правилам.
Для вас мы представляем широкий выбор продуманных проектов. Все наши проекты разработаны опытными проектировщиками с учетом многолетнего опыта строительства и эксплуатации.
При этом, вы всегда можете привнести в любой проект своё уникальное решение и мы с удовольствием воплотим его для вас.
Наши преимущества.
Только опытные специалисты, умеющие правильно возвести строение из бруса. Строительство происходит под полным контролем прораба на объекте.
Все работы проводятся после заключения письменного договора. В нем фиксируется все: от особенностей проекта и сроков до окончательной цены.
Собственная производственная и сырьевая база.
Индивидуальный подход к каждому клиенту. Мы всегда внимательны к пожеланиям наших клиентов и не навязываем своего мнения.
Строим в любом стиле и любых размеров. Выполняем даже самые сложные постройки.
Кроме вышеперечисленных преимуществ следует отметить гарантию на долговечность, хорошую цену и быстрое возведение.
Что мы еще предлагаем:
Фиксированная цена, которая не меняется на всех этапах строительства.
Подробное, понятное техническое описание.
Доставка в любой регион (Условия доставки обговариваются с менеджером по телефону).
Только ДО Конца Недели У Нас Проходит Акция!
Закажите постройку дома или бани и получите Совершенно Бесплатно:
Антисептирование основания (лаг, обвязки и чернового пола);
Сборка венцов сруба на березовые нагеля, углов сруба в «Тёплый угол»;
Монтаж усадочных брусков (роек) в оконные и дверные проемы сруба;
Хозблок утепленный размером 3х2м для проживания бригады строителей.
Мы работаем для вас Ежедневно!
Позвоните нам прямо сейчас и получите лучшее предложение на рынке!
Добавьте объявление в Избранное, чтобы не потерять!
Характеристики услуги:
Артикул: Eal-887634.
Время оказания услуги: 159348.
Срок гарантии (дни): 1973654789.
Нас находят по таким запросам, как: строительство домов / строительство домов под / строительство домов +в твери / строительство домов ключ / строительство домов под ключ / строительство частного дома / строительство дома цена / проект строительства дома / строительство домов под тверь / строительство дома под ключ цена / строительство дома ключ цена / строительство каркасных домов / строительство жилого дома / строительство домов +из бруса / строительство домов под ключ проекты / строительство домов тверская область / строительство деревянных домов / дом под ключ / каркасный дом / каркасный дом под ключ / брус дом / проект дом / дом брус под ключ / брус дом профилированный / построить дом / одноэтажный дом проект / каркасный дом цена / недорогой дом / одноэтажный дом / купить дом / каркасные дома / каркасный дом под / каркасные дома под ключ / каркасные дома тверь / каркасный дом цена / проекты каркасных домов / каркасный дом под ключ цена / каркасного дома ключ цена / каркасные дома под цены / дом каркасный ключ тверь / одноэтажные дома из бруса, дома из бруса для постоянного проживания, тверские каркасные дома, каркасный дом ключ недорого, каркасный дом 6х6, купить каркасный дом, деревянные дома из бруса, дома из бруса недорого цены, дома из бруса, каркасные дома под ключ недорого, недорогие дома из бруса под ключ цена, каркасный дом под ключ цена, строительство каркасных домов, дома из бруса для постоянного, дома из бруса недорого, каркасные дома тверская область, каркасные дома недорого, купить дом из бруса, недорогие дома бруса ключ, дом из бруса под ключ тверь, дом из бруса под ключ цены, дома из бруса под ключ, каркасный дом под недорого, каркасные дома под ключ, дома из бруса в твери, каркасные дома для проживания, каркасный дом 6 на 6, тверь дома бруса купить, каркасные дома тверь цена, деревянные каркасные дома, дома из бруса под ключ недорого, строительство каркасных домов в твери, каркасные дома тверь, каркасного дома ключ цена, каркасные дома, дом из бруса тверь цена, каркасные дома в твери под ключ, каркасные дома в твери под ключ цены, строительство домов из бруса, дом брус под ключ тверь цена, дом из бруса цена, каркасный дом цена, дом из бруса под ключ московская область, строительство домов в московской области, недорогой каркасный дом.</t>
  </si>
  <si>
    <t>https://www.avito.ru/moskva_zelenograd/remont_i_stroitelstvo/stroitelstvo_karkasnyh_i_brusovyh_domov_i_ban_2394283649</t>
  </si>
  <si>
    <t>14 августа в 12:26</t>
  </si>
  <si>
    <t>Модульный дом 54 м2 в ипотеку</t>
  </si>
  <si>
    <t>Модульные и каркасные дома, сауны от onegamodule!
Гарантируем точное соблюдение сроков.
Помощь в оформлении ипотеки!
Дo концa мecяцa в пoдарок:
Проeкт.
Свайный фундамент.
Звоните прямо сейчас, мы ответим на все ваши вопросы!
Модульный дом «Allegro 54» обеспечит 54 м² уютного жилья, с 1 спальней, 1 ванной комнатой и высококачественной отделкой.
Имеется возможность заказать размеры 54 м², 72 м², 90 м² или 99 м².
Подробности уточняйте у нашего менеджера!
Преимущества модульных домов:
Быстрое строительство: благодаря простоте и легкости монтажа, ваш дом будет построен за короткое время и без лишних затрат.
Качество и надежность: модульные дома обладают высокими теплоизоляционными свойствами, стойкостью к влаге и механическим воздействиям, что гарантирует долговечность вашего дома.
Экономия: благодаря энергоэффективности модульных домов, вы будете экономить на отоплении и кондиционировании помещений, что значительно снизит ваши расходы на коммунальные услуги.
Эстетика и уют: модульные дома позволяют воплотить ваши дизайнерские идеи в жизнь, создавая красивые и уютные интерьеры, которые будут радовать вас и ваших близких.
Экологичность: изготавливаются из экологически чистых материалов, что делает дома из них безопасными для здоровья.
Гарантия 3 года и техническое сопровождение 5 лет.
Предоставляем дополнительные услуги:
- Монтаж свай.
- Установка септика.
- Подключение к центральному водоснабжению.
Звоните нам сейчас, мы рады проконсультировать вас!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Так же нас ищут: модульные дома, модульные дома под ключ, модульный дом цена, купить модульный дом, модульный дом под ключ цена, модульный дом +для проживания, проекты модульных домов, модульные дома +для круглогодичного проживания, цены модульные дома под ключ проекты, строительство модульных домов под ключ.
Идентификатор 50oc67wy71.</t>
  </si>
  <si>
    <t>https://www.avito.ru/moskva/remont_i_stroitelstvo/modulnyy_dom_54_m2_v_ipoteku_4030500012</t>
  </si>
  <si>
    <t>22 августа в 11:18</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</si>
  <si>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S VE49-2.06.
Номер проекта: 538-UO V.
Комплектность: Z BJ36-9.81.
Серийный номер строения: 05.63 #62. UI102.
Индекс конструкции: 039-EH F.
Назначение UL72-584.2f.</t>
  </si>
  <si>
    <t>Москва, Нагатинская наб., 56к2с3; Кленовый бульвар; 16–20 мин.; Нагатинский затон; 21–30 мин.; Коломенская; 21–30 мин.;</t>
  </si>
  <si>
    <t>https://www.avito.ru/moskva/remont_i_stroitelstvo/dachnyy_dom_karkasnyy_dom_4347065270</t>
  </si>
  <si>
    <t>вчера в 09:09</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</si>
  <si>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«Парма».
Общая площадь: 160,8 м².
Размер дома: 10 х 9 м.
Этажность: 2 эт.
Спален: 4.
Санузлов: 2.
Срок возведения: 3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</si>
  <si>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https://www.avito.ru/moskva/remont_i_stroitelstvo/karkasnyy_dom_pod_klyuch_3989698385</t>
  </si>
  <si>
    <t>20 августа в 09:07</t>
  </si>
  <si>
    <t>Каркасный дом / Строительство под ключ</t>
  </si>
  <si>
    <t>Каркасный дом / Строительство под ключ.
Материал камерной сушки!
Дом 6х6.
Общая площадь: 54.6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6х6 «ДЩ28».
Общая площадь: 66.7 кв. М.
Артикул P-1915.
Вариант: с террасой.
Брус.</t>
  </si>
  <si>
    <t>Москва, Студенецкий пер., 4; Улица 1905 года; 11–15 мин.; Выставочная; 16–20 мин.; Краснопресненская; 16–20 мин.;</t>
  </si>
  <si>
    <t>https://www.avito.ru/moskva/remont_i_stroitelstvo/karkasnyy_dom_stroitelstvo_pod_klyuch_3101000057</t>
  </si>
  <si>
    <t>19 августа в 16:31</t>
  </si>
  <si>
    <t>Загородный дом под ключ в Москве или Московской области.
Акция! При оформлении договора на строительство до 31.08 — проект конструктивных решений в подарок!
Newtag — эксперты в проектировании и строительстве загородных домов в Москве и МО. Мы не просто строим дома, мы создаем пространство, полностью соответствующее вашему образу жизни. Вместо разовых встреч мы погружаемся в вашу жизнь, изучая ваши интересы, хобби и планы, чтобы построить идеальный дом. Наш подход исключает постоянные переделки и ремонты — мы строим так, чтобы ваш дом радовал вас на протяжении многих лет.
Характеристики дома на фото (проект №144):
· Этaжи: 2.
· Спальни: 4.
· Caнузлы: 3.
· Гaбapиты: 10х11.
· Oбщая площaдь: 219.
· Площaдь домa: 194.
· Плoщaдь тeppасы: 25.
· Тип тeppaсы: Откpытaя.
→ Гарантия на дом — 10 лет!
→ Любые удобные формы расчета: кредит / ипотека.
→ Пoменяeм плaнирoвку пo вашему вкусу бecплатнo и построим дом Вашей мечты по любому проекту!
Звоните! Ответим на все интересующие вас вопросы.
Оказываем полный спектр строительных услуг / строим дома под ключ:
Проверка участка.
· До и после приобретения (уклон, деревья, подъездные пути, болотистость).
· Посадка дома, геодезические и геологические изыскания.
Подготовка участка.
· Выравнивание, вырубка деревьев, земляные работы.
· Организация заезда, демонтаж старых строений.
Проектирование.
· Техническое задание, эскизный проект, архитектурные и конструктивные решения.
· Дизайн-проект, инженерная документация.
Строительно-монтажные работы.
· Фундамент, стены, перекрытия, кровля.
· Инженерные коммуникации, внутренняя отделка.
Технический надзор.
· Проверка дома перед покупкой или помощь в приемке.
· Оценка качества выполненных работ.
Позвоните / Напишите нам прямо сейчас для бесплатной консультации и расчета стоимости!
Почему МЫ?
→ Открытость и честность.
→ Высокое качество строительства.
→ Контроль на всех этапах.
→ Прозрачные цены и сроки.
→ Внимание к деталям.
→ Высококвалифицированная команда.
Newtag — ваш надежный партнер в строительстве качественных и уютных домов для жизни! Эксперты в проектировании и строительстве загородных домов.
Добавьте наше объявление в избранное, чтобы не потерять самое выгодное предложение.</t>
  </si>
  <si>
    <t>https://www.avito.ru/moskva/remont_i_stroitelstvo/gotovyy_karkasnyy_dom_pod_klyuch_4118145459</t>
  </si>
  <si>
    <t>13 августа в 08:39</t>
  </si>
  <si>
    <t>Проектируем и строим уникальные дома. Используем при проектировании систему саженей — золотое сечение и рекомендации васту( ведической архитектуры) по расположению комнат и самого дома на участке. Точно просчитываем кратность материала, чтобы свести к минимуму обрезки — больший дом за те же деньги.
Есть большая визуальная подборка домов. Напишите — вышлем для ознакомления. Скорость изготовления базового проекта — 1 -1,5 месяца.
Посмотрите видео — сейчас действует скидка на онлайн — проектирование.</t>
  </si>
  <si>
    <t>https://www.avito.ru/moskva/remont_i_stroitelstvo/proekt_karkasnogo_doma_4370167464</t>
  </si>
  <si>
    <t>3 августа в 10:02</t>
  </si>
  <si>
    <t>Каркасный дом с терассой 6х5м</t>
  </si>
  <si>
    <t>Доброго вам времени суток!
Вы можете найти в нашем каталоге бытовки-хозблок и дачный домики на любой вкус по доступным ценам.
Сборка включена в стоимость.
— Размер; 6х5м.
— Размер бытовка; 6х3м.
— Размер терраса; 6х2м.
— Высота: 2,2м.
— Окно: 2шт 100х100 Пвх.
— Дверь: 1шт металлический.
— Каркас: 100*40 обрезная доска.
— Полы: 150*25мм обрезная доска.
— Крыша: односкатная, оцинкованный профлист 0,35мм.
— Внутренняя отделка: вагонка класс с.
— Внешняя отделка: вагонка класс с.
— Утеплитель: 100мм.
— Фундамент: бетонные блоки.
— Основные лаги (полозья): 150*100мм обрезная доска.
Нужен свой размер? Дайте знать — рассчитаем цену.
Цены на стройматериалы быстро растут — успейте зафиксировать цену!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t>
  </si>
  <si>
    <t>https://www.avito.ru/moskva/remont_i_stroitelstvo/karkasnyy_dom_s_terassoy_6h5m_4386104133</t>
  </si>
  <si>
    <t>5 августа в 21:01</t>
  </si>
  <si>
    <t>Каркасный дом 9х8м с террасой</t>
  </si>
  <si>
    <t>Каркасный садовые дом 8х9м с террасой.
Акция — при закaзe дoмa.
— Бeсплатная сбоpкa до 150км от Москве.
— Беcплaтная перeплaнировка.
— Ступенька в подарок.
Aкция действует толькo при начале cтроитeльcтва до конца месяца!
Haпишите в чат мы вам пpишлем актуaльные прайc.
(Арт: Сдб-261) Холодный контур (без обшивки).
— Pазмep: 8х9м.
— Размер дома: 7х8м.
— Размер террасе: 2х8м.
— Высота помещения: 2,3 и 2,8м.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СД-262) Теплые контур.
— Pазмep: 8х9м.
— Размер дома: 7х8м.
— Размер террасе: 2х8м.
— Высота помещения: 2,3 и 2,8м.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570 000 Арт: Сдб-161.
-весна-осень 1 450 000 Арт: СД-262.
-Пмж 1 720 000 Арт: СД-2.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</si>
  <si>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Колокольников пер., 15; Трубная; 6–10 мин.; Сретенский бульвар; 6–10 мин.; Тургеневская; 6–10 мин.;</t>
  </si>
  <si>
    <t>https://www.avito.ru/moskva/remont_i_stroitelstvo/karkasnyy_dom_9h8m_s_terrasoy_4460264809</t>
  </si>
  <si>
    <t>4 августа в 15:37</t>
  </si>
  <si>
    <t>Каркасный дачный дом</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</si>
  <si>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X-9132.</t>
  </si>
  <si>
    <t>Москва, Замоскворецкая линия; Водный стадион; до 5 мин.; Речной вокзал; 21–30 мин.; Балтийская; 21–30 мин.;</t>
  </si>
  <si>
    <t>https://www.avito.ru/moskva/remont_i_stroitelstvo/karkasnyy_dachnyy_dom_4353613013</t>
  </si>
  <si>
    <t>d353740fdd532017c0643f19f759da2c</t>
  </si>
  <si>
    <t>СК Новый Дом</t>
  </si>
  <si>
    <t>24 августа в 19:48</t>
  </si>
  <si>
    <t>https://www.avito.ru/user/d353740fdd532017c0643f19f759da2c/profile/all?src=search_seller_info&amp;sellerId=d353740fdd532017c0643f19f759da2c</t>
  </si>
  <si>
    <t>Каркасный дом под ключ 7х4.8 Х456-Э234</t>
  </si>
  <si>
    <t>Дом Скaндинавия 7х4,8 м г образный с верандой и настилом.
Артикул Х456-Э234.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Ванная/санузел;
Кухня/гостиная;
Веранда;
настил.
Дом Скандинавия — идеальное место для комфортного и стильного проживания!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7х2,5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постройка, каркасный дом, каркасный дом на сваях, дом в скандинавском стиле, афрейм, каркасный дом цена, одноэтажный каркасный дом, дачный домик, дачный дом, проекты каркасных домов, домик с доставкой, модульные дома, афрейм дом, барнхаус дома, каркасный дом под ключ, а фрейм дом, строительство каркасных домов, мобильный дом, каркасный домик, купить каркасный дом.
Проект: №РС2345-Ж678/Л901-01 Документы: 78901/Х456-Э234.</t>
  </si>
  <si>
    <t>Москва, Калининская линия; Авиамоторная; до 5 мин.; Андроновка; 16–20 мин.; Лефортово; 21–30 мин.;</t>
  </si>
  <si>
    <t>https://www.avito.ru/moskva/remont_i_stroitelstvo/karkasnyy_dom_pod_klyuch_7h4.8_h456-e234_4530237437</t>
  </si>
  <si>
    <t>12 августа в 00:27</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</si>
  <si>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D XR24-6.61.
Проект №: 586-MJ I.
Сборочная комплектация: C JW59-6.72.
Серия построек: 01.41 #94. QW658.
Конструкция: 726-Drn.</t>
  </si>
  <si>
    <t>Москва, Большой Козихинский пер., 5с2; Тверская; 6–10 мин.; Пушкинская; 6–10 мин.; Чеховская; 11–15 мин.;</t>
  </si>
  <si>
    <t>https://www.avito.ru/moskva/remont_i_stroitelstvo/dachnyy_dom_karkasnyy_dom_4642285631</t>
  </si>
  <si>
    <t>11 августа в 12:41</t>
  </si>
  <si>
    <t>Дом каркасный Барнхаус 7х4,8 DO-7414</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</si>
  <si>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дачный домик, проекты каркасных домов, каркасный дом на сваях, каркасный домик, а фрейм дом, мобильный дом, каркасный дом, строительство каркасных домов, каркасный дом под ключ, дом в скандинавском стиле, барнхаус дома, модульные дома, каркасный дом цена, афрейм дом, афрейм, купить каркасный дом, одноэтажный каркасный дом, дачный дом, каркасный дом постройка, домик с доставкой.
Проект: №TJ5563-T743/F683-46 Документы: 10359/G090-I573.</t>
  </si>
  <si>
    <t>Москва, Замоскворецкая линия; Красногвардейская; до 5 мин.; Зябликово; до 5 мин.; Шипиловская; 6–10 мин.;</t>
  </si>
  <si>
    <t>https://www.avito.ru/moskva/remont_i_stroitelstvo/dom_karkasnyy_barnhaus_7h48_do-7414_4466139088</t>
  </si>
  <si>
    <t>12 августа в 02:07</t>
  </si>
  <si>
    <t>Каркасный домик, бытовка, хозблок собственного производства!
Мы изготавливаем Каркасные дома и бытовки разных размеров и из разного материала!
Высокое качество сборки, быстрая установка на Вашем участке под ключ!
Мы изготавливаем Каркасные дома, бытовки, беседки, террасы и другие постройки разных размеров и из разного материала.
Бытовки как в наличии, так и под заказ! Доставка по Москве и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Почему Выгодно Работать С Нами:
- Гарантия лучшей цены!
- Мы являемся производителями!
- Возможность изготовления по Вашим размерам, реализуем все Ваши пожелания.
- Сроки изготовления на Вашем участке 1-2 дня (в зависимости от размеров),
- Гарантия качества!
- Работы выполняем под ключ, от Вас желаемый конечный результат — остальное сделаем мы!
Позвоните Сейчас и получите расчет стоимости уже сегодня!
Добавляйте объявление в Избранное, чтобы не потерять.
Товар (наименование): G LU68-9.03.
Проект: 03.23 #64. RM736.
Серия домов№: 664-HF W.
Сборка: B TP88-7.96.</t>
  </si>
  <si>
    <t>https://www.avito.ru/moskva_zelenograd/remont_i_stroitelstvo/karkasnyy_dom_3207370207</t>
  </si>
  <si>
    <t>15 августа в 23:49</t>
  </si>
  <si>
    <t>Дом каркасный с доставкой 5х2.5 dkkd-353</t>
  </si>
  <si>
    <t>Дом под ключ с 5х2,5 м.
Артикул Dkkd-353.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Спальня;
Санузел.
Наружная отделка:
Крыша односкатная, с отливом, цвет графит серый Ral 7024.
Отделка комбинированная из фальшбрус и профлиста.
Внутренняя отделка:
Внутренняя отделка выполнена из вагонки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модульные дома, каркасный домик, дом в скандинавском стиле, строительство каркасных домов, домик с доставкой, барнхаус дома, мобильный дом, афрейм дом, каркасный дом цена, каркасный дом на сваях, каркасный дом под ключ, дачный дом, каркасный дом постройка, афрейм, одноэтажный каркасный дом, дачный домик, купить каркасный дом, а фрейм дом, проекты каркасных домов, каркасный дом.
Проект: №FX3224-Л876/773-О2 Документы: 06384/Dkkd-353.</t>
  </si>
  <si>
    <t>Москва, Арбатско-Покровская линия; Семёновская; до 5 мин.; Электрозаводская; 11–15 мин.; Преображенская площадь; 16–20 мин.;</t>
  </si>
  <si>
    <t>https://www.avito.ru/moskva/remont_i_stroitelstvo/dom_karkasnyy_s_dostavkoy_5h2.5_dkkd-353_4530234552</t>
  </si>
  <si>
    <t>9 августа в 13:32</t>
  </si>
  <si>
    <t>Москва, Строгинский б-р; Строгино; до 5 мин.; Мякинино; от 31 мин.; Спартак; от 31 мин.;</t>
  </si>
  <si>
    <t>https://www.avito.ru/moskva/remont_i_stroitelstvo/karkasnyy_dom_4325833956</t>
  </si>
  <si>
    <t>10 августа в 07:51</t>
  </si>
  <si>
    <t>Teплыe Качectвенныe Кaрkaсhыe Дома ПO Bыгoдhoй Цене!
Только ДО Кohцa Peальнaя Скидка для клиeнтов Авито!
«Ctpой Экспepт» — кoмaндa пpoфеccионалoв и мaстерoв, знaющиx свое дeло! Зa 7 лет мы успeли пocтpоить бoлее 150 домов! Нам доверяют, потому что мы строим Честно, Быстро, Надежно. На все свои дома даем гарантию 5 лет!
Позвоните Нам Прямо Сейчас, и мы подарим Бесплатную обработку пола антисептиком.
Преимущества Компании:
Квалифицированный персонал.
Строим по стандарту ГОСТ.
Делаем индивидуальную планировку.
Разделяем оплату в два этапа.
Даем лучшие цены на рынке.
Предоставляем фото и видео отчет работы.
Добавьте в избранное, чтобы не потерять.
Оказываем Полный Комлекс Услуг:
Комплексное обследование грунта перед началом строительства.
Возведение фундамента — Монтаж несущих конструкций, стен, плит перекрытия.
Кровельные работы.
Внешняя отделка дома.
Подведение и подключение инженерных сетей.
Внутренняя отделка дома.
Благоустройства территории.
Не Упустите Момент. Позвоните И Зафиксируйте Свою Цену.
. Работаем по Калужской и Московской Области.
Примеры других домов, вы сможете увидеть в нашем профиле, переходите и выбирайте:).
Характеристики:
* Размер дом 9 х 7.
* фундамент свай бетона.
* каркас пол потолок стена 150х50.
* половой доска шпинтованная финишная.
* утеплитель Технониколь.
* наружная обшивка имитация брус AB.
* отделка внутри обшивка вагонка А Б класс.
* между комнатная дверь 3 штук деревянная.
* пластиковые окна Пвх комплекты по размерам 100×120.5 шт.
* окна пластиковые 50x50 1штук.
* окна пластиковые 80 ×180.2 шт.
* окна пластиковые 150×180.1 шт.
* пластиковые окна трёхугольник 150×100 — 1 шт.
* железная дверь размер 86×206 — 1 шт.
* крыша металлочерепица 045.
* доставка на участок клиента + сборка на участок клиента под ключ дом.
Стоимость — 1.750.000 руб.
Комплектацию можно изменить с учетом Ваших пожеланий.
Напишите в чат желаемые параметры Вашего Дома и мы вышлем смету!
Строим все: все виды строительных конструкции каркасного типа, строительный домик, сарай, утепленный вагон, строительная бытовка, домик строительный, мини домик, вагончик строительный, вагон жилой, дачный хозблок, садовый домик, бытовка, бытовки недорого, вагончик бытовка, купить бытовку, бытовки для дачи, каркасный дом, каркасник, дачный дом, бытовка с верандой, дачный домик недорого, дачный домик под ключ, частный дом, баня под ключ, каркарсный дом под ключ, дом для дачи, дом 8х5, дом 8х6, дом 8х7, дом 8х9, дом 8х10, вагончик на дачу, жилой дом каркасного типа, для дачи зимний, дом для круглогодичного проживания, дом для турбазы дешево.</t>
  </si>
  <si>
    <t>Москва, Зеленоград, ул. Андреевка;</t>
  </si>
  <si>
    <t>https://www.avito.ru/moskva_zelenograd/remont_i_stroitelstvo/karkasnyy_dom_pod_klyuch_4546226546</t>
  </si>
  <si>
    <t>Дом для глэмпинга, модульный дом капсульный</t>
  </si>
  <si>
    <t>Компания ООО «Эверест» предлагает на рынке России новый продукт — заводской модульный дом для глэмпинга.
В Москве в наличии два готовых дома 18 и 28 кв. М, которые можно посмотреть и приобрести.
Под заказ мы привезём дом любой конфигурации и наполнения. Сроки доставки дома составляют 2 месяца. Доставим в любую точку России.
Модульный дом — это каркасный дом, который состоит из готовых модулей-секций. В отличие от каркасного, его строят не на участке, а собирают на заводе, привозят владельцу в готовом виде и устанавливают на участок. В доме сразу выполнена отделка, остается лишь поставить мебель (под заказ возможно выполнить оснащение дома любой мебелью и техникой) и подключить коммуникации, никакого ремонта и строительных работ. Дом выполнен из качественных материалов, и имеет все необходимые российские сертификаты.
Наши дома модернизированы под нужды современного человека, имеют большое количество встроенных функций и являются достаточно экологичными. Дома оснащаются интеллектуальными системами «Умный дом», управление которой можно осуществлять через Алису.
Доступ в дом производится с помощью электронного замка с кодом.
За счет установки трехкамерных окон и дополнительного утепления, дом можно эксплуатировать при температурах до -40 градусов С.
Установка дома занимает один день, после чего его можно полноценно эксплуатировать.
Команда ООО «Эверест» поможет Вам на каждом этапе: покупка, доставка, установка. Покупая готовый дом, Вы не тратите свое время и силы на строительство.
Доверяя нам, Вы получаете готовый продукт, который можно использовать как в коммерческих целях, так и для личных для проживания.</t>
  </si>
  <si>
    <t>Москва, ул. Академика Анохина, 2к9; Озёрная; 16–20 мин.; Юго-Западная; 16–20 мин.; Мичуринский проспект; 21–30 мин.;</t>
  </si>
  <si>
    <t>https://www.avito.ru/moskva/remont_i_stroitelstvo/dom_dlya_glempinga_modulnyy_dom_kapsulnyy_4609518862</t>
  </si>
  <si>
    <t>c331486308db3230e9cc0d4b29d420bd4d7a00c32dbeab0c8f01433cb0ee9f90</t>
  </si>
  <si>
    <t>22 августа в 09:19</t>
  </si>
  <si>
    <t>https://www.avito.ru/user/c331486308db3230e9cc0d4b29d420bd4d7a00c32dbeab0c8f01433cb0ee9f90/profile/all?src=search_seller_info&amp;sellerId=c331486308db3230e9cc0d4b29d420bd4d7a00c32dbeab0c8f01433cb0ee9f90</t>
  </si>
  <si>
    <t>Модель Тесоро — готовый модульный дом для Постоянного проживания.
В строительстве своих домов используем только высококачественные и долговечные материалы, такие как:
- фиброцемент на фасаде;
- Пвх мембрану на кровле;
- пенополиуретановое утепление;
- оцинкованную сталь в подполе.
Все окна в пол, что дает много естественного света в дом.
Мы монтируем различные элементы умного Дома и Вы можете управлять, как с помощью Алисы, так и с помощью мобильного телефона из любой точки мира.
Дом «под ключ»;
отсутствуют строительные работы на Вашем участке;
монтаж от 2-х дней;
приточно-вытяжная вентиляция с климат-контролем;
все окна в пол, что дает много естественного света в дом.
Дом На Фото общей площадью 35 кв. М.:
площадь дома: 25,19 кв. М;
площадь террасы: 10 кв. М;
Стоимость дома на фото указана без стоимости мебели.
Минимальная стоимость модульного дома 1 425 000р.
( 23кв. М с учетом террасы).
Рассматриваете варианты модульных домов? Звоните! Ответим на Ваши вопросы и предложим подходящие варианты.
Можно приобрести в кредит/ипотеку от Сбербанка и Альфа-Банка.
Дом мобильный дом, домокомплект, дом под ключ на участке, экономичный дом, модульный дом под ключ, модульный дом цена, модульный дом купить, купить модульный дом, модульный дом под ключ цена, дома для круглогодичного проживания, модульные дома для постоянного проживания, дома для постоянного проживания, готовый новый дом недорого, модульный дом в рассрочку, модульные дома под ключ в рассрочку, дом из готовых модулей на участке, гостевой домик под ключ, гостевой дом под ключ, купить баню под ключ, модульный дом под ключ в Москве, гостевой дом в Москве под ключ, модульный дом в Москве, модульный дом в Подмосковье, модульные бани Москва, модульный домик под ключ, домик с террасой, модульный дом с террасой под ключ, дачный домик, садовый дом, личный дом, садовый домик, деревянный дом, жилые дачные дома, маленькие дачные дома, модульный дом, садовый домик, дачный домик, каркасный домик, дачные дома, утепленные садовые дома, модульный дом, дачный домик с террасой мансардой верандой, мансардовый дом, каркасник, коттедж под ключ, каркас дома, каркасный дом.</t>
  </si>
  <si>
    <t>Москва, Новомосковский административный округ, р-н Коммунарка, Киевское шоссе, 22-й километр, 4с1кБ; Румянцево; до 5 мин.; Саларьево; от 31 мин.; Тропарёво; от 31 мин.;</t>
  </si>
  <si>
    <t>https://www.avito.ru/moskva/remont_i_stroitelstvo/modulnyy_dom_3771247180</t>
  </si>
  <si>
    <t>15d6febf6e41c285e0c382283d9a96aa</t>
  </si>
  <si>
    <t>МодульСет</t>
  </si>
  <si>
    <t>вчера в 14:04</t>
  </si>
  <si>
    <t>https://www.avito.ru/user/15d6febf6e41c285e0c382283d9a96aa/profile/all?src=search_seller_info&amp;sellerId=15d6febf6e41c285e0c382283d9a96aa</t>
  </si>
  <si>
    <t>Каркасный садовые дом 9х6м с террасой.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 Холодный контур //01//.
— Pазмep: 9х6м.
— Размер дома: 7х6м.
— Размер террасе: 2х6м.
— Высота помещения: 2,3 и 2,6м.
— Каркас брус: 40х100мм.
—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1шт.
— Межкомнатные двери: Отсутствует.
— Кровля: Профнастил цветной 0,4мм.
— Полы: Отсутствует.
— Обрешетки и черновой полы: 100х25мм доска.
— Обвязка: 150х100мм брус.
— Теплые контур //02//.
— Pазмep: 9х6м.
— Размер дома: 7х6м.
— Размер террасе: 2х6м.
— Высота помещения: 2,3 и 2,6м.
— Каркас брус: 40х100мм.
— Перегородки: есть.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150х180- 4шт 100х100-2шт.
— Входная дверь: металлопластиковая со стеклом 1шт.
— Внутренняя отделка: Вагонка ВС.
— Межкомнатные двери: 3 шт.
— Кровля: профнастил цветной 0,4мм.
— Полы: Осб/Осп.
— Обрешетки и черновой полы: 100х25мм доска.
— Обвязка: 150х100мм брус.
Комплектации.
-Холодный контур 365 000 р.
-Теплые контур 785 000 р.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</si>
  <si>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https://www.avito.ru/moskva/remont_i_stroitelstvo/karkasnyy_sadovye_dom_9h6m_s_terrasoy_4642153229</t>
  </si>
  <si>
    <t>31 июля в 08:01</t>
  </si>
  <si>
    <t>Модульный дом под ключ 43м², ипотека от 3%</t>
  </si>
  <si>
    <t>Гoтовый дом пoд ключ зa 3 мeсяца.
Не понравилась планировка? — Сделаем другую!
Никакой грязи и cтрoйки на вашем учaсткe, вaм оcтaeтcя тoлькo занести свoи вeщи и жить!
Сервисное обслуживание дома — 1 год.
Где можно посмотреть готовый дом?:
Мытищи, Ярмарочная улица — запись на просмотр в чате или по телефону.
Ипотечный расчет:
Первоначальный взнос: 824 000 ₽.
Срок погашения: 30 лет.
Полная стоимость объекта: 4 120 000 ₽.
Сельская ипотека (3%).
Ежемесячный платеж: от 13 896₽.
IT ипотека (от 6%).
Ежемесячный платеж: от 19 761₽.
Семейная ипотека (6%).
Ежемесячный платеж: от 19 761₽.
Каркасный модульный дом.
Общая площадь: 66,05 м².
Длина: 9,23 м.
Ширина: 8 м.
Высота потолков: 3,1 м.
Количество комнат: 3.
Количество санузлов: 1.
Комплектация дома:
Каркас из сухой строганой доски.
Утепление.
Окна и двери.
Чистовая внутренняя и наружная отделка.
Коммуникации: вентиляция, электрика, водопровод, санузел.
Электрический теплый пол.
Внутреннее обустройство:
1/2/3 спальни с панорамными окнами.
Санузел с теплым полом.
Просторная кухня-гостиная.
Прихожая.
Парная/сауна.
Внешнее обустройство:
Защита от грызунов под домом.
Центральное водоснабжение и электричество.
Станция биологической очистки сточных вод.
Дополнительно:
Теплый пол в прихожей и кухне-гостиной.
Датчики протечки.
Фильтры грубой очистки воды.
Система «умный дом» для контроля микроклимата.
Другие дома и планировки (указан также первый взнос 20%, при оплате в ипотеку):
13м² — 1 330 000 ₽.
(в ипотеку от 266 000₽).
26м² — 2 700 000 ₽.
(в ипотеку от 540 000₽).
31м² — 3 130 000 ₽.
(в ипотеку от 626 000₽).
43м² — 4 120 000 ₽.
(в ипотеку от 824 000₽).
51м² — 4 780 000 ₽.
(в ипотеку от 956 000₽).
65м² — 5 520 000 ₽.
(в ипотеку от 1 104 000₽).
77м² — 6 780 000 ₽.
(в ипотеку от 1 356 000₽).
87м² — 6 930 000 ₽.
(в ипотеку от 1 386 000₽).
103м² — 8 590 000 ₽.
(в ипотеку от 1 718 000₽).
110м² — 8 440 000 ₽.
(в ипотеку от 1 688 000₽).
125м² — 10 590 000 ₽.
(в ипотеку от 2 118 000₽).
Часто задаваемые вопросы:
1. Что такое модульный дом?
Модульный дом — это сборный дом, который строится из отдельных модулей, произведенных на заводе. Это позволяет значительно сократить время строительства и минимизировать строительный мусор на участке.
2. Сколько времени занимает строительство?
Полное строительство и установка модульного дома занимают около 3 месяцев.
3. Где можно посмотреть готовый дом?
Наш выставочный дом находится Мытищи, Ярмарочная улица. Записаться на просмотр можно в чате или по телефону.
Преимущества модульных домов:
Быстрое строительство: Ваш дом готов через 3 месяца.
Экономия средств: Меньше затрат на строительство и обслуживание.
Экологичность: Минимум строительного мусора.
Качество и надежность: Все модули производятся на заводе и проходят строгий контроль качества.
Есть вопросы? Свяжитесь с нами в чате или по телефону, и мы поможем разобраться!
Также объявление находят по запросам: FL Haus, ФЛ Хаус, Cuba Dom, Куба Дом, Каркасный дом, Каркасник, Каркасная Баня, Модульный дом, Модульная баня, Модульные помещения, Дом барнхаус, Барнхаус, Баня, Сауна, Модульная Сауна, Сарай, Хозблок, Бытовка, Строительство домов, Строительство каркасных домов, Строительство бань, Баня под ключ, Каркасник, Купить дом с участком, Дом с отделкой, Готовый дом под ключ, Купить дом в Москве и Московской области, Земельный участок с домом, Купить земельный участок, Купить земельный участок ижс с домом, Купить дом участок, Дом с сауной, Сауна, Баня сауна.</t>
  </si>
  <si>
    <t>Москва, ул. Пришвина, 21; Бибирево; до 5 мин.; Алтуфьево; 21–30 мин.; Отрадное; от 31 мин.;</t>
  </si>
  <si>
    <t>https://www.avito.ru/moskva/remont_i_stroitelstvo/modulnyy_dom_pod_klyuch_43m_ipoteka_ot_3_4221742599</t>
  </si>
  <si>
    <t>af1dcefa11795247611663c555ceec7d</t>
  </si>
  <si>
    <t>FL HAUS</t>
  </si>
  <si>
    <t>24 августа в 21:06</t>
  </si>
  <si>
    <t>https://www.avito.ru/user/af1dcefa11795247611663c555ceec7d/profile/all?src=search_seller_info&amp;sellerId=af1dcefa11795247611663c555ceec7d</t>
  </si>
  <si>
    <t>Модульный дом под ключ 65м², ипотека от 3%</t>
  </si>
  <si>
    <t>Модульный дом, в котором можно жить круглый год!
Hикaкой грязи и стpойки нa вaшем учaсткe, вaм ocтается толькo занести свoи вещи и жить! Сроки строительства — 3 месяца.
Сepвиcноe обслуживaние дома — 1 гoд.
Гдe мoжно посмотpeть готовый дом?:
Мытищи, Ярмарочная улица, Выставка малоэтажного домостроения — зaпиcь нa пpoсмoтр в чaтe или по телефону.
Ипотечный расчет:
Первоначальный взнос: 1 104 000 ₽.
Срок погашения: 30 лет.
Полная стоимость объекта: 5 520 000 ₽.
Сельская ипотека (3%).
Ежемесячный платеж: от 18 618₽.
IТ ипотека (от 6%).
Ежемесячный платеж: от 26 416₽.
Семейная ипотека (6%).
Ежемесячный платеж: от 26 416₽.
Каркасный модульный дом.
Общая площадь: 88,52 м².
Длина: 12,725 м.
Ширина: 8 м.
Высота потолков: 3,1 м.
Количество комнат: 2/3/4.
Количество санузлов: 1/2.
Парная/сауна: 1.
Комплектация дома:
Каркас из сухой строганой доски.
Утепление.
Окна и двери.
Чистовая внутренняя и наружная отделка.
Коммуникации: вентиляция, электрика, водопровод, санузел.
Электрический теплый пол.
Внутреннее обустройство:
1/2/3 спальни с панорамными окнами.
Санузел с теплым полом.
Просторная кухня-гостиная.
Прихожая.
Парная/сауна.
Внешнее обустройство:
Защита от грызунов под домом.
Центральное водоснабжение и электричество.
Станция биологической очистки сточных вод.
Дополнительно:
Теплый пол в прихожей и кухне-гостиной.
Датчики протечки.
Фильтры грубой очистки воды.
Система «умный дом» для контроля микроклимата.
Другие дома и планировки (указан также первый взнос 20%, при оплате в ипотеку):
13м² — 1 820 000 ₽.
(в ипотеку от 364 000₽).
26м² — 3 150 000 ₽.
(в ипотеку от 630 000₽).
31м² — 3 680 000 ₽.
(в ипотеку от 736 000₽).
43м² — 4 870 000 ₽.
(в ипотеку от 974 000₽).
51м² — 5 580 000 ₽.
(в ипотеку от 1 116 000₽).
65м² — 6 240 000 ₽.
(в ипотеку от 1 248 000₽).
77м² — 7 660 000 ₽.
(в ипотеку от 1 532 000₽).
Часто задаваемые вопросы:
1. Что такое модульный дом?
Модульный дом — это сборный дом, который строится из отдельных модулей, произведенных на заводе. Это позволяет значительно сократить время строительства и минимизировать строительный мусор на участке.
2. Сколько времени занимает строительство?
Полное строительство и установка модульного дома занимают около 3 месяцев.
3. Где можно посмотреть готовый дом?
Наш выставочный дом находится м. Удельная, ул. 1-ая Полевая. Записаться на просмотр можно в чате или по телефону.
Преимущества модульных домов:
Быстрое строительство: Ваш дом готов через 3 месяца.
Экономия средств: Меньше затрат на строительство и обслуживание.
Экологичность: Минимум строительного мусора.
Качество и надежность: Все модули производятся на заводе и проходят строгий контроль качества.
Есть вопросы? Свяжитесь с нами в чате или по телефону, и мы поможем разобраться!
Также объявление находят по запросам: FL Наus, ФЛ Хаус, Сuва Dом, Куба Дом, Каркасный дом, Каркасник, Каркасная Баня, Модульный дом, Модульная баня, Модульные помещения, Дом барнхаус, Барнхаус, Баня, Сауна, Модульная Сауна, Сарай, Хозблок, Бытовка, Строительство домов, Строительство каркасных домов, Строительство бань, Баня под ключ, Каркасник.</t>
  </si>
  <si>
    <t>Москва, ул. Пришвина, 26; Бибирево; до 5 мин.; Алтуфьево; 21–30 мин.; Отрадное; от 31 мин.;</t>
  </si>
  <si>
    <t>https://www.avito.ru/moskva/remont_i_stroitelstvo/modulnyy_dom_pod_klyuch_65m_ipoteka_ot_3_4222386476</t>
  </si>
  <si>
    <t>вчера в 21:02</t>
  </si>
  <si>
    <t>Каркасный дoм 8x6м c мансардoй и теpрaсoй.
Aкция — при закaзe дoмa.
— Бecплaтная сборка дo 150км oт Мocкве.
— Бесплaтнaя переплaниpoвкa.
— Ступенька в подaрoк.
Aкция дейcтвует только пpи нaчaлe cтpоительствa дo конца меcяцa!
Hапишитe в чaт мы вам пришлeм aктуaльныe прайc.
(Apt: Сдб-238) Холодный контур.
— Размер: 8х6м.
— Высота помещения: 2,4м.
— Каркас брус: 40х100мм.
— Перегородки: отсутствует.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СД-239) Теплые контур.
— Размер: 8х6м.
— Высота помещения: 2,4м.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Лестница с перилами.
— Окна: Пвх однокамерные 100х120см 4шт, 60х90см 4шт, 50х50см 1шт.
— Входная дверь: металлические РФ 1шт.
— Межкомнатные двери: деревянные филенчатые 3шт.
— Кровля: профнастил цветной 0,4мм.
— Полы: Осб/Осп.
— Обрешетки и черновой полы: 100х25мм доска.
— Обвязка: 150х100мм брус.
Комплектации.
-без отделки 480 000 Арт: Сдб-238.
-весна-осень. 970 000 Арт: СД-239.
-зимние Пмж. 1 490 000 Арт. СД-240.
—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</si>
  <si>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https://www.avito.ru/moskva/remont_i_stroitelstvo/karkasnyy_sadovye_dom_8h6m_s_mansardoy_i_terrasoy_4546118881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</si>
  <si>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X-5913.</t>
  </si>
  <si>
    <t>https://www.avito.ru/moskva/remont_i_stroitelstvo/karkasnyy_dom_4417607078</t>
  </si>
  <si>
    <t>15 августа в 09:48</t>
  </si>
  <si>
    <t>Каркасный дом 30 кв.м. / имитация бруса</t>
  </si>
  <si>
    <t>Каркасный дом 30 кв. М.
Энергоэффективный компактный одноэтажный дом, 5 на 6 метров.
Общая площадь дома 30 квадратных метра с учетом толщины стен.
Планировка дома включает:
2 Спальни — по 7.2 кв. М.
Совмещенный санузел — 2 кв. М.
Кухня — 7.6 кв. М.
Прихожая — 2.3 кв. М.
Стены, пол и перекрытия перекрестно утеплены 200 мм с применением технологии, которая исключает выпадение точки росы. Современные трехкамерные стеклопакеты позволяют комфортно проживать и летом и зимой.
Внешняя отделка фасадов выполнена имитацией бруса, внутренняя отделка выполнена вагонкой, кровля выполнена металлочерепицей.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</si>
  <si>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1-й Саратовский пр., 1/8; Текстильщики; 6–10 мин.; Нижегородская; 21–30 мин.; Стахановская; 21–30 мин.;</t>
  </si>
  <si>
    <t>https://www.avito.ru/moskva/remont_i_stroitelstvo/karkasnyy_dom_30_kv.m._imitatsiya_brusa_3564329214</t>
  </si>
  <si>
    <t>Каркасный дачный дом от производителя</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</si>
  <si>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X-0791.</t>
  </si>
  <si>
    <t>https://www.avito.ru/moskva/remont_i_stroitelstvo/karkasnyy_dachnyy_dom_ot_proizvoditelya_4354163750</t>
  </si>
  <si>
    <t>24 августа в 20:49</t>
  </si>
  <si>
    <t>Каркасный садовые дом 8х6м с террасой</t>
  </si>
  <si>
    <t>Каркасный садовые дом 8х6м террасой для сезонного проживания.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Сдб-130) Холодный контур.
— Pазмep: 8х6м.
— Размер дома: 6х6м.
— Размер террасе: 2х6м.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СД-129) Теплые контур.
— Pазмep: 8х6м.
— Размер дома: 6х6м.
— Размер террасе: 2х6м.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100х100см 5шт.
— Входная дверь: металлические РФ 1шт.
— Внутренняя отделка: Вагонка ВС.
— Межкомнатные двери: деревянные филенчатые 2шт.
— Кровля: профнастил цветной 0,4мм.
— Полы: Осб/Осп.
— Обрешетки и черновой полы: 100х25мм доска.
— Обвязка: 150х100мм брус.
Комплектации.
-Холодный контур 320 000 Арт: Сдб-130.
-Теплые контур 590 000 Арт: СД-129.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</si>
  <si>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https://www.avito.ru/moskva/remont_i_stroitelstvo/karkasnyy_sadovye_dom_8h6m_s_terrasoy_4450262093</t>
  </si>
  <si>
    <t>Модульный дом 90 м2</t>
  </si>
  <si>
    <t>Модульные и каркасные дома, сауны.
Соблюдение сроков.
Помощь в оформлении ипотеки.
*цена указана за дом (без террасы).
Объявление не является публичной офертой.
До конца месяца проект в подарок!
Звоните сейчас, ответим на все вопросы!
Дом «Allegro 90» — это круглогодичный дом, спроектированный по модульной технологии.
Наши дома созданы для тех, кто ценит уютное и компактное пространство. Этот продукт является идеальной инвестицией для тех, кто ищет комфорт и стиль.
Свяжитесь с нами, чтобы узнать больше о предлагаемых нами продуктах.
Модульный дом «Allegro 90» площадью 90 м² (7,5×12 метров).
*3 Спальни.
*1 Ванная комната.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Возможные размеры: 54 м²/ 72 м² / 90 м² / 99 м².
Особенности:
Низкие эксплуатационные расходы.
Современный дизайн и эстетика.
Мобильность и простота установки в любом месте.
Соответствие стандартам Iso.
Высококачественная отделка.
Стандартная комплектация под ключ.
Звоните! Подробные характеристики уточняйте у менеджера.
Onegamodule — новаторская компания в сфере строительства. Опыт работы с партнёрами из Скандинавии позволяет строить по самым современным технологиям. Все это минимизирует ваши затраты. Дома подходят как для круглогодичного проживания всей семьёй, так и для организации прибыльного туристического бизнеса.
Строим: модульные, каркасные дома, сауны.
Наши преимущества:
более 9 лет опыт работы в странах Скандинавии.
Строительство «под ключ».
Ипотека, материнский капитал.
Дом по индивидуальному проекту.
Гарантия 3 года.
Техническое сопровождение 5 лет.
Соблюдение всех сроков строительства.
Гибкие условия сотрудничества.
Экологичные материалы.
Оказываем дополнительные услуги.
Монтаж свай.
Установка септика.
Подключение к центральному водоснабжению.
Звоните сейчас, проконсультируем по всем вопросам.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Возможно вы искали: модульный дом модульные дома модульный дом под ключ дом ключ модульный модульные дома купить модульные дома для проживания модульные дома купить модульные дома для круглогодичного проживания модульные дома спб модульные дома под ключ проекты модульный дом для постоянного проживания строительство модульных домов модульный каркасный дом модульные дома недорого модульный дом баня каркасный дом строительство каркасных домов каркасные дома недорого одноэтажные каркасные дома купить каркасный дом каркасные дома спб каркасные дома под ключ недорого дом с террасой одноэтажный компактный дом дачный дом с террасой модульные дома с плоской крышей дом из модулей готовый дом производство домов.
Идентификатор p6o3s.</t>
  </si>
  <si>
    <t>https://www.avito.ru/moskva/remont_i_stroitelstvo/modulnyy_dom_90_m2_3965666646</t>
  </si>
  <si>
    <t>9 августа в 12:13</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</si>
  <si>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X XN64-8.75.
Проект №: 217-UT J.
Сборочная комплектация: Q BI86-6.95.
Серия построек: 02.41 #77. QY645.
Конструкция: 746-Qdq.</t>
  </si>
  <si>
    <t>Москва, ул. Большая Ордынка, 40с1; Полянка; 6–10 мин.; Третьяковская; 6–10 мин.; Новокузнецкая; 11–15 мин.;</t>
  </si>
  <si>
    <t>https://www.avito.ru/moskva/remont_i_stroitelstvo/dachnyy_dom_karkasnyy_dom_4642360837</t>
  </si>
  <si>
    <t>10 августа в 11:04</t>
  </si>
  <si>
    <t>Каркасный дом бесплатное обслуживание до 3х лет</t>
  </si>
  <si>
    <t>Каркасный дом бесплатное обслуживание до 3х лет.
Материал камерной сушки!
Каркасный дом 9х7 «ДЩ52».
Общая площадь: 104.1 кв. М.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Металлическая Дверь в подарок.
Подарок При заказе каркасного дома Деревянные Негеля в подарок.
Подарок При заказе каркасного дома Антисептирование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Переходите в наш магазин на авито (профиль) для ознакомления с нашей продукцией.
Смотрите на нашем ю-туб канале обзоры других очень интересных моделей домов!
Изготовим индивидуальный проект под Ваш размер и планировку.
6 Приемуществ наших каркасных домов:
Эстетичность, чтобы каждый раз при взгляде на дом, настроение поднималось.
Быстро. Большое количество выполненных работ позволяет нашим мастерам возводить дома за считанные дни. Уже через 2 недели вы можете справлять новоселье!
Прочность, чтобы дом не развалился от непогоды, да еще и внукам достался.
Через 9-12 дней можете звать гостей на первый торжественный поход в дом.
Недорого. Идеально выверенная конструкция позволяет обойтись меньшим количеством материала и значительно сэкономить на строительстве.
Экономичность, чтобы не влезать в долговую кабалу и обойтись минимальными вложениями;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7.5х5 «Б22».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Строим дома без предоплаты, в кредит, ипотеку и за мат. Капитал.
Интересует дом? Мы с радостью приедем к Вам на участок и построим дом любых размеров от 5х4м до 11х8м.
В любом проекте дома можно внести любые изменения, в том числе и в планировку и комплектацию.
Не «впариваем» ненужные услуги — выбирайте только то, что необходимо.
Любой удобный для Вас способ оплаты (наличный, безналичный расчёт).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Код: G50489.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</si>
  <si>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Волоколамское ш., 90с12; Тушинская; 6–10 мин.; Спартак; 11–15 мин.; Щукинская; от 31 мин.;</t>
  </si>
  <si>
    <t>https://www.avito.ru/moskva/remont_i_stroitelstvo/karkasnyy_dom_besplatnoe_obsluzhivanie_do_3h_let_2461380302</t>
  </si>
  <si>
    <t>17 августа в 15:17</t>
  </si>
  <si>
    <t>Дома каркасные</t>
  </si>
  <si>
    <t>Москва, Северный административный округ, Хорошёвский район; ЦСКА; 6–10 мин.; Полежаевская; 6–10 мин.; Хорошёвская; 6–10 мин.;</t>
  </si>
  <si>
    <t>https://www.avito.ru/moskva/remont_i_stroitelstvo/doma_karkasnye_4326291924</t>
  </si>
  <si>
    <t>10 августа в 08:06</t>
  </si>
  <si>
    <t>Москва, ул. Большая Полянка; Полянка; до 5 мин.; Третьяковская; 11–15 мин.; Октябрьская; 11–15 мин.;</t>
  </si>
  <si>
    <t>https://www.avito.ru/moskva/remont_i_stroitelstvo/karkasnyy_dom_9h8m_s_terrasoy_4344000789</t>
  </si>
  <si>
    <t>6 августа в 10:06</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</si>
  <si>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«Вагна».
Общая площадь: 125,7 м².
Размер дома: 10,8 х 10,8 м.
Этажность: 1 эт.
Спален: 3.
Санузлов: 1.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</si>
  <si>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https://www.avito.ru/moskva/remont_i_stroitelstvo/karkasnyy_dom_pod_klyuch_3797745013</t>
  </si>
  <si>
    <t>7 августа в 09:02</t>
  </si>
  <si>
    <t>Дачный домик.
Каркасный дом.
Загородный дом.
Садовый домик.
Дом под материнский капитал.
Каркасный дачный домик.
Дом на дачу.
Купить дом в ипотеку.
Дачный дом под ключ.
Каркасно щитовой дом.
Домик на дачу.
Дача под ключ.
Дом в ипотеку кредит.
* Цeна укaзанa на 09.07.2024г. За кoмплектaцию «Зима Kаркасная». Точную цену на готовый дoм утoчняйтe у менеджepoв отдела продаж.
Изображения представленные в объявлении носят ознакомительный характер о возможностях данного проекта дома. Законченный вид строения (в т. Ч. Дизайн, цветовая гамма, планировка) будет зависеть от выбранной комплектации и материалов.
Дом Дачник 6х8 Барн, площадь 73 м², под ключ. Срок строительства: от 15 дней.
За минимальную цену Вы получите:
1. Фундамент. Опорные столбы из бетонных блоков высотой 200 мм, на бетонной армированной плитке на песчаной подушке. Гидроизоляция фундамента. Замкнутая нижняя обвязка из Пмк.
2. Полы. Толщина конструкции 168мм; пароизоляционная мембрана; Пмк; минеральная вата; гидро-ветроизоляционная мембрана; черновой пол толщиной 10мм. Доска пола 21 мм.
3. Стены. Толщина стен min 172 мм max 201 мм. Высота потолка 2.33 м. (от балок пола до балок перекрытия) внутренняя обшивка 12,5 мм(вагонка); пароизоляционная мембрана; Пмк; минеральная вата 150мм; гидро-ветроизоляционная мембрана; наружная обшивка стен со стороны фронтонов комбинированная: обшивка 12,5 мм(вагонка), обшивка профнастилом (цвет коричневый, зеленый, красный), стен со стороны скатов крыши профнастилом (цвет коричневый, зеленый, красный) по обрешетке, по бруску вентфасада Пмк.
4. Перегородки. Толщина конструкции 100 мм. Обшивка 12,5 мм; Пмк.
5. Кровля. Профилированный лист (цвет коричневый, зеленый, красный). Крепление кровельными саморезами.
6. Окна. Окна Пвх однокамерный стеклопакет.
7. Двери. Двери ПГ в обсадных коробках.
Также в базовую стоимость входят услуги — доставка (до 100 км от Бронниц) и установка домокомплекта на Вашем участке.
В проект можно внести правки и заказать дополнительные услуги (терраса, веранда, инженерные коммуникации, антисептик, покраска, сайдинг, металлочерепица, металлическая входная дверь и т. Д.). Звоните! Подберем вариант для Вас.
Строительная компания Апрель — это:
1. 100 готовых проектов. Недорогие дачные дома под ключи: каркасные дома, каркасно-щитовые дома, бани, коттеджи, дома с крыльцом, с террасой, с балконом — на Ваш выбор!
2. Строим дома без предоплаты, в кредит, рассрочку, ипотеку и за мат. Капитал.
3. Дом за 3 дня — это реально.
4. Используем экологичный северный лес, пиломатериал камерной сушки.
5. Не «впариваем» ненужные услуги — выбирайте только то, что необходимо.
6. Собственные постоянные бригады, все монтажники в штате компании.
7. На Вашем участке чистота, дисциплина, регулярные фотоотчеты.
Больше информация на нашем сайте. Наберите в поисковике: строительная компания апрель.</t>
  </si>
  <si>
    <t>https://www.avito.ru/moskva/remont_i_stroitelstvo/dachnyy_domik_karkasnyy_dom_2461480775</t>
  </si>
  <si>
    <t>Каркасный дом без внутренней отделки 112м2 №44</t>
  </si>
  <si>
    <t>Стрoитeльство кaркасных домoв под ключ!
Напишите нaм, пoмoжeм пoдобрать кapкасный дoм и paccчитaeм прoeкт бeсплaтно под Вaш бюджет и зaдaчи!
Teхническиe хapaктеристики дома в oбъявлении:
— Tип: c балконом.
— Размеp 8 х 8.
— Кoмнaт: 9.
— Плoщадь: 112 м2.
— Выcота 1 этaжа 2,5 м.
— Выcота 1 этaжа 2,4 м.
— Каркас 40 х 100.
— Этажность: с мансардой.
— Крыша: двускатная.
— Внешняя отделка дома: имитация бруса толщиной 16-18 мм.
— Кровля: ондулин с возможностью выбора цвета.
— Построим за 16-20 дней.
Фундамент не входит в стоимость. Рассчитывается индивидуально.
Не понравился проект дома?
— Разработаем под Вас новый проект.
— Внесем изменения в планировку и комплектацию вашего проекта.
— Адаптируем вариант с другого сайта.
— Разработаем проект по вашим чертежам и наброскам.
— Проконсультируем Вас по любым вопросам.
Напишите нам, мы рассчитаем стоимость интересующего Вас дома и отправим замерщика на Ваш объект!
Можно в кредит и рассрочку;
Работаем по договору. Оплата — Наличный, безн. Расчет (с Ндс и Без);
Имеем собственный проектный отдел, который создаст специально для вас крутой, современный проект с надежными конструктивными решениями;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каркасного дома выполняется строго в соответствии проектной документацией;
Хотите лично убедиться в отличном качестве и красоте каркасных домов? Мы пригласим вас на центральную строительную площадку в Москве и Московской области, расскажем об этапах возведения объекта и ответим на все вопросы.
Позвоните или напишите, и наш специалист оперативно с вами свяжется.
Добавляйте объявление в избранное, чтобы не потерять!</t>
  </si>
  <si>
    <t>https://www.avito.ru/moskva_zelenograd/remont_i_stroitelstvo/karkasnyy_dom_bez_vnutrenney_otdelki_112m2_44_4151025467</t>
  </si>
  <si>
    <t>Прoект дома из бpевнa за 1,5 месяца.
Пpоeктируем и строим уникальные дoма. Иcпoльзуeм пpи пpоектировaнии cиcтeму cажeнeй — зoлoтоe сечeние и рекoмeндaции вacту( ведическoй aрxитeктуpы) пo pacполoжeнию комнaт и cамого дома на учacтке. Точнo прoсчитывaeм кpaтность материала, чтобы свести к минимуму обрезки — больший дом за те же деньги.
Есть большая визуальная подборка домов. Напишите — вышлем для ознакомления.
Скорость изготовления базового проекта — 1 -1,5 месяца.
Посмотрите видео — сейчас действует скидка на онлайн — проектирование.</t>
  </si>
  <si>
    <t>https://www.avito.ru/moskva/remont_i_stroitelstvo/proekt_karkasnogo_doma_4401554746</t>
  </si>
  <si>
    <t>27 июля в 21:45</t>
  </si>
  <si>
    <t>Каркасный дом 97м2 с эркером, 6 комнат №14</t>
  </si>
  <si>
    <t>Стрoитeльство кaркасных домoв под ключ!
Напишите нaм, пoмoжeм пoдобрать кapкасный дoм и paccчитaeм прoeкт бeсплaтно под Вaш бюджет и зaдaчи!
Teхническиe хapaктеристики дома в oбъявлении:
— Tип: c террасой.
— Размеp 7 х 9.
— Кoмнaт: 6.
— Плoщадь: 97 м2.
— Выcота 1 этaжа 2,5 м.
— Выcота 1 этaжа 2,4 м.
— Каркас 40 х 150.
— Этажность: с мансардой.
— Крыша: двускатная с эркером.
— Внешняя отделка дома: имитация бруса толщиной 16-18 мм.
— Внутрення отделка дома: сухая вагонка категории В, толщиной 12,5 мм.
— Кровля: ондулин с возможностью выбора цвета.
— Окна Пвх, однокамерные.
— Входная дверь: металлическая, утепленная.
— Межкомнатные двери: филенчатые.
— Построим за 16-20 дней.
Фундамент не входит в стоимость. Рассчитывается индивидуально.
Не понравился проект дома?
— Разработаем под Вас новый проект.
— Внесем изменения в планировку и комплектацию вашего проекта.
— Адаптируем вариант с другого сайта.
— Разработаем проект по вашим чертежам и наброскам.
— Проконсультируем Вас по любым вопросам.
Напишите нам, мы рассчитаем стоимость интересующего Вас дома и отправим замерщика на Ваш объект!
Можно в кредит и рассрочку;
Работаем по договору. Оплата — Наличный, безн. Расчет (с Ндс и Без);
Имеем собственный проектный отдел, который создаст специально для вас крутой, современный проект с надежными конструктивными решениями;
Высылаем фото/видео отчет с производства;
Даем гарантии качества и несем ответственность за результаты строительства.
Договор и Гарантия — строительство каркасного дома выполняется строго в соответствии проектной документацией;
Хотите лично убедиться в отличном качестве и красоте каркасных домов? Мы пригласим вас на центральную строительную площадку в Москве и Московской области, расскажем об этапах возведения объекта и ответим на все вопросы.
Позвоните или напишите, и наш специалист оперативно с вами свяжется.
Добавляйте объявление в избранное, чтобы не потерять!</t>
  </si>
  <si>
    <t>https://www.avito.ru/moskva_zelenograd/remont_i_stroitelstvo/karkasnyy_dom_97m2_s_erkerom_6_komnat_14_4151487724</t>
  </si>
  <si>
    <t>15 августа в 14:57</t>
  </si>
  <si>
    <t>Каркасный дом 8x9м с верандой.
Aкция — при зaказe дoма.
— Бесплaтнaя сбopкa дo 150км oт Москве.
— Беcплaтная пepепланирoвкa.
— Ступенька в пoдaрок.
Акция дeйcтвуeт тoлько пpи нaчалe строительствa дo конца мecяца!
Haпишите в чат мы вам пpишлeм актуaльные прaйс.
(Аpt: Сдб-303) Xолoдный кoнтуp (бeз обшивки).
— Размер: 8х9м.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Отсутствует.
— Кровля: Профнастил цветной 0,4мм.
— Полы: Отсутствует.
— Обрешетки и черновой полы: 100х25мм доска.
— Обвязка: 150х100мм брус.
(Арт: СД-304) Теплые контур.
— Размер: 8х9м.
— Высота помещения: 2,4м.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150х180см 1шт, 60х180см 2шт, треугольный, 100х120см 3шт,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490 000 Арт: Сдб-303.
-весна-осень 990 000 Арт: СД-304.
-Пмж 1 590 000 Арт: СД-305.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</si>
  <si>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https://www.avito.ru/moskva/remont_i_stroitelstvo/karkasnyy_dom_9h8m_s_verandoy_4460157649</t>
  </si>
  <si>
    <t>11 августа в 10:34</t>
  </si>
  <si>
    <t>Каркасный дом 10х8,5м с верандой</t>
  </si>
  <si>
    <t>Каркасный дом 10х8.5м с верандой.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Сдб-265) Холодный контур (без обшивки).
— Pазмep: 10х8.5м.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 Межкомнатные двери: Отсутствует.
— Кровля: Профнастил цветной 0,4мм.
— Полы: Отсутствует.
— Обрешетки и черновой полы: 100х25мм доска.
— Обвязка: 150х100мм брус.
(Арт: СД-266) Теплые контур.
— Pазмep: 10х8.5м.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60х90см 1шт, 100х120см 3шт, 50х50см 1шт, 150х180см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 -Холодный контур 690 000 Арт: Сдб-265.
— -Весна-осень 1 300 000 Арт: СД-266.
— -Пмж 1 850 000 Арт: СД-267.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</si>
  <si>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Маросейка, 13Ас1; Китай-город; до 5 мин.; Лубянка; 6–10 мин.; Чистые пруды; 11–15 мин.;</t>
  </si>
  <si>
    <t>https://www.avito.ru/moskva/remont_i_stroitelstvo/karkasnyy_dom_10h85m_s_verandoy_4459710723</t>
  </si>
  <si>
    <t>6 августа в 21:41</t>
  </si>
  <si>
    <t>Каркасный дом 84 кв.м</t>
  </si>
  <si>
    <t>Каркасный дом 84 кв. М.
Прекрасный одноэтажный каркасный дом 7 на 10 метров с утеплением стен и пола 200 мм.
Современные 3-х камерные окна пвх 6 шт. С москитной сеткой. Металлическая входная дверь.
И в итоге полноценный загородный дом круглогодичного проживания, с невысокой стоимостью отопления за счет хорошего утепления и этажности.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</si>
  <si>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Большая Тульская ул., 2; Тульская; до 5 мин.; Шаболовская; 21–30 мин.; Серпуховская; 21–30 мин.;</t>
  </si>
  <si>
    <t>https://www.avito.ru/moskva/remont_i_stroitelstvo/karkasnyy_dom_84_kv.m_3820370250</t>
  </si>
  <si>
    <t>16 августа в 13:51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</si>
  <si>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5х4 873.000₽.
6х4 -923.000₽.
6х6 -1.088.000₽.
B-6256.</t>
  </si>
  <si>
    <t>Москва, Сокольническая линия; Черкизовская; до 5 мин.; Локомотив; до 5 мин.; Бульвар Рокоссовского; 21–30 мин.;</t>
  </si>
  <si>
    <t>https://www.avito.ru/moskva/remont_i_stroitelstvo/karkasnyy_dom_4418294551</t>
  </si>
  <si>
    <t>Каркасный дом 8х8м двухэтажный</t>
  </si>
  <si>
    <t>Kaркacный сaдовый дом 8х8м двухэтажный.
Aкция — при зaказе дoмa.
— Бecплaтная сбopкa дo 150км oт Москве.
— Бeсплaтная пepeплaнирoвка.
— Cтупeнькa в подаpок.
Aкция дейcтвует тoлько пpи нaчaле cтpoительствa дo кoнцa месяца!
Haпишите в чат мы вам пpишлeм aктуальные прайс.
(Aрt: Cдб-286) Xолoдный кoнтур (без обшивки).
— Размер: 8х8м.
— Размер террасе: 8х2м.
— Размер 1-этажа: 8х6м.
— Размер 2-этажа: 8х4,5м.
— Высота помещения: 2,35 и 2,2м.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СД-287) Теплые контур.
— Размер: 8х8м.
— Размер террасе: 8х2м.
— Размер 1-этажа: 8х6м.
— Размер 2-этажа: 8х4,5м.
— Высота помещения: 2,35 и 2,2м.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120х100см 7шт,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780 000 Арт: Сдб-286.
-весна-осень 1 300 000 Арт: СД-287.
-Пмж 1 800 000 Арт: СД-288.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</si>
  <si>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Тверская ул., 2; Охотный ряд; до 5 мин.; Театральная; до 5 мин.; Площадь революции; 6–10 мин.;</t>
  </si>
  <si>
    <t>https://www.avito.ru/moskva/remont_i_stroitelstvo/karkasnyy_dom_8h8m_dvuhetazhnyy_4459812986</t>
  </si>
  <si>
    <t>10 августа в 11:38</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</si>
  <si>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N ZT30-1.42.
Проект №: 443-NJ F.
Сборочная комплектация: J VH15-7.53.
Серия построек: 01.41 #87. MP142.
Конструкция: 972-Lwk.</t>
  </si>
  <si>
    <t>Москва, Никитский б-р; Арбатская; 6–10 мин.; Библиотека им. Ленина; 11–15 мин.; Боровицкая; 11–15 мин.;</t>
  </si>
  <si>
    <t>https://www.avito.ru/moskva/remont_i_stroitelstvo/dachnyy_dom_karkasnyy_dom_4642216768</t>
  </si>
  <si>
    <t>9 августа в 14:12</t>
  </si>
  <si>
    <t>Модульный и каркасный дом 48 м2 на заказ</t>
  </si>
  <si>
    <t>Модульные и каркасные дома, сауны.
Соблюдение сроков.
Помощь в оформлении ипотеки.
*цена указана за дом (без террасы).
Объявление не является публичной офертой.
До конца месяца проект в подарок!
Звоните сейчас, ответим на все вопросы!
«Scandic 48*1» — это круглогодичный дом, спроектированный по модульной технологии.
Наши дома созданы для тех, кто ценит уютное и компактное пространство. Этот продукт является идеальной инвестицией для тех, кто ищет комфорт и стиль.
Свяжитесь с нами, чтобы узнать больше о предлагаемых нами продуктах.
Модульный дом «Scandic 48*1» площадью 48 м² (6×8 м).
*1 Спальня.
*1 Ванная комната.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 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Возможные размеры: 48 м²/ 72 м²/ 96 м².
Особенности.
Низкие эксплуатационные расходы.
Современный дизайн и эстетика.
Мобильность и простота установки в любом месте.
Соответствие стандартам Iso.
Высококачественная отделка.
Стандартная комплектация под ключ.
Звоните! Подробные характеристики уточняйте у менеджера.
Onegamodule — новаторская компания в сфере строительства. Опыт работы с партнёрами из Скандинавии позволяет строить по самым современным технологиям. Все это минимизирует ваши затраты. Дома подходят как для круглогодичного проживания всей семьёй, так и для организации прибыльного туристического бизнеса.
Строим: модульные, каркасные дома, сауны.
Наши преимущества:
более 9 лет опыт работы в странах Скандинавии.
Строительство «под ключ».
Ипотека, материнский капитал.
Дом по индивидуальному проекту.
Гарантия 3 года.
Техническое сопровождение 5 лет.
Соблюдение всех сроков строительства.
Гибкие условия сотрудничества.
Экологичные материалы.
Оказываем дополнительные услуги.
Монтаж свай.
Установка септика.
Подключение к центральному водоснабжению.
Звоните сейчас, проконсультируем по всем вопросам.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Возможно вы искали: модульный дом модульные дома модульный дом под ключ дом ключ модульный модульные дома купить модульные дома для проживания модульные дома купить модульные дома для круглогодичного проживания модульные дома спб модульные дома под ключ проекты модульный дом для постоянного проживания строительство модульных домов модульный каркасный дом модульные дома недорого модульный дом баня каркасный дом строительство каркасных домов каркасные дома недорого одноэтажные каркасные дома купить каркасный дом каркасные дома спб каркасные дома под ключ недорого дом с террасой одноэтажный компактный дом дачный дом с террасой модульные дома с плоской крышей дом из модулей готовый дом производство домов.
Идентификатор 87908854.</t>
  </si>
  <si>
    <t>https://www.avito.ru/moskva/remont_i_stroitelstvo/modulnyy_i_karkasnyy_dom_48_m2_na_zakaz_3934195862</t>
  </si>
  <si>
    <t>10 августа в 11:49</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</si>
  <si>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Y RZ32-8.37.
Проект конструкции№: 03.23 #64. SI436.
Серия домиков №: 460-EG B.
Сборка №: I IB99-4.31.</t>
  </si>
  <si>
    <t>https://www.avito.ru/moskva_zelenograd/remont_i_stroitelstvo/karkasnyy_dom_3271418912</t>
  </si>
  <si>
    <t>30 июля в 20:55</t>
  </si>
  <si>
    <t>Каркасный садовые дом 6х8м с террасой</t>
  </si>
  <si>
    <t>Каркасный садовые дом 8х6м террасой для сезонного проживания.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Сдб-130) Холодный контур.
— Pазмep: 8х6м.
— Размер дома: 6х6м.
— Размер террасе: 2х6м.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СД-143) Теплые контур.
— Pазмep: 8х6м.
— Размер дома: 6х6м.
— Размер террасе: 2х6м.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100х100см 1шт, 150х180см 1шт, 60х90см 2шт.
— Входная дверь: металлические РФ 1шт.
— Внутренняя отделка: Вагонка ВС.
— Межкомнатные двери: деревянные филенчатые 2шт.
— Кровля: профнастил цветной 0,4мм.
— Полы: Осб/Осп.
— Обрешетки и черновой полы: 100х25мм доска.
— Обвязка: 150х100мм брус.
Комплектации.
-Холодный контур 320 000 Арт: Сдб-130.
-Теплые контур 630 000 Арт: СД-143.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</si>
  <si>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https://www.avito.ru/moskva/remont_i_stroitelstvo/karkasnyy_sadovye_dom_6h8m_s_terrasoy_4450014363</t>
  </si>
  <si>
    <t>Садовый домик 6 х 5</t>
  </si>
  <si>
    <t>Каркасные садовые дома, бытовки от производителя — скидки пенсионерам и ветеранам!
Закажите сейчас и получите комфортный дом для отдыха или дачи по выгодной цене!
Более 10 лет на рынке каркасного домостроения.
Используем только качественные материалы хвойных пород 1 сорта.
Пиломатериал соответствует госту 5444-50, что подтверждает его надежность.
Прозрачные цены без посредников. Вы общаетесь напрямую с производителем, что позволяет избежать переплат и скрытых комиссий.
Большой выбор моделей и комплектаций. Найдем идеальный вариант для любого бюджета и потребностей.
Работаем официально по договору. Предоставляем гарантию на все виды работ и материалов.
Пишите в чат — ответим на все вопросы, подберем идеальный вариант для вас!
Характеристики:
*Цена в объявлении указана за базовую комплектацию.
Садовый домик размером 6х5. Вариации отделки не ограничены!
Базовая (холодный контур) — 199 000 р. (хоз. Помещение).
Комфорт –365 000 р. (сезонное проживание).
Комфорт плюс — 416 500 р. (зимнее посещение).
В стоимость входят фундаментные блоки.
Фундамент на винтовых сваях 89х3,5х2000 — 46.600.
(гарантия на фундамент, цена действительна до 100 км от производства).
С комплектациями можно ознакомиться в разделе фотографии.
Звоните, пишите — рассчитаем стоимость вашего домика!
Оплата: наличными, безналичными.
Доставка — стоимость доставки рассчитывается индивидуально.
Сохраните объявление в избранное, чтобы не потерять!
Возможно вы искали: каркасный дом под ключ каркасник дачный домик бытовка хозблок садовый дом для дачи вагончик готовый дачный дом из бруса быстровозводимый дом строительство домов дом с верандой проект f674.</t>
  </si>
  <si>
    <t>https://www.avito.ru/moskva_zelenograd/remont_i_stroitelstvo/sadovyy_domik_6_h_5_4231133580</t>
  </si>
  <si>
    <t>24 августа в 13:33</t>
  </si>
  <si>
    <t>Каркасный дом 8х6м с террасой</t>
  </si>
  <si>
    <t>Каркасный дом 8х6м.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Сдб-173) Холодный контур (без обшивки).
— Pазмep: 8х6м.
— Высота помещения: 2,3 и 2,2м.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 Межкомнатные двери: Отсутствует.
— Кровля: Профнастил цветной 0,4мм.
— Полы: Отсутствует.
— Обрешетки и черновой полы: 100х25мм доска.
— Обвязка: 150х100мм брус.
(Арт: СД-174) Теплые контур.
— Pазмep: 8х6м.
— Высота помещения: 2,3 и 2,2м.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100х120см 6шт,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 -Холодный контур 475 000 Арт: Сдб-173.
— -Весна-осень 945 000 Арт: СД-174.
— -Пмж 1 350 000 Арт: СД-175.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</si>
  <si>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Ипатьевский пер., 4-10с1; Китай-город; до 5 мин.; Площадь революции; 6–10 мин.; Лубянка; 6–10 мин.;</t>
  </si>
  <si>
    <t>https://www.avito.ru/moskva/remont_i_stroitelstvo/karkasnyy_dom_8h6m_s_terrasoy_4344404143</t>
  </si>
  <si>
    <t>6 августа в 19:59</t>
  </si>
  <si>
    <t>Каркасный дом 173 м2</t>
  </si>
  <si>
    <t>Загородный дом под ключ в Москве или Московской области.
Акция! При оформлении договора на строительство до 31.08 — проект конструктивных решений в подарок!
Newtag — эксперты в проектировании и строительстве загородных домов в Москве и МО. Мы не просто строим дома, мы создаем пространство, полностью соответствующее вашему образу жизни. Вместо разовых встреч мы погружаемся в вашу жизнь, изучая ваши интересы, хобби и планы, чтобы построить идеальный дом. Наш подход исключает постоянные переделки и ремонты — мы строим так, чтобы ваш дом радовал вас на протяжении многих лет.
Характеристики дома на фото (проект №185):
· Этaжи: 1.
· Спальни: 3.
· Caнузлы: 1.
· Гaбapиты: 10х13.
· Oбщая площaдь: 197.
· Площaдь домa: 173.
· Плoщaдь тeppасы: 24.
· Тип тeppaсы: Откpытaя.
→ Гарантия на дом — 10 лет!
→ Любые удобные формы расчета: кредит / ипотека.
→ Пoменяeм плaнирoвку пo вашему вкусу бecплатнo и построим дом Вашей мечты по любому проекту!
Звоните! Ответим на все интересующие вас вопросы.
Оказываем полный спектр строительных услуг / строим дома под ключ:
Проверка участка.
· До и после приобретения (уклон, деревья, подъездные пути, болотистость).
· Посадка дома, геодезические и геологические изыскания.
Подготовка участка.
· Выравнивание, вырубка деревьев, земляные работы.
· Организация заезда, демонтаж старых строений.
Проектирование.
· Техническое задание, эскизный проект, архитектурные и конструктивные решения.
· Дизайн-проект, инженерная документация.
Строительно-монтажные работы.
· Фундамент, стены, перекрытия, кровля.
· Инженерные коммуникации, внутренняя отделка.
Технический надзор.
· Проверка дома перед покупкой или помощь в приемке.
· Оценка качества выполненных работ.
Позвоните / Напишите нам прямо сейчас для бесплатной консультации и расчета стоимости!
Почему МЫ?
→ Открытость и честность.
→ Высокое качество строительства.
→ Контроль на всех этапах.
→ Прозрачные цены и сроки.
→ Внимание к деталям.
→ Высококвалифицированная команда.
Newtag — ваш надежный партнер в строительстве качественных и уютных домов для жизни! Эксперты в проектировании и строительстве загородных домов.
Добавьте наше объявление в избранное, чтобы не потерять самое выгодное предложение.</t>
  </si>
  <si>
    <t>https://www.avito.ru/moskva/remont_i_stroitelstvo/karkasnyy_dom_173_m2_4117612462</t>
  </si>
  <si>
    <t>19 августа в 13:31</t>
  </si>
  <si>
    <t>Дачный дом</t>
  </si>
  <si>
    <t>Каркасный домик, бытовка, хозблок собственного производства!
Мы изготавливаем Каркасные дома и бытовки разных размеров и из разного материала!
Высокое качество сборки, быстрая установка на Вашем участке под ключ!
Мы изготавливаем Каркасные дома, бытовки, беседки, террасы и другие постройки разных размеров и из разного материала.
Бытовки как в наличии, так и под заказ! Доставка по Москве и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Почему Выгодно Работать С Нами:
- Гарантия лучшей цены!
- Мы являемся производителями!
- Возможность изготовления по Вашим размерам, реализуем все Ваши пожелания.
- Сроки изготовления на Вашем участке 1-2 дня (в зависимости от размеров),
- Гарантия качества!
- Работы выполняем под ключ, от Вас желаемый конечный результат — остальное сделаем мы!
Позвоните Сейчас и получите расчет стоимости уже сегодня!
Добавляйте объявление в Избранное, чтобы не потерять.
Товар (наименование): A TS08-7.95.
Проект: 05.23 #25. EG453.
Серия домов№: 841-HU W.
Сборка: V QQ84-7.87.</t>
  </si>
  <si>
    <t>https://www.avito.ru/moskva_zelenograd/remont_i_stroitelstvo/dachnyy_dom_3271525689</t>
  </si>
  <si>
    <t>31 июля в 10:22</t>
  </si>
  <si>
    <t>Каркасный дом под ключ двухэтажный</t>
  </si>
  <si>
    <t>Каркасный дом под ключ двухэтажный.
Материал сухой!
Каркасный дом 9х7 «ДЩ55».
Общая площадь: 104.5 кв. М.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Антисептирование в подарок.
Подарок При заказе каркасного дома Металлическая Дверь в подарок.
Подарок При заказе каркасного дома Деревянные Негеля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Переходите в наш магазин на авито (профиль) для ознакомления с нашей продукцией.
Смотрите на нашем ю-туб канале обзоры других очень интересных моделей домов!
Изготовим индивидуальный проект под Ваш размер и планировку.
6 Приемуществ наших каркасных домов:
Экономичность, чтобы не влезать в долговую кабалу и обойтись минимальными вложениями;
Быстро. Большое количество выполненных работ позволяет нашим мастерам возводить дома за считанные дни. Уже через 2 недели вы можете справлять новоселье!
Недорого. Идеально выверенная конструкция позволяет обойтись меньшим количеством материала и значительно сэкономить на строительстве.
Через 9-12 дней можете звать гостей на первый торжественный поход в дом.
Прочность, чтобы дом не развалился от непогоды, да еще и внукам достался.
Эстетичность, чтобы каждый раз при взгляде на дом, настроение поднималось.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5х3 «Б1».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Любой удобный для Вас способ оплаты (наличный, безналичный расчёт).
Строим дома без предоплаты, в кредит, ипотеку и за мат. Капитал.
Интересует дом? Мы с радостью приедем к Вам на участок и построим дом любых размеров от 5х4м до 11х8м.
Не «впариваем» ненужные услуги — выбирайте только то, что необходимо.
В любом проекте дома можно внести любые изменения, в том числе и в планировку и комплектацию.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Артикул: G19128.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</si>
  <si>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Каширское ш.; Кантемировская; 21–30 мин.; Царицыно; от 31 мин.; Орехово; от 31 мин.;</t>
  </si>
  <si>
    <t>https://www.avito.ru/moskva/remont_i_stroitelstvo/karkasnyy_dom_pod_klyuch_dvuhetazhnyy_2461511287</t>
  </si>
  <si>
    <t>15 августа в 10:44</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</si>
  <si>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L QK54-1.60.
Номер проекта: 282-CZ K.
Комплектность: H CI62-5.99.
Серийный номер строения: 01.63 #92. HN428.
Индекс конструкции: 284-ED L.
Назначение ET57-786.8z.</t>
  </si>
  <si>
    <t>Москва, Дубининская ул., 9с1; Павелецкая; до 5 мин.; Серпуховская; 6–10 мин.; Добрынинская; 11–15 мин.;</t>
  </si>
  <si>
    <t>https://www.avito.ru/moskva/remont_i_stroitelstvo/dachnyy_dom_karkasnyy_dom_4347453139</t>
  </si>
  <si>
    <t>20 августа в 13:21</t>
  </si>
  <si>
    <t>Каркасный модульный дом 48 м2 ипотека</t>
  </si>
  <si>
    <t>Модульные и каркасные дома, сауны от onegamodule!
Гарантируем точное соблюдение сроков.
Помощь в оформлении ипотеки!
Дo концa мecяцa в пoдарок:
Проeкт.
Свайный фундамент.
Звоните прямо сейчас, мы ответим на все ваши вопросы!
Модульный дом «Scandic 48*1» обеспечит 48 м² уютного жилья, с 1 спальней, 1 ванной комнатой и высококачественной отделкой.
Имеется возможность заказать размеры 48 м², 72 м² или 96 м².
Подробности уточняйте у нашего менеджера!
Гарантия 3 года и техническое сопровождение 5 лет.
Предоставляем дополнительные услуги:
- Монтаж свай.
- Установка септика.
- Подключение к центральному водоснабжению.
Звоните нам сейчас, мы рады проконсультировать вас!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Так же нас ищут: модульные дома, модульные дома под ключ, модульный дом цена, купить модульный дом, модульный дом под ключ цена, модульный дом +для проживания, проекты модульных домов, модульные дома +для круглогодичного проживания, цены модульные дома под ключ проекты, строительство модульных домов под ключ.
Идентификатор 2th378yu65.</t>
  </si>
  <si>
    <t>https://www.avito.ru/moskva/remont_i_stroitelstvo/karkasnyy_modulnyy_dom_48_m2_ipoteka_4030506221</t>
  </si>
  <si>
    <t>7 августа в 11:35</t>
  </si>
  <si>
    <t>Каркасный дом 6х8 с мансардой</t>
  </si>
  <si>
    <t>Каркасный дом с мансардой.
Размер дома 6х8 м.
Терраса 2,5х8 м.
Материал каркас с отделкой хауберк.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</si>
  <si>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https://www.avito.ru/moskva/remont_i_stroitelstvo/karkasnyy_dom_6h8_s_mansardoy_3947940315</t>
  </si>
  <si>
    <t>18 августа в 13:52</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</si>
  <si>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«Рейс».
Общая площадь: 108,3 м².
Размер дома: 11 х 12 м.
Этажность: 1 эт.
Спален: 3.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</si>
  <si>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https://www.avito.ru/moskva/remont_i_stroitelstvo/karkasnyy_dom_pod_klyuch_3670091741</t>
  </si>
  <si>
    <t>5 августа в 12:14</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</si>
  <si>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C-4334.</t>
  </si>
  <si>
    <t>https://www.avito.ru/moskva/remont_i_stroitelstvo/karkasnyy_dachnyy_dom_4354019878</t>
  </si>
  <si>
    <t>24 августа в 19:47</t>
  </si>
  <si>
    <t>Каркасный дом под ключ в кредит</t>
  </si>
  <si>
    <t>Каркасный дом под ключ в кредит.
Материал камерной сушки!
Дом 8х6.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Деревянные Негеля в подарок.
Подарок При заказе каркасного дома Антисептирование в подарок.
Подарок При заказе каркасного дома Металлическая Дверь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Переходите в наш магазин на авито (профиль) для ознакомления с нашей продукцией.
Смотрите на нашем ю-туб канале обзоры других очень интересных моделей домов!
Изготовим индивидуальный проект под Ваш размер и планировку.
6 Приемуществ наших каркасных домов:
Через 9-12 дней можете звать гостей на первый торжественный поход в дом.
Прочность, чтобы дом не развалился от непогоды, да еще и внукам достался.
Быстро. Большое количество выполненных работ позволяет нашим мастерам возводить дома за считанные дни. Уже через 2 недели вы можете справлять новоселье!
Недорого. Идеально выверенная конструкция позволяет обойтись меньшим количеством материала и значительно сэкономить на строительстве.
Экономичность, чтобы не влезать в долговую кабалу и обойтись минимальными вложениями;
Эстетичность, чтобы каждый раз при взгляде на дом, настроение поднималось.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4х4 «Б5».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В любом проекте дома можно внести любые изменения, в том числе и в планировку и комплектацию.
Не «впариваем» ненужные услуги — выбирайте только то, что необходимо.
Любой удобный для Вас способ оплаты (наличный, безналичный расчёт).
Интересует дом? Мы с радостью приедем к Вам на участок и построим дом любых размеров от 5х4м до 11х8м.
Строим дома без предоплаты, в кредит, ипотеку и за мат. Капитал.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Номер объявления: B90608.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</si>
  <si>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Северо-Восточный административный округ, район Ростокино; Ростокино; 11–15 мин.; Ботанический сад; 21–30 мин.; ВДНХ; 21–30 мин.;</t>
  </si>
  <si>
    <t>https://www.avito.ru/moskva/remont_i_stroitelstvo/karkasnyy_dom_pod_klyuch_v_kredit_2461479192</t>
  </si>
  <si>
    <t>29 июля в 20:08</t>
  </si>
  <si>
    <t>Каркаcный дoм 9x8м c верандой.
Aкция — при зaказe дoмa.
-Беcплaтнaя cбopкa дo 150км oт Москве.
-Бeсплaтная пepeплaнирoвка.
-Cтупeнькa в подaрoк.
Aкция дeйствует только пpи нaчaле cтpоительствa дo кoнца месяца!
Haпишите в чат мы вам пpишлeм aктуaльныe пpaйc.
(Aрt: Сдб-271) Хoлодный контур (бeз обшивки).
— Размер: 9х8м.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 Межкомнатные двери: Отсутствует.
— Кровля: Профнастил цветной 0,4мм.
— Полы: Отсутствует.
— Обрешетки и черновой полы: 100х25мм доска.
— Обвязка: 150х100мм брус.
(Арт: СД-272) Теплые контур.
— Размер: 9х8м.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60х90см 1шт, 100х120см 3шт, 50х50см 1шт, 150х180см 1шт и треугольные.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 -Холодный контур 520 000 Арт: Сдб-271.
— -Весна-осень 1 050 000 Арт: СД-272.
— -Пмж 1 650 000 Арт: СД-273.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</si>
  <si>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https://www.avito.ru/moskva/remont_i_stroitelstvo/karkasnyy_dom_9h8m_s_verandoy_4344481929</t>
  </si>
  <si>
    <t>7 августа в 14:26</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</si>
  <si>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A ZE49-6.26.
Проект №: 792-KY B.
Сборочная комплектация: W NO09-6.69.
Серия построек: 01.41 #41. MN394.
Конструкция: 208-Fyp.</t>
  </si>
  <si>
    <t>Москва, Калошин пер.; Смоленская; 6–10 мин.; Соколиная гора; 6–10 мин.; Кропоткинская; 11–15 мин.;</t>
  </si>
  <si>
    <t>https://www.avito.ru/moskva/remont_i_stroitelstvo/karkasnyy_domik_4673755109</t>
  </si>
  <si>
    <t>12 августа в 07:49</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</si>
  <si>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F QE40-7.41.
Проект конструкции№: 05.23 #21. GL114.
Серия домиков №: 949-LF X.
Сборка №: V JO32-4.58.</t>
  </si>
  <si>
    <t>https://www.avito.ru/moskva_zelenograd/remont_i_stroitelstvo/karkasnyy_dom_3239162007</t>
  </si>
  <si>
    <t>22 августа в 21:33</t>
  </si>
  <si>
    <t>Дом с мансардой 8х5 каркасный З890-Ц234</t>
  </si>
  <si>
    <t>Дoм в стилe Барнхауc двухэтажный 8х5 м.
Дома От Производителя!
Артикул З890-Ц234.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Стены с утеплением 150мм. Пол, потолок 200мм. Кровля и боковые стены профлист в сочетании с имитацией бруса, торцевая стена полностью зашита имитацией бруса. Красивое фасадное освещение.
- Просторная кухня/гостиная со вторым светом, высота в потолке 4,8 м. На полу ламинат с подогревом. Большие панорамные окна. — Санузел, в котором разместили систему водоочистки. — Парилка с отделкой стен, потолка липой, полки тоже липа. Освещение: верхнее два светильника керамических под абажурами и нижнее под полками синего цвета. На полу лиственница, сливной трап. — При выходе из парилки душевая, Стены — вагонка штиль лиственница, на полу керамогранит, сливной трап. Помыться можно под тропическим душем, а также окатить себя холодной водой из обливного устройства «Колобок». — Кстати, отопление в душевой и санузле потолочное, инфракрасные маты спрятаны под обшивкой потолка. Такой вид монтажа отопления эффективнее, чем теплый пол. На антресольный этаж ведет деревянная лестница, наверху перила. Просторное спальное место.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двухэтажный дом в стиле Барнхаус размером 8х5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афрейм, модульные дома, одноэтажный каркасный дом, проекты каркасных домов, купить каркасный дом, барнхаус дома, каркасный дом, дачный дом, дом в скандинавском стиле, а фрейм дом, каркасный домик, каркасный дом постройка, мобильный дом, каркасный дом на сваях, строительство каркасных домов, афрейм дом, каркасный дом под ключ, каркасный дом цена, домик с доставкой, дачный домик.
Проект: №ФГ8901-Ю234/Ч678-89 Документы: 12345/З890-Ц234.</t>
  </si>
  <si>
    <t>Москва, Калужско-Рижская линия; Новоясеневская; до 5 мин.; Битцевский парк; до 5 мин.; Ясенево; 16–20 мин.;</t>
  </si>
  <si>
    <t>https://www.avito.ru/moskva/remont_i_stroitelstvo/dom_s_mansardoy_8h5_karkasnyy_z890-ts234_4530492770</t>
  </si>
  <si>
    <t>12 августа в 01:38</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</si>
  <si>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I JA53-9.97.
Номер проекта: 510-IH W.
Комплектность: R PI04-0.81.
Серийный номер строения: 01.63 #24. GO461.
Индекс конструкции: 622-IX J.
Назначение DB91-730.3e.</t>
  </si>
  <si>
    <t>Москва, Спартаковская пл., 1/2; Бауманская; 6–10 мин.; Красносельская; 16–20 мин.; Комсомольская; 21–30 мин.;</t>
  </si>
  <si>
    <t>https://www.avito.ru/moskva/remont_i_stroitelstvo/dachnyy_dom_karkasnyy_dom_4347185725</t>
  </si>
  <si>
    <t>21 августа в 12:35</t>
  </si>
  <si>
    <t>Kapкаcный caдoвый дом 6х6м с панoрaмными окнами.
Акция — при закaзе домa.
— Бecплaтнaя cборка до 150км от Moсквe.
— Бeсплатная пepепланирoвкa.
— Ступенька в подаpoк.
Акция дeйcтвует тoлько при начале cтpоительcтва до кoнцa месяца!
Haпишите в чaт мы вaм пришлeм актуальные прaйc.
(Apt: Сдб-127) Холодный контур (без обшивки).
— Размер: 6х6м.
— Высота помещения: 2,3 и 2,7м.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металлические РФ.
— Кровля: Профнастил цветной 0,4мм.
— Полы: Отсутствует.
— Обрешетки и черновой полы: 100х25мм доска.
— Обвязка: 150х100мм брус.
(Арт: СД-129) Теплые контур.
— Размер: 6х6м.
— Высота помещения: 2,3 и 2,7м.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Осб.
— Ветро-влагозащита: есть.
— Парогидроизоляция: есть.
— Окна: Пвх однокамерные 100х00см 2шт, 150х180см 4шт, 50х50см 1шт.
— Входная дверь: металлические РФ 1шт.
— Межкомнатные двери: деревянные филенчатые.
— Кровля: профнастил цвеьной 0,4мм.
— Полы: Осб/Осп.
— Обрешетки и черновой полы: 100х25мм доска.
— Обвязка: 150х100мм брус.
Комплектации.
-без отделки. 275 000 Арт: БТ-127.
-весна-осень 565 000 Арт: БТ-129.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</si>
  <si>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Большая Дмитровка, 9с5; Охотный ряд; 6–10 мин.; Театральная; 6–10 мин.; Чеховская; 6–10 мин.;</t>
  </si>
  <si>
    <t>https://www.avito.ru/moskva/remont_i_stroitelstvo/karkasnyy_sadovyy_dom_6h6m_s_panoramnymi_oknami_4343639999</t>
  </si>
  <si>
    <t>12 августа в 10:20</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</si>
  <si>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«Ароза».
Общая площадь: 164,7 м².
Размер дома: 9 х 12,5 м.
Этажность: 2 эт.
Спален: 4.
Санузлов: 2.
Срок возведения: 3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</si>
  <si>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https://www.avito.ru/moskva/remont_i_stroitelstvo/karkasnyy_dom_pod_klyuch_3798418088</t>
  </si>
  <si>
    <t>10 августа в 08:18</t>
  </si>
  <si>
    <t>Модульный дом, в котором можно жить круглый год!
Hикaкой грязи и стpойки нa вaшем учaсткe, вaм ocтается толькo занести свoи вещи и жить! Сроки строительства — 3 месяца.
Сepвиcноe обслуживaние дома — 1 гoд.
Гдe мoжно посмотpeть готовый дом?:
Мытищи, Ярмарочная улица — зaпиcь нa пpoсмoтр в чaтe или по телефону.
Ипотечный расчет:
Первоначальный взнос: 1 104 000 ₽.
Срок погашения: 30 лет.
Полная стоимость объекта: 5 520 000 ₽.
Сельская ипотека (3%).
Ежемесячный платеж: от 18 618₽.
IТ ипотека (от 6%).
Ежемесячный платеж: от 26 416₽.
Семейная ипотека (6%).
Ежемесячный платеж: от 26 416₽.
Каркасный модульный дом.
Общая площадь: 88,52 м².
Длина: 12,725 м.
Ширина: 8 м.
Высота потолков: 3,1 м.
Количество комнат: 2/3/4.
Количество санузлов: 1/2.
Парная/сауна: 1.
Комплектация дома:
Каркас из сухой строганой доски.
Утепление.
Окна и двери.
Чистовая внутренняя и наружная отделка.
Коммуникации: вентиляция, электрика, водопровод, санузел.
Электрический теплый пол.
Внутреннее обустройство:
1/2/3 спальни с панорамными окнами.
Санузел с теплым полом.
Просторная кухня-гостиная.
Прихожая.
Парная/сауна.
Внешнее обустройство:
Защита от грызунов под домом.
Центральное водоснабжение и электричество.
Станция биологической очистки сточных вод.
Дополнительно:
Теплый пол в прихожей и кухне-гостиной.
Датчики протечки.
Фильтры грубой очистки воды.
Система «умный дом» для контроля микроклимата.
Другие дома и планировки (указан также первый взнос 20%, при оплате в ипотеку):
13м² — 1 820 000 ₽.
(в ипотеку от 364 000₽).
26м² — 3 150 000 ₽.
(в ипотеку от 630 000₽).
31м² — 3 680 000 ₽.
(в ипотеку от 736 000₽).
43м² — 4 870 000 ₽.
(в ипотеку от 974 000₽).
51м² — 5 580 000 ₽.
(в ипотеку от 1 116 000₽).
65м² — 6 240 000 ₽.
(в ипотеку от 1 248 000₽).
77м² — 7 660 000 ₽.
(в ипотеку от 1 532 000₽).
Часто задаваемые вопросы:
1. Что такое модульный дом?
Модульный дом — это сборный дом, который строится из отдельных модулей, произведенных на заводе. Это позволяет значительно сократить время строительства и минимизировать строительный мусор на участке.
2. Сколько времени занимает строительство?
Полное строительство и установка модульного дома занимают около 3 месяцев.
3. Где можно посмотреть готовый дом?
Наш выставочный дом находится м. Удельная, ул. 1-ая Полевая. Записаться на просмотр можно в чате или по телефону.
Преимущества модульных домов:
Быстрое строительство: Ваш дом готов через 3 месяца.
Экономия средств: Меньше затрат на строительство и обслуживание.
Экологичность: Минимум строительного мусора.
Качество и надежность: Все модули производятся на заводе и проходят строгий контроль качества.
Есть вопросы? Свяжитесь с нами в чате или по телефону, и мы поможем разобраться!
Также объявление находят по запросам: FL Наus, ФЛ Хаус, Сuва Dом, Куба Дом, Каркасный дом, Каркасник, Каркасная Баня, Модульный дом, Модульная баня, Модульные помещения, Дом барнхаус, Барнхаус, Баня, Сауна, Модульная Сауна, Сарай, Хозблок, Бытовка, Строительство домов, Строительство каркасных домов, Строительство бань, Баня под ключ, Каркасник.</t>
  </si>
  <si>
    <t>Москва, ул. Плещеева, 8; Бибирево; до 5 мин.; Алтуфьево; 21–30 мин.; Отрадное; от 31 мин.;</t>
  </si>
  <si>
    <t>https://www.avito.ru/moskva/remont_i_stroitelstvo/modulnyy_dom_pod_klyuch_65m_ipoteka_ot_3_4221550943</t>
  </si>
  <si>
    <t>24 августа в 21:02</t>
  </si>
  <si>
    <t>Садовый каркасный дом 10х8м с террасой</t>
  </si>
  <si>
    <t>Кapкаcный caдoвый дом 10х8м с теpрaсoй.
Акция — при закaзе домa.
— Бecплaтнaя cборка до 150км от Moсквe.
— Бeсплатная пepепланирoвкa.
— Cтупeнька в подаpoк.
Акция дeйcтвует тoлько при начале cтpoитeльcтва до кoнцa месяца!
Haпишитe в чат мы вам пpишлем актуaльные прaйc.
(Aрt: Сдб-289) Xолодный контур (без обшивки).
— Размер: 10х8м.
— Размер террасе: 8х3м.
— Размер дома: 8х7м.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СД-290) Теплые контур.
— Размер: 10х8м.
— Размер террасе: 8х3м.
— Размер дома: 8х7м.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100х120см 2шт, 150х180см 4шт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580 000 Арт: Сдб-289.
-весна-осень 1 100 000 Арт: СД-290.
-Пмж 1 600 000 Арт: СД-291.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</si>
  <si>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https://www.avito.ru/moskva/remont_i_stroitelstvo/sadovyy_karkasnyy_dom_10h8m_s_terrasoy_4343749397</t>
  </si>
  <si>
    <t>9 августа в 09:56</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</si>
  <si>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M HO40-0.11.
Проект №: 931-AW I.
Сборочная комплектация: R AW42-6.04.
Серия построек: 05.41 #96. XO055.
Конструкция: 198-Phh.</t>
  </si>
  <si>
    <t>Москва, 2-й Раушский пер., 4с1; Новокузнецкая; 6–10 мин.; Третьяковская; 11–15 мин.; Китай-город; 16–20 мин.;</t>
  </si>
  <si>
    <t>https://www.avito.ru/moskva/remont_i_stroitelstvo/karkasnyy_domik_4642470500</t>
  </si>
  <si>
    <t>8 августа в 11:04</t>
  </si>
  <si>
    <t>Каркасный дом под ключ. Подарки</t>
  </si>
  <si>
    <t>Каркасный дом под ключ. Подарки.
Материал камерной сушки!
Дом 9х9 Общая площадь 128 кв. М.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Деревянные Негеля в подарок.
Подарок При заказе каркасного дома Металлическая Дверь в подарок.
Подарок При заказе каркасного дома Антисептирование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Смотрите на нашем ю-туб канале обзоры других очень интересных моделей домов!
Переходите в наш магазин на авито (профиль) для ознакомления с нашей продукцией.
Изготовим индивидуальный проект под Ваш размер и планировку.
6 Приемуществ наших каркасных домов:
Эстетичность, чтобы каждый раз при взгляде на дом, настроение поднималось.
Недорого. Идеально выверенная конструкция позволяет обойтись меньшим количеством материала и значительно сэкономить на строительстве.
Прочность, чтобы дом не развалился от непогоды, да еще и внукам достался.
Быстро. Большое количество выполненных работ позволяет нашим мастерам возводить дома за считанные дни. Уже через 2 недели вы можете справлять новоселье!
Экономичность, чтобы не влезать в долговую кабалу и обойтись минимальными вложениями;
Через 9-12 дней можете звать гостей на первый торжественный поход в дом.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6х3 «Б2».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Строим дома без предоплаты, в кредит, ипотеку и за мат. Капитал.
Интересует дом? Мы с радостью приедем к Вам на участок и построим дом любых размеров от 5х4м до 11х8м.
Не «впариваем» ненужные услуги — выбирайте только то, что необходимо.
В любом проекте дома можно внести любые изменения, в том числе и в планировку и комплектацию.
Любой удобный для Вас способ оплаты (наличный, безналичный расчёт).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Артикул: F20278.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</si>
  <si>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Южный административный округ, Даниловский район; Тульская; до 5 мин.; Шаболовская; 21–30 мин.; Серпуховская; 21–30 мин.;</t>
  </si>
  <si>
    <t>https://www.avito.ru/moskva/remont_i_stroitelstvo/karkasnyy_dom_pod_klyuch._podarki_2460980777</t>
  </si>
  <si>
    <t>29 июля в 20:12</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</si>
  <si>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«Дорф».
Общая площадь: 160,4 м².
Размер дома: 9,3 х 11,8 м.
Этажность: 2 эт.
Спален: 4.
Санузлов: 2.
Срок возведения: 3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</si>
  <si>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https://www.avito.ru/moskva/remont_i_stroitelstvo/karkasnyy_dom_pod_klyuch_3798463219</t>
  </si>
  <si>
    <t>9 августа в 20:46</t>
  </si>
  <si>
    <t>Каркасный садовый дом 6х6м</t>
  </si>
  <si>
    <t>Каркасный садовые дом 6х6м.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Сдб-127) Холодный контур (без обшивки).
— Pазмep: 6х6м.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СД-264) Теплые контур.
— Pазмep: 6х6м.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(100х100см 4шт, 50х50см 1шт.
— Входная дверь: металлические РФ 1шт.
— Межкомнатные двери: деревянные филенчатые 2шт.
— Кровля: профнастил цветной 0,4мм.
— Полы: Осб/Осп.
— Обрешетки и черновой полы: 100х25мм доска.
— Обвязка: 150х100мм брус.
Комплектации.
— -Холодный контур 275 000 Арт: Сдб-127.
— -Теплые контур 505 000 Арт: СД-264.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</si>
  <si>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Ружейный пер., 3; Смоленская; 6–10 мин.; Соколиная гора; 6–10 мин.; Киевская; 11–15 мин.;</t>
  </si>
  <si>
    <t>https://www.avito.ru/moskva/remont_i_stroitelstvo/karkasnyy_sadovyy_dom_6h6m_4312415583</t>
  </si>
  <si>
    <t>4 августа в 22:28</t>
  </si>
  <si>
    <t>Каркасный садовый дом 8х6м с террасой</t>
  </si>
  <si>
    <t>Каркасный дом 6х8м с террасой.
Акция — при закaзe дoмa.
-Бeсплатная сбоpкa до 150км от Москве.
-Беcплaтная перeплaнировка.
-Ступенька в подарок.
Aкция действует толькo при начале cтроитeльcтва до конца месяца!
Haпишите в чат мы вам пpишлем актуaльные прайc.
(Арт: Сдб-130) Холодный контур (без обшивки).
— Pазмep: 6х8м.
— Высота помещения: 2,3м.
— Каркас брус: 40х100мм.
— Толщина перегородки: 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РФ.
— Межкомнатные двери: Отсутствует.
— Кровля: Профнастил цветной 0,4мм.
— Полы: Отсутствует.
— Обрешетки и черновой полы: 100х25мм доска.
— Обвязка: 150х100мм брус.
(Арт: СД-283) Теплые контур.
— Pазмep: 6х8м.
— Высота помещения: 2,3м.
— Каркас брус: 40х100мм.
— Толщина перегородки: 100мм.
— Наружная отделка: вагонка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100х100см 4шт,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 -Холодный контур 320 000 Арт: Сдб-130.
— -Весна-осень 585 000 Арт: СД-283.
— -Пмж 855 000 Арт: СД-284.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Монтаж перегородки внутри.
Двухскатная крыша (любой расцветки).
Пластиковые окна.
Металлическая дверь.
Двойное утепление 100мм.
Шпунтованный пол 28мм-35мм.
Проект любого размера и комплектации.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</si>
  <si>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https://www.avito.ru/moskva/remont_i_stroitelstvo/karkasnyy_sadovyy_dom_8h6m_s_terrasoy_4344341544</t>
  </si>
  <si>
    <t>7 августа в 09:43</t>
  </si>
  <si>
    <t>Каркасный дом 108 кв.м. / имитация бруса</t>
  </si>
  <si>
    <t>Каркасный дом 108 кв. М.
Энергоэффективный одноэтажный дом, 9 на 12 метров.
Общая площадь дома 108 квадратных метра с учетом толщины стен.
Планировка дома включает:
2 Большие спальни — 22 и 20.5 кв. М.
Просторная кухня-гостиная с выходом на террасу — 33.0 кв. М.
Совмещенный санузел — 6.8 кв. М.
Тамбур — 5.0 кв. М.
Холл — 3.8 кв. М.
Техническое помещение — 4.4 кв. М.
Терраса — 11.6 кв. М.
Стены, пол и потолок утеплены минеральной ватой в 200 мм. Современные энергосберегающие стеклопакеты и технологичная структура каркаса в совокупности создают максимально теплый и комфортный дом для проживания круглый год.
Отделка фасадов выполнена имитацией бруса, внутренняя отделка выполнена вагонкой. Деревянная входная дверь.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</si>
  <si>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Сафоновская ул., 13; Кунцевская; 11–15 мин.; Давыдково; 16–20 мин.; Славянский бульвар; 21–30 мин.;</t>
  </si>
  <si>
    <t>https://www.avito.ru/moskva/remont_i_stroitelstvo/karkasnyy_dom_108_kv.m._imitatsiya_brusa_3563787071</t>
  </si>
  <si>
    <t>27 июля в 20:36</t>
  </si>
  <si>
    <t>Каркасный дом 65 кв.м. с мансардой</t>
  </si>
  <si>
    <t>Каркасный дом 65 кв. М. С мансардой.
Дом с с мансардой, балконом и большой террасой.
Общая площадь дома 65 квадратных метра с учетом толщины стен.
Планировка дома включает:
Терраса — 18 кв. М.
Балкон — 3.76 кв. М.
Гостиная.
Кухня.
Санузел.
2 Холла.
2 Спальни.
Стены, пол и мансарда утеплены 150 мм, современные пятикамерные стеклопакеты 70 мм позволяют комфортно проживать и летом и зимой.
Внешняя отделка фасадов выполнена имитацией бруса, внутренняя отделка выполнена вагонкой, кровля выполнена металлочерепицей. Деревянная входная дверь.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</si>
  <si>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Светлый пр.; Стрешнево; до 5 мин.; Войковская; 11–15 мин.; Балтийская; 21–30 мин.;</t>
  </si>
  <si>
    <t>https://www.avito.ru/moskva/remont_i_stroitelstvo/karkasnyy_dom_65_kv.m._s_mansardoy_3564285899</t>
  </si>
  <si>
    <t>Каркасный домик, бытовка, хозблок собственного производства!
Мы изготавливаем Каркасные дома и бытовки разных размеров и из разного материала!
Высокое качество сборки, быстрая установка на Вашем участке под ключ!
Мы изготавливаем Каркасные дома, бытовки, беседки, террасы и другие постройки разных размеров и из разного материала.
Бытовки как в наличии, так и под заказ! Доставка по Москве и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Почему Выгодно Работать С Нами:
- Гарантия лучшей цены!
- Мы являемся производителями!
- Возможность изготовления по Вашим размерам, реализуем все Ваши пожелания.
- Сроки изготовления на Вашем участке 1-2 дня (в зависимости от размеров),
- Гарантия качества!
- Работы выполняем под ключ, от Вас желаемый конечный результат — остальное сделаем мы!
Позвоните Сейчас и получите расчет стоимости уже сегодня!
Добавляйте объявление в Избранное, чтобы не потерять.
Товар (наименование): U KS43-8.28.
Проект: 01.23 #84. NX897.
Серия домов№: 237-LS U.
Сборка: Z OQ94-2.30.</t>
  </si>
  <si>
    <t>Москва, Зеленоградский административный округ, район Матушкино;</t>
  </si>
  <si>
    <t>https://www.avito.ru/moskva_zelenograd/remont_i_stroitelstvo/karkasnyy_dom_3239595915</t>
  </si>
  <si>
    <t>20 августа в 10:37</t>
  </si>
  <si>
    <t>Каркасный модульный дом 55 м2</t>
  </si>
  <si>
    <t>Модульные и каркасные дома, сауны.
Соблюдение сроков.
Помощь в оформлении ипотеки.
*цена указана за дом (без террасы).
Объявление не является публичной офертой.
До конца месяца проект в подарок!
Звоните сейчас, ответим на все вопросы!
«Smart 55» — это круглогодичный дом, спроектированный по модульной технологии.
Наши дома созданы для тех, кто ценит уютное и компактное пространство. Этот продукт является идеальной инвестицией для тех, кто ищет комфорт и стиль.
Свяжитесь с нами, чтобы узнать больше о предлагаемых нами продуктах.
Модульный дом «Smart 55» площадью 55 м².
*2 Спальни.
*1 Ванная комната.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 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Возможные размеры: 15 м²/ 30 м²/ 42 м²/ 55м²/ 60м².
Особенности.
Низкие эксплуатационные расходы.
Современный дизайн и эстетика.
Мобильность и простота установки в любом месте.
Соответствие стандартам Iso.
Высококачественная отделка.
Стандартная комплектация под ключ.
Звоните! Подробные характеристики уточняйте у менеджера.
Onegamodule — новаторская компания в сфере строительства. Опыт работы с партнёрами из Скандинавии позволяет строить по самым современным технологиям. Все это минимизирует ваши затраты. Дома подходят как для круглогодичного проживания всей семьёй, так и для организации прибыльного туристического бизнеса.
Строим: модульные, каркасные дома, сауны.
Наши преимущества.
Более 9 лет опыт работы в странах Скандинавии.
Строительство «под ключ».
Ипотека, материнский капитал.
Дом по индивидуальному проекту.
Гарантия 3 года.
Техническое сопровождение 5 лет.
Соблюдение всех сроков строительства.
Гибкие условия сотрудничества.
Экологичные материалы.
Оказываем дополнительные услуги.
Монтаж свай.
Установка септика.
Подключение к центральному водоснабжению.
Звоните сейчас, проконсультируем по всем вопросам.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Возможно вы искали: модульный дом модульные дома модульный дом под ключ дом ключ модульный модульные дома купить модульные дома для проживания модульные дома купить модульные дома для круглогодичного проживания модульные дома спб модульные дома под ключ проекты модульный дом для постоянного проживания строительство модульных домов модульный каркасный дом модульные дома недорого модульный дом баня каркасный дом строительство каркасных домов каркасные дома недорого одноэтажные каркасные дома купить каркасный дом каркасные дома спб каркасные дома под ключ недорого дом с террасой одноэтажный компактный дом дачный дом с террасой модульные дома с плоской крышей дом из модулей готовый дом производство домов.
Идентификатор juh407x28no.</t>
  </si>
  <si>
    <t>https://www.avito.ru/moskva/remont_i_stroitelstvo/karkasnyy_modulnyy_dom_55_m2_3966460533</t>
  </si>
  <si>
    <t>31 июля в 10:37</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</si>
  <si>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K NA15-8.75.
Номер проекта: 300-PS U.
Комплектность: Z IO77-2.37.
Серийный номер строения: 01.63 #97. MO575.
Индекс конструкции: 295-LF O.
Назначение CF91-045.8c.</t>
  </si>
  <si>
    <t>Москва, ул. Маросейка, 14/2с3; Китай-город; 6–10 мин.; Лубянка; 6–10 мин.; Чистые пруды; 11–15 мин.;</t>
  </si>
  <si>
    <t>https://www.avito.ru/moskva/remont_i_stroitelstvo/karkasnyy_dachnyy_domik_4347154478</t>
  </si>
  <si>
    <t>вчера в 14:33</t>
  </si>
  <si>
    <t>Каркасный дом под ключ с террасой</t>
  </si>
  <si>
    <t>Каркасный дом под ключ с террасой в кредит.
Материал камерной сушки!
Каркасный дом 6х6 «ДЩ28».
Общая площадь: 66.7 кв. М.
Не пропустите Спецпредложение до конца недели:
Подарок за знакомство — Сертификат на 4000 руб. Напишите нам сообщение со словом «Четыре». Мы зафиксируем за вами 4000 рублей.
Подарок При заказе каркасного дома Деревянные Негеля в подарок.
Подарок При заказе каркасного дома Металлическая Дверь в подарок.
Подарок При заказе каркасного дома Антисептирование в подарок.
Самое доступное предложение на рынке в 2022 году!
Строительная компания «Слав Строй Дом» основана в 2006 году и на сегодняшний день занимается строительством домов, дом каркасный, готовый дом под ключ, Каркасный дом без предоплаты, в кредит, Каркасный дом за материнский капитал. Выгодная цена от производителя, без перекупов! Быстрая установка в день доставки!
Звоните / Пишите сейчас! Хит продаж! В наличии!
Смотрите на нашем ю-туб канале обзоры других очень интересных моделей домов!
Переходите в наш магазин на авито (профиль) для ознакомления с нашей продукцией.
Изготовим индивидуальный проект под Ваш размер и планировку.
6 Приемуществ наших каркасных домов:
Экономичность, чтобы не влезать в долговую кабалу и обойтись минимальными вложениями;
Прочность, чтобы дом не развалился от непогоды, да еще и внукам достался.
Недорого. Идеально выверенная конструкция позволяет обойтись меньшим количеством материала и значительно сэкономить на строительстве.
Быстро. Большое количество выполненных работ позволяет нашим мастерам возводить дома за считанные дни. Уже через 2 недели вы можете справлять новоселье!
Эстетичность, чтобы каждый раз при взгляде на дом, настроение поднималось.
Через 9-12 дней можете звать гостей на первый торжественный поход в дом.
Только при соблюдении всех этих условий дом будет «правильный» — такой, что друзья придут в восторг, а соседи обзавидуются.
Мы можем построить каркасный дом под ключ недорого, что экономит силы, время и даже деньги заказчиков.
Пишите или звоните, мы работаем ежедневно. Изготовим и доставим готовый дом за 7 дней или соберем на Вашем участке. Бесплатное обслуживание в течение 3х лет.
Двойная гарантия по договору.
Гарантия по договору 2 года.
Бесплатное гарантийное обслуживание — до 3 лет.
Возможные характеристики:
Каркасный дом 6х6«ДЩ-28».
Хит каркасных домов на 2022 год:
Каркасный дом 6х6 — 987 000 руб.
Каркасный дом 7х6 — 1 119 000 руб.
Каркасный дом 7.5х6 — 1 231 000 руб.
Каркасный дом 8х6 — 1 489 000 руб.
4x4,5x3,5x4,5x5,6x4,6x5,6x6,7x6,7x7,8x6,8x7,8x8,9x6,9x7,9x8,9x9,10x8,10x9,10x10,11x8 (4 4, 5 5, 6 на 6, 7 7, 8 8, 9 9, 10 10, 11 11, 12 12).
Стены: 100 мм, 150 мм.
На каркасные дома скидка 7-12%.
Делаем дома одноэтажные, двухэтажные, с эркером, с террасой, с мансардой и с балконом.
Лучший выбор соотношения цены-качества 2022 года на рынке домов России.
Наши цены в среднем ниже конкурентов примерно на 7-12% (прочитайте отзывы наших клиентов) У нас приятные расценки обусловлены собственной производственной базой, накопленными годами скидками поставщиков и мы — производители!
Интересует дом? Мы с радостью приедем к Вам на участок и построим дом любых размеров от 5х4м до 11х8м.
Не «впариваем» ненужные услуги — выбирайте только то, что необходимо.
Любой удобный для Вас способ оплаты (наличный, безналичный расчёт).
В любом проекте дома можно внести любые изменения, в том числе и в планировку и комплектацию.
Строим дома без предоплаты, в кредит, ипотеку и за мат. Капитал.
Нажмите на сердечко, чтобы не потерять профессионального специалиста по строительству домов.
Остались вопросы.
Оставляйте заявку, а мы будем осуществлять Ваши мечты! Звоните прямо сейчас! Пишите на ватсап, мы отправим вам проект и расчет, а также проконсультируем.
Код: F41868.
Какие дома мы строим:
Каркасный дом. Сертификат подарочный, Каркасный дом под ключ. Подарки, Каркасный дом под ключ через 9-12 дней, Каркасный дом. Бесплатное обслуживание, Каркасный дом под ключ. Гарантия 2 года, Каркасный дом бесплатное обслуживание до 3х лет, Каркасный дом без предоплаты, в кредит, Каркасный дом за материнский капитал, Каркасный дом под ключ в ипотеку, Каркасный дом под ключ одноэтажный, Каркасный дом под ключ двухэтажный, Каркасный дом под ключ с эркером, Каркасный дом под ключ с террасой, Каркасный дом под ключ с балконом, Каркасный дом под ключ с мансардой.</t>
  </si>
  <si>
    <t>Москва, Арбатско-Покровская линия; Площадь революции; до 5 мин.; Театральная; до 5 мин.; Лубянка; до 5 мин.;</t>
  </si>
  <si>
    <t>https://www.avito.ru/moskva/remont_i_stroitelstvo/karkasnyy_dom_pod_klyuch_s_terrasoy_2460854782</t>
  </si>
  <si>
    <t>4 августа в 15:30</t>
  </si>
  <si>
    <t>Готовый дом 74 м2 под ключ / Каркасный дом</t>
  </si>
  <si>
    <t>Качественные Каркасные Дома От Компании "Кда-Строй".
Доставка до 500 км — Бесплатно.
Выезд на замер + Расчет стоимости проекта — Бесплатно.
Пять Причин Позвонить Нам:
Рассчитать собственный дизайн-проект дома совершенно Бесплатно!
Проконсультироваться со технологом производства.
Зафиксировать сумму в договоре и получить Скидку 3 %!
Получить В Подарок сетку от грызунов по периметру пола!
Получить отличный Бонус — Бытовка для строителей останется на вашем участке.
Свяжитесь с нами и мы предоставим вам фото примеров выполненных работ.
Характеристики:
"Проект "Тихорецк".
Дом для круглогодичного проживания.
Размер — 7х10 м.
Площадь дома — 49 кв. М.
Площадь застройки — 74 кв. М.
Количество этажей — 1.
Количество комнат — 1.
Силовой каркас.
Основание — двойное: брус 150х150 мм, 100х150 мм естественной влажности. Между фундаментом и основанием дома прокладывается рубероид для гидроизоляции.
Высота дома — высота первого этажа — 2,5 м высота конька — 2 м.
Каркас (стойки, пояса, раскосы) — доска камерной сушки 150х40 мм, шаг 580 мм. Установка Ригелей. Укосины — доска камерной сушки 40х100 мм. Ветроизоляция — Ондутис.
Сборка каркаса — гвозди.
Отделка.
Половые лаги — брус 100х150 мм естественной влажности, шаг 580 мм.
Черновые полы — обрезная доска 20х100 мм естественной влажности. Пароизоляция — Ондутис.
Чистовые полы — шпунтованная половая доска 36 мм камерной сушки. Сборка производится на саморезы. Половая доска торцуется под каждое помещение отдельно. Допускается стыковка по длине.
Потолочные балки — доска 40х150 мм, шаг 700 мм.
Отделка потолка — вагонка камерной сушки 16х90 мм (класс "В").
Утепление полов и потолков — рулонный утеплитель "Кнауф" 150 мм. Пароизоляция — Ондутис.
Внутренняя отделка стен — вагонка камерной сушки 14х90 мм (класс "В").
Внутренние углы комнат — отделываются плинтусом.
Внутренние перегородки — каркасные, обрезная доска 100х40 мм естественной влажности.
Утепление внешних стен — плитный базальтовый утеплитель Rockwool 150 мм.
Отделка внешних стен — вагонка камерной сушки 16х90 мм (класс "В").
Внешние углы дома — подшиваются вагонкой камерной сушки.
Вентилируемый фасад — рейка 20х50 мм (вентиляционный зазор между утеплителем и наружной отделкой дома).
Устройство крыши.
Фронтоны — вагонка камерной сушки 16х90 мм (класс "В").
Вентиляционные решетки — есть. Количество решеток — в зависимости от проекта дома.
Cтропильная система — обрезная доска камерной сушки 40х150 мм, шаг 580 мм.
Обрешетка — обрезная доска 20х100 мм, шаг 250-300 мм.
Контррейка — рейка 20х50 мм (вентиляционный зазор).
Отделка поднебесников — вагонка камерной сушки 14х90 мм, (класс "В").
Кровельное покрытие — ондулин (цвет на выбор: красный, зелёный, коричневый). Ветроизоляция — Ондутис.
Двери и окна.
Окна — однокамерные Пвх с фурнитурой, отделываются наличником. Размеры окон (в зависимости от планировки): 1х1,2 м, 1,2х1,5 м, 0,6х0,6 м.
Входная дверь — металлическая.
Межкомнатные двери — филенчатые, отделываются наличником (вагонка). Фурнитура не предусмотрена.
Терраса.
Пол — строганная доска 35х90 мм.
Потолок — вагонка камерной сушки 16х90 мм (класс "В").
Ограждение — строганные столбы 90х140 мм, точёные балясины.
Ступени — строганная доска 40х150 мм.
Пишите в чат номер телефона для связи и мы вышлем вам сайт с примерами работ и точным расчетом стоимости доставки!
Оплата:
наличный и безналичный расчет,
возможна Ипотечное кредитование.
Доставка:
по всей России, до 500 км-бесплатно;
Адрес:
г. Пестово, ул. Октябрьская, д. 78.
Возможно вы искали: проекты каркасного дачного дома строительство каркасного домов цены каркасных домов для дачи в Санкт-Петербурге строительство каркасных домов под ключ компании по строительству домов производство каркасных домов для дачи под ключ изготовление каркасных домов каркасный дом в Санкт-Петербурге производство дачных каркасных домов в Санкт-Петербурге компании по строительству дачных каркасных домов в Москве и Московской области каркасные дачные дома строительство домов под ключ недорогие дома строительство домов по индивидуальному проекту купить дачный домик каркасный дачный домик, загородный дом одноэтажный каркасный дом купить каркасный дачный дом для круглогодичного проживания зимний дом для семьи дом для дачи, купить дом под ключ дачный дом цены домик с навесом дом с верандой дачный дом дом для дачи домокомплект в московской области дом деревянный готовый дом теплый дом.</t>
  </si>
  <si>
    <t>Москва, Зеленоград, ул. Логвиненко;</t>
  </si>
  <si>
    <t>https://www.avito.ru/moskva_zelenograd/remont_i_stroitelstvo/gotovyy_dom_74_m2_pod_klyuch_karkasnyy_dom_4261323287</t>
  </si>
  <si>
    <t>12 августа в 20:17</t>
  </si>
  <si>
    <t>Каркасные дома под ключ.
Материал камерной сушки!
Дом 8х8.
Общая площадь: 104.3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8х8.
Артикул J-10438.
Вариант: с балконом.
Профилированный брус.</t>
  </si>
  <si>
    <t>Москва, Неглинная ул., 4; Кузнецкий мост; до 5 мин.; Театральная; до 5 мин.; Лубянка; до 5 мин.;</t>
  </si>
  <si>
    <t>https://www.avito.ru/moskva/remont_i_stroitelstvo/karkasnye_doma_pod_klyuch_3101481538</t>
  </si>
  <si>
    <t>19 августа в 16:32</t>
  </si>
  <si>
    <t>Каркасный садовые дом 6х6м с верандой без внутренн</t>
  </si>
  <si>
    <t>Домик 6х6м с верандой без внутренней отделки.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СД-089).
— Размер: 6х6мм.
— Высота потолков: 2,3м.
— Окна: Отсутствует.
— Перегородки: Отсутствует.
— Межкомнатные дверь: Отсутствует.
— Входная дверь: Металлические РФ 1шт.
— Каркас: 100х40мм обрезная доска.
— Утеплитель: Отсутствует.
— Крыша: двухскатная.
— Высота конека: 120см.
— Кровля: цветной профнастил С8 0,4мм.
— Внутренняя отделка: Отсутствует.
— Внешняя отделка: вагонка категория ВС.
— Ветро-влагозащита: есть.
— Полы: 150х25мм обрезная доска.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</si>
  <si>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https://www.avito.ru/moskva/remont_i_stroitelstvo/karkasnyy_sadovye_dom_6h6m_s_verandoy_bez_vnutrenn_4417687881</t>
  </si>
  <si>
    <t>11 августа в 18:23</t>
  </si>
  <si>
    <t>Каркасный дом 96 кв.м</t>
  </si>
  <si>
    <t>Каркасный дом 96 кв. М. С индивидуальной отделкой фасада.
Дом с мансардой 9 на 8 метров.
Общая площадь дома 96 квадратных метров с учетом толщины стен.
Внешняя отделка выполнена имитацией бруса с покраской.
Планировка дома включает:
Кухня.
Большая гостиная.
Три просторные комнаты.
Прихожая.
2 санузла.
Пол, стены, перекрытие и мансарда выполнены по технологии с перекрёстным утеплением толщиной 200 мм.
Современные энергоэффективные окна с функцией микропроветривания.
Внутренняя отделка выполнена вагонкой.
Внешняя отделка выполнена мягкой фасадной плиткой.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</si>
  <si>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Большая кольцевая линия; Марьина Роща; до 5 мин.; Рижская; 21–30 мин.; Достоевская; 21–30 мин.;</t>
  </si>
  <si>
    <t>https://www.avito.ru/moskva/remont_i_stroitelstvo/karkasnyy_dom_96_kv.m_3947914100</t>
  </si>
  <si>
    <t>19 августа в 13:44</t>
  </si>
  <si>
    <t>Дачный домик 98 м кв Утеплённый</t>
  </si>
  <si>
    <t>Каркасный дачный дом Утеплённый: ваш уютный домик вдали от городской суеты!
Невероятная цена — 1720.000 руб. За дом вашей мечты:
- Дом 99м2.
- Полностью готовый, утеплённый дом.
- Качественные материалы и профессиональное исполнение.
- Быстрое строительство: всего за 6 дней!
- Доставка включена!
Успейте заказать до конца недели и получите скидку 10%!
Почему именно каркасный дом от нас?
Честная цена: никаких скрытых платежей, работаем прозрачно!
Быстрая готовность: всего за 6 дней вы получите готовый дом!
Качественные материалы: используем только проверенные материалы и технологии.
Опыт и профессионализм: команда опытных специалистов построит дом вашей мечты.
Работа по договору: гарантия качества и спокойствия.
Звоните прямо сейчас.
Получите бесплатную консультацию!
Живите вдали от городской суеты, наслаждаясь уютом и природой!</t>
  </si>
  <si>
    <t>Москва, Серпуховско-Тимирязевская линия; Боровицкая; до 5 мин.; Библиотека им. Ленина; до 5 мин.; Арбатская; до 5 мин.;</t>
  </si>
  <si>
    <t>https://www.avito.ru/moskva/remont_i_stroitelstvo/dachnyy_domik_98_m_kv_uteplennyy_4193110704</t>
  </si>
  <si>
    <t>16 августа в 23:47</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</si>
  <si>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«Дувин».
Общая площадь: 77,3 м².
Размер дома: 7,5 х 11,6 м.
Этажность: 1 эт.
Спален: 2.
Санузлов: 1.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</si>
  <si>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https://www.avito.ru/moskva/remont_i_stroitelstvo/karkasnyy_dom_pod_klyuch_3669969002</t>
  </si>
  <si>
    <t>5 августа в 12:16</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</si>
  <si>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C OM31-0.55.
Номер проекта: 616-HF Y.
Комплектность: B NC62-0.87.
Серийный номер строения: 04.63 #44. GF709.
Индекс конструкции: 144-DL H.
Назначение XT41-490.4r.</t>
  </si>
  <si>
    <t>Москва, 4-й Сыромятнический пер.; Чкаловская; 6–10 мин.; Курская; 6–10 мин.; Площадь Ильича; 21–30 мин.;</t>
  </si>
  <si>
    <t>https://www.avito.ru/moskva/remont_i_stroitelstvo/karkasnyy_dachnyy_domik_4347142861</t>
  </si>
  <si>
    <t>сегодня в 13:16</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</si>
  <si>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C NI93-5.34.
Номер проекта: 499-PF P.
Комплектность: C BC37-2.06.
Серийный номер строения: 01.63 #91. UE832.
Индекс конструкции: 439-TV Q.
Назначение IA88-540.1v.</t>
  </si>
  <si>
    <t>Москва, Кутузовский тоннель; Кутузовская; до 5 мин.; Студенческая; 11–15 мин.; Выставочная; 16–20 мин.;</t>
  </si>
  <si>
    <t>https://www.avito.ru/moskva/remont_i_stroitelstvo/karkasnyy_dachnyy_domik_4347508271</t>
  </si>
  <si>
    <t>сегодня в 15:31</t>
  </si>
  <si>
    <t>Модульный дом 72 м2 под ключ</t>
  </si>
  <si>
    <t>Модульные и каркасные дома, сауны от onegamodule!
Гарантируем точное соблюдение сроков.
Помощь в оформлении ипотеки!
Дo концa мecяцa в пoдарок:
Проeкт.
Свайный фундамент.
Звоните прямо сейчас, мы ответим на все ваши вопросы!
Модульный дом «Scandic 72*1» обеспечит 72 м² уютного жилья, с 2 спальнями, 1 ванной комнатой и высококачественной отделкой.
Имеется возможность заказать размеры 48 м², 72 м² или 96 м².
Подробности уточняйте у нашего менеджера!
Преимущества модульных домов:
Быстрое строительство: благодаря простоте и легкости монтажа, ваш дом будет построен за короткое время и без лишних затрат.
Качество и надежность: модульные дома обладают высокими теплоизоляционными свойствами, стойкостью к влаге и механическим воздействиям, что гарантирует долговечность вашего дома.
Экономия: благодаря энергоэффективности модульных домов, вы будете экономить на отоплении и кондиционировании помещений, что значительно снизит ваши расходы на коммунальные услуги.
Эстетика и уют: модульные дома позволяют воплотить ваши дизайнерские идеи в жизнь, создавая красивые и уютные интерьеры, которые будут радовать вас и ваших близких.
Экологичность: изготавливаются из экологически чистых материалов, что делает дома из них безопасными для здоровья.
Гарантия 3 года и техническое сопровождение 5 лет.
Предоставляем дополнительные услуги:
- Монтаж свай.
- Установка септика.
- Подключение к центральному водоснабжению.
Звоните нам сейчас, мы рады проконсультировать вас!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Так же нас ищут: модульные дома, модульные дома под ключ, модульный дом цена, купить модульный дом, модульный дом под ключ цена, модульный дом +для проживания, проекты модульных домов, модульные дома +для круглогодичного проживания, цены модульные дома под ключ проекты, строительство модульных домов под ключ.
Идентификатор 90567658.</t>
  </si>
  <si>
    <t>https://www.avito.ru/moskva/remont_i_stroitelstvo/modulnyy_dom_72_m2_pod_klyuch_3966017012</t>
  </si>
  <si>
    <t>21 августа в 09:37</t>
  </si>
  <si>
    <t>Каркасный дом под ключ 5Х2,5 KDK-525</t>
  </si>
  <si>
    <t>Дом каркасный 5х2,5 м.
Артикул Kdk-525.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Спальня;
Санузел.
Наружная отделка:
Крыша односкатная, с отливом, цвет графит серый Ral 7024.
Отделка комбинированная из фальшбрус и профлиста.
Внутренняя отделка:
Внутренняя отделка выполнена из вагонки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модульные дома, каркасный домик, дом в скандинавском стиле, строительство каркасных домов, домик с доставкой, барнхаус дома, мобильный дом, афрейм дом, каркасный дом цена, каркасный дом на сваях, каркасный дом под ключ, дачный дом, каркасный дом постройка, афрейм, одноэтажный каркасный дом, дачный домик, купить каркасный дом, а фрейм дом, проекты каркасных домов, каркасный дом.
Проект: №FX3224-E479/О23-8Р6 Документы: 06384/Kdk-525-В295.</t>
  </si>
  <si>
    <t>Москва, Арбатско-Покровская линия; Щёлковская; до 5 мин.; Первомайская; 16–20 мин.; Измайловская; от 31 мин.;</t>
  </si>
  <si>
    <t>https://www.avito.ru/moskva/remont_i_stroitelstvo/karkasnyy_dom_pod_klyuch_5h25_kdk-525_4530454860</t>
  </si>
  <si>
    <t>9 августа в 13:35</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</si>
  <si>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H-0777.</t>
  </si>
  <si>
    <t>https://www.avito.ru/moskva/remont_i_stroitelstvo/karkasnyy_dachnyy_dom_4418458173</t>
  </si>
  <si>
    <t>15 августа в 13:22</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</si>
  <si>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Y-3244.</t>
  </si>
  <si>
    <t>https://www.avito.ru/moskva/remont_i_stroitelstvo/karkasnyy_dachnyy_dom_4417781189</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</si>
  <si>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F-5880.</t>
  </si>
  <si>
    <t>https://www.avito.ru/moskva/remont_i_stroitelstvo/karkasnyy_dachnyy_dom_4418168499</t>
  </si>
  <si>
    <t>15 августа в 09:46</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</si>
  <si>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B-8272.</t>
  </si>
  <si>
    <t>https://www.avito.ru/moskva/remont_i_stroitelstvo/karkasnyy_dachnyy_dom_4418081005</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</si>
  <si>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проект «Мадрид», скорректированный по запросам клиента.
Общая площадь: 125,5 м².
Размер дома: 7 х 11,6 м.
Этажность: 2 эт.
Спален: 3.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</si>
  <si>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https://www.avito.ru/moskva/remont_i_stroitelstvo/karkasnyy_dom_pod_klyuch_3669656801</t>
  </si>
  <si>
    <t>5 августа в 12:15</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</si>
  <si>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проекту «Ферна».
Общая площадь: 82 м².
Размер дома: 8 х 9 м.
Этажность: 1 эт.
Спален: 2.
Санузлов: 1.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</si>
  <si>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https://www.avito.ru/moskva/remont_i_stroitelstvo/karkasnyy_dom_pod_klyuch_3669999580</t>
  </si>
  <si>
    <t>5 августа в 12:18</t>
  </si>
  <si>
    <t>Каркасный садовый дом 9х6м с террасой</t>
  </si>
  <si>
    <t>Кaркaсный сaдовый дом 9х6м с теpрaсoй.
Акция — пpи заказe домa.
— Бecплaтнaя cборка до 150км от Moсквe.
— Бeсплатная пepепланирoвка.
— Ступeнькa в пoдapок.
Акция дeйcтвует тoлько при начале cтpоительства до кoнцa месяца!
Haпишитe в чат мы вaм пришлем aктуaльные пpaйс.
(Apt: Cдб-306) Xолодный контур (без обшивки).
— Размер: 9х6м.
— Размер дома: 6х6м.
— Размер террасе: 6х3м.
— Высота помещения: 2,4м.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отсутствует.
— Межкомнатные двери: металлические РФ.
— Кровля: Профнастил цветной 0,4мм.
— Полы: Отсутствует.
— Обрешетки и черновой полы: 100х25мм доска.
— Обвязка: 150х100мм брус.
(Арт: СД-307 теплые контур.
— Размер: 9х6м.
— Размер дома: 6х6м.
— Размер террасе: 6х3м.
— Высота помещения: 2,4м.
— Каркас брус: 40х100мм.
— Перегородки: толщина 100мм.
— Наружная отделка: вагонка категория ВС.
— Утеплитель стень: 100мм плиточнные.
— Утеплитель полы и потолки: 100мм в рулонах.
— Внутренняя отделка: вагонка категория ВС.
— Ветро-влагозащита: есть.
— Парогидроизоляция: есть.
— Окна: Пвх однокамерные 100х00см 1шт, 150х180см 1шт.
— Входная дверь: металлические РФ 1шт и металлопластиковая со стеклом 1шт.
— Межкомнатные двери: деревянные филенчатые.
— Кровля: профнастил цвеьной 0,4мм.
— Полы: Осб/Осп.
— Обрешетки и черновой полы: 100х25мм доска.
— Обвязка: 150х100мм брус.
Комплектации.
-без отделки. 380 000 Арт: Сдб-306.
-весна-осень 850 000 Арт: СД-307.
-Пмж 1 150 000 Арт: СД-308.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</si>
  <si>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https://www.avito.ru/moskva/remont_i_stroitelstvo/karkasnyy_sadovyy_dom_9h6m_s_terrasoy_4344085521</t>
  </si>
  <si>
    <t>13 августа в 11:23</t>
  </si>
  <si>
    <t>Каркасный садовый дом 10х9м с террасой</t>
  </si>
  <si>
    <t>Kаpкacный cадoвый дом 9х10м с теpрaсой.
Акция — при закaзe домa.
— Бecплaтнaя cборка до 150км от Moсквe.
— Бeсплатная пepепланирoвкa.
— Ступeнька в пoдaрок.
Акция дeйcтвует тoлько при начале cтpoитeльства до кoнцa месяца!
Haпишитe в чaт мы вaм пpишлeм актуaльныe пpaйс.
(Aрт: Cдб-294) Xолодный контур (без обшивки).
— Размер: 10х9м.
— Размер дома: 8х9м.
— Размер террасе: 9х2м.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СД-295) Теплые контур.
— Размер: 10х9м.
— Размер дома: 8х9м.
— Размер террасе: 2х9м.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100х120см 6шт,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620 000 Арт: Сдб-294.
-весна-осень 1 150 000 Арт: СД-295.
-Пмж 1 750 000 Арт: СД-296.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</si>
  <si>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Москва, ул. Солянка; Китай-город; до 5 мин.; Лубянка; 11–15 мин.; Площадь революции; 16–20 мин.;</t>
  </si>
  <si>
    <t>https://www.avito.ru/moskva/remont_i_stroitelstvo/karkasnyy_sadovyy_dom_10h9m_s_terrasoy_4344133243</t>
  </si>
  <si>
    <t>10 августа в 10:49</t>
  </si>
  <si>
    <t>Каркасный дом.
Материал камерной сушки!
Дом 6х8.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6x8.
Артикул X-8823.
Вариант: с балконом.
Брус.</t>
  </si>
  <si>
    <t>Москва, Малая Бронная ул., 5-7с3; Тверская; 6–10 мин.; Пушкинская; 6–10 мин.; Арбатская; 11–15 мин.;</t>
  </si>
  <si>
    <t>https://www.avito.ru/moskva/remont_i_stroitelstvo/karkasnyy_dom_3100965427</t>
  </si>
  <si>
    <t>29 июля в 20:13</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</si>
  <si>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V KS10-6.18.
Проект конструкции№: 02.23 #09. PO723.
Серия домиков №: 725-EW S.
Сборка №: E CV84-9.37.</t>
  </si>
  <si>
    <t>Москва, Зеленоград, к357;</t>
  </si>
  <si>
    <t>https://www.avito.ru/moskva_zelenograd/remont_i_stroitelstvo/karkasnyy_dom_3239602770</t>
  </si>
  <si>
    <t>21 августа в 09:41</t>
  </si>
  <si>
    <t>Kapкacный cадoвый дом 6х6м.
Акция — при зaказe дома.
— Бесплатная сбopкa дo 150км oт Moскве.
— Бесплатнaя пeрeплaнировка.
— Cтупeнька в подаpoк.
Акция дeйствуeт тoлько при начaлe стpоительства до кoнцa мecяца!
Напишитe в чaт мы вам пришлем aктуaльные прaйс.
(Аpт: Сдб-127) Xoлодный кoнтур (без oбшивки).
— Размер: 6х6м.
— Высота помещения: 2,35м.
— Каркас брус: 40х100мм.
— Наружная отделка: Вагонка ВС.
— Утеплитель: Отсутствует.
— Внутренняя отделка: Отсутствует.
— Ветро-влагозащита: есть.
— Парогидроизоляция: Отсутствует.
— Окна: Отсутствует.
— Входная дверь: металлические дверь РФ 1шт.
— Межкомнатные двери: Отсутствует.
— Кровля: Профнастил цветной 0,4мм.
— Полы: Отсутствует.
— Обрешетки и черновой полы: 100х25мм доска.
— Обвязка: 150х100мм брус.
(Арт: СД-126) Теплые контур.
— Размер: 6х6м.
— Высота помещения: 2,35м.
— Каркас брус: 40х100мм.
— Перегородки: толщина 100мм.
— Наружная отделка: вагонка ВС.
— Утеплитель стень: 100мм плиточнные.
— Утеплитель полы и потолки: 100мм в рулонах.
— Внутренняя отделка: Вагонка ВС.
— Ветро-влагозащита: есть.
— Парогидроизоляция: есть.
— Окна: Пвх однокамерные 100х100см 3шт, 50х50см 1шт.
— Входная дверь: металлические РФ 1шт.
— Межкомнатные двери: деревянные филенчатые.
— Кровля: профнастил цветной 0,4мм.
— Полы: Осб/Осп.
— Обрешетки и черновой полы: 100х25мм доска.
— Обвязка: 150х100мм брус.
Комплектации.
-без отделки. 275 000 Арт: Сдб-127.
-весна-осень 505 000 Арт: СД-126.
-Пмж 785 000 Арт: СД-297.
Дополнительно:
-Покраска: внутри и снаружи.
-Монтаж водосточная система.
-Отделка Цоколя.
-Разводка электрика.
-Разводка водных коммуникаций.
-Укладка ламинат.
-Монтаж кафельной плитки.
-Монтаж канализации.
-Сетка от грызунов.
Фундамент не входит в стоимость, рассчитывается индивидуально для каждого проекта. Возможно установка объекта на фундамент заказчика.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 Шпунтованный пол 28мм-35мм.
— Проект любого размера и комплектации.
— Винтовая свая.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t>
  </si>
  <si>
    <t>https://www.avito.ru/moskva/remont_i_stroitelstvo/karkasnyy_sadovyy_dom_6h6m_4343656486</t>
  </si>
  <si>
    <t>10 августа в 10:58</t>
  </si>
  <si>
    <t>Каркасный дачный дом материал камерной сушки.
Дом 9х7.
Общая площадь: 104.1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Размер:9х7.
Артикул U-16410.
Вариант: с эркером.
Профилированный брус.</t>
  </si>
  <si>
    <t>Москва, Проектируемый пр. № 6183; Беломорская; до 5 мин.; Речной вокзал; 11–15 мин.; Ховрино; 21–30 мин.;</t>
  </si>
  <si>
    <t>https://www.avito.ru/moskva/remont_i_stroitelstvo/karkasnyy_dachnyy_dom_2588917830</t>
  </si>
  <si>
    <t>15 августа в 10:33</t>
  </si>
  <si>
    <t>Каркасный Дом 124 кв.м. с мансардой</t>
  </si>
  <si>
    <t>Каркасный Дом 124 кв. М. С мансардой и террасой.
Предлагаем вашему вниманию дом размером 8 на 9,5 метров с мансардой и терассой.
Дом включает в себя:
5 комнат,
Большой зал,
Два С/У,
Техническое помещение.
С утеплением в 150 мм.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</si>
  <si>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https://www.avito.ru/moskva/remont_i_stroitelstvo/karkasnyy_dom_124_kv.m._s_mansardoy_3883627938</t>
  </si>
  <si>
    <t>17 августа в 12:53</t>
  </si>
  <si>
    <t>Каркасный Дом 123 кв.м. с мансардой</t>
  </si>
  <si>
    <t>Каркасный Дом 123 кв. М. С мансардой.
Предлагаем вашему вниманию дом размером 8 на 9 метров с мансардой и балконом.
Дом включает в себя:
5 комнат,
Большой зал,
Техническое помещение.
С утеплением в 150 мм.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</si>
  <si>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https://www.avito.ru/moskva/remont_i_stroitelstvo/karkasnyy_dom_123_kv.m._s_mansardoy_3820496291</t>
  </si>
  <si>
    <t>16 августа в 17:47</t>
  </si>
  <si>
    <t>Каркасный дачный дом.
Материал камерной сушки!
Дом 6х8.
Общая площадь: 60.5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6х8.
Артикул A-10818.
Вариант: с балконом.
Каркас.</t>
  </si>
  <si>
    <t>Москва, Большая Серпуховская ул., 26; Серпуховская; до 5 мин.; Добрынинская; 6–10 мин.; Павелецкая; 11–15 мин.;</t>
  </si>
  <si>
    <t>https://www.avito.ru/moskva/remont_i_stroitelstvo/karkasnyy_dachnyy_dom_2589332514</t>
  </si>
  <si>
    <t>19 августа в 16:35</t>
  </si>
  <si>
    <t>Дом каркасный Лофт 7х4,5 DO-3652</t>
  </si>
  <si>
    <t>Каркасный дом в cтилe Лофт 7x4,5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Душевая;
Санузел;
Сауна;
Палуба + пергола.
Наружная Отделка:
Крыша односкатная с кровлей серого цвета, профлист.
Фальшбрус стыками и вставки из профлиста.
Пластиковые окна и двери.
Внутренняя Отделка:
Комната (стены, потолок) — Вагонка АВ (сосна).
Комната (пол) — шпунтованная сосна.
Душевая (стены, потолок) — вагонка АВ (сосна).
Душевая (пол) — проливной (лиственница).
Сауна (стены, потолок) — вагонка АВ (липа).
Сауна (пол) — проливной (лиственница).
Отличное решение для загородного участка или для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Лофт размером 7х2,5 м без перголы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купить каркасный дом, модульные дома, афрейм, каркасный дом цена, мобильный дом, каркасный дом, каркасный домик, домик с доставкой, каркасный дом постройка, каркасный дом на сваях, каркасный дом под ключ, а фрейм дом, дачный домик, афрейм дом, дом в скандинавском стиле, барнхаус дома, дачный дом, проекты каркасных домов, одноэтажный каркасный дом, строительство каркасных домов.
Проект: №CB7266-P654/Y537-55 Документы: 49822/D330-E955.</t>
  </si>
  <si>
    <t>Москва, Серпуховско-Тимирязевская линия; Чертановская; до 5 мин.; Севастопольская; 16–20 мин.; Каховская; 16–20 мин.;</t>
  </si>
  <si>
    <t>https://www.avito.ru/moskva/remont_i_stroitelstvo/dom_karkasnyy_loft_7h45_do-3652_4497731456</t>
  </si>
  <si>
    <t>28 июля в 13:08</t>
  </si>
  <si>
    <t>Каркасный дом. Материал камерной сушки! Дом 6х8 Общая площадь: 65.9 кв. М.
Цена под ключ (брус 100x150 мм).
1 086 000 руб.
Цена под ключ.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6х8.
Артикул N-43310.
Вариант: с мансардой.
Каркас.</t>
  </si>
  <si>
    <t>https://www.avito.ru/moskva/remont_i_stroitelstvo/karkasnyy_dom_2557246151</t>
  </si>
  <si>
    <t>19 августа в 16:36</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</si>
  <si>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W YI51-5.35.
Номер проекта: 104-CW B.
Комплектность: O JP30-7.18.
Серийный номер строения: 05.63 #22. NP125.
Индекс конструкции: 594-KO C.
Назначение QZ08-732.9q.</t>
  </si>
  <si>
    <t>Москва, Ходынская ул., 3с1; Улица 1905 года; 6–10 мин.; Беговая; 16–20 мин.; Краснопресненская; 21–30 мин.;</t>
  </si>
  <si>
    <t>https://www.avito.ru/moskva/remont_i_stroitelstvo/karkasnyy_dachnyy_domik_4346981747</t>
  </si>
  <si>
    <t>сегодня в 11:48</t>
  </si>
  <si>
    <t>Дом каркасный Барнхаус 7х4,8 DO-6483</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</si>
  <si>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барнхаус дома, каркасный дом, каркасный дом цена, каркасный дом постройка, каркасный дом на сваях, афрейм, одноэтажный каркасный дом, проекты каркасных домов, домик с доставкой, модульные дома, каркасный дом под ключ, дачный дом, дачный домик, каркасный домик, мобильный дом, купить каркасный дом, а фрейм дом, афрейм дом, дом в скандинавском стиле, строительство каркасных домов.
Проект: №YM8642-I333/K506-67 Документы: 04682/I754-A510.</t>
  </si>
  <si>
    <t>https://www.avito.ru/moskva/remont_i_stroitelstvo/dom_karkasnyy_barnhaus_7h48_do-6483_4434484081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</si>
  <si>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P-5854.</t>
  </si>
  <si>
    <t>Москва, Северо-Восточный административный округ, район Марфино; Фонвизинская; 11–15 мин.; Петровско-Разумовская; 16–20 мин.; Тимирязевская; 21–30 мин.;</t>
  </si>
  <si>
    <t>https://www.avito.ru/moskva/remont_i_stroitelstvo/karkasnyy_dachnyy_dom_4354208668</t>
  </si>
  <si>
    <t>24 августа в 21:17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</si>
  <si>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D-6074.</t>
  </si>
  <si>
    <t>https://www.avito.ru/moskva/remont_i_stroitelstvo/karkasnyy_dachnyy_dom_4418429795</t>
  </si>
  <si>
    <t>15 августа в 09:47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</si>
  <si>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Y-2737.</t>
  </si>
  <si>
    <t>https://www.avito.ru/moskva/remont_i_stroitelstvo/karkasnyy_dachnyy_dom_4354090220</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</si>
  <si>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W PU48-6.74.
Проект №: 040-WZ M.
Сборочная комплектация: T NA49-5.86.
Серия построек: 02.41 #75. OK594.
Конструкция: 843-Nbr.</t>
  </si>
  <si>
    <t>https://www.avito.ru/moskva/remont_i_stroitelstvo/karkasnyy_domik_4642260882</t>
  </si>
  <si>
    <t>11 августа в 12:13</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</si>
  <si>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T SD15-2.99.
Проект №: 274-XB U.
Сборочная комплектация: Q FL49-4.96.
Серия построек: 01.41 #52. CA546.
Конструкция: 773-Bhg.</t>
  </si>
  <si>
    <t>Москва, Центральный административный округ, район Арбат, 41-й квартал; Библиотека им. Ленина; до 5 мин.; Александровский сад; до 5 мин.; Арбатская; до 5 мин.;</t>
  </si>
  <si>
    <t>https://www.avito.ru/moskva/remont_i_stroitelstvo/karkasnyy_domik_4641929193</t>
  </si>
  <si>
    <t>7 августа в 19:51</t>
  </si>
  <si>
    <t>Дом каркасный Лофт 7х4,5 DM-2679</t>
  </si>
  <si>
    <t>Каркасный дом в cтилe Лофт 7x4,5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Душевая;
Санузел;
Сауна;
Палуба + пергола.
Наружная Отделка:
Крыша односкатная с кровлей серого цвета, профлист.
Фальшбрус стыками и вставки из профлиста.
Пластиковые окна и двери.
Внутренняя Отделка:
Комната (стены, потолок) — Вагонка АВ (сосна).
Комната (пол) — шпунтованная сосна.
Душевая (стены, потолок) — вагонка АВ (сосна).
Душевая (пол) — проливной (лиственница).
Сауна (стены, потолок) — вагонка АВ (липа).
Сауна (пол) — проливной (лиственница).
Отличное решение для загородного участка или для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Лофт размером 7х2,5 м без перголы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дачный дом, каркасный дом цена, каркасный домик, купить каркасный дом, каркасный дом, мобильный дом, дачный домик, дом в скандинавском стиле, домик с доставкой, строительство каркасных домов, афрейм, модульные дома, барнхаус дома, одноэтажный каркасный дом, каркасный дом под ключ, каркасный дом постройка, афрейм дом, каркасный дом на сваях, проекты каркасных домов, а фрейм дом.
Проект: AN8739-D310/M515-95 Документация: №92077/Y312-V854.</t>
  </si>
  <si>
    <t>Москва, Замоскворецкая линия; Театральная; до 5 мин.; Охотный ряд; до 5 мин.; Площадь революции; до 5 мин.;</t>
  </si>
  <si>
    <t>https://www.avito.ru/moskva/remont_i_stroitelstvo/dom_karkasnyy_loft_7h45_dm-2679_4370173532</t>
  </si>
  <si>
    <t>1 августа в 15:16</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</si>
  <si>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G HK89-2.83.
Проект №: 872-YO T.
Сборочная комплектация: I DP43-3.54.
Серия построек: 02.41 #70. SN461.
Конструкция: 310-Lig.</t>
  </si>
  <si>
    <t>Москва, Центральный административный округ, Таганский район, 312-й квартал; Чкаловская; 6–10 мин.; Курская; 11–15 мин.; Китай-город; 11–15 мин.;</t>
  </si>
  <si>
    <t>https://www.avito.ru/moskva/remont_i_stroitelstvo/karkasnyy_domik_4641555031</t>
  </si>
  <si>
    <t>9 августа в 11:38</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</si>
  <si>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P LN51-2.11.
Проект №: 086-UO J.
Сборочная комплектация: K ZJ21-3.23.
Серия построек: 02.41 #54. QV113.
Конструкция: 834-Nrc.</t>
  </si>
  <si>
    <t>Москва, 1-й Казачий пер., 8с4; Полянка; до 5 мин.; Третьяковская; 6–10 мин.; Добрынинская; 11–15 мин.;</t>
  </si>
  <si>
    <t>https://www.avito.ru/moskva/remont_i_stroitelstvo/karkasnyy_domik_4642188418</t>
  </si>
  <si>
    <t>8 августа в 15:11</t>
  </si>
  <si>
    <t>Дом каркасный Барнхаус 7х5 м DM-1642</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</si>
  <si>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афрейм, мобильный дом, купить каркасный дом, каркасный дом постройка, модульные дома, дачный дом, каркасный дом под ключ, дачный домик, дом в скандинавском стиле, каркасный домик, а фрейм дом, барнхаус дома, одноэтажный каркасный дом, каркасный дом на сваях, домик с доставкой, проекты каркасных домов, строительство каркасных домов, каркасный дом цена, каркасный дом, афрейм дом.
Проект: IM8174-F320/P540-84 Документация: №44152/G280-H607.</t>
  </si>
  <si>
    <t>Москва, Серпуховско-Тимирязевская линия; Савёловская; до 5 мин.; Менделеевская; 16–20 мин.; Дмитровская; 21–30 мин.;</t>
  </si>
  <si>
    <t>https://www.avito.ru/moskva/remont_i_stroitelstvo/dom_karkasnyy_barnhaus_7h5_m_dm-1642_4401528757</t>
  </si>
  <si>
    <t>18 августа в 12:15</t>
  </si>
  <si>
    <t>Каркасный дом под ключ с коммуникациями</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</si>
  <si>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дом по индивидуальному проекту.
Общая площадь: 108,4 м².
Размер дома: 10 х 12 м.
Этажность: 1 эт.
Спален: 3.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</si>
  <si>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https://www.avito.ru/moskva/remont_i_stroitelstvo/karkasnyy_dom_pod_klyuch_s_kommunikatsiyami_3670216777</t>
  </si>
  <si>
    <t>Проект дома васту сажени золотая пропорция</t>
  </si>
  <si>
    <t>Проект каркасного дома за 1,5 месяца.
Создадим проект вашего дома в любом материале за 1,5 месяца. Занимаемся разработкой фасадов, проектами домов и бань.
Используем при проектировании систему саженей — золотое сечение и рекомендации васту( ведической архитектуры) по расположению комнат и самого дома на участке.
Есть большая визуальная подборка домов. Напишите — вышлем для ознакомления.
1 раз в неделю мы созваниваемся по зуму и через демонстрацию экрана вносим правки в 3д модель.
Подробнее о проектировании в видео.</t>
  </si>
  <si>
    <t>https://www.avito.ru/moskva/remont_i_stroitelstvo/proekt_doma_vastu_sazheni_zolotaya_proportsiya_4369757520</t>
  </si>
  <si>
    <t>29 июля в 11:26</t>
  </si>
  <si>
    <t>Каркасный дом баня под ключ</t>
  </si>
  <si>
    <t>Ищете надежного партнера для строительства каркасных домов? Наша компания — ваш идеальный выбор! Строим и продаем дома с 2004 года! Работаем с ипотеками и госпрограммами!
Помогаем с получением ипотеки! Семейная ипотека — 6%, IT ипотека — 5%!
Так, например, а основу был взят проект каркасной бани Аура. По желанию клиента, мы внесли изменения в проект и убрали парилку, увеличив площадь котельной. Тем самым, заказчик сможет без проблем установить желаемое газовое оборудование.
Общая площадь: 118,3 м².
Размер дома: 10,1 х 9,5 м.
Этажность: 2 эт.
Спален: 4.
Санузлов: 2.
Срок возведения: 2 месяца*.
Преимущества сотрудничества с нами:
Собственное производство.
Высокое качество строительства с использованием передовых технологий.
Более 400 проектов домов и бань.
Бесплатная перепланировка любого проекта.
Индивидуальный подход к каждому клиенту и учет всех пожеланий.
Конкурентоспособные цены и гибкая система скидок.
Поэтапная оплата работ по мере выполнения, без переплат, сумма зафиксирована.
Помогаем с получением ипотеки. Семейная ипотека — 6%, IT ипотека — 5%.
Быстрое выполнение работ без ущерба для качества.
Более 30 профессиональных собственных бригад.
Контроль качества на всех этапах строительства.
Гарантия на все виды работ от 15 лет.
Сервисное обслуживание.
Наша команда профессионалов обеспечит вас комплексным решением задач по строительству, начиная от проектирования и заканчивая сдачей объекта «под ключ».
Не откладывайте свою мечту о загородном жилье на потом! Свяжитесь с нами прямо сейчас для бесплатной консультации и расчета стоимости проекта!
Наши выставочные объекты:
Ⓜ Строгино.
Г. Москва, Мкад 65-й км внешнее кольцо, Трц «Синдика», дом 16/30.
Ⓜ Котельники.
«Белая Дача», г. Котельники, Дзержинское шоссе, вл. 7/7 (500 м от Мкад рядом с магазином Ikea) дом №28.
Ⓜ Домодедовская.
Г. Москва, Каширское шоссе вл.63с53/1, Выставка домов, дом 53/1.
Офис «Новая Рига».
Садовый центр «Балтия», Новорижское шоссе, 10 км.
Стройте дом своей мечты с нами — надежным и проверенным партнером!</t>
  </si>
  <si>
    <t>https://www.avito.ru/moskva/remont_i_stroitelstvo/karkasnyy_dom_banya_pod_klyuch_3798030875</t>
  </si>
  <si>
    <t>8 августа в 13:47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</si>
  <si>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5х4 873.000₽.
6х4 -923.000₽.
6х6 -1.088.000₽.
X-7948.</t>
  </si>
  <si>
    <t>Москва, Центральный административный округ, Красносельский район; Красносельская; до 5 мин.; Комсомольская; 11–15 мин.; Сокольники; 16–20 мин.;</t>
  </si>
  <si>
    <t>https://www.avito.ru/moskva/remont_i_stroitelstvo/karkasnyy_dom_4354370972</t>
  </si>
  <si>
    <t>23 августа в 08:48</t>
  </si>
  <si>
    <t>Каркасный дом / Строительство под ключ.
Материал камерной сушки!
Дом 6х8.
Общая площадь: 65.9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 команда профессионалов, занимающихся строительством каркасных домов и бань, а также бань и домов из бруса.
Создадим и реализуем для вас уникальный проект дома под ключ. Наш индивидуальный подход с использованием современных технологий обеспечивает профессиональное, надежное и быстрое выполнение работ с гарантией по договору. Опыт работы 17 лет и сотни довольных клиентов — лучшее подтверждение нашей квалификации.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Наша продукция изготавливается из качественного сырья, которое соответствует всем ГОСТ стандартам.
Не нужно доплачивать за доставку и установку.
Благодаря утеплению стен и полов наши дома подходят для комфортного проживания круглый год.
Звоните — с удовольствием ответим на все Ваши вопросы.
Добавьте объявление в избранные, чтобы быстро найти!
Ниже смотрите наши другие проекты.
Возможные характеристики:
Размер: 6х8.
Вариант: с террасой.
Профилированный брус сухой.</t>
  </si>
  <si>
    <t>Москва, Абельмановская ул., 6; Пролетарская; до 5 мин.; Крестьянская застава; 6–10 мин.; Марксистская; 11–15 мин.;</t>
  </si>
  <si>
    <t>https://www.avito.ru/moskva/remont_i_stroitelstvo/karkasnyy_dom_stroitelstvo_pod_klyuch_3165392368</t>
  </si>
  <si>
    <t>Каркасный модульный дом UU-5674</t>
  </si>
  <si>
    <t>Дoм 7х4,8 м.
Каркасный модульный дом артикул UU-5674.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Кухня/гостиная;
Душевая;
Санузел;
Сауна;
Терраса.
Наружная Отделка:
Крыша двускатная из профлиста;
Фальшбрус стыками и вставки из профлиста;
Пластиковые окна и двери.
Внутренняя Отделка:
Душевая, санузел (потолок) — Вагонка АВ (сосна);
Душевая, санузел (стены, пол) — кафельная плитка серая;
Кухня/гостиная (стены, потолок) — вагонка АВ (сосна);
Кухня/гостиная (пол)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барнхаус дома, домик с доставкой, дачный дом, каркасный дом под ключ, модульные дома, дом в скандинавском стиле, мобильный дом, каркасный дом на сваях, а фрейм дом, дачный домик, проекты каркасных домов, купить каркасный дом, афрейм, каркасный домик, афрейм дом, одноэтажный каркасный дом, строительство каркасных домов, каркасный дом цена, каркасный дом, каркасный дом постройка.
Проект: №ЕЖ6789-Л123/К456-78 Документы: 90123/Н890-Д567.</t>
  </si>
  <si>
    <t>https://www.avito.ru/moskva/remont_i_stroitelstvo/karkasnyy_modulnyy_dom_uu-5674_4530089710</t>
  </si>
  <si>
    <t>9 августа в 18:42</t>
  </si>
  <si>
    <t>Дом каркасный Лофт 7х4,5 DO-1641</t>
  </si>
  <si>
    <t>Каркасный дом в cтилe Лофт 7x4,5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Душевая;
Санузел;
Сауна;
Палуба + пергола.
Наружная Отделка:
Крыша односкатная с кровлей серого цвета, профлист.
Фальшбрус стыками и вставки из профлиста.
Пластиковые окна и двери.
Внутренняя Отделка:
Комната (стены, потолок) — Вагонка АВ (сосна).
Комната (пол) — шпунтованная сосна.
Душевая (стены, потолок) — вагонка АВ (сосна).
Душевая (пол) — проливной (лиственница).
Сауна (стены, потолок) — вагонка АВ (липа).
Сауна (пол) — проливной (лиственница).
Отличное решение для загородного участка или для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Лофт размером 7х2,5 м без перголы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 фрейм дом, дом в скандинавском стиле, каркасный домик, каркасный дом, каркасный дом на сваях, дачный дом, каркасный дом постройка, одноэтажный каркасный дом, каркасный дом под ключ, каркасный дом цена, барнхаус дома, домик с доставкой, модульные дома, афрейм, мобильный дом, дачный домик, афрейм дом, купить каркасный дом, проекты каркасных домов, строительство каркасных домов.
Проект: №LH6883-J041/T122-78 Документы: 31797/L609-W681.</t>
  </si>
  <si>
    <t>Москва, Люблинско-Дмитровская линия; Крестьянская застава; до 5 мин.; Пролетарская; до 5 мин.; Марксистская; 11–15 мин.;</t>
  </si>
  <si>
    <t>https://www.avito.ru/moskva/remont_i_stroitelstvo/dom_karkasnyy_loft_7h45_do-1641_4466291720</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</si>
  <si>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O-5722.</t>
  </si>
  <si>
    <t>https://www.avito.ru/moskva/remont_i_stroitelstvo/karkasnyy_dachnyy_dom_4353892882</t>
  </si>
  <si>
    <t>Каркасный домик, бытовка, хозблок собственного производства!
Мы изготавливаем Каркасные дома и бытовки разных размеров и из разного материала!
Высокое качество сборки, быстрая установка на Вашем участке под ключ!
Мы изготавливаем Каркасные дома, бытовки, беседки, террасы и другие постройки разных размеров и из разного материала.
Бытовки как в наличии, так и под заказ! Доставка по Москве и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Почему Выгодно Работать С Нами:
- Гарантия лучшей цены!
- Мы являемся производителями!
- Возможность изготовления по Вашим размерам, реализуем все Ваши пожелания.
- Сроки изготовления на Вашем участке 1-2 дня (в зависимости от размеров),
- Гарантия качества!
- Работы выполняем под ключ, от Вас желаемый конечный результат — остальное сделаем мы!
Позвоните Сейчас и получите расчет стоимости уже сегодня!
Добавляйте объявление в Избранное, чтобы не потерять.
Товар (наименование): X QZ51-4.48.
Проект: 03.23 #23. MW818.
Серия домов№: 712-KL W.
Сборка: M OI88-1.09.</t>
  </si>
  <si>
    <t>https://www.avito.ru/moskva_zelenograd/remont_i_stroitelstvo/dachnyy_dom_3239491153</t>
  </si>
  <si>
    <t>сегодня в 07:03</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</si>
  <si>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V-5812.</t>
  </si>
  <si>
    <t>https://www.avito.ru/moskva/remont_i_stroitelstvo/karkasnyy_dachnyy_dom_ot_proizvoditelya_4354148140</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</si>
  <si>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T-8234.</t>
  </si>
  <si>
    <t>Москва, Северный административный округ, Головинский район; Коптево; 11–15 мин.; Водный стадион; 21–30 мин.; Речной вокзал; от 31 мин.;</t>
  </si>
  <si>
    <t>https://www.avito.ru/moskva/remont_i_stroitelstvo/karkasnyy_dachnyy_dom_ot_proizvoditelya_4417979017</t>
  </si>
  <si>
    <t>16 августа в 14:47</t>
  </si>
  <si>
    <t>Дом каркасный Лофт 7х4,5 DO-7038</t>
  </si>
  <si>
    <t>Каркасный дом в cтилe Лофт 7x4,5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Душевая;
Санузел;
Сауна;
Палуба + пергола.
Наружная Отделка:
Крыша односкатная с кровлей серого цвета, профлист.
Фальшбрус стыками и вставки из профлиста.
Пластиковые окна и двери.
Внутренняя Отделка:
Комната (стены, потолок) — Вагонка АВ (сосна).
Комната (пол) — шпунтованная сосна.
Душевая (стены, потолок) — вагонка АВ (сосна).
Душевая (пол) — проливной (лиственница).
Сауна (стены, потолок) — вагонка АВ (липа).
Сауна (пол) — проливной (лиственница).
Отличное решение для загородного участка или для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Лофт размером 7х2,5 м без перголы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дачный домик, барнхаус дома, модульные дома, каркасный дом постройка, домик с доставкой, дачный дом, афрейм, проекты каркасных домов, каркасный домик, афрейм дом, дом в скандинавском стиле, купить каркасный дом, а фрейм дом, одноэтажный каркасный дом, каркасный дом под ключ, каркасный дом цена, мобильный дом, каркасный дом, строительство каркасных домов, каркасный дом на сваях.
Проект: №ZU2172-E786/H399-45 Документы: 91687/R554-P743.</t>
  </si>
  <si>
    <t>Москва, Филёвская линия; Фили; до 5 мин.; Парк Победы; 16–20 мин.; Багратионовская; 16–20 мин.;</t>
  </si>
  <si>
    <t>https://www.avito.ru/moskva/remont_i_stroitelstvo/dom_karkasnyy_loft_7h45_do-7038_4465591553</t>
  </si>
  <si>
    <t>6 августа в 13:14</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</si>
  <si>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U CK38-3.52.
Проект №: 240-TW I.
Сборочная комплектация: T EY25-9.42.
Серия построек: 01.41 #42. YK627.
Конструкция: 851-Fmg.</t>
  </si>
  <si>
    <t>Москва, Таганский тоннель; Таганская; до 5 мин.; Марксистская; до 5 мин.; Крестьянская застава; 16–20 мин.;</t>
  </si>
  <si>
    <t>https://www.avito.ru/moskva/remont_i_stroitelstvo/karkasnyy_domik_4642264823</t>
  </si>
  <si>
    <t>10 августа в 10:05</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</si>
  <si>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C BM91-8.30.
Проект №: 779-AK G.
Сборочная комплектация: Z MU98-8.81.
Серия построек: 04.41 #76. AB719.
Конструкция: 177-Bwz.</t>
  </si>
  <si>
    <t>Москва, парк Метростроителей; Волоколамская; 21–30 мин.; Митино; 21–30 мин.; Мякинино; от 31 мин.;</t>
  </si>
  <si>
    <t>https://www.avito.ru/moskva/remont_i_stroitelstvo/karkasnyy_domik_4673839396</t>
  </si>
  <si>
    <t>12 августа в 12:54</t>
  </si>
  <si>
    <t>Модульный дом 60 м2 под ключ</t>
  </si>
  <si>
    <t>Модульные и каркасные дома, сауны.
Соблюдение сроков.
Помощь в оформлении ипотеки.
*цена указана за дом (без террасы).
Объявление не является публичной офертой.
До конца месяца проект в подарок!
Звоните сейчас, ответим на все вопросы!
«Smart» — это круглогодичный дом, спроектированный по модульной технологии.
Наши дома созданы для тех, кто ценит уютное и компактное пространство. Этот продукт является идеальной инвестицией для тех, кто ищет комфорт и стиль.
Свяжитесь с нами, чтобы узнать больше о предлагаемых нами продуктах.
Модульный дом «Smart 60» площадью 60 м².
*2 Спальни.
*1 Ванная комната.
*Каркас 150-200 мм.
*Стены, кровля: доска сухая строганная сорт АВ 46*146 мм.
*Полы: лес 46*196мм.
*Весь лес строганный, камерной сушки, антисептированный сорт АВ.
*Качественный утеплитель Knauf Isulation или Rockwool.
*Пароизоляция Армированная 200 мкм с проклейкой Delta Multi Band и супердиффузионная мембрана Ондутис AM.
*Фасад Доска фасадная сухая сторганная с покраской 2 слоя Pinotex Extrim.
*Кровля- наплавляемая Пвх мембрана Logic Roof Технониколь.
*Доборные планки и откосы Деревянные, в цвет фасада.
Возможные размеры: 15 м²/ 30 м²/ 42 м²/ 55м²/ 60м².
Особенности.
Низкие эксплуатационные расходы.
Современный дизайн и эстетика.
Мобильность и простота установки в любом месте.
Соответствие стандартам Iso.
Высококачественная отделка.
Стандартная комплектация под ключ.
Звоните! Подробные характеристики уточняйте у менеджера.
Onegamodule — новаторская компания в сфере строительства. Опыт работы с партнёрами из Скандинавии позволяет строить по самым современным технологиям. Все это минимизирует ваши затраты. Дома подходят как для круглогодичного проживания всей семьёй, так и для организации прибыльного туристического бизнеса.
Строим: модульные, каркасные дома, сауны.
Наши преимущества.
Более 9 лет опыт работы в странах Скандинавии.
Строительство «под ключ».
Ипотека, материнский капитал.
Дом по индивидуальному проекту.
Гарантия 3 года.
Техническое сопровождение 5 лет.
Соблюдение всех сроков строительства.
Гибкие условия сотрудничества.
Экологичные материалы.
Оказываем дополнительные услуги.
Монтаж свай.
Установка септика.
Подключение к центральному водоснабжению.
Звоните сейчас, проконсультируем по всем вопросам.
Оплата: ипотека, материнский капитал, кредит, наличные, на расчетный счёт.
Адрес производства: Промышленная улица, 14 Россия, Ленинградская область, Всеволожский район, Щегловское сельское поселение.
Доставка: строим и доставляем дома по Ленинградской области и в Карелии*.
*условия доставки уточняйте у менеджера.
Возможно вы искали: модульный дом модульные дома модульный дом под ключ дом ключ модульный модульные дома купить модульные дома для проживания модульные дома купить модульные дома для круглогодичного проживания модульные дома спб модульные дома под ключ проекты модульный дом для постоянного проживания строительство модульных домов модульный каркасный дом модульные дома недорого модульный дом баня каркасный дом строительство каркасных домов каркасные дома недорого одноэтажные каркасные дома купить каркасный дом каркасные дома спб каркасные дома под ключ недорого дом с террасой одноэтажный компактный дом дачный дом с террасой модульные дома с плоской крышей дом из модулей готовый дом производство домов.
Идентификатор 8yz73o1g.</t>
  </si>
  <si>
    <t>Москва, Пятницкая ул., 25; Новокузнецкая; до 5 мин.; Третьяковская; до 5 мин.; Полянка; 16–20 мин.;</t>
  </si>
  <si>
    <t>https://www.avito.ru/moskva/remont_i_stroitelstvo/modulnyy_dom_60_m2_pod_klyuch_3966195464</t>
  </si>
  <si>
    <t>12 августа в 12:37</t>
  </si>
  <si>
    <t>Каркасный садовые дом 5х6м с верандой без отделки</t>
  </si>
  <si>
    <t>Домик 5х6м с верандой без внутренней отделки.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СД-087).
— Размер: 6х5мм.
— Высота: 2,3м.
— Окна: Отсутствует.
— Межкомнатные дверь: Отсутствует.
— Входная дверь: Металлические РФ 1шт.
— Каркас: 100х40мм обрезная доска.
— Утеплитель: Отсутствует.
— Крыша: двухскатная.
— Кровля: цветной профнастил С8 0,4мм.
— Внутренняя отделка: Отсутствует.
— Внешняя отделка: вагонка категория ВС.
— Ветро-влагозащита: есть.
— Полы: 150х25мм обрезная доска.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</si>
  <si>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https://www.avito.ru/moskva/remont_i_stroitelstvo/karkasnyy_sadovye_dom_5h6m_s_verandoy_bez_otdelki_4417589599</t>
  </si>
  <si>
    <t>11 августа в 18:22</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</si>
  <si>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Z VH83-9.52.
Проект №: 249-OA K.
Сборочная комплектация: T TX56-6.35.
Серия построек: 04.41 #60. II085.
Конструкция: 125-Eqj.</t>
  </si>
  <si>
    <t>Москва, Центральный административный округ, район Якиманка; Октябрьская; до 5 мин.; Добрынинская; 11–15 мин.; Парк культуры; 11–15 мин.;</t>
  </si>
  <si>
    <t>https://www.avito.ru/moskva/remont_i_stroitelstvo/karkasnyy_domik_4641630279</t>
  </si>
  <si>
    <t>7 августа в 17:54</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</si>
  <si>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R CJ05-0.58.
Проект №: 622-LU O.
Сборочная комплектация: U ZF17-3.83.
Серия построек: 03.41 #31. QY433.
Конструкция: 220-Xms.</t>
  </si>
  <si>
    <t>Москва, Садовническая наб., 7; Новокузнецкая; 6–10 мин.; Третьяковская; 11–15 мин.; Китай-город; 16–20 мин.;</t>
  </si>
  <si>
    <t>https://www.avito.ru/moskva/remont_i_stroitelstvo/karkasnyy_domik_4641482489</t>
  </si>
  <si>
    <t>10 августа в 14:01</t>
  </si>
  <si>
    <t>Дом каркасный с доставкой 7х4.8 Ф123-Я678</t>
  </si>
  <si>
    <t>Дом Скaндинавия 7х4,8 м г образный с верандой и настилом.
Артикул Ф123-Я678.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Ванная/санузел;
Кухня/гостиная;
Веранда;
настил.
Дом Скандинавия — идеальное место для комфортного и стильного проживания!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7х2,5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постройка, каркасный дом, каркасный дом на сваях, дом в скандинавском стиле, афрейм, каркасный дом цена, одноэтажный каркасный дом, дачный домик, дачный дом, проекты каркасных домов, домик с доставкой, модульные дома, афрейм дом, барнхаус дома, каркасный дом под ключ, а фрейм дом, строительство каркасных домов, мобильный дом, каркасный домик, купить каркасный дом.
Проект: №НП8901-Е234/И567-89 Документы: 67890/Ф123-Я678.</t>
  </si>
  <si>
    <t>Москва, Замоскворецкая линия; Царицыно; до 5 мин.; Кантемировская; 21–30 мин.; Орехово; 21–30 мин.;</t>
  </si>
  <si>
    <t>https://www.avito.ru/moskva/remont_i_stroitelstvo/dom_karkasnyy_s_dostavkoy_7h4.8_f123-ya678_4530202132</t>
  </si>
  <si>
    <t>12 августа в 00:23</t>
  </si>
  <si>
    <t>Дом каркасный Барнхаус 7х5 м DM-6021</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</si>
  <si>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 фрейм дом, дачный дом, каркасный домик, каркасный дом цена, барнхаус дома, модульные дома, каркасный дом на сваях, каркасный дом постройка, дом в скандинавском стиле, афрейм дом, домик с доставкой, одноэтажный каркасный дом, купить каркасный дом, каркасный дом, строительство каркасных домов, дачный домик, проекты каркасных домов, каркасный дом под ключ, афрейм, мобильный дом.
Проект: GR2960-Y812/Z570-50 Документация: №41768/W340-I473.</t>
  </si>
  <si>
    <t>Москва, Филёвская линия; Библиотека им. Ленина; до 5 мин.; Александровский сад; до 5 мин.; Арбатская; до 5 мин.;</t>
  </si>
  <si>
    <t>https://www.avito.ru/moskva/remont_i_stroitelstvo/dom_karkasnyy_barnhaus_7h5_m_dm-6021_4402367285</t>
  </si>
  <si>
    <t>18 августа в 20:15</t>
  </si>
  <si>
    <t>Дом каркасный Барнхаус 7х5 м DO-3784</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</si>
  <si>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барнхаус дома, каркасный дом на сваях, афрейм дом, каркасный дом цена, каркасный дом постройка, каркасный дом, купить каркасный дом, домик с доставкой, дачный домик, каркасный домик, модульные дома, проекты каркасных домов, каркасный дом под ключ, дом в скандинавском стиле, дачный дом, а фрейм дом, афрейм, одноэтажный каркасный дом, мобильный дом, строительство каркасных домов.
Проект: №IX0153-N267/F339-21 Документы: 82254/O544-N204.</t>
  </si>
  <si>
    <t>Москва, Таганско-Краснопресненская линия; Жулебино; до 5 мин.; Котельники; 11–15 мин.; Лермонтовский проспект; 21–30 мин.;</t>
  </si>
  <si>
    <t>https://www.avito.ru/moskva/remont_i_stroitelstvo/dom_karkasnyy_barnhaus_7h5_m_do-3784_4433686578</t>
  </si>
  <si>
    <t>31 июля в 08:11</t>
  </si>
  <si>
    <t>Каркасный дом 125 кв.м. + терраса 11,6 кв.м</t>
  </si>
  <si>
    <t>Каркасный дом 125 кв. М. С террасой + 11,6 кв. М.
Внешний размер дома 9,5 на 8 метров.
Стоимость дома указана в следующей комплектации:
Фундамент.
Сваи ЖБ 150х150х3000мм (согласно проекту).
Оголовки металические 200х200мм.
Сетка от грызунок (мелкоячеестая).
Наружние стены 1-го этажа.
Силовой каркас собирается из обрезной доски 50х150мм, с шагом 590мм.
Наружная отделка: Имитация бруса.
Внутрення отделка: Вагонка класс В (камерной сушки), потолок~2,5м.
Утепление 150мм, наружный вентзазор.
Ветро-гидроизоляция «Изоспан А» (или аналог) Паро-гидроизоляция «Изоспан В» (или аналог).
Каркас перегородок из обрезной доски 50х100мм, Пароизоляция «Изоспан В» (или аналог) с двух сторон.
Проклейка плёнок и мембран скотчем Изоспан KL.
Перекрытие 1-го этажа.
Деревянный ростверк 100х150мм.
Балки пола из обрезной доски 50х150мм, с шагом 590мм.
Черновой пол из обрезной доски.
Обработка деревянного ростверка, балок и чернового пола антисептиком.
Утепление пола 150мм.
Ветро-гидроизоляция на пол «Изоспан А» (или аналог) Паро-гидроизоляция «Изоспан В» (или аналог).
Чистовой пол, шпунтованная доска 32 мм (камерной сушки).
Настил террасы, террасная доска 28мм.
Межэтажное перекрытие.
Балки перекрытия из обрезной доски 50х150мм, с шагом 590мм.
Утепление пола 150мм.
Паро-гидроизоляция «Изоспан В» (или аналог) с двух сторон.
Потолок~2,5м, подшивается вагонкой класс В (камерной сушки).
Чистовой пол, шпунтовая доска 32мм (камерной сушки).
Межэтажная лестница на косоурах (согласно проекту).
Каркасная Мансарда.
Силовой каркас собирается из обрезной доски 50х150мм, с шагом 590мм.
Атиковая стена 2000мм (согласно проекту).
Наружная отделка: Имитация бруса.
Внутрення отделка: Вагонка класс В (камерной сушки), потолок~2,4м.
Утепление 150мм, наружный вентзазор.
Ветро-гидроизоляция «Изоспан А» (или аналог) Паро-гидроизоляция «Изоспан В» (или аналог).
Каркас перегородок из обрезной доски 50х100мм, Пароизоляция «Изоспан В» (или аналог) с двух сторон.
Проклейка плёнок и мембран скотчем Изоспан KL.
Стропильная система.
Стропильная система из обрезной доски 50×150 мм, с шагом 590мм.
Подкровельная мембрана Изоспан АМ (или аналог).
Обрешетка, контробрешетка брусок 50х50мм.
Металлочерепица Уникма полимерным покрытием 0,5мм.
Комплект металлической водосточной системы.
Свесы кровли подшиваются вагонкой класс В.
Окна и Двери.
Окна профиль 70мм стеклопакет двухкамерный, москитные сетки.
Дверь на террасу/балкон Пвх, двухкамерный стеклопакет.
Дверь входная: отсутствует.
Двери межкомнатные: отсутствуют.
Дополнительные опции по желанию заказчика (не входит в стоимость):
Доп. Утепление стен, пола, межэтажного перекрытия (согласно проекту) и кровли.
Замена фундамента по тех. Заданию Заказчика.
Увелечение/ уменьшение атиковой стены.
Замена мембран и марок утеплителя по тех. Заданию Заказчика.
Дополнительный внутренний вентилируемый зазор.
Замена внутренних отедлочных материалов по тех. Заданию Заказчика.
Увеличение высоты потолка 1-го этажа.
Изменение планировочных решений типового проекта по тех. Заданию Заказчика.
Изменение параметров оконных блоков по тех. Заданию Заказчика.
Замена кровельного покрытия на Ондулин/Гибкая черепица.
Комплект системы снегозадержания.
Клапан приточный Vilpe.
Входная дверь с терморазрывом.
Замена подшивки карнизов на софиты.
Обработка огне-биозащитой всего обрезного пиломатериала.
Отделка наружного фасада по тех. Заданию Заказчика.
Принимаем заявки и предложения по Вашим индивидуальным проектам.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</si>
  <si>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https://www.avito.ru/moskva/remont_i_stroitelstvo/karkasnyy_dom_125_kv.m._terrasa_116_kv.m_4236275334</t>
  </si>
  <si>
    <t>31 июля в 17:06</t>
  </si>
  <si>
    <t>Дачный домик</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</si>
  <si>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A FM94-2.43.
Проект конструкции№: 04.23 #27. LE788.
Серия домиков №: 317-HX D.
Сборка №: F CZ81-4.33.</t>
  </si>
  <si>
    <t>Москва, Зеленоград, к354;</t>
  </si>
  <si>
    <t>https://www.avito.ru/moskva_zelenograd/remont_i_stroitelstvo/dachnyy_domik_3239539097</t>
  </si>
  <si>
    <t>24 августа в 14:52</t>
  </si>
  <si>
    <t>Дом каркасный Барнхаус 7х4,8 DO-8949</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</si>
  <si>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одноэтажный каркасный дом, афрейм, купить каркасный дом, каркасный дом на сваях, модульные дома, каркасный дом под ключ, каркасный домик, каркасный дом постройка, дачный дом, дом в скандинавском стиле, а фрейм дом, дачный домик, барнхаус дома, мобильный дом, каркасный дом, домик с доставкой, строительство каркасных домов, каркасный дом цена, проекты каркасных домов, афрейм дом.
Проект: №GQ4887-C719/T458-85 Документы: 49428/U956-C798.</t>
  </si>
  <si>
    <t>Москва, Таганско-Краснопресненская линия; Сходненская; до 5 мин.; Планерная; 16–20 мин.; Речной вокзал; от 31 мин.;</t>
  </si>
  <si>
    <t>https://www.avito.ru/moskva/remont_i_stroitelstvo/dom_karkasnyy_barnhaus_7h48_do-8949_4465885618</t>
  </si>
  <si>
    <t>Каркасный дачный дом под ключ</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</si>
  <si>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T-4861.</t>
  </si>
  <si>
    <t>https://www.avito.ru/moskva/remont_i_stroitelstvo/karkasnyy_dachnyy_dom_pod_klyuch_4418083114</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</si>
  <si>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N-1719.</t>
  </si>
  <si>
    <t>https://www.avito.ru/moskva/remont_i_stroitelstvo/karkasnyy_dachnyy_dom_pod_klyuch_4417705378</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</si>
  <si>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R-5995.</t>
  </si>
  <si>
    <t>https://www.avito.ru/moskva/remont_i_stroitelstvo/karkasnyy_dachnyy_dom_pod_klyuch_4418147962</t>
  </si>
  <si>
    <t>15 августа в 13:21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</si>
  <si>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B-6703.</t>
  </si>
  <si>
    <t>https://www.avito.ru/moskva/remont_i_stroitelstvo/karkasnyy_dachnyy_dom_pod_klyuch_4354307337</t>
  </si>
  <si>
    <t>24 августа в 20:48</t>
  </si>
  <si>
    <t>Дом каркасный Барнхаус 7х5 м DO-9150</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</si>
  <si>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дом в скандинавском стиле, каркасный дом под ключ, мобильный дом, строительство каркасных домов, дачный дом, афрейм дом, каркасный домик, каркасный дом на сваях, проекты каркасных домов, барнхаус дома, афрейм, домик с доставкой, купить каркасный дом, модульные дома, а фрейм дом, каркасный дом постройка, дачный домик, одноэтажный каркасный дом, каркасный дом цена.
Проект: №UK1461-Y194/I199-54 Документы: 83154/A938-Y602.</t>
  </si>
  <si>
    <t>Москва, Сокольническая линия; Румянцево; до 5 мин.; Саларьево; от 31 мин.; Тропарёво; от 31 мин.;</t>
  </si>
  <si>
    <t>https://www.avito.ru/moskva/remont_i_stroitelstvo/dom_karkasnyy_barnhaus_7h5_m_do-9150_4434502472</t>
  </si>
  <si>
    <t>1 августа в 11:27</t>
  </si>
  <si>
    <t>Каркасный дом 6х6 с мансардой</t>
  </si>
  <si>
    <t>Каркасный дом 6х6 с мансардой.
Размер будущего дома 6х6 м.
Материал — каркас.
Дополнительное утепление пола и стен минирально-ватными плитами 150 мм.
Утепление межэтажного перекрытия 100 мм.
Каркасные перегородки на первом этаже утеплены минерально-ватными плитами 100 мм.
Окна Пвх, однокамерный стеклопакет.
Каркасная терраса 2х6 м.
Каркасная мансарда утеплена минерально-ватными плитами 150 мм.
Подъем стен мансарды на 1500 мм.
Каркасные перегородки на мансардном этаже утеплены минерально-ватными плитами 100 мм.
Кровля металлочерепица.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</si>
  <si>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https://www.avito.ru/moskva/remont_i_stroitelstvo/karkasnyy_dom_6h6_s_mansardoy_3819626771</t>
  </si>
  <si>
    <t>12 августа в 10:58</t>
  </si>
  <si>
    <t>Каркасные дома под ключ.
Материал камерной сушки!
Дом 10х10.
Общая площадь: 171.8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10x10.
Артикул T-51109.
Вариант: с мансардой.
Каркас.</t>
  </si>
  <si>
    <t>Москва, Ленинский пр-т; Новаторская; до 5 мин.; Проспект Вернадского; 11–15 мин.; Воронцовская; 21–30 мин.;</t>
  </si>
  <si>
    <t>https://www.avito.ru/moskva/remont_i_stroitelstvo/karkasnye_doma_pod_klyuch_2557382268</t>
  </si>
  <si>
    <t>12 августа в 13:55</t>
  </si>
  <si>
    <t>Каркасный садовые дом 6х8м с верандой без внутренн</t>
  </si>
  <si>
    <t>Домик 6х8м с верандой без внутренней отделки.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СД-093).
— Размер: 6х8мм.
— Высота потолков: 2,3м.
— Окна: Отсутствует.
— Перегородки: Отсутствует.
— Межкомнатные дверь: Отсутствует.
— Входная дверь: Металлические РФ 1шт.
— Каркас: 100х40мм обрезная доска.
— Утеплитель: Отсутствует.
— Крыша: двухскатная.
— Высота конека: 120см.
— Кровля: цветной профнастил С8 0,4мм.
— Внутренняя отделка: Отсутствует.
— Внешняя отделка: вагонка категория ВС.
— Ветро-влагозащита: есть.
— Полы: 150х25мм обрезная доска.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</si>
  <si>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https://www.avito.ru/moskva/remont_i_stroitelstvo/karkasnyy_sadovye_dom_6h8m_s_verandoy_bez_vnutrenn_4418356930</t>
  </si>
  <si>
    <t>13 августа в 11:19</t>
  </si>
  <si>
    <t>Каркасный домик, бытовка, хозблок собственного производства!
Любой размер и из разного материала!
Высокое качество сборки!
Быстрая установка на Вашем участке под ключ!
Строим дачные домики, бытовки с любым набором комплектации и по любым размерам! Цена указана ориентировочная.
Почему Выгодно Работать С Нами:
- Мы являемся производителями.
- Высокое качество и надежность.
- Комфорт — дачные домики с утеплением.
- Работы выполняем под ключ.
Мы изготавливаем Каркасные дома, бытовки, беседки, террасы и другие постройки разных размеров и из разного материала.
Доставка по Москве и Области!
Любая Комплектация на заказ:
- Окна: деревянные, пластиковые и др. ;
- Кровля: профнастил, металлочерепица и др. ;
- Двери: деревянные, металлические, пластиковые и др. ;
- Фундамент: блочный, свайно-винтовой;
- Крыша: односкатная, двухскатная и др. ;
- Пол: обрезная и строганная половая доска, Осб, линолеум и др. ;
- Утепление: минеральная вата, пеноплэкс и др.
Позвоните Сейчас и получите расчет стоимости уже сегодня!
Добавляйте объявление в Избранное, чтобы не потерять!
Ориентировочные характеристики (указаны для Авито):
Каталожный номер дома: K OM15-5.05.
Проект №: 848-VV M.
Сборочная комплектация: Y PC98-2.97.
Серия построек: 05.41 #69. JO740.
Конструкция: 901-Edg.</t>
  </si>
  <si>
    <t>Москва, Русаковская ул., 12к3; Сокольники; 6–10 мин.; Красносельская; 11–15 мин.; Комсомольская; 16–20 мин.;</t>
  </si>
  <si>
    <t>https://www.avito.ru/moskva/remont_i_stroitelstvo/karkasnyy_domik_4673797078</t>
  </si>
  <si>
    <t>12 августа в 13:50</t>
  </si>
  <si>
    <t>Каркасный садовые дом 6х6м с верандой для сезонног</t>
  </si>
  <si>
    <t>Домик 6х6м с верандой для сезонного проживания.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СД-088).
— Размер: 6х6мм.
— Высота потолков: 2,3м.
— Окна: Пвх однокамерные 100х100см 3шт и 50х50см 1шт (цвет белый).
— Межкомнатные дверь: деревянные филенчатые 2шт.
— Входная дверь: Металлические РФ 1шт.
— Каркас: 100х40мм обрезная доска.
— Утеплитель стены: 100мм плиточные.
— Утеплитель пол и потолок: 100мм в рулонах.
— Крыша: двухскатная.
— Высота конек: 120см.
— Кровля: цветной профнастил С8 0,4мм.
— Внутренняя отделка: вагонка категория ВС.
— Внешняя отделка: вагонка категория ВС.
— Ветро-влагозащита: А и В.
— Полы: 150х25мм обрезная доска и Осб.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</si>
  <si>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https://www.avito.ru/moskva/remont_i_stroitelstvo/karkasnyy_sadovye_dom_6h6m_s_verandoy_dlya_sezonnog_4418249181</t>
  </si>
  <si>
    <t>Каркасный садовые дом 6х7м с верандой для сезонног</t>
  </si>
  <si>
    <t>Домик 6х7м с верандой для сезонного проживания.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СД-090).
— Размер: 6х7мм.
— Высота потолков: 2,3м.
— Окна: Пвх однокамерные 100х100см 4шт и 50х50см 1шт (цвет белый).
— Межкомнатные дверь: деревянные филенчатые 3шт.
— Входная дверь: Металлические РФ 1шт.
— Каркас: 100х40мм обрезная доска.
— Утеплитель стены: 100мм плиточные.
— Утеплитель пол и потолок: 100мм в рулонах.
— Крыша: двухскатная.
— Высота конек: 120см.
— Кровля: цветной профнастил С8 0,4мм.
— Внутренняя отделка: вагонка категория ВС.
— Внешняя отделка: вагонка категория ВС.
— Ветро-влагозащита: А и В.
— Полы: 150х25мм обрезная доска и Осб.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</si>
  <si>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https://www.avito.ru/moskva/remont_i_stroitelstvo/karkasnyy_sadovye_dom_6h7m_s_verandoy_dlya_sezonnog_4418290104</t>
  </si>
  <si>
    <t>Каркасный садовые дом 6х7м с верандой без внутренн</t>
  </si>
  <si>
    <t>Домик 6х7м с верандой без внутренней отделки.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СД-091).
— Размер: 6х7мм.
— Высота потолков: 2,3м.
— Окна: Отсутствует.
— Перегородки: Отсутствует.
— Межкомнатные дверь: Отсутствует.
— Входная дверь: Металлические РФ 1шт.
— Каркас: 100х40мм обрезная доска.
— Утеплитель: Отсутствует.
— Крыша: двухскатная.
— Высота конека: 120см.
— Кровля: цветной профнастил С8 0,4мм.
— Внутренняя отделка: Отсутствует.
— Внешняя отделка: вагонка категория ВС.
— Ветро-влагозащита: есть.
— Полы: 150х25мм обрезная доска.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</si>
  <si>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https://www.avito.ru/moskva/remont_i_stroitelstvo/karkasnyy_sadovye_dom_6h7m_s_verandoy_bez_vnutrenn_4417839252</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</si>
  <si>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C-9292.</t>
  </si>
  <si>
    <t>Москва, Кольцевая линия; Парк культуры; до 5 мин.; Фрунзенская; 16–20 мин.; Кропоткинская; 16–20 мин.;</t>
  </si>
  <si>
    <t>https://www.avito.ru/moskva/remont_i_stroitelstvo/karkasnyy_dachnyy_dom_pod_klyuch_4417869551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</si>
  <si>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N-0254.</t>
  </si>
  <si>
    <t>https://www.avito.ru/moskva/remont_i_stroitelstvo/karkasnyy_dachnyy_dom_ot_proizvoditelya_4417784884</t>
  </si>
  <si>
    <t>15 августа в 09:17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</si>
  <si>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H-2559.</t>
  </si>
  <si>
    <t>https://www.avito.ru/moskva/remont_i_stroitelstvo/karkasnyy_dachnyy_dom_pod_klyuch_4417701938</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</si>
  <si>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P-4243.</t>
  </si>
  <si>
    <t>https://www.avito.ru/moskva/remont_i_stroitelstvo/karkasnyy_dachnyy_dom_pod_klyuch_4418122291</t>
  </si>
  <si>
    <t>Дом каркасный Барнхаус 7х4,8 DO-2202</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</si>
  <si>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проекты каркасных домов, каркасный домик, афрейм, афрейм дом, барнхаус дома, а фрейм дом, дачный дом, дачный домик, модульные дома, домик с доставкой, каркасный дом постройка, одноэтажный каркасный дом, каркасный дом цена, строительство каркасных домов, каркасный дом, мобильный дом, каркасный дом под ключ, каркасный дом на сваях, дом в скандинавском стиле, купить каркасный дом.
Проект: №IK3789-L888/Q896-99 Документы: 34016/Y802-R449.</t>
  </si>
  <si>
    <t>https://www.avito.ru/moskva/remont_i_stroitelstvo/dom_karkasnyy_barnhaus_7h48_do-2202_4466155950</t>
  </si>
  <si>
    <t>Дом каркасный Барнхаус 7х4,8 DM-6744</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</si>
  <si>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барнхаус дома, домик с доставкой, а фрейм дом, дачный домик, афрейм дом, дачный дом, дом в скандинавском стиле, каркасный дом постройка, афрейм, каркасный домик, одноэтажный каркасный дом, каркасный дом на сваях, мобильный дом, модульные дома, каркасный дом, каркасный дом под ключ, строительство каркасных домов, купить каркасный дом, каркасный дом цена, проекты каркасных домов.
Проект: IV5203-P290/Q664-61 Документация: №70790/X703-N974.</t>
  </si>
  <si>
    <t>Москва, Сокольническая линия; Лубянка; до 5 мин.; Кузнецкий мост; до 5 мин.; Площадь революции; 6–10 мин.;</t>
  </si>
  <si>
    <t>https://www.avito.ru/moskva/remont_i_stroitelstvo/dom_karkasnyy_barnhaus_7h48_dm-6744_4369795818</t>
  </si>
  <si>
    <t>31 июля в 15:15</t>
  </si>
  <si>
    <t>А-фрейм 43 кв.м. / каркасный дом с террасой</t>
  </si>
  <si>
    <t>А-фрейм 43 кв. М. / каркасный дом с террасой и вторым светом.
Дом со вторым светом, 6 на 8 метров.
Общая площадь дома 43 квадратных метра с учетом толщины стен.
Планировка дома включает:
Терраса — 10.2 кв. М.
Гостиная.
Кухня.
Тамбур.
3 Спальни.
2 Санузла.
- Стены, пол и перекрытия утеплены 150 мм;
- Внутреннюю отделку стен и чистовых полов можем выполнить из любых материалов по согласованию с Заказчиком;
- Фундамент, монтаж окон и внутреннюю инженерию можем выполнить по заданию Заказчика;
- Фундамент возможен — ж/б опоры или свайно-винтовой;
- Отделка переднего и заднего фасадов выполнены имитацией бруса;
-кровля выполнена металлопрофилем.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</si>
  <si>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пр-т Академика Сахарова, 10; Сретенский бульвар; 6–10 мин.; Чистые пруды; 6–10 мин.; Красные ворота; 6–10 мин.;</t>
  </si>
  <si>
    <t>https://www.avito.ru/moskva/remont_i_stroitelstvo/a-freym_43_kv.m._karkasnyy_dom_s_terrasoy_3948351437</t>
  </si>
  <si>
    <t>18 августа в 14:54</t>
  </si>
  <si>
    <t>Дом каркасный Барнхаус 7х5 м DO-6133</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</si>
  <si>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на сваях, купить каркасный дом, модульные дома, каркасный домик, каркасный дом постройка, домик с доставкой, афрейм, каркасный дом под ключ, строительство каркасных домов, дачный домик, каркасный дом, мобильный дом, а фрейм дом, проекты каркасных домов, дачный дом, афрейм дом, каркасный дом цена, дом в скандинавском стиле, барнхаус дома, одноэтажный каркасный дом.
Проект: №MH8067-L443/Y453-71 Документы: 23799/A832-T640.</t>
  </si>
  <si>
    <t>Москва, Замоскворецкая линия; Технопарк; до 5 мин.; ЗИЛ; 16–20 мин.; Автозаводская; 16–20 мин.;</t>
  </si>
  <si>
    <t>https://www.avito.ru/moskva/remont_i_stroitelstvo/dom_karkasnyy_barnhaus_7h5_m_do-6133_4466390929</t>
  </si>
  <si>
    <t>12 августа в 18:38</t>
  </si>
  <si>
    <t>Дом каркасный Барнхаус 7х5 м DO-5205</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</si>
  <si>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строительство каркасных домов, каркасный дом постройка, модульные дома, одноэтажный каркасный дом, дачный домик, мобильный дом, дом в скандинавском стиле, купить каркасный дом, каркасный домик, каркасный дом на сваях, каркасный дом, проекты каркасных домов, афрейм дом, каркасный дом под ключ, домик с доставкой, афрейм, каркасный дом цена, дачный дом, барнхаус дома, а фрейм дом.
Проект: №SV8808-S750/L396-41 Документы: 80125/S072-M119.</t>
  </si>
  <si>
    <t>Москва, Арбатско-Покровская линия; Курская; до 5 мин.; Чкаловская; до 5 мин.; Красные ворота; 16–20 мин.;</t>
  </si>
  <si>
    <t>https://www.avito.ru/moskva/remont_i_stroitelstvo/dom_karkasnyy_barnhaus_7h5_m_do-5205_4465734366</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</si>
  <si>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O-4711.</t>
  </si>
  <si>
    <t>https://www.avito.ru/moskva/remont_i_stroitelstvo/karkasnyy_dachnyy_dom_4354017437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</si>
  <si>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T-3212.</t>
  </si>
  <si>
    <t>https://www.avito.ru/moskva/remont_i_stroitelstvo/karkasnyy_dachnyy_dom_ot_proizvoditelya_4418155977</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</si>
  <si>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P-0102.</t>
  </si>
  <si>
    <t>https://www.avito.ru/moskva/remont_i_stroitelstvo/karkasnyy_dachnyy_dom_ot_proizvoditelya_4354394934</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</si>
  <si>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K-8367.</t>
  </si>
  <si>
    <t>https://www.avito.ru/moskva/remont_i_stroitelstvo/karkasnyy_dachnyy_dom_ot_proizvoditelya_4353846871</t>
  </si>
  <si>
    <t>Акция!
Обработка основания дома и опорно-столбчатый фундамент-В Подарок.
Только приобрели участок и запланировали построить дом?
Желаете уже этим летом отдыхать и звать друзей? Проводить время с семьей?
Тогда Вы попали в надежные руки!
Возведем каркасный, дачный дом на вашем участке в короткие сроки.
А так же Вы.
Заказываете напрямую у производителя.
Экономите бюджет на доставку.
Получаете полностью готовый к эксплуатации теплый и уютный дом.
+ Приятные подарки от нашей компании.
Характеристики:
Гидроизоляция из рубероида.
Утепление базальтовым утеплителем «Роквул».
Пароизоляция.
Ветро-влаго и ветро-гидро защита.
Наружная и внутренняя отделка из сухой, хвойной вагонки.
Окна двойного остекления.
Металлическая дверь «Гарда».
Лестница с перилами.
Терасса, балкон с опорными столбами.
Кровельное покрытие «Ондулин».
Проекты домов в 1,2 этажа с террассой, балконом и без.
Размеры:5х4,6х4,6х6.
Скорее Пишите И Звонитебесплатный Разбор И Подбор Проекта!
Доставка осуществляется по всей России.
W-2480.</t>
  </si>
  <si>
    <t>https://www.avito.ru/moskva/remont_i_stroitelstvo/karkasnyy_dachnyy_dom_pod_klyuch_4354052562</t>
  </si>
  <si>
    <t>Дом каркасный Барнхаус 7х4,8 DO-5026</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</si>
  <si>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дачный дом, каркасный дом на сваях, модульные дома, строительство каркасных домов, а фрейм дом, проекты каркасных домов, афрейм, каркасный дом под ключ, каркасный дом цена, дом в скандинавском стиле, одноэтажный каркасный дом, купить каркасный дом, каркасный дом постройка, каркасный домик, барнхаус дома, мобильный дом, афрейм дом, каркасный дом, дачный домик, домик с доставкой.
Проект: №OE6985-F206/C955-24 Документы: 17486/D508-U530.</t>
  </si>
  <si>
    <t>Москва, Арбатско-Покровская линия; Митино; до 5 мин.; Пятницкое шоссе; 11–15 мин.; Волоколамская; 21–30 мин.;</t>
  </si>
  <si>
    <t>https://www.avito.ru/moskva/remont_i_stroitelstvo/dom_karkasnyy_barnhaus_7h48_do-5026_4466416392</t>
  </si>
  <si>
    <t>6 августа в 19:11</t>
  </si>
  <si>
    <t>Каркасный домик, бытовка, хозблок собственного производства!
Мы изготавливаем Каркасные дома и бытовки разных размеров и из разного материала!
Высокое качество сборки, быстрая установка на Вашем участке под ключ!
Мы изготавливаем Каркасные дома, бытовки, беседки, террасы и другие постройки разных размеров и из разного материала.
Бытовки как в наличии, так и под заказ! Доставка по Москве и Области!
Любая Комплектация:
- Фундамент: блочный, свайно-винтовой;
- Отделка: вагонка, оргалит, Осб, имитация бруса и др. ;
- Крыша: односкатная, двухскатная и др. ;
- Кровля: рубероид, профнастил, металлочерепица и др. ;
- Окна: деревянные, пластиковые и др. ;
- Двери: деревянные, металлические, пластиковые и др. ;
- Пол: обрезная и строганная половая доска, Осб, линолеум и др. ;
- Утепление: минеральная вата, пеноплэкс и др.
Почему Выгодно Работать С Нами:
- Гарантия лучшей цены!
- Мы являемся производителями!
- Возможность изготовления по Вашим размерам, реализуем все Ваши пожелания.
- Сроки изготовления на Вашем участке 1-2 дня (в зависимости от размеров),
- Гарантия качества!
- Работы выполняем под ключ, от Вас желаемый конечный результат — остальное сделаем мы!
Позвоните Сейчас и получите расчет стоимости уже сегодня!
Добавляйте объявление в Избранное, чтобы не потерять.
Товар (наименование): V EK28-1.21.
Проект: 04.23 #93. BE760.
Серия домов№: 481-HZ F.
Сборка: C ES86-4.09.</t>
  </si>
  <si>
    <t>Москва, 16-я Парковая ул., вл43; Щёлковская; 21–30 мин.; Первомайская; от 31 мин.; Измайловская; от 31 мин.;</t>
  </si>
  <si>
    <t>https://www.avito.ru/moskva/remont_i_stroitelstvo/dachnyy_dom_3239146877</t>
  </si>
  <si>
    <t>сегодня в 07:06</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</si>
  <si>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J TQ87-8.14.
Номер проекта: 750-EB M.
Комплектность: K FD77-2.25.
Серийный номер строения: 03.63 #44. JW923.
Индекс конструкции: 382-IQ R.
Назначение XE93-153.2f.</t>
  </si>
  <si>
    <t>Москва, Библиотечная ул., 6; Площадь Ильича; 6–10 мин.; Римская; 6–10 мин.; Марксистская; 16–20 мин.;</t>
  </si>
  <si>
    <t>https://www.avito.ru/moskva/remont_i_stroitelstvo/karkasnyy_dachnyy_domik_4347231481</t>
  </si>
  <si>
    <t>21 августа в 15:44</t>
  </si>
  <si>
    <t>Дом каркасный Барнхаус 7х5 м DM-7173</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</si>
  <si>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строительство каркасных домов, каркасный домик, дачный дом, одноэтажный каркасный дом, модульные дома, дом в скандинавском стиле, купить каркасный дом, афрейм, барнхаус дома, а фрейм дом, домик с доставкой, каркасный дом постройка, каркасный дом, дачный домик, афрейм дом, каркасный дом на сваях, каркасный дом под ключ, каркасный дом цена, проекты каркасных домов, мобильный дом.
Проект: OM5315-E249/L549-92 Документация: №83905/K660-W400.</t>
  </si>
  <si>
    <t>Москва, Бутовская линия; Улица Скобелевская; до 5 мин.; Бульвар адмирала Ушакова; 11–15 мин.; Улица Горчакова; 21–30 мин.;</t>
  </si>
  <si>
    <t>https://www.avito.ru/moskva/remont_i_stroitelstvo/dom_karkasnyy_barnhaus_7h5_m_dm-7173_4370057550</t>
  </si>
  <si>
    <t>1 августа в 17:16</t>
  </si>
  <si>
    <t>Каркас конструктор A - frame 6Х8</t>
  </si>
  <si>
    <t>При Заказе От 3-Х Каркасов Скидка 10%.
*в объявление указана цена за каркас дома 6х8 из доски 145:45.
*Дополнительные опции рассчитываются отдельно.
! Так же наша компания выполняет сбор каркаса под кровлю и теплый контур.
Цена Каркаса С Фронтонами — 244.000₽.
*Цена Каркаса С Монтажом Под Кровлю — 789.000₽.
*Цена Каркаса С Монтажом Под Теплый Контур — 1.060.700₽.
*в стоимость включены затраты на каркас, на наш монтаж и затраты на все материалы.
Вам нужен индивидуальный размер каркаса?
У нас собственное производство, поэтому мы находим подход каждому клиенту и можем изготовить каркасы практически любых размеров.
Нужна дополнительная информация?
Всю дополнительную информацию: фото и видео наших готовых объектов, сметы на материал, монтаж и каркас,
отправляем whatsapp.
Пишите или звоните нам и наш специалист поможет вам с выбором и проконсультирует по всем вопросам.
Компания Oоo «домфин» — изготовление и сборка каркасных домов. Мы занимаемся проектировкой и строительством каркасных домов и являемся лидерами рынка в своем ценовом сегменте. Наши технологии позволяют в короткие сроки возвести дом, дачу, баню или отель.
Чем МЫ Отличаемся От Конкурентов:
Опыт работы 10 лет.
Работаем строго по договору.
Предоставляем всю техническую документацию.
Отправляем каркас в любую точку страны.
Возможны различные варианты оплаты (наличные, безнал, расчётный счёт).
Гарантия на монтаж под кровлю 1 год. При гарантийном сроке устраним все неисправности.
Пишите мне, и я отправлю вам больше фото и видео наших работ!
Почему Заказать Нужно У Нас:
Калиброванная доска камерной сушки влажностью не более 12-15%.
Ширина готового строения до 6 м.
Срок изготовления каркаса ДО 3 Дней.
Все элементы конструкции нарезаны и пронумерованы.
Брус обработан составом, защищающим от неблагоприятных воздействий окружающей среды.
Сборка дома по инструкции — за 2 дня.
Сечение доски 145:45 или 195:45.
Добавляйте Объявление В Избранное, Чтобы Не Потерять Нас!
Наличная и безналичная оплата, оплата на расчетный счет.
Доставка по всей России.
Артикул:468380.
Возможно вы искали: а frаmе hоusе, а frаmе дом каркас плюс домокомплекты каркас хаус каркасные дома для проживания каркасные дома недорого каркасный дом каркасный дом, а фрейм каркасный дом, а фрейм купить каркасный дом, а фрейм под ключ каркасный дом в стиле, а фрейм каркасный дом на винтовых сваях каркасный дом на сваях каркасный дом на сваях под ключ каркасный дом своими руками каркасный одноэтажный дом на сваях купить каркасный дом одноэтажный каркасный дом построить каркасный дом строительство каркасного дома, а фрейм строительство каркасных домов на сваях теплый каркасный дом на сваях.</t>
  </si>
  <si>
    <t>https://www.avito.ru/moskva/remont_i_stroitelstvo/karkas_konstruktor_a_-_frame_6h8_3494896777</t>
  </si>
  <si>
    <t>19 августа в 08:42</t>
  </si>
  <si>
    <t>Дачный дом от производителя.
Любой размер, широкий выбор материалов!
Высокое качество сборки!
Быстрая установка под ключ!
Звоните сейчас и получите выезд на Замер Бесплатно!
Цена указана ориентировочная, окончательная стоимость зависит от размера и комплектации дома.
Почему стоит выбрать именно наш дачный дом?
Быстро! Постройка от 5 дней!
Дома по индивидуальным размерам!
Построим дом из качественных материалов, который прослужит вам долгие годы!
Строитель с профильным образованием!
Гарантия 5 лет на строительство!
Прозрачная смета. Предоставлю полный отчет каждой статье расхода.
Преимущества нашей компании:
- Работы выполняем под ключ.
- Любая комплектация на заказ.
- Более 20 лет опыта в производстве дачных домов на заказ.
- Тысячи довольных клиентов.
- Реализация проектов точно в срок.
- Профессионалы с опытом более 15 лет.
- Гарантия качества 365 дней.
- Полное сопровождение клиента на всех этапах заказа.
- Работа профессиональным инструментом.
Специальное Предложение: оставьте свои контакты и получите в удобное для вас время бесплатную индивидуальную консультацию от нашего эксперта!
Позвоните Сейчас и получите расчет стоимости уже сегодня!
Добавляйте объявление в Избранное, чтобы не потерять!
Возможно вы искали: строительный домик, утепленный дом, дачный домик, каркасный дачный домик, дачный домик вагончик, каркасный дачный дом, дом на дачу, дом для дачи, дачный дом под ключ, дачный дом цены, дачный домик с печкой, домик с навесом, дачный дом с верандой, дачный дом зимний, дачный дом 6х5, дом для дачи, садовый домик купить, дачный домик купить недорого, дом дачный в московской области, домик для дачи, домик деревянный, летний домик, садовый домик, летняя кухня для дачи, перевозной домик, готовый домик, пост охраны, дачные домики, дачный домик с туалетом.
Блок параметров (указаны для примера Авито):
Код дома в системе: R BH85-6.41.
Номер проекта: 443-EC M.
Комплектность: Z VG30-4.28.
Серийный номер строения: 01.63 #15. TC208.
Индекс конструкции: 661-LC C.
Назначение DA23-226.4a.</t>
  </si>
  <si>
    <t>Москва, парк перед посольством КНР; Ломоносовский проспект; до 5 мин.; Раменки; 21–30 мин.; Минская; 21–30 мин.;</t>
  </si>
  <si>
    <t>https://www.avito.ru/moskva/remont_i_stroitelstvo/karkasnyy_dachnyy_domik_4347505647</t>
  </si>
  <si>
    <t>21 августа в 11:42</t>
  </si>
  <si>
    <t>Дом каркасный Барнхаус 7х4,8 DM-7894</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</si>
  <si>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под ключ, каркасный дом цена, дом в скандинавском стиле, дачный домик, каркасный дом на сваях, а фрейм дом, модульные дома, строительство каркасных домов, афрейм дом, домик с доставкой, купить каркасный дом, проекты каркасных домов, каркасный дом, одноэтажный каркасный дом, каркасный дом постройка, барнхаус дома, афрейм, мобильный дом, каркасный домик, дачный дом.
Проект: YS5502-W371/E692-98 Документация: №89204/O542-Y592.</t>
  </si>
  <si>
    <t>Москва, Серпуховско-Тимирязевская линия; Цветной бульвар; до 5 мин.; Трубная; 6–10 мин.; Сухаревская; 6–10 мин.;</t>
  </si>
  <si>
    <t>https://www.avito.ru/moskva/remont_i_stroitelstvo/dom_karkasnyy_barnhaus_7h48_dm-7894_4401646403</t>
  </si>
  <si>
    <t>16 августа в 19:14</t>
  </si>
  <si>
    <t>Дом из бруса профилированного</t>
  </si>
  <si>
    <t>Дом из бруса профилированного камерной сушки!
Дом из бруса 9х7 «ДБ55».
Общая площадь: 104.5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9х7.
Артикул U-9326.
Вариант: с балконом.
Профилированный брус сухой.</t>
  </si>
  <si>
    <t>Москва, 3-я Парковая ул., 24; Измайловская; 11–15 мин.; Первомайская; 11–15 мин.; Щёлковская; 21–30 мин.;</t>
  </si>
  <si>
    <t>https://www.avito.ru/moskva/remont_i_stroitelstvo/dom_iz_brusa_profilirovannogo_2556828359</t>
  </si>
  <si>
    <t>16 августа в 18:24</t>
  </si>
  <si>
    <t>Дом каркасный Барнхаус 7х5 м DO-1035</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</si>
  <si>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домик с доставкой, проекты каркасных домов, каркасный дом на сваях, дачный домик, каркасный домик, строительство каркасных домов, купить каркасный дом, а фрейм дом, одноэтажный каркасный дом, каркасный дом, модульные дома, каркасный дом под ключ, афрейм, барнхаус дома, афрейм дом, дом в скандинавском стиле, каркасный дом постройка, каркасный дом цена, дачный дом, мобильный дом.
Проект: №YU4247-X397/N778-20 Документы: 26295/Y391-Q541.</t>
  </si>
  <si>
    <t>Москва, Люблинско-Дмитровская линия; Верхние Лихоборы; до 5 мин.; Лихоборы; 16–20 мин.; Окружная; 16–20 мин.;</t>
  </si>
  <si>
    <t>https://www.avito.ru/moskva/remont_i_stroitelstvo/dom_karkasnyy_barnhaus_7h5_m_do-1035_4433525717</t>
  </si>
  <si>
    <t>3 августа в 06:10</t>
  </si>
  <si>
    <t>Дом каркасный Барнхаус 7х5 м DO-7762</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</si>
  <si>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дом в скандинавском стиле, каркасный дом цена, домик с доставкой, афрейм, одноэтажный каркасный дом, каркасный домик, афрейм дом, дачный дом, строительство каркасных домов, каркасный дом постройка, каркасный дом под ключ, барнхаус дома, мобильный дом, купить каркасный дом, дачный домик, каркасный дом, модульные дома, проекты каркасных домов, каркасный дом на сваях, а фрейм дом.
Проект: №JG9221-A033/F146-51 Документы: 91076/V178-A130.</t>
  </si>
  <si>
    <t>Москва, Арбатско-Покровская линия; Славянский бульвар; до 5 мин.; Пионерская; 11–15 мин.; Филёвский парк; 21–30 мин.;</t>
  </si>
  <si>
    <t>https://www.avito.ru/moskva/remont_i_stroitelstvo/dom_karkasnyy_barnhaus_7h5_m_do-7762_4466378586</t>
  </si>
  <si>
    <t>Дом каркасный Барнхаус 7х5 м DO-5929</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</si>
  <si>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на сваях, каркасный домик, домик с доставкой, афрейм, барнхаус дома, каркасный дом цена, одноэтажный каркасный дом, каркасный дом под ключ, проекты каркасных домов, дачный домик, афрейм дом, дачный дом, каркасный дом постройка, купить каркасный дом, дом в скандинавском стиле, мобильный дом, модульные дома, а фрейм дом, каркасный дом, строительство каркасных домов.
Проект: №LV6472-M096/L471-66 Документы: 57317/P286-S163.</t>
  </si>
  <si>
    <t>Москва, Калининская линия; Марксистская; до 5 мин.; Таганская; до 5 мин.; Крестьянская застава; 16–20 мин.;</t>
  </si>
  <si>
    <t>https://www.avito.ru/moskva/remont_i_stroitelstvo/dom_karkasnyy_barnhaus_7h5_m_do-5929_4433898699</t>
  </si>
  <si>
    <t>2 августа в 16:16</t>
  </si>
  <si>
    <t>Дом из бруса</t>
  </si>
  <si>
    <t>Дом из бруса камерной сушки!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6х6.
Артикул U-9383.
Вариант: с балконом и террасой.
Профилированный брус сухой.</t>
  </si>
  <si>
    <t>Москва, Молодёжная ул., 6; Университет; 11–15 мин.; Воробьёвы горы; 21–30 мин.; Академическая; 21–30 мин.;</t>
  </si>
  <si>
    <t>https://www.avito.ru/moskva/remont_i_stroitelstvo/dom_iz_brusa_2557146048</t>
  </si>
  <si>
    <t>4 августа в 15:29</t>
  </si>
  <si>
    <t>Дом из бруса под ключ</t>
  </si>
  <si>
    <t>Дом из бруса под ключ камерной сушки!
Дом 9х7 Общая площадь: 96.8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7x9.
Артикул E-3985.
Вариант: с балконом.
Профилированный брус.</t>
  </si>
  <si>
    <t>Москва, ул. Декабристов, 12; Отрадное; до 5 мин.; Владыкино; 21–30 мин.; Бибирево; от 31 мин.;</t>
  </si>
  <si>
    <t>https://www.avito.ru/moskva/remont_i_stroitelstvo/dom_iz_brusa_pod_klyuch_2589670699</t>
  </si>
  <si>
    <t>Дом каркасный Барнхаус 7х5 м DM-6772</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</si>
  <si>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проекты каркасных домов, модульные дома, купить каркасный дом, каркасный дом постройка, афрейм дом, одноэтажный каркасный дом, домик с доставкой, дачный домик, афрейм, а фрейм дом, дом в скандинавском стиле, каркасный дом под ключ, строительство каркасных домов, мобильный дом, каркасный дом на сваях, каркасный домик, каркасный дом, барнхаус дома, дачный дом, каркасный дом цена.
Проект: ZN1313-F366/Z768-53 Документация: №28150/M720-W941.</t>
  </si>
  <si>
    <t>Москва, Таганско-Краснопресненская линия; Планерная; до 5 мин.; Сходненская; 11–15 мин.; Беломорская; от 31 мин.;</t>
  </si>
  <si>
    <t>https://www.avito.ru/moskva/remont_i_stroitelstvo/dom_karkasnyy_barnhaus_7h5_m_dm-6772_4401821300</t>
  </si>
  <si>
    <t>16 августа в 07:43</t>
  </si>
  <si>
    <t>Домик бытовка утепленная</t>
  </si>
  <si>
    <t>Стоимость указана за размер 6х3 м.
Успейте сделать заказ до повышения цен.
Бытовки и хозблоки от производителя — это решение всех ваших задач!
В Наличии:
1. Утепленные деревянные бытовки.
2. Строительные блоки.
3. Вагончики.
4. Хозблоки.
Фундаментальные Блоки В Подарок.
Наши преимущеста:
Цены гораздо ниже, чем у конкурентов.
Фиксированная стоимость.
Отличное качество.
Изготовление и доставка занимает всего один день.
Непосредственное производство.
Акция:
Чистовой пол осб.
Обработка нижних лаг «Огнебиозащитой».
Электрика.
Ступеньки.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Вагончик, каркасный дом шалаш, утепленный вагон, недорогие бытовки, хозблок от производителя, бытовка, хозблок, вагончик строительный, строительный домик, каркасный дом, дом под материнский капитал, строительная бытовка, дом под материнский капитал, дом в ипотеку кредит, бытовка вагончик, садовый домик, дом Афрейм, каркасный дом 70743, мини домик, сарай, дачный дом под ключ дачный хозблок, домик под ключ, бытовка от производителя.</t>
  </si>
  <si>
    <t>Москва, Юго-Восточный административный округ, район Капотня, 2-й квартал, 13; Алма-Атинская; от 31 мин.; Борисово; от 31 мин.; Марьино; от 31 мин.;</t>
  </si>
  <si>
    <t>https://www.avito.ru/moskva/remont_i_stroitelstvo/domik_bytovka_uteplennaya_4182870822</t>
  </si>
  <si>
    <t>сегодня в 12:37</t>
  </si>
  <si>
    <t>Строительство домов под ключ; бани под ключ</t>
  </si>
  <si>
    <t>Дом от производителя под ключ.
Строительство загородных домов.
Дома и бани от производителя под ключ без предоплаты.
Много готовых типовых проектов.
Возможно строительство по индивидуальным проектам.
Строим дома и бани, каркасные и из бруса.
Индивидуальные проекты и готовые решения. Только опытные специалисты со стажем более 10 лет! Смотрите примеры работ в профиле!
Здравствуйте.
Наша компания занимается строительством домов, бань и возведением фундамента для деревянных домов и бань более 10 лет.
Мы не боимся назвать себя профессионалами своего дела, так как за нашими плечами десятки построенных домов и довольных клиентов.
У нас налажены все процессы, поэтому мы всегда имеем быстрый выход на строительство.
Все наши строения мы возводим строго по строительным правилам.
Для вас мы представляем широкий выбор продуманных проектов.
Все наши проекты разработаны опытными проектировщиками с учетом многолетнего опыта строительства и эксплуатации.
При этом, вы всегда можете привнести в любой проект своё уникальное решение и мы с удовольствием воплотим его для вас.
Наши преимущества.
Только опытные специалисты, умеющие правильно возвести строение из бруса. Строительство происходит под полным контролем прораба на объекте.
Все работы проводятся после заключения письменного договора. В нем фиксируется все: от особенностей проекта и сроков до окончательной цены.
Собственная производственная и сырьевая база.
Индивидуальный подход к каждому клиенту. Мы всегда внимательны к пожеланиям наших клиентов и не навязываем своего мнения.
Строим в любом стиле и любых размеров. Выполняем даже самые сложные постройки.
Кроме вышеперечисленных преимуществ следует отметить гарантию на долговечность, хорошую цену и быстрое возведение.
Что мы еще предлагаем:
Фиксированная цена, которая не меняется на всех этапах строительства.
Подробное, понятное техническое описание.
Доставка в любой регион (Условия доставки обговариваются с менеджером по телефону).
Только ДО Конца Недели У Нас Проходит Акция!
Закажите постройку дома или бани и получите Совершенно Бесплатно:
Антисептирование основания (лаг, обвязки и чернового пола);
Сборка венцов сруба на березовые нагеля, углов сруба в «Тёплый угол»;
Монтаж усадочных брусков (роек) в оконные и дверные проемы сруба;
Хозблок утепленный размером 3х2м для проживания бригады строителей.
Мы работаем для вас Ежедневно!
Позвоните нам прямо сейчас и получите лучшее предложение на рынке!
Добавьте объявление в Избранное, чтобы не потерять!
Нас находят по таким запросам, как: строительство домов / строительство домов под / строительство домов +в твери / строительство домов ключ / строительство домов под ключ / строительство частного дома / строительство дома цена / проект строительства дома / строительство домов под тверь / строительство дома под ключ цена / строительство дома ключ цена / строительство каркасных домов / строительство жилого дома / строительство домов +из бруса / строительство домов под ключ проекты / строительство домов тверская область / строительство деревянных домов / дом под ключ / каркасный дом / каркасный дом под ключ / брус дом / проект дом / дом брус под ключ / брус дом профилированный / построить дом / одноэтажный дом проект / каркасный дом цена / недорогой дом / одноэтажный дом / купить дом / каркасные дома / каркасный дом под / каркасные дома под ключ / каркасные дома тверь / каркасный дом цена / проекты каркасных домов / каркасный дом под ключ цена / каркасного дома ключ цена / каркасные дома под цены / дом каркасный ключ тверь / одноэтажные дома из бруса, дома из бруса для постоянного проживания, тверские каркасные дома, каркасный дом ключ недорого, каркасный дом 6х6, купить каркасный дом, деревянные дома из бруса, дома из бруса недорого цены, дома из бруса, каркасные дома под ключ недорого, недорогие дома из бруса под ключ цена, каркасный дом под ключ цена, строительство каркасных домов, дома из бруса для постоянного, дома из бруса недорого, каркасные дома тверская область, каркасные дома недорого, купить дом из бруса, недорогие дома бруса ключ, дом из бруса под ключ тверь, дом из бруса под ключ цены, дома из бруса под ключ, каркасный дом под недорого, каркасные дома под ключ, дома из бруса в твери, каркасные дома для проживания, каркасный дом 6 на 6, тверь дома бруса купить, каркасные дома тверь цена, деревянные каркасные дома, дома из бруса под ключ недорого, строительство каркасных домов в твери, каркасные дома тверь, каркасного дома ключ цена, каркасные дома, дом из бруса тверь цена, каркасные дома в твери под ключ, каркасные дома в твери под ключ цены, строительство домов из бруса, дом брус под ключ тверь цена, дом из бруса цена, каркасный дом цена, дом из бруса под ключ московская область, строительство домов в московской области, недорогой каркасный дом.
Характеристики услуги:
Артикул: YA-EB2371.
Время оказания услуги: 2347.
Срок гарантии (дни): 18337.</t>
  </si>
  <si>
    <t>Москва, Ярославское ш.; Ростокино; 21–30 мин.; Свиблово; от 31 мин.; Бабушкинская; от 31 мин.;</t>
  </si>
  <si>
    <t>https://www.avito.ru/moskva/remont_i_stroitelstvo/stroitelstvo_domov_pod_klyuch_bani_pod_klyuch_2361905763</t>
  </si>
  <si>
    <t>30 июля в 14:40</t>
  </si>
  <si>
    <t>Дом из бруса камерной сушки!
Дом 6х6.
Общая площадь: 55.7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6х6.
Артикул V-3634.
Вариант: с мансардой.
Брус.</t>
  </si>
  <si>
    <t>Москва, ул. Правды, 1; Белорусская; 11–15 мин.; Динамо; 16–20 мин.; Савёловская; 16–20 мин.;</t>
  </si>
  <si>
    <t>https://www.avito.ru/moskva/remont_i_stroitelstvo/dom_iz_brusa_2588948960</t>
  </si>
  <si>
    <t>9 августа в 15:49</t>
  </si>
  <si>
    <t>Дом из бруса. Брус камерной сушки!
Дом 6х8.
Общая площадь: 82.8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8х6.
Артикул N-55.
Вариант: с балконом.
Брус.</t>
  </si>
  <si>
    <t>Москва, Красноказарменная ул., 17с1Г; Авиамоторная; 6–10 мин.; Лефортово; 16–20 мин.; Андроновка; 21–30 мин.;</t>
  </si>
  <si>
    <t>https://www.avito.ru/moskva/remont_i_stroitelstvo/dom_iz_brusa_3133494068</t>
  </si>
  <si>
    <t>4 августа в 15:31</t>
  </si>
  <si>
    <t>Готовый модульный дом 30 м2 под ключ с отделкой</t>
  </si>
  <si>
    <t>Модульные дома от Gleden Prefab — стильные комфортные дома, готовые к заселению в день сдачи!
Звоните Прямо Сейчас И Получите Бесплатную Консультацию от специалиста технического отдела.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Звоните Прямо Сейчас Расчитаем Стоимость Дома С Доставкой ДО Вашего Участка!
Характеристики:
Указана реальная цена на данный модульный дом.
Проект «Gleden S-1.5».
Площадь общая — 30 кв. М.
Цена: от 1 050 000₽.
Цвет фасада — на выбор.
Полный видео обзор данной модели — в карусели. Обязательно посмотрите наше видео!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Для Клиентов Авито У Нас Действуем Индивидуальное Предложение! Подробности уточняйте у менеджера.
Гарантии Gleden Prefab:
- Работаем только по договору.
- Прозрачная сделка.
- Стоимость не изменяется, фиксируется в договоре.
- Собственное производство, теплый цех.
- Работаем Без Посредников.
- Гарантия на конструкцию 24 месяца.
- Полный фото- и видеоотчет с производства.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Арт.: 00000 — 5s15.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</si>
  <si>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ул. Антонова-Овсеенко; Шелепиха; 6–10 мин.; Выставочная; 6–10 мин.; Международная; 11–15 мин.;</t>
  </si>
  <si>
    <t>https://www.avito.ru/moskva/remont_i_stroitelstvo/gotovyy_modulnyy_dom_30_m2_pod_klyuch_s_otdelkoy_4118503296</t>
  </si>
  <si>
    <t>20 августа в 06:39</t>
  </si>
  <si>
    <t>Бытовка утепленная от производителя</t>
  </si>
  <si>
    <t>Стоимость указана за размер 7х2,3 м.
Успейте сделать заказ до повышения цен.
Бытовки и хозблоки от производителя — это решение всех ваших задач!
В Наличии:
1. Утепленные деревянные бытовки.
2. Строительные блоки.
3. Вагончики.
4. Хозблоки.
Фундаментальные Блоки В Подарок.
Наши преимущества:
Цены гораздо ниже, чем у конкурентов.
Фиксированная стоимость.
Отличное качество.
Изготовление и доставка занимает всего один день.
Непосредственное производство.
Акция:
Чистовой пол осб.
Обработка нижних лаг «Огнебиозащитой».
Электрика.
Ступеньки.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Дом Афрейм, дом в ипотеку кредит, каркасный дом шалаш, домик под ключ, дачный хозблок, строительный домик, бытовка вагончик, вагончик строительный, каркасный дом 70743, каркасный дом, бытовка от производителя, утепленный вагон, сарай, дачный дом под ключ бытовка, хозблок, строительная бытовка, дом под материнский капитал, недорогие бытовки, садовый домик, хозблок от производителя, дом под материнский капитал, вагончик.</t>
  </si>
  <si>
    <t>Москва, Кировоградская ул., 28к3; Пражская; до 5 мин.; Южная; 16–20 мин.; Улица академика Янгеля; 16–20 мин.;</t>
  </si>
  <si>
    <t>https://www.avito.ru/moskva/remont_i_stroitelstvo/bytovka_uteplennaya_ot_proizvoditelya_4182880915</t>
  </si>
  <si>
    <t>сегодня в 12:54</t>
  </si>
  <si>
    <t>Дом каркасный Барнхаус 7х4,8 DO-7228</t>
  </si>
  <si>
    <t>Дом в стилe Барнхауc 7х4,8 м.
Дома От Производителя!
Хoтите устaнoвить дом нa свoeм учacткe за 1 день? Тогдa нaше пpeдложeниe для Baс!
Bысочайшеe качествo Пoлный цикл пpoизводcтвa. Гapантия 3 гoда по дoговоpу. Рaботaeм по Москве и Moсковcкой oблacти. Cтрoим круглый гoд в теплoм и сухом цехе, а также сразу на участке!
Состав Дома:
Гостиная/комната;
Душевая;
Санузел;
Сауна.
Крыша — двухскатная, цвет серый профлист. Наружная обшивка выполнена из профлиста, цвет 7024 (матовый шершавый) и фальшбрус, цвет дуб.
Внутренняя отделка помещений: Помывочная (стены, пол) — цсп, плитка с бортиком, потолок — вагонка лиственница.
Туалет (стены, потолок) — вагонка АВ (сосна), пол — Оsb, линолеум 10500.
Комнаты (стены, потолок)- вагонка АВ (сосна), пол — Osb, линолеум 10500.
Прекрасное решение для базы отдыха или загородного дома!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цена, одноэтажный каркасный дом, строительство каркасных домов, проекты каркасных домов, дачный дом, афрейм дом, барнхаус дома, модульные дома, каркасный дом постройка, купить каркасный дом, каркасный дом, домик с доставкой, дачный домик, а фрейм дом, каркасный дом под ключ, афрейм, каркасный домик, дом в скандинавском стиле, каркасный дом на сваях, мобильный дом.
Проект: №XM0764-T610/O054-97 Документы: 80742/G666-O135.</t>
  </si>
  <si>
    <t>https://www.avito.ru/moskva/remont_i_stroitelstvo/dom_karkasnyy_barnhaus_7h48_do-7228_4434057668</t>
  </si>
  <si>
    <t>29 июля в 13:18</t>
  </si>
  <si>
    <t>Дом из бруса / Строительство под ключ</t>
  </si>
  <si>
    <t>Дом из бруса / Строительство под ключ.
Брус камерной сушки!
Дом из бруса 9х7 «ДБ52».
Общая площадь: 104.1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9х7.
Артикул N-77.
Вариант: с террасой.
Брус.</t>
  </si>
  <si>
    <t>Москва, 2-й Карачаровский пр., 4А; Стахановская; 6–10 мин.; Нижегородская; 16–20 мин.; Андроновка; 21–30 мин.;</t>
  </si>
  <si>
    <t>https://www.avito.ru/moskva/remont_i_stroitelstvo/dom_iz_brusa_stroitelstvo_pod_klyuch_3132747878</t>
  </si>
  <si>
    <t>29 июля в 20:09</t>
  </si>
  <si>
    <t>Цена указана за размер 6х4 м.
В Наличии:
1. Утепленные деревянные бытовки.
2. Строительные блоки.
3. Вагончики.
4. Хозблоки.
В подарок фундаментальные блоки.
Наши преимущеста: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Дом под материнский капитал, дом под материнский капитал, недорогие бытовки, дом в ипотеку кредит, каркасный дом 70743, бытовка, хозблок, дачный хозблок, мини домик, бытовка от производителя строительная бытовка, каркасный дом шалаш, бытовка вагончик, хозблок от производителя садовый домик, сарай, вагончик, утепленный вагон, дом Афрейм, каркасный дом, строительный домик, вагончик строительный, домик под ключ, дачный дом под ключ.</t>
  </si>
  <si>
    <t>Москва, пр. Нансена, 6к1; Свиблово; 6–10 мин.; Ботанический сад; 11–15 мин.; Ростокино; 21–30 мин.;</t>
  </si>
  <si>
    <t>https://www.avito.ru/moskva/remont_i_stroitelstvo/dachnyy_domik_4182866339</t>
  </si>
  <si>
    <t>24 августа в 19:07</t>
  </si>
  <si>
    <t>Дом каркасный Барнхаус 7х5 м DO-8524</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</si>
  <si>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на сваях, барнхаус дома, каркасный дом цена, афрейм дом, проекты каркасных домов, каркасный домик, дом в скандинавском стиле, а фрейм дом, одноэтажный каркасный дом, каркасный дом, каркасный дом постройка, дачный дом, модульные дома, афрейм, домик с доставкой, каркасный дом под ключ, строительство каркасных домов, дачный домик, мобильный дом, купить каркасный дом.
Проект: №GZ7113-Y578/L275-88 Документы: 01842/O814-W695.</t>
  </si>
  <si>
    <t>Москва, Замоскворецкая линия; Новокузнецкая; до 5 мин.; Третьяковская; до 5 мин.; Полянка; 16–20 мин.;</t>
  </si>
  <si>
    <t>https://www.avito.ru/moskva/remont_i_stroitelstvo/dom_karkasnyy_barnhaus_7h5_m_do-8524_4466098621</t>
  </si>
  <si>
    <t>Дом из бруса под ключ.
Брус камерной сушки!
Дом из бруса 8х6.
Общая площадь: 64.5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а также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6х8.
Артикул G-8933.
Вариант: с балконом.
Каркас.</t>
  </si>
  <si>
    <t>Москва, Северный административный округ, ул. 8 Марта, 10с2; Петровский парк; 16–20 мин.; Аэропорт; 16–20 мин.; Динамо; 21–30 мин.;</t>
  </si>
  <si>
    <t>https://www.avito.ru/moskva/remont_i_stroitelstvo/dom_iz_brusa_pod_klyuch_2557539311</t>
  </si>
  <si>
    <t>29 июля в 20:06</t>
  </si>
  <si>
    <t>Каркасный садовые дом 6х9м с верандой без внутренн</t>
  </si>
  <si>
    <t>Домик 6х9м с верандой без внутренней отделки.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СД-095).
— Размер: 6х9мм.
— Высота потолков: 2,3м.
— Окна: Отсутствует.
— Перегородки: Отсутствует.
— Межкомнатные дверь: Отсутствует.
— Входная дверь: Металлические РФ 1шт.
— Каркас: 100х40мм обрезная доска.
— Утеплитель: Отсутствует.
— Крыша: двухскатная.
— Высота конека: 120см.
— Кровля: цветной профнастил С8 0,4мм.
— Внутренняя отделка: Отсутствует.
— Внешняя отделка: вагонка категория ВС.
— Ветро-влагозащита: есть.
— Полы: 150х25мм обрезная доска.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</si>
  <si>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https://www.avito.ru/moskva/remont_i_stroitelstvo/karkasnyy_sadovye_dom_6h9m_s_verandoy_bez_vnutrenn_4417821251</t>
  </si>
  <si>
    <t>13 августа в 11:20</t>
  </si>
  <si>
    <t>Каркасный садовые дом 6х9м с верандой для сезонног</t>
  </si>
  <si>
    <t>Домик 6х9м с верандой для сезонного проживания.
— Удoбные срoки.
— Сборка на участке до 150км от Москве Бесплатно.
— Oпытный мастера.
— Xорошие проекты и кoмплeктaции.
— Дeржим cтарый цены.
— Любых размеpoв и проeктoв.
— Индивидуальный размepы и пpоeкты.
— Hа рынки более 15 лeт.
Haпишите в чат мы вам пpишлем актуaльные прайc.
(Артикул: СД-094).
— Размер: 6х9мм.
— Высота потолков: 2,3м.
— Окна: Пвх однокамерные 100х100см 4шт и 50х50см 1шт (цвет белый).
— Межкомнатные дверь: деревянные филенчатые 3шт.
— Входная дверь: Металлические РФ 1шт.
— Каркас: 100х40мм обрезная доска.
— Утеплитель стены: 100мм плиточные.
— Утеплитель пол и потолок: 100мм в рулонах.
— Крыша: двухскатная.
— Высота конек: 120см.
— Кровля: цветной профнастил С8 0,4мм.
— Внутренняя отделка: вагонка категория ВС.
— Внешняя отделка: вагонка категория ВС.
— Ветро-влагозащита: А и В.
— Полы: 150х25мм обрезная доска и Осб.
— Полозья: 100х150мм брус.
Доставка и фундамент не входят в стоимость.
— Отделка Вагонка, Имитация бруса, Блок-хаус внутри и снаружи.
— Монтаж перегородки внутри.
— Двухскатная крыша (любой расцветки).
— Пластиковые окна.
— Металлическая дверь.
— Двойное утепление 100мм.
— Шпунтованный пол 28мм-35мм.
— Проект любого размера и комплектации.
— Винтовая свая.
Напишите в чать консультируем все информация.
Большой выбор: Вы можете найти в нашем профиле на авито.
Работа без предоплаты: Вы ничем не рискуете! Оплата производится по факту доставки и сборки (возможен как наличный так и безналичный расчет).
Доставка без предоплаты: Вы можете сделать заказ по телефону или на сайте, без предоплаты. Мы экономим не только ваши деньги, но и время.
Индивидуальное проектирование: Для заказа позвоните или напишите нам.
Сохраняем ваше время: С момента оформления заказа до начала постройки 1 день.
Индивидуальный подход к каждому клиенту: Бесплатная консультация по телефону, опытный специалист рассчитает стоимость дачного сооружения любого размера из материала.
Также можете найти у нас;
Бытовка, бытовка для дачи, бытовка строительная, бытовка с верандой, бытовка с тамбуром, бытовка с душем, бытовка с двумя комнатами, бытовка для проживания, бытовка с кухне, бытовка с двухскатной крыши, хозблок для дачи, хозблок для инструментов, бытовка со сборкой на участке, хозблок со сборкой на участке, садовые домики для дачи, вагончик для дачи, вагончик для строительство.</t>
  </si>
  <si>
    <t>https://www.avito.ru/moskva/remont_i_stroitelstvo/karkasnyy_sadovye_dom_6h9m_s_verandoy_dlya_sezonnog_4418364293</t>
  </si>
  <si>
    <t>Дом из бруса под ключ.
Брус камерной сушки!
Дом 9х9 Общая площадь 128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9х8.
Артикул K-5767.
Вариант: с эркером.
Профилированный брус.</t>
  </si>
  <si>
    <t>Москва, Большая Бронная ул., 3; Тверская; 6–10 мин.; Пушкинская; 6–10 мин.; Чеховская; 11–15 мин.;</t>
  </si>
  <si>
    <t>https://www.avito.ru/moskva/remont_i_stroitelstvo/dom_iz_brusa_pod_klyuch_2557284765</t>
  </si>
  <si>
    <t>Дом из бруса / Строительство под ключ. Брус камерной сушки!
Дом из бруса 6х6 «ДБ12».
Общая площадь: 55.5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Размер:6х6.
Артикул O-1393.
Вариант: с балконом.
Каркас.</t>
  </si>
  <si>
    <t>Москва, ул. Орджоникидзе, 11с1; Ленинский проспект; 6–10 мин.; Площадь Гагарина; 6–10 мин.; Шаболовская; 16–20 мин.;</t>
  </si>
  <si>
    <t>https://www.avito.ru/moskva/remont_i_stroitelstvo/dom_iz_brusa_stroitelstvo_pod_klyuch_2557587503</t>
  </si>
  <si>
    <t>9 августа в 15:48</t>
  </si>
  <si>
    <t>Модульный мини дом 7.2х2.5</t>
  </si>
  <si>
    <t>Этот мини-дом привозится к Вам в готовом виде в нем есть место для Кухни-гостиная, о дельный Санузел, и Спальная на чердаке.
Модуль полностью утеплен базальтовыми плитами Роквул 100мм и двумя слоями ветро-влаго изоляционной паропроницаемой мембраны «Изоспан» по всему периметру. Кровля — серый профлист 0,5мм. Половая доска шпунтованная 28мм, либо цементная плита под ламинат.
Фундамент — пескобетонные блоки 40х20х20см. Либо сваи доп опция 46.000 руб.
Панорамные Пвх окна двухкамерные.
Входная дверь Пвх всесезонная с многозапорным механизмом.
Стоимость указана для домика без внутренней отделки. 520,000 руб.
Стоимость домика с внутренней отделкой и электрикой 682,000 руб.
Смотрите в профиле другие наши Проекты блочных, каркасных и брусовых домов!
Данный мини дом понравится прежде всего тем кто хочет в качестве временного или постоянного жилья использовать не избитую бытовку, а премиальный модуль в стиле хай тек, который станет украшением любого участка.
Срок изготовления мини домика 2-3 недели. Дом очень теплый и используется для проживание в зимнее время в том числе. 2 обогревателя вполне достаточно для обогрева данного помещения.
Посмотреть другие проекты строительства мини домов и каркасных домов можно на сайте.
(введите в поиске Юнистрой-М и попадете на наш сайт).</t>
  </si>
  <si>
    <t>Москва, Щёлковское ш., 100к1; Щёлковская; 21–30 мин.; Первомайская; от 31 мин.;</t>
  </si>
  <si>
    <t>https://www.avito.ru/moskva/remont_i_stroitelstvo/modulnyy_mini_dom_7.2h2.5_1513291256</t>
  </si>
  <si>
    <t>17 августа в 11:48</t>
  </si>
  <si>
    <t>Дом из бруса камерной сушки!
Дом из бруса 8х6 ДБ37.
Общая площадь: 65.9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6х8 «ДЩ36».
Артикул F-2441.
Вариант: с мансардой.
Брус.</t>
  </si>
  <si>
    <t>Москва, пр-т Андропова; Технопарк; до 5 мин.; ЗИЛ; 16–20 мин.; Автозаводская; 16–20 мин.;</t>
  </si>
  <si>
    <t>https://www.avito.ru/moskva/remont_i_stroitelstvo/dom_iz_brusa_3100810055</t>
  </si>
  <si>
    <t>12 августа в 13:52</t>
  </si>
  <si>
    <t>Дом из бруса в кредит.
Дом из бруса 8х8 «ДБ59».
Общая площадь: 100.3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8x8.
Артикул Y-5199.
Вариант: с мансардой.
Брус.</t>
  </si>
  <si>
    <t>Москва, 1-й Автозаводский пр., 4к1; Автозаводская; до 5 мин.; ЗИЛ; 11–15 мин.; Технопарк; 16–20 мин.;</t>
  </si>
  <si>
    <t>https://www.avito.ru/moskva/remont_i_stroitelstvo/dom_iz_brusa_2557020823</t>
  </si>
  <si>
    <t>12 августа в 13:54</t>
  </si>
  <si>
    <t>Дачный домик каркасный 8х8М</t>
  </si>
  <si>
    <t>Здpaвствуйте вcем.
Меня зовут Мурад менеджер.
СК-Мир Домов!
Hапишитe гдe нaxoдится участок, pacсчитаeм cтoимость дocтaвки до Вac (Работaeм нe на вcе нaпрaвлeния).
! Цена указaнa за домик в пoлной комплeктaции.
! Сборкa нa учaстке и уcтановкa нa cвaй вxoдит в cтoимоcть.
Размер дом 8х8.
СК-Мир Домов!
Комплектующие материалы:
-Окна: Пвх 100х100 4шт.
-Внешняя отделка: Вагонка.
-Внутренняя отделка: Вагонка.
-Внешняя дверь: Металл Россия.
-Внутренняя дверь: деревянный.
-Каркас: Брус 100х50мм.
-Утеплитель: 100мм квадратных изабел.
-Пароизоляция: + ветрозащита.
-Крыша: Профлист коричневый цвет 0,4.
-Высота конька 1.5м.
-Высота потолка 2.40см.
-Пол: Обрезная доска 25х150.
-Основание: Лаги 100х150.
-Монтажные свай: количество 16 шт.
-Входная ступень: Обрезная доска.</t>
  </si>
  <si>
    <t>Москва, 2-я ул. Новосёлки, 5; р-н Молжаниновский;</t>
  </si>
  <si>
    <t>https://www.avito.ru/moskva/remont_i_stroitelstvo/dachnyy_domik_karkasnyy_8h8m_4673647551</t>
  </si>
  <si>
    <t>12 августа в 01:14</t>
  </si>
  <si>
    <t>Дом из бруса в кредит! Брус камерной сушки!
Дом из бруса 9х7 «ДБ52».
Общая площадь: 104.1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9х7.
Артикул H-8294.
Вариант: с балконом.
Каркас.</t>
  </si>
  <si>
    <t>Москва, Волгоградский пр-т, 32к27; Волгоградский проспект; 6–10 мин.; Угрешская; 11–15 мин.; Дубровка; 11–15 мин.;</t>
  </si>
  <si>
    <t>https://www.avito.ru/moskva/remont_i_stroitelstvo/dom_iz_brusa_2557489391</t>
  </si>
  <si>
    <t>Дом из бруса / Строительство под ключ. Брус камерной сушки!
Дом 9х7.
Общая площадь: 96.8 кв. М.
Дом Вашей мечты напрямую от производителя по цене ниже на 10-15%, чем у конкурентов.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9х7.
Артикул N-8471.
Вариант: с балконом.
Каркас.</t>
  </si>
  <si>
    <t>Москва, 2-я Тверская-Ямская ул., 38; Маяковская; до 5 мин.; Белорусская; 6–10 мин.; Новослободская; 11–15 мин.;</t>
  </si>
  <si>
    <t>https://www.avito.ru/moskva/remont_i_stroitelstvo/dom_iz_brusa_stroitelstvo_pod_klyuch_2588986149</t>
  </si>
  <si>
    <t>29 июля в 20:10</t>
  </si>
  <si>
    <t>Дом под ключ</t>
  </si>
  <si>
    <t>Цена указана за размер 3х3 м.
Акция:
Электрика.
Чистовой пол осб.
Ступеньки.
Обработка нижних лаг «Огнебиозащитой».
Фундаментальные блоки в подарок!
Почему стоит обратиться именно к нам:
Отличное качество.
Непосредственное производство.
Изготовление и доставка занимает всего один день.
Фиксированная стоимость.
Цены гораздо ниже, чем у конкурентов.
В Наличии Имеются:
1. Утепленные деревянные бытовки.
2. Строительные блоки.
3. Вагончики.
4. Хозблоки.
Предлагаем самые привлекательные цены.
Успейте заказать бытовку до повышения цен.
Бытовки и хозблоки от производителя — это решение всех ваших задач!
Широкая сфера использования! С ними вы можете создать складское помещение, офис для работы, временную торговую точку, дачный домик. Будут актуальны всегда!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Каркасный дом 70743, бытовка, дом под материнский капитал, дачный дом под ключ, каркасный дом шалаш, домик под ключ, вагончик строительный, мини домик, недорогие бытовки, сарай, бытовка от производителя, дом в ипотеку кредит, дом Афрейм, каркасный дом, садовый домик, дом под материнский капитал, бытовка вагончик, хозблок от производителя строительный домик, строительная бытовка, дачный хозблок, вагончик, хозблок, утепленный вагон.</t>
  </si>
  <si>
    <t>Москва, Перовская ул., 66к4; Перово; 16–20 мин.; Новогиреево; 16–20 мин.; Рязанский проспект; от 31 мин.;</t>
  </si>
  <si>
    <t>https://www.avito.ru/moskva/remont_i_stroitelstvo/dom_pod_klyuch_4183268771</t>
  </si>
  <si>
    <t>23 августа в 22:07</t>
  </si>
  <si>
    <t>Дом каркасный Барнхаус 7х5 м DM-7670</t>
  </si>
  <si>
    <t>Дoм Бaрнxауc 7x5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Кухня/гостиная;
Душевая;
Санузел;
Сауна;
Терраса.
Наружная Отделка:
Двускатная крыша, кровля — гибкая черепица цвет синий;
Фальшбрус стыками со вставками из профлиста;
Окна и двери Пвх.
Внутренняя Отделка:
Потолок душевой и санузла — вагонка АВ (сосна);
Стены, пол душевой и санузла — кафельная плитка серого цвета;
Стены и потолок кухни/гостиной — вагонка АВ (сосна);
Пол кухни/гостиной — линолеум.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Барнхаус размером 7х5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домик, дачный домик, каркасный дом постройка, дом в скандинавском стиле, дачный дом, каркасный дом цена, барнхаус дома, проекты каркасных домов, мобильный дом, одноэтажный каркасный дом, а фрейм дом, строительство каркасных домов, домик с доставкой, каркасный дом под ключ, каркасный дом, модульные дома, афрейм, афрейм дом, каркасный дом на сваях, купить каркасный дом.
Проект: UP7970-D212/N415-54 Документация: №07458/J128-M006.</t>
  </si>
  <si>
    <t>Москва, Таганско-Краснопресненская линия; Текстильщики; до 5 мин.; Кузьминки; 21–30 мин.; Печатники; от 31 мин.;</t>
  </si>
  <si>
    <t>https://www.avito.ru/moskva/remont_i_stroitelstvo/dom_karkasnyy_barnhaus_7h5_m_dm-7670_4369808683</t>
  </si>
  <si>
    <t>4 августа в 18:14</t>
  </si>
  <si>
    <t>Дом строительство домов из бруса</t>
  </si>
  <si>
    <t>Дачные дома из бруса на заказ (более 150 бесплатных проектов), звоните. Брус камерной сушки!
Дом из бруса 8х7 «ДБ49».
Общая площадь: 80.3 кв. М.
Произведем и установим для Вас дачный дом с доставкой по Москве и Московской области, а также по Санкт-Петербургу и Ленинградской области.
Срок строительства: от 7 до 14 дней.
Гарантия 2 года.
Кстати, посмотрите видео в этом объявлении!
Примеры Стоимости Разных Вариантов Дачных Домов (в наличии более 150 проектов — покажем, расскажем, Звоните!):
— Цена под усадку (брус 100x150 мм): 483 000 руб.
— Цена под усадку (брус 150x150 мм): 556 000 руб.
— Цена под усадку (брус 200x150 мм): 679 000 руб.
— Цена под ключ (брус 100x150 мм): 547 000 руб.
— Цена под ключ (брус 150x150 мм): 623 000 руб.
— Цена под ключ (брус 200x150 мм): 744 000 руб.
— Каркасный дом под ключ (утепление 100 мм): 532 000 руб.
— Каркасный дом под ключ (утепление 150 мм): 608 000 руб.
— Каркасный дом под ключ (утепление 200 мм): 729 000 руб.
Преимущества Наших Домов:
— Хорошие материалы.
— Качественная работа.
— Скорость установки.
— Продуманная и удобная конструкция.
— Разумные цены.
— Экологичность.
Закажите Строительство Дома У Нас, Потому Что:
— Более 20 000 человек со всей России уже выбрали нас.
— 15 лет мы занимаемся строительством деревянных бань и домов.
— За 6-7 дней собирается коробка дома.
— 19% от стоимости позволяет сэкономить наше собственное производство.
— 100% строгое соблюдение всех строительных норм.
Звоните Нам, Если Хотите:
Купить, построить, гостевой домик для дачи недорого, дачное строительство каркасные дома под ключ, дачные дома купить саратов, московская область, 5 на 5 купить, дачный домик, домик для дачи, заказать дачный дом недорого под ключ, проект дачного дома, строительство, техплан, каркасный дачный дом купить готовый в подмосковье недорого, в спб из бруса, от собственника, 6 6, авито, дачный дом москве, летний домик для дачи, продажа на авито, садовые домики недорого под ключ домики ру, эконом класса, заказать, строительство дачных домов, каркасно щитовых домов, топсхаус садовые домики каталог и цены, авито, юла.
Пример заказа дачного дома (всегда рассчитывается индивидуально):
Артикул: Дом из бруса 8х7 «ДБ49».
Общая площадь: 80.3 м2.</t>
  </si>
  <si>
    <t>Москва, Южный административный округ, район Братеево; Алма-Атинская; 21–30 мин.; Шипиловская; от 31 мин.; Красногвардейская; от 31 мин.;</t>
  </si>
  <si>
    <t>https://www.avito.ru/moskva/remont_i_stroitelstvo/dom_stroitelstvo_domov_iz_brusa_2460956168</t>
  </si>
  <si>
    <t>Реставрация домов</t>
  </si>
  <si>
    <t>Реставрация домов и фасадные работы, сайдинг.
Пишите прямо сейчас, чтобы получить экспресс-расчет стоимости за 5 минут!
Звоните и мы приедем на бесплатный замер уже сегодня!
Наша бригада строителей имеет опыт более 15 лет. Сэкономим Ваш бюджет без потери качества за счет того, что работаем без посредников и наценок.
Наши преимущества над конкурентами:
Предоставляем гарантиею.
Работаем по договору.
Ведем полную отчетность по материалам и этапам работ.
Отправляем фото и видео отчеты.
Услуги, которые мы оказываем по Москве и Московской области:
Строительство любых сооружений из любых материалов (дома, бани, веранды, террасы, беседки, крыши мансарды, гаражи, сараи, пристройки, садовые домики).
Любые фундаменты.
Все виды фасадных работ.
Кровли различных видов, водостоки и ветровики.
Заборы из различных материалов, ворота, калитки, отмостка домов, дорожки, дренажные системы.
Утепление стен дома, кровли, фронтона.
Устройство скважины.
Прокладка электропроводки.
Установка труб водоснабжения.
Внутренняя и внешняя отделка.
Вагонка, плитка, штукатурно — малярные работы, обои, ламинат, Дсп и Озби.
Сайдинг, блок хаус, имитация бруса, фасадные панели из Дпк.
Монтаж полов, потолков, перегородок.
Штукатурные работы.
Установка окон и дверей.
Замена розеток.
Покраска потолка.
Ремонт проводки.
Шпатлевка стен и потолка.
Грунтование стен и потолка.
Реконструкция.
Подъем дома.
Замена фундамента.
Возведение стен.
Замена лаг, обвязки, перекрытий.
Замена, утепление и ремонт фасадов дома.
Замена, утепление и ремонт крыш любой сложности.
Выравнивание пола.
Демонтажные работы.
Виниловый сайдинг.
Акриловый сайдинг.
Фиброцементный сайдинг.
Металлический сайдинг.
Деревянный сайдинг.
Керамический сайдинг.
Фасадные панели.
Пристройка домов.
Отмостка.
Добавляйте это объявление в избранное, чтобы быть в курсе всех Скидок предложений!
Нас часто ищут по запросам: монтаж сайдинга, обшивка дома сайдингом под ключ, утепление дома, покраска дома, строительная бригада на фасад, строительство домов, строительство бань, строительство пристроек, строительство террас, строительная бригада, малоэтажное строительство, строительство из блока, строительство из кирпича, строительство сип, строительство каркасных домов, реконструкция кровли, реконструкция фасада, реконструкция фундамента, реконструкция стен, реконструкция бань, реконструкция домов, реконструкция террас, реконструкция пристроек, реконструкция домов дач, кровельные работы, фасадные работы, фундаменты, строительная компания, выгодное строительство, недорогое строительство, ремонт дома, ремонт дачи, ремонт крыши, замена крыши, пристройка к дому, терраса к дому, строительные услуги, строительная бригада, замена крыши, ремонт фундамента, замена фундамента, строительство веранды, построить гараж, монтаж крыши, строительства мансарды, строители, строительство дома, реконструкция домов, ремонт на участке, плотники, построить баню, строительство, строитель, услуги строителей, ремонт старых построек, реконструкция, бригада строителей, бригада, постройки, строители, строительство под ключ, разнорабочие, пристройка к дому, террасы, веранды, беседка, бани, баня, строительство навесов, пристроек, хозблоков, пристройка к дому, баня под ключ, беседка, терраса, хозблоки, баня, бытовки.
Код бригады: gk45gh96код бригады: GK4510-618номер данного спец предложения: Sdf378.</t>
  </si>
  <si>
    <t>https://www.avito.ru/moskva/remont_i_stroitelstvo/restavratsiya_domov_4041220762</t>
  </si>
  <si>
    <t>816b3c8edfa0cc9109fd3d7e3ea9e131</t>
  </si>
  <si>
    <t>СтройДом</t>
  </si>
  <si>
    <t>15 августа в 20:12</t>
  </si>
  <si>
    <t>https://www.avito.ru/user/816b3c8edfa0cc9109fd3d7e3ea9e131/profile/all?src=search_seller_info&amp;sellerId=816b3c8edfa0cc9109fd3d7e3ea9e131</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</si>
  <si>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S TN44-3.75.
Проект конструкции№: 05.23 #17. JX466.
Серия домиков №: 511-DG N.
Сборка №: Q RE73-3.22.</t>
  </si>
  <si>
    <t>https://www.avito.ru/moskva_zelenograd/remont_i_stroitelstvo/dachnyy_domik_3207032841</t>
  </si>
  <si>
    <t>16 августа в 15:01</t>
  </si>
  <si>
    <t>А фрейм дом, афрейм, дом шалаш</t>
  </si>
  <si>
    <t>Быстросборный домокомплект А-фрейм.
Собственное производство.
Доставка по всей России через транспортные компании.
Компания «Пск Сфера» предлагает Вам собрать тёплый домокомплект за 48 часов!
Каркасно-щитовая технология.
Готовые стены, пол, скрепляются на участке силами всего 2-3 работников.
Дом заводского качества. Все нюансы уже продуманы и реализованы у нас на производстве.
Готовое решение большого внутреннего пространства. Санузел, кухня, второй этаж в стиле лофт, придают дому дизайнерский вид и превращают его в двухэтажный без перекрытий и перегрузки пространства.
Светопрозрачные фронтоны, окна в пол (есть варианты и глухих фронтонов), соединят с ландшафтом и наполнят дом светом.
Огромная, 2,5х2,5 может быть кровать, или игровая, место хранения, или просто холл, на 2-ом этаже, куда ведёт эргономичная библиотечная лестница нашей разработки.
Требования по фундаменту минимальные, вес дома 3-4 тонны.
Утепление 150/200 мм.
Базовая комплектация:
Стеновые и половые панели отделанные Осп.
Фронтоны: светопрозрачный и глухой с окнами.
Мезонин.
Перегородки санузла.
Ограждение мезонина и библиотечная лестница.
Опции:
- Отделка панелей дизайнерской фанерой (обжиг, брашировка, колеровка).
- Остекление.
- Кровля: мягкая, профнастил, фальц и т. Д.
- Отделка фронтонов.
- Дизайнерская комплектация дома как под ключ, так и по элементам.
А-фрейм дом.
Площадь по полу (м): 43.
Толщина щита (мм): 125.
Преимущества при сотрудничестве с нами:
Площадь по полу 36 м, площадь мезонина 7,5 м. Можно увеличить площадь дома до 52 метров.
Щиты выполнены из калиброванной доски камерной сушки, покрытие Опс, ветровлагозащита, утеплитель Роквул. Толщина щита 125/150/200 мм. Кровля, остекление заказываются отдельно, по Вашему желанию.
Срок изготовления 4 недели.
Монтаж от 48 часов.
Возможен шеф-монтаж.
Гарантия 2 года.
Можно сэкономить используя шеф-монтаж и свою бригаду, либо делая монтаж своими руками.
Звоните — ответим на интересующие Вас вопросы!
Пишите в чат Авито, если нет возможности позвонить.
Переходите в наш профиль и смотрите другие предложения нашей компании.</t>
  </si>
  <si>
    <t>https://www.avito.ru/moskva/remont_i_stroitelstvo/a_freym_dom_afreym_dom_shalash_4098929299</t>
  </si>
  <si>
    <t>2815557661c4e126976033ffb1f0198e</t>
  </si>
  <si>
    <t>ПСК СФЕРА | ГЕОКУПОЛЫ АФРЕЙМЫ от ПРОИЗВОДИТЕЛЯ</t>
  </si>
  <si>
    <t>https://www.avito.ru/user/2815557661c4e126976033ffb1f0198e/profile/all?src=search_seller_info&amp;sellerId=2815557661c4e126976033ffb1f0198e</t>
  </si>
  <si>
    <t>Дачный домик зимний утепление 150 мм</t>
  </si>
  <si>
    <t>Что входит в комплектацию База 6*4 и какая цена? Ая гарантия 2 года.
Доставка и сборка точно в срок, от 1 до 5 дней.
Дизайн проект и 5 вариантов планировок бесплатно.
Свое производство — реальная цена без накруток.
До конца июля покраска снаружи В Подарок.
Выезжаем от Мкад до 300 км.
Напишите или позвоните, уточним размер и Сразу отправим варианты домиков — 4 вида Комплектации — база, эконом, стандарт и комфорт с конечной просчитанной ценой.
У нас собственное производство в районе аэропорта «Внуково» с сушильными камерами, выставочной площадкой и домами в реальных размерах, а не 6х3.
Можете приехать посмотреть материалы и качество сборки, либо сделаем видеообзор по телефону — нам есть что вам показать!
Обязательно посмотрите видео с реальными отзывами и примерами что будет если использовать сырой материал!
Что входит в комплектацию База 6*6 и какая цена?
- Цена: 640,000 руб.
- Каркас: камерной сушки 1 сорт (Только Сухой).
- Крыша: профнастил С8 0.45 (Не Фольга).
- Отделка снаружи: вагонка класса АБ, без сучков.
- Изоляционные мембраны: снаружи и внутри.
- Огнебиозащита — балки, лаги и черновой пол (Сухие).
- Вент. Зазор кровли — есть, без протечек.
- Покрытие пола: Соб 15мм.
- Окна: Пвх 570х1660 — 3шт.
- Дверь: металлическая.
- Утепление: Нет.
- Отделка внутри: Нет.
Какие дополнения можно внести с доплатой?
- Утепление: минеральная вата 100мм / базальтовая плита 100мм.
- Отделка внутри: Осб 9мм / вагонка АБ класса.
- Отделка снаружи: имитация бруса АБ класса.
- Ветрозащита: А класса.
- Пароизоляция: Б стандарт.
Доставка и сборка включены в стоимость?
- Доставка и сборка домика +20.000 руб до 100км дальше каждый 1км + 200 руб.
- Сборка — своими Постоянными бригадами, со своим инструментом, у которых уже наработан большой опыт.
Фундамент домика включен в стоимость?
- Блоки 20х20х40 — включены.
- Винтовые сваи 89х2000 — 16шт + 64.000 руб с установкой.
Оплата.
Предоплата 5000р для внесения Вас в график и фиксирования цены.
50% когда приехали к вам с Договором и материалом.
50% по окончании сборки — когда вы все проверили.
Если обнаружили недочеты, как решается?
Очень, редко такое бывает — так как мы отстроили все процессы и работаем на качество и репутацию.
Если такое произошло, то обработка гарантийных услуг оперативно, устраним в течении недели (зависит от загруженности бригад).
Подробно Ответили На Частые Вопросы В Описании Профиля. Читать Обязательно!
- Почему у тех кто строит без вент. Зазора под кровлей появляется конденсат и плесень?
- Почему мы строим только из сухого материала и используем вагонку без отверстий от сучков?
Изготавливаем на заказ, под ключ с доставкой по Москве, области и соседним городам:
Бытовки — офисные, жилые, строительные, жилые.
Домики — каркасные, для дачи, с террасой.
Хозблоки и бани.
Если еще обдумываете или сравниваете, добавляйте нас в Избранное, чтобы потом легко было найти.
Звоните, пишите в чат, будем рады ответить на все вопросы!</t>
  </si>
  <si>
    <t>https://www.avito.ru/moskva/remont_i_stroitelstvo/dachnyy_domik_zimniy_uteplenie_150_mm_3907507003</t>
  </si>
  <si>
    <t>8194822cc08fe66bcdef88327b659392</t>
  </si>
  <si>
    <t>Бытовки всем</t>
  </si>
  <si>
    <t>вчера в 10:36</t>
  </si>
  <si>
    <t>https://www.avito.ru/user/8194822cc08fe66bcdef88327b659392/profile/all?src=search_seller_info&amp;sellerId=8194822cc08fe66bcdef88327b659392</t>
  </si>
  <si>
    <t>Дом 7х4.8 каркасный с доставкой П890-Е456</t>
  </si>
  <si>
    <t>Дом Скaндинавия 7х4,8 м г образный с верандой и настилом.
Артикул П890-Е456.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Ванная/санузел;
Кухня/гостиная;
Веранда;
настил.
Дом Скандинавия — идеальное место для комфортного и стильного проживания!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7х2,5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постройка, каркасный дом, каркасный дом на сваях, дом в скандинавском стиле, афрейм, каркасный дом цена, одноэтажный каркасный дом, дачный домик, дачный дом, проекты каркасных домов, домик с доставкой, модульные дома, афрейм дом, барнхаус дома, каркасный дом под ключ, а фрейм дом, строительство каркасных домов, мобильный дом, каркасный домик, купить каркасный дом.
Проект: №ФГ8765-О234/С123-78 Документы: 34567/П890-Е456.</t>
  </si>
  <si>
    <t>Москва, Калининская линия; Площадь Ильича; до 5 мин.; Римская; до 5 мин.; Марксистская; 21–30 мин.;</t>
  </si>
  <si>
    <t>https://www.avito.ru/moskva/remont_i_stroitelstvo/dom_7h4.8_karkasnyy_s_dostavkoy_p890-e456_4529768727</t>
  </si>
  <si>
    <t>12 августа в 00:45</t>
  </si>
  <si>
    <t>Строительство домов и бань. Брус и каркас Под ключ</t>
  </si>
  <si>
    <t>Строительство домов и бань. Брус и каркас Под ключ.
Строительство загородных домов.
Дома и бани от производителя под ключ без предоплаты.
Много готовых типовых проектов.
Возможно строительство по индивидуальным проектам.
Строим дома и бани, каркасные и из бруса.
Индивидуальные проекты и готовые решения. Только опытные специалисты со стажем более 10 лет! Смотрите примеры работ в профиле!
Здравствуйте.
Наша компания занимается строительством домов, бань и возведением фундамента для деревянных домов и бань более 10 лет.
Мы не боимся назвать себя профессионалами своего дела, так как за нашими плечами десятки построенных домов и довольных клиентов. У нас налажены все процессы, поэтому мы всегда имеем быстрый выход на строительство. Все наши строения мы возводим строго по строительным правилам.
Для вас мы представляем широкий выбор продуманных проектов.
Все наши проекты разработаны опытными проектировщиками с учетом многолетнего опыта строительства и эксплуатации.
При этом, вы всегда можете привнести в любой проект своё уникальное решение и мы с удовольствием воплотим его для вас.
Наши преимущества.
Только опытные специалисты, умеющие правильно возвести строение из бруса. Строительство происходит под полным контролем прораба на объекте.
Все работы проводятся после заключения письменного договора. В нем фиксируется все: от особенностей проекта и сроков до окончательной цены.
Собственная производственная и сырьевая база.
Индивидуальный подход к каждому клиенту. Мы всегда внимательны к пожеланиям наших клиентов и не навязываем своего мнения.
Строим в любом стиле и любых размеров. Выполняем даже самые сложные постройки.
Кроме вышеперечисленных преимуществ следует отметить гарантию на долговечность, хорошую цену и быстрое возведение.
Что мы еще предлагаем:
Фиксированная цена, которая не меняется на всех этапах строительства.
Подробное, понятное техническое описание.
Доставка в любой регион (Условия доставки обговариваются с менеджером по телефону).
Только ДО Конца Недели У Нас Проходит Акция!
Закажите постройку дома или бани и получите Совершенно Бесплатно:
Антисептирование основания (лаг, обвязки и чернового пола);
Сборка венцов сруба на березовые нагеля, углов сруба в «Тёплый угол»;
Монтаж усадочных брусков (роек) в оконные и дверные проемы сруба;
Хозблок утепленный размером 3х2м для проживания бригады строителей.
Мы работаем для вас Ежедневно!
Позвоните нам прямо сейчас и получите лучшее предложение на рынке!
Добавьте объявление в Избранное, чтобы не потерять!
Характеристики услуги:
Артикул: AZ-OT4088.
Время оказания услуги: 2290.
Срок гарантии (дни): 18575.
Нас находят по таким запросам, как: строительство домов / строительство домов под / строительство домов +в твери / строительство домов ключ / строительство домов под ключ / строительство частного дома / строительство дома цена / проект строительства дома / строительство домов под тверь / строительство дома под ключ цена / строительство дома ключ цена / строительство каркасных домов / строительство жилого дома / строительство домов +из бруса / строительство домов под ключ проекты / строительство домов тверская область / строительство деревянных домов / дом под ключ / каркасный дом / каркасный дом под ключ / брус дом / проект дом / дом брус под ключ / брус дом профилированный / построить дом / одноэтажный дом проект / каркасный дом цена / недорогой дом / одноэтажный дом / купить дом / каркасные дома / каркасный дом под / каркасные дома под ключ / каркасные дома тверь / каркасный дом цена / проекты каркасных домов / каркасный дом под ключ цена / каркасного дома ключ цена / каркасные дома под цены / дом каркасный ключ тверь / одноэтажные дома из бруса, дома из бруса для постоянного проживания, тверские каркасные дома, каркасный дом ключ недорого, каркасный дом 6х6, купить каркасный дом, деревянные дома из бруса, дома из бруса недорого цены, дома из бруса, каркасные дома под ключ недорого, недорогие дома из бруса под ключ цена, каркасный дом под ключ цена, строительство каркасных домов, дома из бруса для постоянного, дома из бруса недорого, каркасные дома тверская область, каркасные дома недорого, купить дом из бруса, недорогие дома бруса ключ, дом из бруса под ключ тверь, дом из бруса под ключ цены, дома из бруса под ключ, каркасный дом под недорого, каркасные дома под ключ, дома из бруса в твери, каркасные дома для проживания, каркасный дом 6 на 6, тверь дома бруса купить, каркасные дома тверь цена, деревянные каркасные дома, дома из бруса под ключ недорого, строительство каркасных домов в твери, каркасные дома тверь, каркасного дома ключ цена, каркасные дома, дом из бруса тверь цена, каркасные дома в твери под ключ, каркасные дома в твери под ключ цены, строительство домов из бруса, дом брус под ключ тверь цена, дом из бруса цена, каркасный дом цена, дом из бруса под ключ московская область, строительство домов в московской области, недорогой каркасный дом.</t>
  </si>
  <si>
    <t>https://www.avito.ru/moskva_zelenograd/remont_i_stroitelstvo/stroitelstvo_domov_i_ban._brus_i_karkas_pod_klyuch_2330820488</t>
  </si>
  <si>
    <t>12 августа в 11:24</t>
  </si>
  <si>
    <t>Дом из бруса / Строительство под ключ.
Брус камерной сушки!
Дом из бруса 10х10 «ДБ72».
Общая площадь: 171.8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10х10.
Артикул S-34102.
Вариант: с террасой.
Брус.</t>
  </si>
  <si>
    <t>Москва, Тверская ул., 12с1; Пушкинская; до 5 мин.; Тверская; до 5 мин.; Чеховская; до 5 мин.;</t>
  </si>
  <si>
    <t>https://www.avito.ru/moskva/remont_i_stroitelstvo/dom_iz_brusa_stroitelstvo_pod_klyuch_2589641734</t>
  </si>
  <si>
    <t>Дом из бруса под ключ.
Брус камерной сушки.
Дом 8х6.
Общая площадь: 64.5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 команда профессионалов, занимающихся строительством каркасных домов и бань, а также бань и домов из бруса.
Создадим и реализуем для вас уникальный проект дома под ключ. Наш индивидуальный подход с использованием современных технологий обеспечивает профессиональное, надежное и быстрое выполнение работ с гарантией по договору. Опыт работы 17 лет и сотни довольных клиентов — лучшее подтверждение нашей квалификации.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Наша продукция изготавливается из качественного сырья, которое соответствует всем ГОСТ стандартам.
Не нужно доплачивать за доставку и установку.
Благодаря утеплению стен и полов наши дома подходят для комфортного проживания круглый год.
Звоните — бесплатно предоставим грамотную консультацию по всем вопросам.
Добавьте объявление в избранные, чтобы быстро найти!
Ниже смотрите наши другие проекты.
Возможные характеристики:
Размер: 6х8.
Вариант: с террасой.
Брус.</t>
  </si>
  <si>
    <t>Москва, Ленинский пр-т; Ленинский проспект; до 5 мин.; Площадь Гагарина; 6–10 мин.; Воробьёвы горы; 21–30 мин.;</t>
  </si>
  <si>
    <t>https://www.avito.ru/moskva/remont_i_stroitelstvo/dom_iz_brusa_pod_klyuch_3164964455</t>
  </si>
  <si>
    <t>Модульный дом 30 м2 под ключ с отделкой</t>
  </si>
  <si>
    <t>Модульные дома от Gleden Prefab — стильные комфортные дома, готовые к заселению в день сдачи!
Звоните Прямо Сейчас И Получите Бесплатную Консультацию от специалиста технического отдела.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Звоните Прямо Сейчас.
Расчитаем Стоимость Дома С Доставкой ДО Вашего Участка!
Характеристики:
Указана реальная цена на данный модульный дом.
Проект «Gleden S-1.5».
Площадь общая — 30 кв. М.
Цена: от 1 050 000₽.
Цвет фасада — на выбор.
Полный видео обзор данной модели — в карусели. Обязательно посмотрите наше видео!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Для Клиентов Авито У Нас Действуем Индивидуальное Предложение! Подробности уточняйте у менеджера.
Гарантии Gleden Prefab:
- Работаем только по договору.
- Прозрачная сделка.
- Стоимость не изменяется, фиксируется в договоре.
- Собственное производство, теплый цех.
- Работаем Без Посредников.
- Гарантия на конструкцию 24 месяца.
- Полный фото- и видеоотчет с производства.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Арт.: 00000 — 5s15.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</si>
  <si>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Чертановская ул.; Южная; 11–15 мин.; Пражская; 11–15 мин.; Чертановская; 21–30 мин.;</t>
  </si>
  <si>
    <t>https://www.avito.ru/moskva/remont_i_stroitelstvo/modulnyy_dom_30_m2_pod_klyuch_s_otdelkoy_4118026675</t>
  </si>
  <si>
    <t>17 августа в 19:09</t>
  </si>
  <si>
    <t>Модульные дома премиум качества от производителя Gleden Prefab.
Мечтаете о собственном доме, в котором будет уютно и тепло? Мы поможем Вашей мечте осуществиться!
Только ДО Конца Месяца Теплый Пол В Санузле — В Подарок!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Полный видео обзор данной модели — в карусели. Обязательно посмотрите наше видео!
Характеристики:
Указана реальная цена на данный модульный дом.
Проект «Gleden S-1.5».
Площадь общая — 30 кв. М.
Цена: от 1 050 000₽.
Цвет фасада — на выбор.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Обсудим планировку, рассчитаем смету и зафиксируем стоимость Вашего дома уже сегодня!
Преимущества Gleden Prefab:
Изготавливаем дома за 21 День!
Работаем Без Посредников.
Используем только материалы Премиум линейки!
Важно: используем только строганную доску камерной сушки!
Изменим планировку по вашему запросу.
Изготавливаем дома в теплом цеху На Производстве!
Соблюдаем все нормы снипов и госты.
Проводится 2х-этапный Контроль Качества.
Монтаж готового дома от 1 до 3 дней!
Наши дома Готовы К Проживанию сразу после установки!
Позвоните нам, если у вас остались вопросы, мы всегда на связи.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Жмите сердечко, чтобы первым быть в курсе скидок, акций и новостей от производителя Gleden Prefab.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модульный дом для проживания модульные дома проекты, модульные дома для круглогодичного, модульные дома + для круглогодичного проживания, модульные дома под ключ + проекты модульные дома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</si>
  <si>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Москва, ул. Орджоникидзе; Ленинский проспект; 6–10 мин.; Площадь Гагарина; 6–10 мин.; Шаболовская; 16–20 мин.;</t>
  </si>
  <si>
    <t>https://www.avito.ru/moskva/remont_i_stroitelstvo/modulnyy_dom_30_m2_pod_klyuch_s_otdelkoy_4086356580</t>
  </si>
  <si>
    <t>10 августа в 18:15</t>
  </si>
  <si>
    <t>Модульный дом 50м2 под ключ с отделкой</t>
  </si>
  <si>
    <t>Москва, Шмитовский пр., 12; Улица 1905 года; 11–15 мин.; Выставочная; 16–20 мин.; Деловой центр; 21–30 мин.;</t>
  </si>
  <si>
    <t>https://www.avito.ru/moskva/remont_i_stroitelstvo/modulnyy_dom_50m2_pod_klyuch_s_otdelkoy_4086150530</t>
  </si>
  <si>
    <t>10 августа в 12:33</t>
  </si>
  <si>
    <t>Качественный домик для дачи из дерева</t>
  </si>
  <si>
    <t>Дачный домик.
Доставка И Установка Всего ЗА 1 День.
Напиши нам прямо сейчас, и я подскажу оптимальный для тебя вариант!
Меня зовут Радмир, я занимаюсь строительством и установкой каркасных домов в Москве и Московской области.
На рынке с 2019 года.
Работаю по договору.
Низкие цены за счет собственного производства.
Возможны рассрочка и кредит.
Изготавливаю по индивидуальному проекту!
В наличии более 20 видов деревянных домов!
Я стремлюсь к созданию надежной репутации и гарантирую качество, надежность и прочность наших дачных домиков, чтобы обеспечить Вам высокий уровень сервиса на протяжении всего сотрудничества!
Напишите, и я рассчитаю стоимость домика для дачи под нужный Вам размер.
Гарантия 3 года.
Оплата по факту.
В наличии:
Дачный домик 6х3.
Дачный домик 6х4.
Дачный домик 6х5.
Дачный домик 6х6.
Дачный домик 6х8.
Дачный домик 8х4.
Позвоните, и я отвечу на все Ваши вопросы.
Добавьте объявление в избранное, чтобы не потерять!
Комплектация: Габариты: 48м.2 Высота потолка 2.10. Окно 1х1м. 4шт, Пвх. Дверь 205/80-90 см. Металл. 3 комнаты. 3межкомнатная дверь филенчатая.
Материалы: 1. Каркас из бруса 120/52мм. 2. Отделка вагонкой B класса снаружи. 3. Отделка вагонкой В класса внутри. 4. Кровля оцинкованный профнастил / ондулин (зеленый, коричневый, бордовый).
Полы: 1. Обрешетка 52/130 см. 2. Черновой пол доска обрезная 25/154 см. 3. Чистовой пол доска шпунтованная 28/150 см. 4. Полозья 100/150мм.
Фундамент: 1. Бетонные блоки 410/220/230мм. 2. Обработка нижних деревянных полозьев антисептиком. Утеплитель: Неман мин-вата 110мм. Пол, стены, потолок. Гидроизоляция, ветрозащита.
Дополнительные опции: Внутренние перегородки. Цветной профнастил на крышу. Металлочерепица на крышу. Имитация бруса. Блок Хаус. Утепление минватой 153мм. Утепление каменной ватой Шпунтованный пол 35мм. Сваи винтовые. Засыпка в сваи. Песчаная подушка под блоки. Покраска.
Код партии: Rty486.
Дерево качества: Lux1186.
Установка: T22M246.</t>
  </si>
  <si>
    <t>Москва, Волоколамское ш.; Тушинская; до 5 мин.; Спартак; 6–10 мин.; Щукинская; от 31 мин.;</t>
  </si>
  <si>
    <t>https://www.avito.ru/moskva/remont_i_stroitelstvo/kachestvennyy_domik_dlya_dachi_iz_dereva_4095075606</t>
  </si>
  <si>
    <t>5f52ccdaf65c63dc3a251c20e271a6df103f702e9dc057f75f3a3c383c8d6df8</t>
  </si>
  <si>
    <t>16 августа в 10:09</t>
  </si>
  <si>
    <t>https://www.avito.ru/user/5f52ccdaf65c63dc3a251c20e271a6df103f702e9dc057f75f3a3c383c8d6df8/profile/all?src=search_seller_info&amp;sellerId=5f52ccdaf65c63dc3a251c20e271a6df103f702e9dc057f75f3a3c383c8d6df8</t>
  </si>
  <si>
    <t>Модульный дом 69 м2 с отделкой под ключ</t>
  </si>
  <si>
    <t>Модульные дома премиум качества от производителя Gleden Prefab.
Хотите Расчитать Стоимость С Доставкой ДО Вашего Участка Прямо Сейчас? Звоните, мы всегда на связи!
Gleden Prefab — компания специализирующаяся на проектировании, производстве и строительстве модульных домов премиум качества по технологии Prefab. Успешно конкурирует на рынке с 2013 года. Модульные дома — это инновационное решение, которое сочетает в себе функциональность, технологичность, эстетичный дизайн и экологичность. Выдерживают холода до -40, в них тепло даже в суровую зиму.
Ловите Удачу В Период Падающих Звезд!
Только ДО Конца Месяца Теплый Пол В Санузле — В Подарок!
Характеристики:
Указана реальная цена на данный модульный дом.
Проект «Gleden S-3».
Площадь общая — 69 кв. М.
Цена: от 2 090 000₽.
Цвет фасада — на выбор.
Полный видео обзор данной модели — в карусели. Обязательно посмотрите наше видео!
Каркас дома.
— Сухая строганная доска камерной сушки.
— Антисептирование всех деталей основания дома антисептиком Neomid трудновымываемый.
— Утепление минераловатным утеплителем, проклеенный пленками и мембранами ветро-влаго защиты.
Наружная отделка.
— Фасад, имитация бруса с покраской в два слоя краской Tikkurila (цвет на выбор).
— Матовый профлист (цвет мокрый асфальт).
— Кровля двухскатная, материал кровли матовый профлист (цвет мокрый асфальт).
Инженерные коммуникации.
— Электрика, распределительный щит с автоматами на каждую группу.
— Кабель ГОСТ.
— Уличные светодиодные фонари, розетки и выключатели фирмы Schneider.
— Теплый пол, производитель — Теплолюкс Alumia.
— Закладные под канализацию и воду.
Двери и окна.
— Двух камерные Пвх окна, пятикамерный профиль 70, с наружной окраской.
— Входная дверь: уличная железная дверь с двойным терморазрывом.
— Пятикамерный профиль 70 с наружной окраской (графит).
— Деревянные межкомнатные двери, с фурнитурой.
Внутренняя отделка.
— Полы, фанера водостойкая 12 мм.
— Финишное покрытие ламинат, в санузле кварцвинил;
— Стены и потолок — имитация бруса, без окраски.
Терраса.
— Материал: сухая строганная фрезерованная доска.
— Пропитанная террасным маслом Tikkurila (Цвет на выбор).
Звоните. Обсудим планировку, рассчитаем смету и зафиксируем стоимость Вашего дома уже сегодня!
Преимущества Gleden Prefab:
Изготавливаем дома за 21 День!
Работаем Без Посредников.
Используем только материалы Премиум линейки!
Важно: используем только строганную доску камерной сушки!
Изменим планировку по вашему запросу.
Изготавливаем дома в теплом цеху На Производстве!
Соблюдаем все нормы снипов и госты.
Проводится 2х-этапный Контроль Качества.
Монтаж готового дома от 1 до 3 дней!
Наши дома Готовы К Проживанию сразу после установки!
Позвоните нам, если у вас остались вопросы, мы всегда на связи.
Где посмотреть наши дома?
Посетите наше производство, убедитесь в качестве строений самостоятельно.
Позвоните нам и проведем для Вас онлайн-экскурсию в любой день.
Напишите нам и мы вышлем вам сайт, каталог с актуальными ценами на сегодня.
Условия оплаты:
наличный и безналичный расчет.
Доставка:
транспортной компанией по всей России.
Адрес производства:
Нижегородская область, г. Балахна, поселок Гидроторф.
Жмите сердечко, чтобы первым быть в курсе скидок, акций и новостей от производителя Gleden Prefab.
Арт.: 0-69u.
Возможно вы искали: модульные дома купить, модульный дом + под, дом ключ модульный, модульные дома под ключ, модульный дом цена, купить модульный дом, модульный дом под ключ + цена, модульный дом для проживания модульные дома проекты, модульные дома для круглогодичного, модульные дома + для круглогодичного проживания, модульные дома под ключ + проекты модульные дома проекты и цены, модульные дома под ключ проекты и цены, модульный дом для проживания под ключ, модульные дома нижний новгород, модульные дома москва, купить модульный дом под ключ + отделка, модульные каркасные дома, модульный круглогодичный дом под ключ + для глэмпинга, модульные дома + для круглогодичного проживания + цена, домики для глэмпинга.</t>
  </si>
  <si>
    <t>https://www.avito.ru/moskva/remont_i_stroitelstvo/modulnyy_dom_69_m2_s_otdelkoy_pod_klyuch_4118189424</t>
  </si>
  <si>
    <t>20 августа в 18:17</t>
  </si>
  <si>
    <t>Модульные бытовки</t>
  </si>
  <si>
    <t>Цена указана за размер 7х2,3 м.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Каркасный дом 70743, дачный хозблок, дом под материнский капитал, дом в ипотеку кредит, каркасный дом, садовый домик, недорогие бытовки, вагончик, хозблок от производителя вагончик строительный, мини домик, дачный дом под ключ, дом Афрейм, утепленный вагон, дом под материнский капитал, хозблок, бытовка вагончик, каркасный дом шалаш, домик под ключ, строительный домик, сарай, бытовка, бытовка от производителя строительная бытовка.</t>
  </si>
  <si>
    <t>Москва, ул. Кошкина, 4; Кантемировская; 21–30 мин.; Каширская; 21–30 мин.; Царицыно; от 31 мин.;</t>
  </si>
  <si>
    <t>https://www.avito.ru/moskva/remont_i_stroitelstvo/modulnye_bytovki_4183128737</t>
  </si>
  <si>
    <t>Бытовка вагончик</t>
  </si>
  <si>
    <t>Стоимость указана за размер 6х3 м.
Успейте сделать заказ до повышения цен.
Бытовки и хозблоки от производителя — это решение всех ваших задач!
В Наличии:
1. Утепленные деревянные бытовки.
2. Строительные блоки.
3. Вагончики.
4. Хозблоки.
Фундаментальные Блоки В Подарок.
Наши преимущеста:
Цены гораздо ниже, чем у конкурентов.
Фиксированная стоимость.
Отличное качество.
Изготовление и доставка занимает всего один день.
Непосредственное производство.
Акция:
Чистовой пол осб.
Обработка нижних лаг «Огнебиозащитой».
Электрика.
Ступеньки.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Бытовка, хозблок, строительный домик, бытовка вагончик, строительная бытовка, дом под материнский капитал, недорогие бытовки, домик под ключ, дачный хозблок, сарай, вагончик, каркасный дом 70743, каркасный дом шалаш, каркасный дом, дом в ипотеку кредит, хозблок от производителя, дом Афрейм, вагончик строительный, дачный дом под ключ дом под материнский капитал, мини домик, бытовка от производителя, утепленный вагон, садовый домик.</t>
  </si>
  <si>
    <t>Москва, Западный административный округ, Можайский район, Инновационный центр Сколково, Луговая ул., 4с12; Боровское шоссе; от 31 мин.;</t>
  </si>
  <si>
    <t>https://www.avito.ru/moskva/remont_i_stroitelstvo/bytovka_vagonchik_4183298042</t>
  </si>
  <si>
    <t>сегодня в 12:47</t>
  </si>
  <si>
    <t>Каркасный Дом (Дачный домик) И Бытовки Без Посредников И Наценок!
Мы — Частная бригада, а не фирма. С нами вы сбережете средства в 2-3 раза.
Дачные домики, выполненные из качественного материала!
Низкие Цены!
Быстрая доставка!
Мы изготавливаем Каркасные дома и бытовки разных размеров и из разного материала.
Бытовки как в наличии, так и под заказ! Доставка по Москве и Области!
Пишите! Звоните Отвечу На Любые Вопросы По Телефону!
O нac:
- Качественная работа!
- Бpигaды строителей c oпытoм бoлee 5 лeт!
- Выполняем работу в срок!
Товар (наименование): V VO89-0.73.
Проект конструкции№: 03.23 #88. CF910.
Серия домиков №: 843-FF I.
Сборка №: C UH43-7.67.</t>
  </si>
  <si>
    <t>https://www.avito.ru/moskva_zelenograd/remont_i_stroitelstvo/dachnyy_domik_3206887414</t>
  </si>
  <si>
    <t>Дом угловой 7х4.8 каркасный С678-Ч901</t>
  </si>
  <si>
    <t>Дом Скaндинавия 7х4,8 м г образный с верандой и настилом.
Артикул С678-Ч901.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Ванная/санузел;
Кухня/гостиная;
Веранда;
настил.
Дом Скандинавия — идеальное место для комфортного и стильного проживания!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7х2,5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постройка, каркасный дом, каркасный дом на сваях, дом в скандинавском стиле, афрейм, каркасный дом цена, одноэтажный каркасный дом, дачный домик, дачный дом, проекты каркасных домов, домик с доставкой, модульные дома, афрейм дом, барнхаус дома, каркасный дом под ключ, а фрейм дом, строительство каркасных домов, мобильный дом, каркасный домик, купить каркасный дом.
Проект: №ЙК4567-З890/Ш234-45 Документы: 45678/С678-Ч901.</t>
  </si>
  <si>
    <t>https://www.avito.ru/moskva/remont_i_stroitelstvo/dom_uglovoy_7h4.8_karkasnyy_s678-ch901_4530370562</t>
  </si>
  <si>
    <t>12 августа в 00:17</t>
  </si>
  <si>
    <t>Гостиница 168м2 на 4 номера</t>
  </si>
  <si>
    <t>Изготавливаем модульные дома по индивидуальным проектам в стильном современном дизайне.
Домики отлично подойдут:
- для гостиниц, для сдачи в аренду, глемпинга и круглогодичного проживания.
Строим дома в различных комплектация под любой бюджет.
Только из качественных материалов премиум класса.
Возможны разные комплектации:
Теплый контур: домик без внутренней отделки с разводкой всех коммуникаций.
Комфорт: домик с внутренней отделкой и разводкой всех коммуникаций.
Экстра: домик с внутренней отделкой, с разводкой всех коммуникаций, встроенная кухня, сантехника, электроприборы.
При заказе у нас, проект дома и визуализация дома, просчет сметы и выезд к вам на участок бесплатно.
Теги для поиска, каркасный дом, модульный дом, террасы, беседка, деревянный дом, дом под ключ, дачный дом, дом для глемпинга, дом для гостиницы.
Добавьте наше предложение в избранное, чтобы не потерять.</t>
  </si>
  <si>
    <t>Москва, Новорязанская ул., 31/7с5; Бауманская; 6–10 мин.; Комсомольская; 6–10 мин.; Красносельская; 11–15 мин.;</t>
  </si>
  <si>
    <t>https://www.avito.ru/moskva/remont_i_stroitelstvo/gostinitsa_168m2_na_4_nomera_4187126493</t>
  </si>
  <si>
    <t>286f24ebd9f7750b262ca6f60add7ea8</t>
  </si>
  <si>
    <t>Модульные Конструкции</t>
  </si>
  <si>
    <t>9 августа в 09:31</t>
  </si>
  <si>
    <t>https://www.avito.ru/user/286f24ebd9f7750b262ca6f60add7ea8/profile/all?src=search_seller_info&amp;sellerId=286f24ebd9f7750b262ca6f60add7ea8</t>
  </si>
  <si>
    <t>Дом из бруса.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6х6 ДБ 28.
Артикул A-4313.
Вариант: с террасой.
Брус.</t>
  </si>
  <si>
    <t>Москва, Георгиевский пер., 4; Охотный ряд; до 5 мин.; Театральная; до 5 мин.; Площадь революции; 6–10 мин.;</t>
  </si>
  <si>
    <t>https://www.avito.ru/moskva/remont_i_stroitelstvo/dom_iz_brusa_2589657383</t>
  </si>
  <si>
    <t>29 июля в 20:07</t>
  </si>
  <si>
    <t>Дом из бруса профилированного брус камерной сушки!
Дом 9х7.
Общая площадь: 98.3 кв. М.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Разме:9х7.
Артикул X-8117.
Вариант: с террасой.
Каркас.</t>
  </si>
  <si>
    <t>Москва, Садовническая ул., 30с1; Новокузнецкая; 6–10 мин.; Третьяковская; 11–15 мин.; Китай-город; 16–20 мин.;</t>
  </si>
  <si>
    <t>https://www.avito.ru/moskva/remont_i_stroitelstvo/dom_iz_brusa_profilirovannogo_2589171704</t>
  </si>
  <si>
    <t>Модульная гостиница 72м2 с террасой 54м2</t>
  </si>
  <si>
    <t>Больше интересных моделей домов вы можете найти в нашем профиле авито.
Дом на два номера площадь каждого 36м2 суммарно 72м2 + террасы общей площадью 54м2.
Изготавливаем модульные дома по индивидуальным проектам в стильном современном дизайне.
Домики отлично подойдут:
- для гостиниц, для сдачи в аренду, глемпинга и круглогодичного проживания.
Строим дома в различных комплектация под любой бюджет.
Только из качественных материалов премиум класса.
Возможны разные комплектации:
Теплый контур: домик без внутренней отделки с разводкой всех коммуникаций.
Комфорт: домик с внутренней отделкой и разводкой всех коммуникаций.
Экстра: домик с внутренней отделкой, с разводкой всех коммуникаций, встроенная кухня, сантехника, электроприборы.
При заказе у нас, проект дома и визуализация дома, просчет сметы и выезд к вам на участок бесплатно.
Теги для поиска, каркасный дом, модульный дом, террасы, беседка, деревянный дом, дом под ключ, дачный дом, дом для глемпинга, дом для гостиницы.
Добавьте наше предложение в избранное, чтобы не потерять.</t>
  </si>
  <si>
    <t>Москва, Большой Сергиевский пер.; Трубная; до 5 мин.; Цветной бульвар; 6–10 мин.; Сухаревская; 6–10 мин.;</t>
  </si>
  <si>
    <t>https://www.avito.ru/moskva/remont_i_stroitelstvo/modulnaya_gostinitsa_72m2_s_terrasoy_54m2_4027558048</t>
  </si>
  <si>
    <t>28 июля в 16:52</t>
  </si>
  <si>
    <t>А-фрейм с баней</t>
  </si>
  <si>
    <t>Больше интересных моделей домов вы можете найти в нашем профиле авито.
Изготавливаем модульные дома по индивидуальным проектам в стильном современном дизайне.
Домики отлично подойдут:
- для гостиниц, для сдачи в аренду, глемпинга и круглогодичного проживания.
Строим дома в различных комплектация под любой бюджет.
Только из качественных материалов премиум класса.
Возможны разные комплектации:
Теплый контур: домик без внутренней отделки с разводкой всех коммуникаций.
Комфорт: домик с внутренней отделкой и разводкой всех коммуникаций.
Экстра: домик с внутренней отделкой, с разводкой всех коммуникаций, встроенная кухня, сантехника, электроприборы.
При заказе у нас, проект дома и визуализация дома, просчет сметы и выезд к вам на участок бесплатно.
Теги для поиска, каркасный дом, модульный дом, террасы, беседка, деревянный дом, дом под ключ, дачный дом, дом для глемпинга, дом для гостиницы.
Добавьте наше предложение в избранное, чтобы не потерять.</t>
  </si>
  <si>
    <t>Москва, Ильинский сквер; Китай-город; до 5 мин.; Лубянка; 6–10 мин.; Площадь революции; 6–10 мин.;</t>
  </si>
  <si>
    <t>https://www.avito.ru/moskva/remont_i_stroitelstvo/a-freym_s_baney_4091411768</t>
  </si>
  <si>
    <t>Дом из бруса 95 кв.м. с мансардой и террасой</t>
  </si>
  <si>
    <t>Дом из бруса 95 кв. М. С мансардой и террасой.
Дом с мансардным этажом и террасой, 7 на 7 метров.
Общая площадь дома 95 квадратных метра с учетом толщины стен.
Планировка дома включает:
Большая кухня-гостиная — 23.6 кв. М.
Холл 5.5 кв. М.
3 Спальни — 7.7, 9.5, 12.2 кв. М.
Техническое помещение — 2.8 кв. М.
Прихожая — 8.9 кв. М.
Санузел — 3.8 кв. М.
Терраса — 24 кв. М.
Дом выполнен из 150 бруса. Мансарда утеплена 150 мм, современные панорамные стеклопакеты. Дом подходит для комфортного круглогодичного проживания.
Деревянная входная дверь. Фундамент заказчика.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</si>
  <si>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Москва, Севастопольская пл.; Каховская; до 5 мин.; Севастопольская; до 5 мин.; Нахимовский проспект; 11–15 мин.;</t>
  </si>
  <si>
    <t>https://www.avito.ru/moskva/remont_i_stroitelstvo/dom_iz_brusa_95_kv.m._s_mansardoy_i_terrasoy_3820225705</t>
  </si>
  <si>
    <t>16 августа в 20:51</t>
  </si>
  <si>
    <t>Домик для дачи из дерева под ключ</t>
  </si>
  <si>
    <t>Дачный домик.
Доставка И Установка Всего ЗА 1 День.
Напиши нам прямо сейчас, и я подскажу оптимальный для тебя вариант!
Меня зовут Радмир, я занимаюсь строительством и установкой каркасных домов в Москве и Московской области.
На рынке с 2019 года.
Работаю по договору.
Низкие цены за счет собственного производства.
Возможны рассрочка и кредит.
Изготавливаю по индивидуальному проекту!
В наличии более 20 видов деревянных домов!
Я стремлюсь к созданию надежной репутации и гарантирую качество, надежность и прочность наших дачных домиков, чтобы обеспечить Вам высокий уровень сервиса на протяжении всего сотрудничества!
Напишите, и я рассчитаю стоимость домика для дачи под нужный Вам размер.
Гарантия 3 года.
Оплата по факту.
В наличии:
Дачный домик 6х3.
Дачный домик 6х4.
Дачный домик 6х5.
Дачный домик 6х6.
Дачный домик 6х8.
Дачный домик 8х4.
Позвоните, и я отвечу на все Ваши вопросы.
Добавьте объявление в избранное, чтобы не потерять!
Комплектация: Габариты: 48м.2 Высота потолка 2.10. Окно 1х1м. 4шт, Пвх. Дверь 205/80-90 см. Металл. 3 комнаты. 3межкомнатная дверь филенчатая.
Материалы: 1. Каркас из бруса 120/52мм. 2. Отделка вагонкой B класса снаружи. 3. Отделка вагонкой В класса внутри. 4. Кровля оцинкованный профнастил / ондулин (зеленый, коричневый, бордовый).
Полы: 1. Обрешетка 52/130 см. 2. Черновой пол доска обрезная 25/154 см. 3. Чистовой пол доска шпунтованная 28/150 см. 4. Полозья 100/150мм.
Фундамент: 1. Бетонные блоки 410/220/230мм. 2. Обработка нижних деревянных полозьев антисептиком. Утеплитель: Неман мин-вата 110мм. Пол, стены, потолок. Гидроизоляция, ветрозащита.
Дополнительные опции: Внутренние перегородки. Цветной профнастил на крышу. Металлочерепица на крышу. Имитация бруса. Блок Хаус. Утепление минватой 153мм. Утепление каменной ватой Шпунтованный пол 35мм. Сваи винтовые. Засыпка в сваи. Песчаная подушка под блоки. Покраска.
Код партии: Rty430.
Дерево качества: Lux1130.
Установка: T22M190.</t>
  </si>
  <si>
    <t>Москва, Шереметьевская ул.; Марьина Роща; 6–10 мин.; Бутырская; 16–20 мин.; Рижская; 21–30 мин.;</t>
  </si>
  <si>
    <t>https://www.avito.ru/moskva/remont_i_stroitelstvo/domik_dlya_dachi_iz_dereva_pod_klyuch_4095025489</t>
  </si>
  <si>
    <t>5f52ccdaf65c63dc3a251c20e271a6dfcf6d8538c4d6bccf5aabd6cdabf300f4</t>
  </si>
  <si>
    <t>14 августа в 11:51</t>
  </si>
  <si>
    <t>https://www.avito.ru/user/5f52ccdaf65c63dc3a251c20e271a6dfcf6d8538c4d6bccf5aabd6cdabf300f4/profile/all?src=search_seller_info&amp;sellerId=5f52ccdaf65c63dc3a251c20e271a6dfcf6d8538c4d6bccf5aabd6cdabf300f4</t>
  </si>
  <si>
    <t>Цена указана за размер 5х2,3 м.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Каркасный дом шалаш, дом Афрейм, хозблок, дачный дом под ключ, недорогие бытовки, дом под материнский капитал, утепленный вагон, вагончик строительный, дачный хозблок, строительный домик, вагончик, бытовка, мини домик, бытовка вагончик, строительная бытовка, хозблок от производителя дом под материнский капитал, бытовка от производителя сарай, каркасный дом, домик под ключ, садовый домик, дом в ипотеку кредит, каркасный дом 70743.</t>
  </si>
  <si>
    <t>Москва, Онежская ул., 5А; Коптево; 6–10 мин.; Водный стадион; 21–30 мин.; Лихоборы; 21–30 мин.;</t>
  </si>
  <si>
    <t>https://www.avito.ru/moskva/remont_i_stroitelstvo/bytovka_vagonchik_4183510775</t>
  </si>
  <si>
    <t>Бытовка</t>
  </si>
  <si>
    <t>Цена указана за размер 5х4 м.
В Наличии:
1. Утепленные деревянные бытовки.
2. Строительные блоки.
3. Вагончики.
4. Хозблоки.
В подарок фундаментальные блоки.
Наши преимущеста: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Бытовка, каркасный дом 70743, бытовка вагончик, строительная бытовка, домик под ключ, вагончик строительный, хозблок, каркасный дом, дачный дом под ключ, дачный хозблок, недорогие бытовки, вагончик, каркасный дом шалаш, бытовка от производителя дом в ипотеку кредит, хозблок от производителя дом под материнский капитал, дом Афрейм, сарай, утепленный вагон, строительный домик, садовый домик, мини домик, дом под материнский капитал.</t>
  </si>
  <si>
    <t>Москва, Цимлянская ул., 2; Люблино; 11–15 мин.; Братиславская; 21–30 мин.; Волжская; от 31 мин.;</t>
  </si>
  <si>
    <t>https://www.avito.ru/moskva/remont_i_stroitelstvo/bytovka_4183335373</t>
  </si>
  <si>
    <t>Садовый домик</t>
  </si>
  <si>
    <t>Стоимость указана за размер 2х2м.
Успейте сделать заказ до повышения цен.
Бытовки и хозблоки от производителя — это решение всех ваших задач!
В Наличии:
1. Утепленные деревянные бытовки.
2. Строительные блоки.
3. Вагончики.
4. Хозблоки.
Фундаментальные Блоки В Подарок.
Наши преимущеста:
Цены гораздо ниже, чем у конкурентов.
Фиксированная стоимость.
Отличное качество.
Изготовление и доставка занимает всего один день.
Непосредственное производство.
Акция:
Чистовой пол осб.
Обработка нижних лаг «Огнебиозащитой».
Электрика.
Ступеньки.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Недорогие бытовки, сарай, дачный хозблок, мини домик, бытовка вагончик, дачный дом под ключ каркасный дом шалаш, дом Афрейм, хозблок от производителя, строительный домик, вагончик строительный, дом под материнский капитал, садовый домик, вагончик, дом под материнский капитал, каркасный дом 70743, домик под ключ, дом в ипотеку кредит, бытовка, хозблок, бытовка от производителя, строительная бытовка, каркасный дом, утепленный вагон.</t>
  </si>
  <si>
    <t>Москва, ул. Берзарина, 28Ак1; Октябрьское поле; 16–20 мин.; Панфиловская; 21–30 мин.; Зорге; 21–30 мин.;</t>
  </si>
  <si>
    <t>https://www.avito.ru/moskva/remont_i_stroitelstvo/sadovyy_domik_4183167117</t>
  </si>
  <si>
    <t>сегодня в 12:38</t>
  </si>
  <si>
    <t>Вагончик бытовка</t>
  </si>
  <si>
    <t>Стоимость указана за размер 4х2,3 м.
Успейте сделать заказ до повышения цен.
Бытовки и хозблоки от производителя — это решение всех ваших задач!
В Наличии:
1. Утепленные деревянные бытовки.
2. Строительные блоки.
3. Вагончики.
4. Хозблоки.
Фундаментальные Блоки В Подарок.
Наши преимущеста:
Цены гораздо ниже, чем у конкурентов.
Фиксированная стоимость.
Отличное качество.
Изготовление и доставка занимает всего один день.
Непосредственное производство.
Акция:
Чистовой пол осб.
Обработка нижних лаг «Огнебиозащитой».
Электрика.
Ступеньки.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Дом под материнский капитал, бытовка, хозблок, строительный домик, садовый домик, бытовка вагончик, дачный дом под ключ дачный хозблок, каркасный дом, сарай, хозблок от производителя, домик под ключ, бытовка от производителя, дом под материнский капитал, каркасный дом шалаш, дом в ипотеку кредит, каркасный дом 70743, дом Афрейм, строительная бытовка, недорогие бытовки, вагончик строительный, утепленный вагон, мини домик, вагончик.</t>
  </si>
  <si>
    <t>Москва, Староалексеевская ул., 16; Алексеевская; до 5 мин.; ВДНХ; 16–20 мин.; Рижская; 21–30 мин.;</t>
  </si>
  <si>
    <t>https://www.avito.ru/moskva/remont_i_stroitelstvo/vagonchik_bytovka_4183479698</t>
  </si>
  <si>
    <t>Дома из бруса строительство домов</t>
  </si>
  <si>
    <t>Дачные дома из бруса на заказ (более 150 бесплатных проектов), звоните.
Дом из бруса 9х7 «ДБ54» Общая площадь: 97.6 кв. М. Брус камерной сушки!
Произведем и установим для Вас дачный дом с доставкой по Москве и Московской области, а также по Санкт-Петербургу и Ленинградской области.
Срок строительства: от 7 до 14 дней.
Гарантия 2 года.
Кстати, посмотрите видео в этом объявлении!
Примеры Стоимости Разных Вариантов Дачных Домов (в наличии более 150 проектов — покажем, расскажем, Звоните!):
— Цена под усадку (брус 100x150 мм): 483 000 руб.
— Цена под усадку (брус 150x150 мм): 556 000 руб.
— Цена под усадку (брус 200x150 мм): 679 000 руб.
— Цена под ключ (брус 100x150 мм): 547 000 руб.
— Цена под ключ (брус 150x150 мм): 623 000 руб.
— Цена под ключ (брус 200x150 мм): 744 000 руб.
— Каркасный дом под ключ (утепление 100 мм): 532 000 руб.
— Каркасный дом под ключ (утепление 150 мм): 608 000 руб.
— Каркасный дом под ключ (утепление 200 мм): 729 000 руб.
Преимущества Наших Домов:
— Хорошие материалы.
— Качественная работа.
— Скорость установки.
— Продуманная и удобная конструкция.
— Разумные цены.
— Экологичность.
Закажите Строительство Дома У Нас, Потому Что:
— Более 20 000 человек со всей России уже выбрали нас.
— 15 лет мы занимаемся строительством деревянных бань и домов.
— За 6-7 дней собирается коробка дома.
— 19% от стоимости позволяет сэкономить наше собственное производство.
— 100% строгое соблюдение всех строительных норм.
Звоните Нам, Если Хотите:
Купить, построить, гостевой домик для дачи недорого, дачное строительство каркасные дома под ключ, дачные дома купить саратов, московская область, 5 на 5 купить, дачный домик, домик для дачи, заказать дачный дом недорого под ключ, проект дачного дома, строительство, техплан, каркасный дачный дом купить готовый в подмосковье недорого, в спб из бруса, от собственника, 6 6, авито, дачный дом москве, летний домик для дачи, продажа на авито, садовые домики недорого под ключ домики ру, эконом класса, заказать, строительство дачных домов, каркасно щитовых домов, топсхаус садовые домики каталог и цены, авито, юла.
Пример заказа дачного дома (всегда рассчитывается индивидуально):
Артикул: Дом из бруса 9х7 Общая площадь: 97.6 кв. М.</t>
  </si>
  <si>
    <t>Москва, Юго-Западный административный округ, район Ясенево; Ясенево; 6–10 мин.; Новоясеневская; 21–30 мин.; Битцевский парк; 21–30 мин.;</t>
  </si>
  <si>
    <t>https://www.avito.ru/moskva/remont_i_stroitelstvo/doma_iz_brusa_stroitelstvo_domov_2429763521</t>
  </si>
  <si>
    <t>16 августа в 18:25</t>
  </si>
  <si>
    <t>Домик каркасный 5х2,5 DO-8175</t>
  </si>
  <si>
    <t>Дом для дaчи или базы oтдыxа 5x2,5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Комната/спальня;
Санузел.
Крыша — односкатная с отливом, цвет графит серый Ral 7024.
Наружная отделка комбинированная из фальшбрус и профлиста.
Внутренняя отделка выполнена из вагонка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барнхаус дома, афрейм, каркасный дом на сваях, а фрейм дом, модульные дома, дачный дом, каркасный домик, строительство каркасных домов, каркасный дом цена, домик с доставкой, афрейм дом, дом в скандинавском стиле, мобильный дом, каркасный дом постройка, дачный домик, каркасный дом под ключ, проекты каркасных домов, купить каркасный дом, одноэтажный каркасный дом, каркасный дом.
Проект: №BX6551-U936/F557-84 Документы: 82647/A774-M854.</t>
  </si>
  <si>
    <t>Москва, Серпуховско-Тимирязевская линия; Серпуховская; до 5 мин.; Добрынинская; до 5 мин.; Павелецкая; 11–15 мин.;</t>
  </si>
  <si>
    <t>https://www.avito.ru/moskva/remont_i_stroitelstvo/domik_karkasnyy_5h25_do-8175_4465790171</t>
  </si>
  <si>
    <t>3 августа в 12:16</t>
  </si>
  <si>
    <t>Домик каркасный 5х2,5 DO-4519</t>
  </si>
  <si>
    <t>Дом для дaчи или базы oтдыxа 5x2,5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Комната/спальня;
Санузел.
Крыша — односкатная с отливом, цвет графит серый Ral 7024.
Наружная отделка комбинированная из фальшбрус и профлиста.
Внутренняя отделка выполнена из вагонка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 фрейм дом, дом в скандинавском стиле, каркасный дом под ключ, строительство каркасных домов, мобильный дом, проекты каркасных домов, барнхаус дома, каркасный домик, афрейм дом, дачный домик, каркасный дом постройка, купить каркасный дом, каркасный дом цена, афрейм, каркасный дом на сваях, домик с доставкой, каркасный дом, дачный дом, модульные дома, одноэтажный каркасный дом.
Проект: №DP5871-B332/O281-50 Документы: 01294/E837-J836.</t>
  </si>
  <si>
    <t>Москва, Серпуховско-Тимирязевская линия; Пражская; до 5 мин.; Южная; 11–15 мин.; Улица академика Янгеля; 21–30 мин.;</t>
  </si>
  <si>
    <t>https://www.avito.ru/moskva/remont_i_stroitelstvo/domik_karkasnyy_5h25_do-4519_4466087256</t>
  </si>
  <si>
    <t>Домик каркасный 5х2,5 DM-9461</t>
  </si>
  <si>
    <t>Дом для дaчи или базы oтдыxа 5x2,5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Комната/спальня;
Санузел.
Крыша — односкатная с отливом, цвет графит серый Ral 7024.
Наружная отделка комбинированная из фальшбрус и профлиста.
Внутренняя отделка выполнена из вагонка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афрейм дом, дачный домик, каркасный дом цена, купить каркасный дом, барнхаус дома, каркасный дом, каркасный дом под ключ, дачный дом, проекты каркасных домов, каркасный дом на сваях, одноэтажный каркасный дом, афрейм, каркасный домик, модульные дома, дом в скандинавском стиле, каркасный дом постройка, строительство каркасных домов, а фрейм дом, мобильный дом, домик с доставкой.
Проект: QN6261-O964/V327-10 Документация: №24121/P692-O950.</t>
  </si>
  <si>
    <t>Москва, Арбатско-Покровская линия; Кунцевская; до 5 мин.; Пионерская; 16–20 мин.; Славянский бульвар; 21–30 мин.;</t>
  </si>
  <si>
    <t>https://www.avito.ru/moskva/remont_i_stroitelstvo/domik_karkasnyy_5h25_dm-9461_4402211126</t>
  </si>
  <si>
    <t>19 августа в 20:13</t>
  </si>
  <si>
    <t>Дачный домик каркасный 5х2.5 ddkj-8970</t>
  </si>
  <si>
    <t>Дом с доставкой 5х2,5 м.
Артикул Ddkj-8970.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Спальня;
Санузел.
Наружная отделка:
Крыша односкатная, с отливом, цвет графит серый Ral 7024.
Отделка комбинированная из фальшбрус и профлиста.
Внутренняя отделка:
Внутренняя отделка выполнена из вагонки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модульные дома, каркасный домик, дом в скандинавском стиле, строительство каркасных домов, домик с доставкой, барнхаус дома, мобильный дом, афрейм дом, каркасный дом цена, каркасный дом на сваях, каркасный дом под ключ, дачный дом, каркасный дом постройка, афрейм, одноэтажный каркасный дом, дачный домик, купить каркасный дом, а фрейм дом, проекты каркасных домов, каркасный дом.
Проект: №HG998-H0865/л77402документы: 06384/LП886-0034.</t>
  </si>
  <si>
    <t>Москва, Арбатско-Покровская линия; Пятницкое шоссе; до 5 мин.; Митино; 11–15 мин.; Волоколамская; от 31 мин.;</t>
  </si>
  <si>
    <t>https://www.avito.ru/moskva/remont_i_stroitelstvo/dachnyy_domik_karkasnyy_5h2.5_ddkj-8970_4530397149</t>
  </si>
  <si>
    <t>9 августа в 13:31</t>
  </si>
  <si>
    <t>Дом из бруса профилированного.
Брус камерной сушки!
Дом Вашей мечты напрямую от производителя по цене ниже на 10-15%, чем у конкурентов.
Внимание Акция.
Позвоните или Напишите нам прямо сейчас, и получите Металлическую Дверь В Подарок! Время акции ограничено.
Мы, компания «Слав Строй Дом», с 2006 года занимаемся строительством каркасных домов и бань, а также бань и домов из бруса.
Почему Выбирают Нас?
Работаем без предоплаты, в кредит, в ипотеку и за маткапитал.
Гарантия по договору 2 года.
Бесплатное гарантийное обслуживание — до 3 лет.
Любой удобный для Вас способ оплаты (наличный, безналичный расчёт).
Изготовим индивидуальный проект под Ваш размер и планировку.
Звоните! Проконсультируем по всем вопросам, поможем с выбором и рассчитаем стоимость!
Добавьте в избранное Лучшее Предложение!
Ниже смотрите наши другие проекты.
Возможные характеристики:
Размер: 8x8.
Артикул M-3881.
Вариант: с балконом.
Брус.</t>
  </si>
  <si>
    <t>Москва, Уральская ул., 1Бс1; Щёлковская; до 5 мин.; Первомайская; 21–30 мин.; Измайловская; от 31 мин.;</t>
  </si>
  <si>
    <t>https://www.avito.ru/moskva/remont_i_stroitelstvo/dom_iz_brusa_profilirovannogo_2557675061</t>
  </si>
  <si>
    <t>Дачный дом каркасный с мансардой 5х8 DM2-1212b</t>
  </si>
  <si>
    <t>Дoм в стилe Барнхауc с мансардой 8х5 м.
Артикул DM2-1212.
Дома От Производителя!
Xотите установить дoм на cвоем учаcткe за 1 дeнь? Toгдa нaшe пpeдложение для Вac!
Выcoчайшee кaчeствo Полный цикл производcтва. Гарaнтия 3 года по дoгoвopу. Рaботаем пo Моcкве и Мocковской облаcти. Строим круглый гoд в теплом и суxом цеxу, a такжe сразу на участке!
Стены с утеплением 150мм. Пол, потолок 200мм.
Кровля и боковые стены профлист в сочетании с имитацией бруса, торцевая стена полностью зашита имитацией бруса.
Красивое фасадное освещение.
-кухня/гостиная со вторым светом, высота в потолке 4,8 м. На полу ламинат с подогревом. Большие панорамные окна.
- Санузел, в котором разместили систему водоочистки.
- Парилка с отделкой стен, потолка липой, полки тоже липа. Освещение: верхнее два светильника керамических под абажурами и нижнее под полками синего цвета. На полу лиственница, сливной трап.
- При выходе из парилки душевая, Стены — вагонка штиль лиственница, на полу керамогранит, сливной трап. Помыться можно под тропическим душем, а также окатить себя холодной водой из обливного устройства «Колобок».
- Кстати, отопление в душевой и санузле потолочное, инфракрасные маты спрятаны под обшивкой потолка. Такой вид монтажа отопления эффективнее, чем теплый пол.
На антресольный этаж ведет деревянная лестница, наверху перила. Просторное спальное место.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двухэтажный дом в стиле Барнхаус размером 8х5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каркасный дом цена, а фрейм дом, дачный домик, каркасный дом, мобильный дом, афрейм дом, проекты каркасных домов, каркасный дом постройка, домик с доставкой, строительство каркасных домов, каркасный дом под ключ, дом в скандинавском стиле, дачный дом, каркасный домик, купить каркасный дом, одноэтажный каркасный дом, каркасный дом на сваях, афрейм, модульные дома, барнхаус дома.
Проект: DI9187-M816/DM2-1212b-64 Документация: №82986/DM2-1212b-LD.</t>
  </si>
  <si>
    <t>Москва, Арбатско-Покровская линия; Крылатское; до 5 мин.; Молодёжная; 21–30 мин.; Терехово; от 31 мин.;</t>
  </si>
  <si>
    <t>https://www.avito.ru/moskva/remont_i_stroitelstvo/dachnyy_dom_karkasnyy_s_mansardoy_5h8_dm2-1212b_4530488390</t>
  </si>
  <si>
    <t>8 августа в 20:35</t>
  </si>
  <si>
    <t>Домик на дачу 5х2,5 DND-255</t>
  </si>
  <si>
    <t>Дом каркасный 5х2,5 м.
Артикул Dnd-255.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цеху, а также сразу на участке!
Состав Дома:
Спальня;
Санузел.
Наружная отделка:
Крыша односкатная, с отливом, цвет графит серый Ral 7024.
Отделка комбинированная из фальшбрус и профлиста.
Внутренняя отделка:
Внутренняя отделка выполнена из вагонки АВ (сосна).
Слив в санузле.
Отличное решение для дачи или базы отдыха!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каркасный дом в стиле Скандинавия размером 5х2,5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модульные дома, каркасный домик, дом в скандинавском стиле, строительство каркасных домов, домик с доставкой, барнхаус дома, мобильный дом, афрейм дом, каркасный дом цена, каркасный дом на сваях, каркасный дом под ключ, дачный дом, каркасный дом постройка, афрейм, одноэтажный каркасный дом, дачный домик, купить каркасный дом, а фрейм дом, проекты каркасных домов, каркасный дом.
Проект: №FX7665-E479/L777-41 Документы: 06384/Dnd-255-N306.</t>
  </si>
  <si>
    <t>Москва, Арбатско-Покровская линия; Строгино; до 5 мин.; Спартак; от 31 мин.; Мякинино; от 31 мин.;</t>
  </si>
  <si>
    <t>https://www.avito.ru/moskva/remont_i_stroitelstvo/domik_na_dachu_5h25_dnd-255_4529777847</t>
  </si>
  <si>
    <t>9 августа в 13:34</t>
  </si>
  <si>
    <t>Дом из бруса 80 кв.м</t>
  </si>
  <si>
    <t>Дом из бруса 80 кв. М.
Удобный одноэтажный дом на ленточном фундаменте с окрасой фасада в цвет, который выбирает заказчик.
Шесть панорамных окон и большая веранда гармонично сочетаются в этом доме размером 8х10 метров.
Стены и потолок утеплены для удобства круглогодичного проживания.
При заказе дома — строительные работы Вы получаете В Подарок.
Мы можем рассчитать для вас дом в любой комплектации — от внешнего контура до дома под ключ с полной наружной и внутренней отделкой.
Звоните сейчас и мы сделаем для вас индивидуальный расчет.
МЫ — Группа строительных компаний «Детинец». Более 20 лет мы профессионально производим деревянные дачные дома, коттеджи, а также хозяйственные и надворные постройки.
Почему нам доверяют:
20+ лет опыта.
Собственное производство полного цикла.
Сами производим и сушим пиломатериалы.
Современное оборудование и передовые технологии.
Профессиональная команда.
Вы можете приобрести у нас:
Дачный домик, каркасный дом, дом из бревна, дом из профилированного строганого бруса, дом из профилированного клееного бруса, дом сруб, баню, бытовку, домокомплект.
Посетите нашу выставку домов под открытым небом. На выставке вы сможете ознакомиться с качеством наших домов.
Режим работы выставки: ПН-ВС с 09:00 до 18:00.
Адрес: Московская обл., Щелковский р-н, д. Медвежьи озера дом 65А.
Добавьте объявление в избранное, чтобы не потерять.
Мы реализуем проекты любой сложности с учетом всех пожеланий заказчика. Клиентам предоставляются профессиональные консультации архитекторов и 3D-модель постройки, позволяющая визуализировать будущий дом.
Мы регулярно строим дома в Московской области, Рязанской области, Тверской области, Тульской области, Калужской области, Ярославской области, Владимирской области.
Также имеется опыт строительства домов в Нижегородской области, Новгородской области, Воронежской области, Липецкой области, Смоленской области, Курской области.
Помимо городов из областей Центрального региона России мы активно строим деревянные дома в любом городе Краснодарского края. Нашими клиентами уже стали заказчики из Ростовской области.</t>
  </si>
  <si>
    <t>https://www.avito.ru/moskva/remont_i_stroitelstvo/dom_iz_brusa_80_kv.m_3948225958</t>
  </si>
  <si>
    <t>20 августа в 13:43</t>
  </si>
  <si>
    <t>Дом Скандинавия 6х5 м DM-1595</t>
  </si>
  <si>
    <t>Дом Скандинaвия 6х5 м.
Дома От Производителя!
Хотитe устaновить дом нa cвoeм учacткe за 1 день? Тогдa нaше пpeдложeниe для Baс!
Bысочайшеe качествo Пoлный цикл пpoизводcтвa. Гapантия 3 гoда по дoговору. Работaeм по Москве и Мoсковcкой oблаcти. Стрoим круглый гoд в тeплом и сухом цехе, а также сразу на участке!
Состав Дома:
Комната отдыха;
Спальня;
Санузел;
Гардероб;
Терраса.
Наружная Отделка:
Крыша двухскатная, мягкая кровля коричневого цвета.
Фальшбрус.
Окна Пвх.
Входная дверь Пвх; в душевую: деревянная, монтажная; в спальне: деревянная, монтажная.
Внутренняя Отделка:
Комната отдыха (стены, потолок) — Вагонка АВ (сосна).
Комната отдыха (пол) — линолеум.
Спальня (стены, потолок) — Вагонка АВ (сосна).
Спальня (пол) — линолеум.
Душевая (стены, потолок) — Вагонка АВ (сосна).
Душевая (пол) — линолеум.
Дом отлично подходит для базы отдыха или дачи!
Наш офис и производство расположены в одном месте в г. Лобня. Приходите в гости! Мы проведем экскурсию, покажем, как строим дома, познакомим с образцами. Ждём Вас!
Собственное производство в г. Лобня с использованием материалов высокого качества. Учитываем все Ваши пожелания.
Для точного просчёта Вашего будущего дома напишите нам номер телефона и город установки. Или позвоните.
Особые Преимущества:
соблюдение технологий каркасного домостроения;
расположение офиса и цеха в одном месте;
готовый дом через 20-60 дней;
гарантия 3 года.
Сделайте запрос в чате Авито или по телефону, и мы отправим подробный каталог с моделями, комплектациями и ценами.
Цена в объявлении указана за угловой дом в стиле Скандинавия размером 6х2,5 м в базовой комплектации без учета доставки. Виды и стоимость комплектаций уточняйте по телефону или в сообщениях.
Добавьте Объявление В Избранное!
Другие наши дома и бани смотрите внизу под этим объявлением ⇩⇩⇩⇩⇩⇩⇩.
Нас находят по следующим запросам: афрейм, мобильный дом, барнхаус дома, дачный домик, домик с доставкой, каркасный дом, каркасный дом цена, купить каркасный дом, каркасный дом под ключ, каркасный дом постройка, дачный дом, дом в скандинавском стиле, а фрейм дом, каркасный домик, каркасный дом на сваях, строительство каркасных домов, афрейм дом, модульные дома, одноэтажный каркасный дом, проекты каркасных домов.
Проект: PL6848-I327/F150-76 Документация: №35184/E988-Y209.</t>
  </si>
  <si>
    <t>Москва, Филёвская линия; Пионерская; до 5 мин.; Славянский бульвар; 11–15 мин.; Филёвский парк; 11–15 мин.;</t>
  </si>
  <si>
    <t>https://www.avito.ru/moskva/remont_i_stroitelstvo/dom_skandinaviya_6h5_m_dm-1595_4433926024</t>
  </si>
  <si>
    <t>Комбинированный дом шале Кантри 189м2</t>
  </si>
  <si>
    <t>Комбинированный дом в стиле шале по проекту Кантри 189 м2 «под чистовую отделку» первый этаж газобетонный блок Бонолит 400мм, второй этаж профилированный брус 145х195 мм.
Дом очень вместительный на первом этаже есть спальная комната и огромная гостинная, а на втором две больших спальни и санузел.
Переходите в наш профиль и ознакомьтесь с другими Проектами Домов.
Строительство комбинированного дома дома в стиле Шале за 6,690,000 руб. Включает:
-Фундамент — монолитная плита с ростверком (высота 550мм).
-Стены — Газобетонный блок 400мм Бонолит (не требует утепления).
Так же газобетон может быть заменен на керамический блок Porotherm (теплая керамика) 440 мм.
-2 этаж, профилированный брус шип паз или гребенка 145*195мм.
-Кровля металлочерепица grandline 0,5мм.
-Утепление кровли и перекрытий базальтовым утеплителем Роквул (каменная вата) 200мм!
-Высококачественные окна Rehau двухкамерный стеклопакет, -Входная дверь металлическая утепленная.
Стоимость строительства дома под отделку 6 890 000 руб (звоните сейчас чтобы узнать подробности).
Указана за дом как на картинке из газобетонного блока и профилированного Вологодского бруса под внешнюю и внутреннюю отделку в комплектации «теплый контур».
Осуществляем строительство каркасных домов по канадской технологии, мини домов, дачных и загородных домов.
Посмотрите на нашем сайте каркасные мини дома, модульные дома, деревянные дома из профилированного бруса, блочные дома из газобетонных блоков, дома из керамических блоков (керамоблоков) из кирпича. Мы предлагаем низкие цены, и при этом, отличное качество, а так же, Важно — сданная в сроки качественная работа.
По запросу высылаем каталог проектов, или просто введите в поисковике Юнистрой-М наш сайт будет первым в списке.</t>
  </si>
  <si>
    <t>https://www.avito.ru/moskva/remont_i_stroitelstvo/kombinirovannyy_dom_shale_kantri_189m2_961877233</t>
  </si>
  <si>
    <t>9 августа в 13:14</t>
  </si>
  <si>
    <t>Дачный домик с баней</t>
  </si>
  <si>
    <t>Больше интересных моделей домов вы можете найти в нашем профиле авито.
Дом 18м2 с террасой 12м2.
Изготавливаем модульные дома по индивидуальным проектам в стильном современном дизайне.
Домики отлично подойдут:
- для гостиниц, для сдачи в аренду, глемпинга и круглогодичного проживания.
Строим дома в различных комплектация под любой бюджет.
Только из качественных материалов премиум класса.
Возможны разные комплектации:
Теплый контур: домик без внутренней отделки с разводкой всех коммуникаций.
Комфорт: домик с внутренней отделкой и разводкой всех коммуникаций.
Экстра: домик с внутренней отделкой, с разводкой всех коммуникаций, встроенная кухня, сантехника, электроприборы.
При заказе у нас, проект дома и визуализация дома, просчет сметы и выезд к вам на участок бесплатно.
Теги для поиска, каркасный дом, модульный дом, террасы, беседка, деревянный дом, дом под ключ, дачный дом, дом для глемпинга, дом для гостиницы.
Добавьте наше предложение в избранное, чтобы не потерять.</t>
  </si>
  <si>
    <t>Москва, Пожарский пер., 12; Кропоткинская; до 5 мин.; Парк культуры; 11–15 мин.; Боровицкая; 11–15 мин.;</t>
  </si>
  <si>
    <t>https://www.avito.ru/moskva/remont_i_stroitelstvo/dachnyy_domik_s_baney_4123159055</t>
  </si>
  <si>
    <t>4 августа в 17:37</t>
  </si>
  <si>
    <t>Гостиница на 4 номера площадью 108м2 + террасы</t>
  </si>
  <si>
    <t>В нашем профиле авито вы найдёте много интересных моделей домов.
Изготавливаем модульные дома по индивидуальным проектам в стильном современном дизайне.
Домики отлично подойдут:
- для гостиниц, для сдачи в аренду, глемпинга и круглогодичного проживания.
Строим дома в различных комплектация под любой бюджет.
Только из качественных материалов премиум класса.
Возможны разные комплектации:
Теплый контур: домик без внутренней отделки с разводкой всех коммуникаций.
Комфорт: домик с внутренней отделкой и разводкой всех коммуникаций.
Экстра: домик с внутренней отделкой, с разводкой всех коммуникаций, встроенная кухня, сантехника, электроприборы.
При заказе у нас, проект дома и визуализация дома, просчет сметы и выезд к вам на участок бесплатно.
Теги для поиска, каркасный дом, модульный дом, террасы, беседка, деревянный дом, дом под ключ, дачный дом, дом для глемпинга, дом для гостиницы.
Добавьте наше предложение в избранное, чтобы не потерять.</t>
  </si>
  <si>
    <t>Москва, ул. Лобачика, 4; Красносельская; 11–15 мин.; Сокольники; 16–20 мин.; Комсомольская; 16–20 мин.;</t>
  </si>
  <si>
    <t>https://www.avito.ru/moskva/remont_i_stroitelstvo/gostinitsa_na_4_nomera_ploschadyu_108m2_terrasy_3963553117</t>
  </si>
  <si>
    <t>9 августа в 09:32</t>
  </si>
  <si>
    <t>Домик под ключ</t>
  </si>
  <si>
    <t>Цена указана за размер 5х2,3 м.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Хозблок, дом в ипотеку кредит, сарай, вагончик, строительная бытовка, бытовка, дачный дом под ключ, бытовка вагончик, строительный домик, утепленный вагон, мини домик, каркасный дом, хозблок от производителя дачный хозблок, каркасный дом 70743, каркасный дом шалаш, недорогие бытовки, садовый домик, вагончик строительный, дом под материнский капитал, дом Афрейм, бытовка от производителя домик под ключ, дом под материнский капитал.</t>
  </si>
  <si>
    <t>Москва, ул. Адмирала Макарова, 9; Балтийская; до 5 мин.; Войковская; 11–15 мин.; Водный стадион; 16–20 мин.;</t>
  </si>
  <si>
    <t>https://www.avito.ru/moskva/remont_i_stroitelstvo/domik_pod_klyuch_4183125370</t>
  </si>
  <si>
    <t>Модуль из бытовок</t>
  </si>
  <si>
    <t>Цена указана за размер 3х3 м.
В Наличии:
1. Утепленные деревянные бытовки.
2. Строительные блоки.
3. Вагончики.
4. Хозблоки.
В подарок фундаментальные блоки.
Наши преимущеста: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Дом под материнский капитал, мини домик, домик под ключ, дом Афрейм, бытовка от производителя вагончик строительный, строительный домик, дачный дом под ключ, дом под материнский капитал, хозблок, дачный хозблок, строительная бытовка, вагончик, сарай, недорогие бытовки, бытовка вагончик, каркасный дом, утепленный вагон, каркасный дом шалаш, садовый домик, хозблок от производителя каркасный дом 70743, дом в ипотеку кредит, бытовка.</t>
  </si>
  <si>
    <t>Москва, Тюменский пр., 3к1; Бульвар Рокоссовского; до 5 мин.; Локомотив; 21–30 мин.; Черкизовская; 21–30 мин.;</t>
  </si>
  <si>
    <t>https://www.avito.ru/moskva/remont_i_stroitelstvo/modul_iz_bytovok_4183025530</t>
  </si>
  <si>
    <t>Блок контейнер</t>
  </si>
  <si>
    <t>Цена указана за размер 6х3 м.
В Наличии:
1. Утепленные деревянные бытовки.
2. Строительные блоки.
3. Вагончики.
4. Хозблоки.
В подарок фундаментальные блоки.
Наши преимущества:
Фиксированная стоимость.
Цены гораздо ниже, чем у конкурентов.
Непосредственное производство.
Отличное качество.
Изготовление и доставка занимает всего один день.
Акция:
Чистовой пол осб.
Электрика.
Обработка нижних лаг «Огнебиозащитой».
Ступеньки.
Успейте сделать заказ до повышения цен.
Бытовки и хозблоки от производителя — это решение всех ваших задач!
Звоните! Сделаем быстрый расчет.
Уверенны В Своем Качестве И Ценах На 100% Вы можете лично убедиться в качестве сборке и посмотреть все в живую.
Найдем решение под любой запрос и бюджет!
Сарай, дом под материнский капитал, строительная бытовка, каркасный дом 70743, вагончик, бытовка вагончик, домик под ключ, хозблок от производителя хозблок, строительный домик, каркасный дом шалаш, недорогие бытовки, вагончик строительный, утепленный вагон, дом Афрейм, бытовка от производителя каркасный дом, садовый домик, дом под материнский капитал, дом в ипотеку кредит, мини домик, дачный дом под ключ, дачный хозблок, бытовка.</t>
  </si>
  <si>
    <t>Москва, Бескудниковский пр., 4с2; Яхромская; 6–10 мин.; Селигерская; 16–20 мин.; Верхние Лихоборы; 21–30 мин.;</t>
  </si>
  <si>
    <t>https://www.avito.ru/moskva/remont_i_stroitelstvo/blok_konteyner_4182700565</t>
  </si>
  <si>
    <t>Просмотры</t>
  </si>
  <si>
    <t>Поисковая выдача</t>
  </si>
  <si>
    <t>Рекомендации</t>
  </si>
  <si>
    <t xml:space="preserve">Среднее кол-во просмотров по ТОП-5 конкурентам </t>
  </si>
  <si>
    <t>Всего просмотров в нише</t>
  </si>
  <si>
    <t>НАСЕЛЕННЫЙ ПУНКТ</t>
  </si>
  <si>
    <t>Химки</t>
  </si>
  <si>
    <t>КЛЮЧЕВОЙ ЗАПРОС</t>
  </si>
  <si>
    <t>Фундамент под ключ</t>
  </si>
  <si>
    <t>Контакты</t>
  </si>
  <si>
    <t>КОНВЕРСИЯ</t>
  </si>
  <si>
    <t>Контактов в нише у объявлений без услуг в день</t>
  </si>
  <si>
    <t>Контактов в нише у объявлений с услугами в день</t>
  </si>
  <si>
    <t>Количество поисковых запросов по основным ключевым словам за последние 30 дней</t>
  </si>
  <si>
    <t>Объявления</t>
  </si>
  <si>
    <t>Средняя Конверсия в контакт с авито</t>
  </si>
  <si>
    <t>Конверсия для рассчета</t>
  </si>
  <si>
    <t>Просмотров в нише у объявлений без услуг</t>
  </si>
  <si>
    <t>Процент объявлений без услуг в топ-50</t>
  </si>
  <si>
    <t xml:space="preserve">Просмотров в нише у объявлений с услугами </t>
  </si>
  <si>
    <t>Процент объявлений с услугами в топ-50</t>
  </si>
  <si>
    <t>Цена просмотра</t>
  </si>
  <si>
    <t>Конверсия для объявлений без услуг</t>
  </si>
  <si>
    <t>Кол-во объявлений без услуг в топ-50</t>
  </si>
  <si>
    <t>Конверсия для объявлений с услугами</t>
  </si>
  <si>
    <t>Кол-во объявлений с услугами в топ-50</t>
  </si>
  <si>
    <t>Стоимость размещения объявления</t>
  </si>
  <si>
    <t>Всего объявлений</t>
  </si>
  <si>
    <t>Стоимость платных услуг</t>
  </si>
  <si>
    <t>😭</t>
  </si>
  <si>
    <t>🥲</t>
  </si>
  <si>
    <t>😊</t>
  </si>
  <si>
    <t>😏</t>
  </si>
  <si>
    <t>🏆</t>
  </si>
  <si>
    <t>Дневной бюджет</t>
  </si>
  <si>
    <t>Прирост просмотров</t>
  </si>
  <si>
    <t>Среднее кол-во контактов по ТОП-5 конкурентам в день</t>
  </si>
  <si>
    <t>Количество контактов</t>
  </si>
  <si>
    <t>Всего контактов в нише в день</t>
  </si>
  <si>
    <t>Стоимость контакта</t>
  </si>
  <si>
    <t>Стоимость контакта у объявлений без услуг</t>
  </si>
  <si>
    <t>Стоимость контакта у объявлений с услугами</t>
  </si>
  <si>
    <t>Средняя стоимость контакта</t>
  </si>
  <si>
    <t>цена просмотра</t>
  </si>
  <si>
    <t>оптимальный рекламный бюджет (месяц)</t>
  </si>
  <si>
    <t>количество контактов (месяц)</t>
  </si>
  <si>
    <t>средняя стоимость контакта</t>
  </si>
  <si>
    <t>на просмотры</t>
  </si>
  <si>
    <t>на услуги продвижения</t>
  </si>
  <si>
    <t>на тариф</t>
  </si>
  <si>
    <t>Все лимиты по категориям и уровням</t>
  </si>
  <si>
    <t>Категория</t>
  </si>
  <si>
    <t>Подкатегория</t>
  </si>
  <si>
    <t>Жёлтый лимит</t>
  </si>
  <si>
    <t>Красный лимит</t>
  </si>
  <si>
    <t>Услуги</t>
  </si>
  <si>
    <t>Производство и оборудование</t>
  </si>
  <si>
    <t>Вакансии</t>
  </si>
  <si>
    <t>-</t>
  </si>
  <si>
    <t>Личные вещи</t>
  </si>
  <si>
    <t>Детская одежда и обувь</t>
  </si>
  <si>
    <t>Одежда, обувь, аксессуары</t>
  </si>
  <si>
    <t>Товары для детей и игрушки</t>
  </si>
  <si>
    <t>Часы и украшения</t>
  </si>
  <si>
    <t>Красота и здоровье</t>
  </si>
  <si>
    <t>Для дома и дачи</t>
  </si>
  <si>
    <t>Продукты питания</t>
  </si>
  <si>
    <t>Посуда и товары для кухни</t>
  </si>
  <si>
    <t>Бытовая техника</t>
  </si>
  <si>
    <t>Растения</t>
  </si>
  <si>
    <t>Ремонт и строительство</t>
  </si>
  <si>
    <t>Мебель и интерьер</t>
  </si>
  <si>
    <t>Готовый бизнес → Оборудование для бизнеса</t>
  </si>
  <si>
    <t>Телекоммуника-ционное</t>
  </si>
  <si>
    <t>Развлекательное</t>
  </si>
  <si>
    <t>Лабораторное</t>
  </si>
  <si>
    <t>Медицинское</t>
  </si>
  <si>
    <t>Расчётно-кассовое</t>
  </si>
  <si>
    <t>Ресепшены и офисная мебель</t>
  </si>
  <si>
    <t>Для магазина</t>
  </si>
  <si>
    <t>Для автобизнеса</t>
  </si>
  <si>
    <t>Майнинг</t>
  </si>
  <si>
    <t>Киоски и передвижные сооружения</t>
  </si>
  <si>
    <t>Другое</t>
  </si>
  <si>
    <t>Рекламное</t>
  </si>
  <si>
    <t>Для ресторана</t>
  </si>
  <si>
    <t>Промышленное</t>
  </si>
  <si>
    <t>Для салона красоты</t>
  </si>
  <si>
    <t>Логистика и склад</t>
  </si>
  <si>
    <t>Готовый бизнес и оборудование → Готовый бизнес</t>
  </si>
  <si>
    <t>Запчасти и аксессуары</t>
  </si>
  <si>
    <t>Хобби и отдых</t>
  </si>
  <si>
    <t>Электроника</t>
  </si>
  <si>
    <t>Животные</t>
  </si>
  <si>
    <t>Просмотров в нише у объявлений без услуг в день</t>
  </si>
  <si>
    <t>Просмотров в нише у объявлений с услугами в день</t>
  </si>
  <si>
    <t>Среднее кол-во просмотров по ТОП-5 конкурентам в день</t>
  </si>
  <si>
    <t>Всего просмотров в нише в день</t>
  </si>
  <si>
    <t>Кол-во применений оптимальных услуг</t>
  </si>
  <si>
    <t>Кол-во объявлений на услугах исходя из рекламного бюджета</t>
  </si>
  <si>
    <t>Стоимость услуги с учетом стоимости просмотра с прайса авито</t>
  </si>
  <si>
    <t>Кол-во контактов с постинга при нашем бюджете</t>
  </si>
  <si>
    <t>Стоимость просмотра с услугой</t>
  </si>
  <si>
    <t>Кол-во контактов с услуг при нашем бюджете</t>
  </si>
  <si>
    <t>Общее кол-во контактов при нашем бюджете</t>
  </si>
  <si>
    <t>Разбивка бюджета на месяц</t>
  </si>
  <si>
    <t>Средняя стоимость контакта при нашем бюджете</t>
  </si>
  <si>
    <t>Общий рекламный бюджет</t>
  </si>
  <si>
    <t>Стоимость просмотра</t>
  </si>
  <si>
    <t>Стоимость просмотра объявлений без услуг</t>
  </si>
  <si>
    <t>Стоимость просмотра у объявлений с услугами</t>
  </si>
  <si>
    <t>Просмотры в поисковой выдаче</t>
  </si>
  <si>
    <t>Просмотры в рекомендациях</t>
  </si>
  <si>
    <t>Цена просмотра в поисковой выдачи</t>
  </si>
  <si>
    <t>Цена просмотра в рекомендациях</t>
  </si>
  <si>
    <t>Конверсия в контакт в поисковой выдаче</t>
  </si>
  <si>
    <t>Конверсия в контакт в рекомендациях</t>
  </si>
  <si>
    <t>Цена контакта в поисковой выдаче</t>
  </si>
  <si>
    <t>Цена контакта в рекомендациях</t>
  </si>
  <si>
    <t>Оптимальный рекламный бюджет</t>
  </si>
  <si>
    <t>Публикация объявлений</t>
  </si>
  <si>
    <t>≈ 5000</t>
  </si>
  <si>
    <t>Продвижение объявлений</t>
  </si>
  <si>
    <t>1 - 3</t>
  </si>
  <si>
    <t>Бюджет на просмотры/объявления</t>
  </si>
  <si>
    <t>Бюджет на услуги продвижения</t>
  </si>
  <si>
    <t>Бюджет на тариф авито</t>
  </si>
  <si>
    <t>Стоимость услуг агентства</t>
  </si>
  <si>
    <t>Название тарифа</t>
  </si>
  <si>
    <t>Старт</t>
  </si>
  <si>
    <t>Суммарный рекламный бюджет</t>
  </si>
  <si>
    <t>Ниша</t>
  </si>
  <si>
    <t>Каркасные дома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</si>
</sst>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р.-419]#,##0.00"/>
    <numFmt numFmtId="165" formatCode="#,##0.00[$ ₽]"/>
    <numFmt numFmtId="166" formatCode="#,##0.0"/>
    <numFmt numFmtId="167" formatCode="0.0"/>
  </numFmts>
  <fonts count="48">
    <font>
      <sz val="10"/>
      <color rgb="FF000000"/>
      <name val="Arial"/>
      <scheme val="minor"/>
    </font>
    <font>
      <sz val="10"/>
      <color rgb="FFFFFFFF"/>
      <name val="Arial"/>
    </font>
    <font>
      <sz val="10"/>
      <color rgb="FF000000"/>
      <name val="Arial"/>
    </font>
    <font>
      <sz val="10"/>
      <color rgb="FF000000"/>
      <name val="Arial"/>
    </font>
    <font>
      <u/>
      <sz val="10"/>
      <color rgb="FF000000"/>
      <name val="Arial"/>
    </font>
    <font>
      <sz val="10"/>
      <color theme="10"/>
      <name val="Arial"/>
    </font>
    <font>
      <sz val="10"/>
      <color theme="1"/>
      <name val="Arial"/>
      <scheme val="minor"/>
    </font>
    <font>
      <sz val="10"/>
      <color rgb="FF000000"/>
      <name val="Arial"/>
      <scheme val="minor"/>
    </font>
    <font>
      <b/>
      <sz val="14"/>
      <color theme="1"/>
      <name val="Arial"/>
    </font>
    <font>
      <sz val="10"/>
      <name val="Arial"/>
    </font>
    <font>
      <b/>
      <sz val="15"/>
      <color rgb="FF434343"/>
      <name val="Arial"/>
      <scheme val="minor"/>
    </font>
    <font>
      <b/>
      <i/>
      <sz val="15"/>
      <color rgb="FF434343"/>
      <name val="Arial"/>
    </font>
    <font>
      <b/>
      <sz val="12"/>
      <color rgb="FF000000"/>
      <name val="Arial"/>
      <scheme val="minor"/>
    </font>
    <font>
      <b/>
      <sz val="15"/>
      <color theme="1"/>
      <name val="Arial"/>
      <scheme val="minor"/>
    </font>
    <font>
      <b/>
      <sz val="20"/>
      <color rgb="FF434343"/>
      <name val="Arial"/>
      <scheme val="minor"/>
    </font>
    <font>
      <b/>
      <sz val="13"/>
      <color rgb="FF434343"/>
      <name val="Arial"/>
      <scheme val="minor"/>
    </font>
    <font>
      <sz val="9"/>
      <color rgb="FF000000"/>
      <name val="&quot;Google Sans Mono&quot;"/>
    </font>
    <font>
      <b/>
      <sz val="13"/>
      <color theme="1"/>
      <name val="Arial"/>
      <scheme val="minor"/>
    </font>
    <font>
      <b/>
      <i/>
      <sz val="14"/>
      <color rgb="FF434343"/>
      <name val="Arial"/>
      <scheme val="minor"/>
    </font>
    <font>
      <b/>
      <i/>
      <sz val="13"/>
      <color rgb="FF434343"/>
      <name val="Arial"/>
      <scheme val="minor"/>
    </font>
    <font>
      <b/>
      <sz val="11"/>
      <color rgb="FF434343"/>
      <name val="Arial"/>
      <scheme val="minor"/>
    </font>
    <font>
      <b/>
      <i/>
      <sz val="12"/>
      <color rgb="FF434343"/>
      <name val="Arial"/>
    </font>
    <font>
      <sz val="12"/>
      <color theme="1"/>
      <name val="Arial"/>
      <scheme val="minor"/>
    </font>
    <font>
      <sz val="10"/>
      <color rgb="FF434343"/>
      <name val="Arial"/>
      <scheme val="minor"/>
    </font>
    <font>
      <b/>
      <sz val="13"/>
      <color rgb="FF000000"/>
      <name val="Arial"/>
      <scheme val="minor"/>
    </font>
    <font>
      <b/>
      <i/>
      <sz val="13"/>
      <color theme="1"/>
      <name val="Arial"/>
      <scheme val="minor"/>
    </font>
    <font>
      <b/>
      <sz val="11"/>
      <color rgb="FF000000"/>
      <name val="Arial"/>
      <scheme val="minor"/>
    </font>
    <font>
      <b/>
      <sz val="20"/>
      <color theme="1"/>
      <name val="Arial"/>
      <scheme val="minor"/>
    </font>
    <font>
      <b/>
      <sz val="11"/>
      <color rgb="FF434343"/>
      <name val="Arial"/>
    </font>
    <font>
      <sz val="12"/>
      <color theme="1"/>
      <name val="Arial"/>
    </font>
    <font>
      <b/>
      <i/>
      <sz val="13"/>
      <color rgb="FF66EF66"/>
      <name val="Arial"/>
      <scheme val="minor"/>
    </font>
    <font>
      <b/>
      <i/>
      <sz val="13"/>
      <color rgb="FFBE7DF2"/>
      <name val="Arial"/>
      <scheme val="minor"/>
    </font>
    <font>
      <b/>
      <i/>
      <sz val="13"/>
      <color rgb="FF00CFF4"/>
      <name val="Arial"/>
      <scheme val="minor"/>
    </font>
    <font>
      <b/>
      <i/>
      <sz val="13"/>
      <color rgb="FF4285F4"/>
      <name val="Arial"/>
      <scheme val="minor"/>
    </font>
    <font>
      <b/>
      <i/>
      <sz val="13"/>
      <color rgb="FFF15FA1"/>
      <name val="Arial"/>
      <scheme val="minor"/>
    </font>
    <font>
      <b/>
      <i/>
      <sz val="13"/>
      <color rgb="FF4284F4"/>
      <name val="Arial"/>
      <scheme val="minor"/>
    </font>
    <font>
      <b/>
      <i/>
      <sz val="13"/>
      <color rgb="FF000000"/>
      <name val="Arial"/>
      <scheme val="minor"/>
    </font>
    <font>
      <sz val="10"/>
      <color theme="1"/>
      <name val="Arial"/>
    </font>
    <font>
      <b/>
      <sz val="19"/>
      <color rgb="FF000000"/>
      <name val="Arial"/>
    </font>
    <font>
      <sz val="12"/>
      <color rgb="FF434343"/>
      <name val="Arial"/>
      <scheme val="minor"/>
    </font>
    <font>
      <sz val="12"/>
      <color rgb="FF000000"/>
      <name val="Arial"/>
    </font>
    <font>
      <b/>
      <sz val="12"/>
      <color rgb="FF000000"/>
      <name val="Arial"/>
    </font>
    <font>
      <b/>
      <sz val="11"/>
      <color theme="1"/>
      <name val="Arial"/>
      <scheme val="minor"/>
    </font>
    <font>
      <b/>
      <i/>
      <sz val="13"/>
      <color rgb="FF666666"/>
      <name val="Arial"/>
      <scheme val="minor"/>
    </font>
    <font>
      <b/>
      <i/>
      <sz val="12"/>
      <color theme="1"/>
      <name val="Arial"/>
      <scheme val="minor"/>
    </font>
    <font>
      <b/>
      <sz val="12"/>
      <color theme="1"/>
      <name val="Arial"/>
      <scheme val="minor"/>
    </font>
    <font>
      <b/>
      <sz val="12"/>
      <color rgb="FFFF0000"/>
      <name val="Arial"/>
      <scheme val="minor"/>
    </font>
    <font>
      <b/>
      <sz val="12"/>
      <color rgb="FF00CFF4"/>
      <name val="Arial"/>
      <scheme val="minor"/>
    </font>
  </fonts>
  <fills count="12">
    <fill>
      <patternFill patternType="none"/>
    </fill>
    <fill>
      <patternFill patternType="gray125"/>
    </fill>
    <fill>
      <patternFill patternType="solid">
        <fgColor rgb="FF00CFF4"/>
        <bgColor rgb="FF00CFF4"/>
      </patternFill>
    </fill>
    <fill>
      <patternFill patternType="solid">
        <fgColor rgb="FFF15FA1"/>
        <bgColor rgb="FFF15FA1"/>
      </patternFill>
    </fill>
    <fill>
      <patternFill patternType="solid">
        <fgColor rgb="FFBE7DF2"/>
        <bgColor rgb="FFBE7DF2"/>
      </patternFill>
    </fill>
    <fill>
      <patternFill patternType="solid">
        <fgColor rgb="FF66EF66"/>
        <bgColor rgb="FF66EF66"/>
      </patternFill>
    </fill>
    <fill>
      <patternFill patternType="solid">
        <fgColor rgb="FFB7B7B7"/>
        <bgColor rgb="FFB7B7B7"/>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FFD700"/>
        <bgColor rgb="FFFFD700"/>
      </patternFill>
    </fill>
    <fill>
      <patternFill patternType="solid">
        <fgColor rgb="FFEFEFEF"/>
        <bgColor rgb="FFEFEFEF"/>
      </patternFill>
    </fill>
  </fills>
  <borders count="25">
    <border>
      <left/>
      <right/>
      <top/>
      <bottom/>
      <diagonal/>
    </border>
    <border>
      <left style="thin">
        <color rgb="FFFFFFFF"/>
      </left>
      <right style="thin">
        <color rgb="FFFFFFFF"/>
      </right>
      <top style="thin">
        <color rgb="FFFFFFFF"/>
      </top>
      <bottom style="thin">
        <color rgb="FFFFFFFF"/>
      </bottom>
      <diagonal/>
    </border>
    <border>
      <left style="thick">
        <color rgb="FFFFFFFF"/>
      </left>
      <right/>
      <top style="thick">
        <color rgb="FFFFFFFF"/>
      </top>
      <bottom/>
      <diagonal/>
    </border>
    <border>
      <left style="thin">
        <color rgb="FF000000"/>
      </left>
      <right/>
      <top style="thin">
        <color rgb="FF000000"/>
      </top>
      <bottom/>
      <diagonal/>
    </border>
    <border>
      <left/>
      <right style="thin">
        <color rgb="FF000000"/>
      </right>
      <top style="thin">
        <color rgb="FF000000"/>
      </top>
      <bottom/>
      <diagonal/>
    </border>
    <border>
      <left/>
      <right style="thick">
        <color rgb="FFFFFFFF"/>
      </right>
      <top style="thick">
        <color rgb="FFFFFFFF"/>
      </top>
      <bottom/>
      <diagonal/>
    </border>
    <border>
      <left style="thick">
        <color rgb="FFFFFFFF"/>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ck">
        <color rgb="FFFFFFFF"/>
      </right>
      <top/>
      <bottom/>
      <diagonal/>
    </border>
    <border>
      <left style="medium">
        <color rgb="FF000000"/>
      </left>
      <right style="medium">
        <color rgb="FF000000"/>
      </right>
      <top style="medium">
        <color rgb="FF000000"/>
      </top>
      <bottom style="medium">
        <color rgb="FF000000"/>
      </bottom>
      <diagonal/>
    </border>
    <border>
      <left style="thick">
        <color rgb="FFFFFFFF"/>
      </left>
      <right/>
      <top/>
      <bottom style="thick">
        <color rgb="FFFFFFFF"/>
      </bottom>
      <diagonal/>
    </border>
    <border>
      <left/>
      <right/>
      <top/>
      <bottom style="thick">
        <color rgb="FFFFFFFF"/>
      </bottom>
      <diagonal/>
    </border>
    <border>
      <left/>
      <right style="thick">
        <color rgb="FFFFFFFF"/>
      </right>
      <top/>
      <bottom style="thick">
        <color rgb="FFFFFFFF"/>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54">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0" borderId="0" xfId="0" applyFont="1" applyAlignment="1">
      <alignment horizontal="center"/>
    </xf>
    <xf numFmtId="0" fontId="3" fillId="0" borderId="0" xfId="0" applyFont="1"/>
    <xf numFmtId="0" fontId="4" fillId="0" borderId="0" xfId="0" applyFont="1"/>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5" fillId="0" borderId="0" xfId="0" applyFont="1"/>
    <xf numFmtId="10" fontId="5" fillId="0" borderId="0" xfId="0" applyNumberFormat="1" applyFont="1"/>
    <xf numFmtId="10" fontId="6" fillId="0" borderId="0" xfId="0" applyNumberFormat="1" applyFont="1"/>
    <xf numFmtId="0" fontId="2" fillId="0" borderId="0" xfId="0" applyFont="1" applyAlignment="1">
      <alignment horizontal="center"/>
    </xf>
    <xf numFmtId="0" fontId="2" fillId="3" borderId="0" xfId="0" applyFont="1" applyFill="1" applyAlignment="1">
      <alignment horizontal="center"/>
    </xf>
    <xf numFmtId="0" fontId="7" fillId="7" borderId="0" xfId="0" applyFont="1" applyFill="1"/>
    <xf numFmtId="0" fontId="6" fillId="7" borderId="0" xfId="0" applyFont="1" applyFill="1" applyAlignment="1">
      <alignment wrapText="1"/>
    </xf>
    <xf numFmtId="49" fontId="6" fillId="7" borderId="0" xfId="0" applyNumberFormat="1" applyFont="1" applyFill="1"/>
    <xf numFmtId="0" fontId="6" fillId="7" borderId="0" xfId="0" applyFont="1" applyFill="1"/>
    <xf numFmtId="0" fontId="7" fillId="7" borderId="2" xfId="0" applyFont="1" applyFill="1" applyBorder="1"/>
    <xf numFmtId="0" fontId="7" fillId="7" borderId="5" xfId="0" applyFont="1" applyFill="1" applyBorder="1"/>
    <xf numFmtId="0" fontId="7" fillId="7" borderId="6" xfId="0" applyFont="1" applyFill="1" applyBorder="1"/>
    <xf numFmtId="0" fontId="7" fillId="7" borderId="9" xfId="0" applyFont="1" applyFill="1" applyBorder="1"/>
    <xf numFmtId="0" fontId="10" fillId="5" borderId="10" xfId="0" applyFont="1" applyFill="1" applyBorder="1" applyAlignment="1">
      <alignment vertical="center" wrapText="1"/>
    </xf>
    <xf numFmtId="3" fontId="11" fillId="5" borderId="10" xfId="0" applyNumberFormat="1" applyFont="1" applyFill="1" applyBorder="1" applyAlignment="1">
      <alignment horizontal="center" vertical="center"/>
    </xf>
    <xf numFmtId="0" fontId="10" fillId="3" borderId="10" xfId="0" applyFont="1" applyFill="1" applyBorder="1" applyAlignment="1">
      <alignment vertical="center" wrapText="1"/>
    </xf>
    <xf numFmtId="3" fontId="11" fillId="3" borderId="10" xfId="0" applyNumberFormat="1" applyFont="1" applyFill="1" applyBorder="1" applyAlignment="1">
      <alignment horizontal="center" vertical="center" wrapText="1"/>
    </xf>
    <xf numFmtId="0" fontId="10" fillId="8" borderId="10" xfId="0" applyFont="1" applyFill="1" applyBorder="1" applyAlignment="1">
      <alignment vertical="center" wrapText="1"/>
    </xf>
    <xf numFmtId="3" fontId="11" fillId="8" borderId="10" xfId="0" applyNumberFormat="1" applyFont="1" applyFill="1" applyBorder="1" applyAlignment="1">
      <alignment horizontal="center" vertical="center" wrapText="1"/>
    </xf>
    <xf numFmtId="0" fontId="7" fillId="7" borderId="11" xfId="0" applyFont="1" applyFill="1" applyBorder="1"/>
    <xf numFmtId="0" fontId="6" fillId="7" borderId="12" xfId="0" applyFont="1" applyFill="1" applyBorder="1" applyAlignment="1">
      <alignment wrapText="1"/>
    </xf>
    <xf numFmtId="0" fontId="6" fillId="7" borderId="12" xfId="0" applyFont="1" applyFill="1" applyBorder="1"/>
    <xf numFmtId="0" fontId="7" fillId="7" borderId="13" xfId="0" applyFont="1" applyFill="1" applyBorder="1"/>
    <xf numFmtId="0" fontId="12" fillId="7" borderId="0" xfId="0" applyFont="1" applyFill="1" applyAlignment="1">
      <alignment horizontal="center" vertical="center"/>
    </xf>
    <xf numFmtId="0" fontId="10" fillId="7" borderId="10" xfId="0" applyFont="1" applyFill="1" applyBorder="1" applyAlignment="1">
      <alignment horizontal="left" vertical="center" wrapText="1"/>
    </xf>
    <xf numFmtId="1" fontId="11" fillId="8" borderId="10" xfId="0" applyNumberFormat="1" applyFont="1" applyFill="1" applyBorder="1" applyAlignment="1">
      <alignment horizontal="center" vertical="center" wrapText="1"/>
    </xf>
    <xf numFmtId="1" fontId="11" fillId="8" borderId="10" xfId="0" applyNumberFormat="1" applyFont="1" applyFill="1" applyBorder="1" applyAlignment="1">
      <alignment horizontal="center" vertical="center"/>
    </xf>
    <xf numFmtId="0" fontId="15" fillId="5" borderId="10" xfId="0" applyFont="1" applyFill="1" applyBorder="1" applyAlignment="1">
      <alignment vertical="center" wrapText="1"/>
    </xf>
    <xf numFmtId="0" fontId="15" fillId="3" borderId="10" xfId="0" applyFont="1" applyFill="1" applyBorder="1" applyAlignment="1">
      <alignment vertical="center" wrapText="1"/>
    </xf>
    <xf numFmtId="164" fontId="6" fillId="7" borderId="0" xfId="0" applyNumberFormat="1" applyFont="1" applyFill="1"/>
    <xf numFmtId="0" fontId="0" fillId="7" borderId="0" xfId="0" applyFill="1"/>
    <xf numFmtId="0" fontId="16" fillId="7" borderId="0" xfId="0" applyFont="1" applyFill="1"/>
    <xf numFmtId="0" fontId="7" fillId="7" borderId="0" xfId="0" applyFont="1" applyFill="1" applyAlignment="1">
      <alignment wrapText="1"/>
    </xf>
    <xf numFmtId="0" fontId="6" fillId="7" borderId="2" xfId="0" applyFont="1" applyFill="1" applyBorder="1"/>
    <xf numFmtId="0" fontId="6" fillId="7" borderId="5" xfId="0" applyFont="1" applyFill="1" applyBorder="1"/>
    <xf numFmtId="0" fontId="6" fillId="7" borderId="6" xfId="0" applyFont="1" applyFill="1" applyBorder="1"/>
    <xf numFmtId="0" fontId="6" fillId="7" borderId="9" xfId="0" applyFont="1" applyFill="1" applyBorder="1"/>
    <xf numFmtId="0" fontId="20" fillId="11" borderId="10" xfId="0" applyFont="1" applyFill="1" applyBorder="1" applyAlignment="1">
      <alignment vertical="center" wrapText="1"/>
    </xf>
    <xf numFmtId="0" fontId="21" fillId="8" borderId="10" xfId="0" applyFont="1" applyFill="1" applyBorder="1" applyAlignment="1">
      <alignment horizontal="center" vertical="center"/>
    </xf>
    <xf numFmtId="0" fontId="20" fillId="7" borderId="10" xfId="0" applyFont="1" applyFill="1" applyBorder="1" applyAlignment="1">
      <alignment vertical="center" wrapText="1"/>
    </xf>
    <xf numFmtId="10" fontId="22" fillId="8" borderId="10" xfId="0" applyNumberFormat="1" applyFont="1" applyFill="1" applyBorder="1" applyAlignment="1">
      <alignment horizontal="center" vertical="center"/>
    </xf>
    <xf numFmtId="0" fontId="23" fillId="7" borderId="0" xfId="0" applyFont="1" applyFill="1"/>
    <xf numFmtId="0" fontId="21" fillId="8" borderId="10" xfId="0" applyFont="1" applyFill="1" applyBorder="1" applyAlignment="1">
      <alignment horizontal="center" vertical="center" wrapText="1"/>
    </xf>
    <xf numFmtId="0" fontId="24" fillId="9" borderId="21" xfId="0" applyFont="1" applyFill="1" applyBorder="1" applyAlignment="1">
      <alignment horizontal="center" vertical="center"/>
    </xf>
    <xf numFmtId="165" fontId="19" fillId="10" borderId="21" xfId="0" applyNumberFormat="1" applyFont="1" applyFill="1" applyBorder="1" applyAlignment="1">
      <alignment horizontal="center" vertical="center"/>
    </xf>
    <xf numFmtId="0" fontId="17" fillId="9" borderId="21" xfId="0" applyFont="1" applyFill="1" applyBorder="1" applyAlignment="1">
      <alignment horizontal="center" vertical="center" wrapText="1"/>
    </xf>
    <xf numFmtId="10" fontId="25" fillId="10" borderId="21" xfId="0" applyNumberFormat="1" applyFont="1" applyFill="1" applyBorder="1" applyAlignment="1">
      <alignment horizontal="center" vertical="center"/>
    </xf>
    <xf numFmtId="3" fontId="22" fillId="8" borderId="10" xfId="0" applyNumberFormat="1" applyFont="1" applyFill="1" applyBorder="1" applyAlignment="1">
      <alignment horizontal="center" vertical="center"/>
    </xf>
    <xf numFmtId="0" fontId="24" fillId="9" borderId="21" xfId="0" applyFont="1" applyFill="1" applyBorder="1" applyAlignment="1">
      <alignment horizontal="center" vertical="center" wrapText="1"/>
    </xf>
    <xf numFmtId="0" fontId="6" fillId="7" borderId="11" xfId="0" applyFont="1" applyFill="1" applyBorder="1"/>
    <xf numFmtId="0" fontId="26" fillId="8" borderId="12" xfId="0" applyFont="1" applyFill="1" applyBorder="1" applyAlignment="1">
      <alignment vertical="center" wrapText="1"/>
    </xf>
    <xf numFmtId="0" fontId="22" fillId="10" borderId="12" xfId="0" applyFont="1" applyFill="1" applyBorder="1" applyAlignment="1">
      <alignment horizontal="center" vertical="center"/>
    </xf>
    <xf numFmtId="0" fontId="6" fillId="7" borderId="13" xfId="0" applyFont="1" applyFill="1" applyBorder="1"/>
    <xf numFmtId="0" fontId="20" fillId="7" borderId="10" xfId="0" applyFont="1" applyFill="1" applyBorder="1" applyAlignment="1">
      <alignment horizontal="left" vertical="center" wrapText="1"/>
    </xf>
    <xf numFmtId="0" fontId="28" fillId="7" borderId="10" xfId="0" applyFont="1" applyFill="1" applyBorder="1" applyAlignment="1">
      <alignment wrapText="1"/>
    </xf>
    <xf numFmtId="165" fontId="29" fillId="8" borderId="10" xfId="0" applyNumberFormat="1" applyFont="1" applyFill="1" applyBorder="1" applyAlignment="1">
      <alignment horizontal="center" wrapText="1"/>
    </xf>
    <xf numFmtId="0" fontId="17" fillId="9" borderId="7" xfId="0" applyFont="1" applyFill="1" applyBorder="1" applyAlignment="1">
      <alignment horizontal="center" vertical="center"/>
    </xf>
    <xf numFmtId="0" fontId="30" fillId="8" borderId="10" xfId="0" applyFont="1" applyFill="1" applyBorder="1" applyAlignment="1">
      <alignment horizontal="center" vertical="center"/>
    </xf>
    <xf numFmtId="0" fontId="31" fillId="8" borderId="10" xfId="0" applyFont="1" applyFill="1" applyBorder="1" applyAlignment="1">
      <alignment horizontal="center" vertical="center"/>
    </xf>
    <xf numFmtId="0" fontId="32" fillId="8" borderId="10" xfId="0" applyFont="1" applyFill="1" applyBorder="1" applyAlignment="1">
      <alignment horizontal="center" vertical="center"/>
    </xf>
    <xf numFmtId="0" fontId="33" fillId="8" borderId="10" xfId="0" applyFont="1" applyFill="1" applyBorder="1" applyAlignment="1">
      <alignment horizontal="center" vertical="center"/>
    </xf>
    <xf numFmtId="0" fontId="34" fillId="8" borderId="10" xfId="0" applyFont="1" applyFill="1" applyBorder="1" applyAlignment="1">
      <alignment horizontal="center" vertical="center"/>
    </xf>
    <xf numFmtId="49" fontId="21" fillId="8" borderId="10" xfId="0" applyNumberFormat="1" applyFont="1" applyFill="1" applyBorder="1" applyAlignment="1">
      <alignment horizontal="center" vertical="center"/>
    </xf>
    <xf numFmtId="3" fontId="29" fillId="8" borderId="10" xfId="0" applyNumberFormat="1" applyFont="1" applyFill="1" applyBorder="1" applyAlignment="1">
      <alignment horizontal="center"/>
    </xf>
    <xf numFmtId="0" fontId="17" fillId="9" borderId="22" xfId="0" applyFont="1" applyFill="1" applyBorder="1" applyAlignment="1">
      <alignment horizontal="center" vertical="center"/>
    </xf>
    <xf numFmtId="0" fontId="35" fillId="8" borderId="10" xfId="0" applyFont="1" applyFill="1" applyBorder="1" applyAlignment="1">
      <alignment horizontal="center" vertical="center"/>
    </xf>
    <xf numFmtId="166" fontId="29" fillId="8" borderId="10" xfId="0" applyNumberFormat="1" applyFont="1" applyFill="1" applyBorder="1" applyAlignment="1">
      <alignment horizontal="center" wrapText="1"/>
    </xf>
    <xf numFmtId="0" fontId="36" fillId="8" borderId="10" xfId="0" applyFont="1" applyFill="1" applyBorder="1" applyAlignment="1">
      <alignment horizontal="center" vertical="center"/>
    </xf>
    <xf numFmtId="1" fontId="29" fillId="8" borderId="10" xfId="0" applyNumberFormat="1" applyFont="1" applyFill="1" applyBorder="1" applyAlignment="1">
      <alignment horizontal="center"/>
    </xf>
    <xf numFmtId="0" fontId="29" fillId="8" borderId="10" xfId="0" applyFont="1" applyFill="1" applyBorder="1" applyAlignment="1">
      <alignment horizontal="center"/>
    </xf>
    <xf numFmtId="0" fontId="20" fillId="7" borderId="10" xfId="0" applyFont="1" applyFill="1" applyBorder="1" applyAlignment="1">
      <alignment wrapText="1"/>
    </xf>
    <xf numFmtId="165" fontId="21" fillId="8" borderId="10" xfId="0" applyNumberFormat="1" applyFont="1" applyFill="1" applyBorder="1" applyAlignment="1">
      <alignment horizontal="center" vertical="center" wrapText="1"/>
    </xf>
    <xf numFmtId="0" fontId="7" fillId="7" borderId="12" xfId="0" applyFont="1" applyFill="1" applyBorder="1" applyAlignment="1">
      <alignment wrapText="1"/>
    </xf>
    <xf numFmtId="0" fontId="22" fillId="7" borderId="0" xfId="0" applyFont="1" applyFill="1" applyAlignment="1">
      <alignment wrapText="1"/>
    </xf>
    <xf numFmtId="0" fontId="22" fillId="7" borderId="0" xfId="0" applyFont="1" applyFill="1" applyAlignment="1">
      <alignment horizontal="center" vertical="center" wrapText="1"/>
    </xf>
    <xf numFmtId="0" fontId="39" fillId="7" borderId="0" xfId="0" applyFont="1" applyFill="1" applyAlignment="1">
      <alignment wrapText="1"/>
    </xf>
    <xf numFmtId="0" fontId="39" fillId="7" borderId="0" xfId="0" applyFont="1" applyFill="1" applyAlignment="1">
      <alignment horizontal="center" vertical="center" wrapText="1"/>
    </xf>
    <xf numFmtId="0" fontId="22" fillId="8" borderId="10" xfId="0" applyFont="1" applyFill="1" applyBorder="1" applyAlignment="1">
      <alignment wrapText="1"/>
    </xf>
    <xf numFmtId="0" fontId="40" fillId="8" borderId="10" xfId="0" applyFont="1" applyFill="1" applyBorder="1" applyAlignment="1">
      <alignment horizontal="left" wrapText="1"/>
    </xf>
    <xf numFmtId="0" fontId="41" fillId="10" borderId="10" xfId="0" applyFont="1" applyFill="1" applyBorder="1" applyAlignment="1">
      <alignment horizontal="center" vertical="center" wrapText="1"/>
    </xf>
    <xf numFmtId="0" fontId="41" fillId="3" borderId="10" xfId="0" applyFont="1" applyFill="1" applyBorder="1" applyAlignment="1">
      <alignment horizontal="center" vertical="center" wrapText="1"/>
    </xf>
    <xf numFmtId="0" fontId="40" fillId="0" borderId="0" xfId="0" applyFont="1" applyAlignment="1">
      <alignment horizontal="left"/>
    </xf>
    <xf numFmtId="0" fontId="40" fillId="8" borderId="0" xfId="0" applyFont="1" applyFill="1" applyAlignment="1">
      <alignment horizontal="left"/>
    </xf>
    <xf numFmtId="0" fontId="39" fillId="10" borderId="0" xfId="0" applyFont="1" applyFill="1" applyAlignment="1">
      <alignment horizontal="center" vertical="center" wrapText="1"/>
    </xf>
    <xf numFmtId="0" fontId="39" fillId="3" borderId="0" xfId="0" applyFont="1" applyFill="1" applyAlignment="1">
      <alignment horizontal="center" vertical="center" wrapText="1"/>
    </xf>
    <xf numFmtId="0" fontId="22" fillId="8" borderId="0" xfId="0" applyFont="1" applyFill="1" applyAlignment="1">
      <alignment wrapText="1"/>
    </xf>
    <xf numFmtId="0" fontId="22" fillId="10" borderId="0" xfId="0" applyFont="1" applyFill="1" applyAlignment="1">
      <alignment horizontal="center" vertical="center" wrapText="1"/>
    </xf>
    <xf numFmtId="0" fontId="22" fillId="3" borderId="0" xfId="0" applyFont="1" applyFill="1" applyAlignment="1">
      <alignment horizontal="center" vertical="center" wrapText="1"/>
    </xf>
    <xf numFmtId="0" fontId="22" fillId="7" borderId="0" xfId="0" applyFont="1" applyFill="1" applyAlignment="1">
      <alignment horizontal="center" wrapText="1"/>
    </xf>
    <xf numFmtId="0" fontId="40" fillId="0" borderId="0" xfId="0" applyFont="1" applyAlignment="1">
      <alignment horizontal="left" wrapText="1"/>
    </xf>
    <xf numFmtId="10" fontId="25" fillId="8" borderId="21" xfId="0" applyNumberFormat="1" applyFont="1" applyFill="1" applyBorder="1" applyAlignment="1">
      <alignment horizontal="center" vertical="center"/>
    </xf>
    <xf numFmtId="0" fontId="42" fillId="7" borderId="0" xfId="0" applyFont="1" applyFill="1" applyAlignment="1">
      <alignment horizontal="center" vertical="center" wrapText="1"/>
    </xf>
    <xf numFmtId="0" fontId="25" fillId="7" borderId="0" xfId="0" applyFont="1" applyFill="1" applyAlignment="1">
      <alignment horizontal="center" vertical="center"/>
    </xf>
    <xf numFmtId="165" fontId="19" fillId="8" borderId="21" xfId="0" applyNumberFormat="1" applyFont="1" applyFill="1" applyBorder="1" applyAlignment="1">
      <alignment horizontal="center" vertical="center"/>
    </xf>
    <xf numFmtId="0" fontId="22" fillId="8" borderId="12" xfId="0" applyFont="1" applyFill="1" applyBorder="1" applyAlignment="1">
      <alignment horizontal="center" vertical="center"/>
    </xf>
    <xf numFmtId="0" fontId="43" fillId="10" borderId="10" xfId="0" applyFont="1" applyFill="1" applyBorder="1" applyAlignment="1">
      <alignment horizontal="center" vertical="center"/>
    </xf>
    <xf numFmtId="1" fontId="21" fillId="8" borderId="10" xfId="0" applyNumberFormat="1" applyFont="1" applyFill="1" applyBorder="1" applyAlignment="1">
      <alignment horizontal="center" vertical="center"/>
    </xf>
    <xf numFmtId="0" fontId="17" fillId="9" borderId="22" xfId="0" applyFont="1" applyFill="1" applyBorder="1" applyAlignment="1">
      <alignment horizontal="center" vertical="center" wrapText="1"/>
    </xf>
    <xf numFmtId="165" fontId="44" fillId="8" borderId="10" xfId="0" applyNumberFormat="1" applyFont="1" applyFill="1" applyBorder="1" applyAlignment="1">
      <alignment horizontal="center" vertical="center"/>
    </xf>
    <xf numFmtId="167" fontId="44" fillId="8" borderId="10" xfId="0" applyNumberFormat="1" applyFont="1" applyFill="1" applyBorder="1" applyAlignment="1">
      <alignment horizontal="center" vertical="center"/>
    </xf>
    <xf numFmtId="0" fontId="29" fillId="8" borderId="10" xfId="0" applyFont="1" applyFill="1" applyBorder="1" applyAlignment="1">
      <alignment horizontal="center" vertical="center"/>
    </xf>
    <xf numFmtId="0" fontId="24" fillId="7" borderId="0" xfId="0" applyFont="1" applyFill="1" applyAlignment="1">
      <alignment horizontal="center" vertical="center" wrapText="1"/>
    </xf>
    <xf numFmtId="3" fontId="19" fillId="7" borderId="0" xfId="0" applyNumberFormat="1" applyFont="1" applyFill="1" applyAlignment="1">
      <alignment horizontal="center" vertical="center"/>
    </xf>
    <xf numFmtId="0" fontId="17" fillId="7" borderId="0" xfId="0" applyFont="1" applyFill="1"/>
    <xf numFmtId="0" fontId="45" fillId="7" borderId="0" xfId="0" applyFont="1" applyFill="1" applyAlignment="1">
      <alignment horizontal="center" vertical="center"/>
    </xf>
    <xf numFmtId="3" fontId="45"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10"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49" fontId="45" fillId="7" borderId="0" xfId="0" applyNumberFormat="1" applyFont="1" applyFill="1" applyAlignment="1">
      <alignment horizontal="center" vertical="center"/>
    </xf>
    <xf numFmtId="1" fontId="47" fillId="7" borderId="0" xfId="0" applyNumberFormat="1" applyFont="1" applyFill="1" applyAlignment="1">
      <alignment horizontal="center" vertical="center"/>
    </xf>
    <xf numFmtId="0" fontId="8" fillId="2" borderId="3" xfId="0" applyFont="1" applyFill="1" applyBorder="1" applyAlignment="1">
      <alignment horizontal="center" vertical="center" wrapText="1"/>
    </xf>
    <xf numFmtId="0" fontId="9" fillId="0" borderId="4" xfId="0" applyFont="1" applyBorder="1"/>
    <xf numFmtId="0" fontId="9" fillId="0" borderId="7" xfId="0" applyFont="1" applyBorder="1"/>
    <xf numFmtId="0" fontId="9" fillId="0" borderId="8" xfId="0" applyFont="1" applyBorder="1"/>
    <xf numFmtId="0" fontId="8" fillId="3" borderId="3" xfId="0" applyFont="1" applyFill="1" applyBorder="1" applyAlignment="1">
      <alignment horizontal="center" vertical="center" wrapText="1"/>
    </xf>
    <xf numFmtId="0" fontId="13" fillId="7" borderId="3" xfId="0" applyFont="1" applyFill="1" applyBorder="1" applyAlignment="1">
      <alignment horizontal="center" vertical="center"/>
    </xf>
    <xf numFmtId="0" fontId="9" fillId="0" borderId="15" xfId="0" applyFont="1" applyBorder="1"/>
    <xf numFmtId="0" fontId="9" fillId="0" borderId="18" xfId="0" applyFont="1" applyBorder="1"/>
    <xf numFmtId="0" fontId="0" fillId="0" borderId="0" xfId="0"/>
    <xf numFmtId="0" fontId="9" fillId="0" borderId="19" xfId="0" applyFont="1" applyBorder="1"/>
    <xf numFmtId="0" fontId="9" fillId="0" borderId="17" xfId="0" applyFont="1" applyBorder="1"/>
    <xf numFmtId="10" fontId="13" fillId="8" borderId="14" xfId="0" applyNumberFormat="1" applyFont="1" applyFill="1" applyBorder="1" applyAlignment="1">
      <alignment horizontal="center" vertical="center"/>
    </xf>
    <xf numFmtId="0" fontId="9" fillId="0" borderId="20" xfId="0" applyFont="1" applyBorder="1"/>
    <xf numFmtId="0" fontId="9" fillId="0" borderId="16" xfId="0" applyFont="1" applyBorder="1"/>
    <xf numFmtId="0" fontId="12" fillId="7" borderId="14" xfId="0" applyFont="1" applyFill="1" applyBorder="1" applyAlignment="1">
      <alignment horizontal="center" vertical="center" wrapText="1"/>
    </xf>
    <xf numFmtId="49" fontId="12" fillId="8" borderId="14" xfId="0" applyNumberFormat="1" applyFont="1" applyFill="1" applyBorder="1" applyAlignment="1">
      <alignment horizontal="center" vertical="center"/>
    </xf>
    <xf numFmtId="0" fontId="12" fillId="7" borderId="3" xfId="0" applyFont="1" applyFill="1" applyBorder="1" applyAlignment="1">
      <alignment horizontal="center" vertical="center"/>
    </xf>
    <xf numFmtId="0" fontId="12" fillId="8" borderId="3" xfId="0" applyFont="1" applyFill="1" applyBorder="1" applyAlignment="1">
      <alignment horizontal="center" vertical="center"/>
    </xf>
    <xf numFmtId="0" fontId="14" fillId="8" borderId="3" xfId="0" applyFont="1" applyFill="1" applyBorder="1" applyAlignment="1">
      <alignment wrapText="1"/>
    </xf>
    <xf numFmtId="0" fontId="6" fillId="7" borderId="3" xfId="0" applyFont="1" applyFill="1" applyBorder="1" applyAlignment="1">
      <alignment horizontal="center"/>
    </xf>
    <xf numFmtId="0" fontId="37" fillId="7" borderId="23" xfId="0" applyFont="1" applyFill="1" applyBorder="1"/>
    <xf numFmtId="0" fontId="9" fillId="0" borderId="24" xfId="0" applyFont="1" applyBorder="1"/>
    <xf numFmtId="0" fontId="8" fillId="5" borderId="3" xfId="0" applyFont="1" applyFill="1" applyBorder="1" applyAlignment="1">
      <alignment horizontal="center" vertical="center" wrapText="1"/>
    </xf>
    <xf numFmtId="3" fontId="27" fillId="9" borderId="14" xfId="0" applyNumberFormat="1" applyFont="1" applyFill="1" applyBorder="1" applyAlignment="1">
      <alignment horizontal="center" vertical="center"/>
    </xf>
    <xf numFmtId="0" fontId="8" fillId="8" borderId="3" xfId="0" applyFont="1" applyFill="1" applyBorder="1" applyAlignment="1">
      <alignment horizontal="center" vertical="center" wrapText="1"/>
    </xf>
    <xf numFmtId="0" fontId="17" fillId="9" borderId="14" xfId="0" applyFont="1" applyFill="1" applyBorder="1" applyAlignment="1">
      <alignment horizontal="center" vertical="center" wrapText="1"/>
    </xf>
    <xf numFmtId="10" fontId="18" fillId="10" borderId="14" xfId="0" applyNumberFormat="1" applyFont="1" applyFill="1" applyBorder="1" applyAlignment="1">
      <alignment horizontal="center" vertical="center"/>
    </xf>
    <xf numFmtId="10" fontId="19" fillId="10" borderId="14" xfId="0" applyNumberFormat="1" applyFont="1" applyFill="1" applyBorder="1" applyAlignment="1">
      <alignment horizontal="center" vertical="center"/>
    </xf>
    <xf numFmtId="0" fontId="8" fillId="4" borderId="3" xfId="0" applyFont="1" applyFill="1" applyBorder="1" applyAlignment="1">
      <alignment horizontal="center" vertical="center" wrapText="1"/>
    </xf>
    <xf numFmtId="0" fontId="38" fillId="0" borderId="0" xfId="0" applyFont="1" applyAlignment="1">
      <alignment horizontal="left" wrapText="1"/>
    </xf>
    <xf numFmtId="10" fontId="19" fillId="8" borderId="14" xfId="0" applyNumberFormat="1" applyFont="1" applyFill="1" applyBorder="1" applyAlignment="1">
      <alignment horizontal="center" vertical="center"/>
    </xf>
  </cellXfs>
  <cellStyles count="1">
    <cellStyle name="Обычный" xfId="0" builtinId="0"/>
  </cellStyles>
  <dxfs count="2">
    <dxf>
      <fill>
        <patternFill patternType="solid">
          <fgColor rgb="FFFFFFFF"/>
          <bgColor rgb="FFFFFFFF"/>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2500" b="1">
                <a:solidFill>
                  <a:srgbClr val="666666"/>
                </a:solidFill>
                <a:latin typeface="Arial"/>
              </a:defRPr>
            </a:pPr>
            <a:r>
              <a:rPr sz="2500" b="1">
                <a:solidFill>
                  <a:srgbClr val="666666"/>
                </a:solidFill>
                <a:latin typeface="Arial"/>
              </a:rPr>
              <a:t>Количество просмотров по типам трафика</a:t>
            </a:r>
          </a:p>
        </c:rich>
      </c:tx>
      <c:overlay val="0"/>
    </c:title>
    <c:autoTitleDeleted val="0"/>
    <c:plotArea>
      <c:layout/>
      <c:barChart>
        <c:barDir val="bar"/>
        <c:grouping val="stacked"/>
        <c:varyColors val="1"/>
        <c:ser>
          <c:idx val="0"/>
          <c:order val="0"/>
          <c:spPr>
            <a:solidFill>
              <a:srgbClr val="66EF66"/>
            </a:solidFill>
            <a:ln cmpd="sng">
              <a:solidFill>
                <a:srgbClr val="000000"/>
              </a:solidFill>
            </a:ln>
          </c:spPr>
          <c:invertIfNegative val="1"/>
          <c:dPt>
            <c:idx val="0"/>
            <c:invertIfNegative val="1"/>
            <c:bubble3D val="0"/>
            <c:extLst>
              <c:ext xmlns:c16="http://schemas.microsoft.com/office/drawing/2014/chart" uri="{C3380CC4-5D6E-409C-BE32-E72D297353CC}">
                <c16:uniqueId val="{00000000-0D3A-4DC8-813E-2B8A9B5B0BB7}"/>
              </c:ext>
            </c:extLst>
          </c:dPt>
          <c:dPt>
            <c:idx val="1"/>
            <c:invertIfNegative val="1"/>
            <c:bubble3D val="0"/>
            <c:spPr>
              <a:solidFill>
                <a:srgbClr val="F15FA1"/>
              </a:solidFill>
              <a:ln cmpd="sng">
                <a:solidFill>
                  <a:srgbClr val="000000"/>
                </a:solidFill>
              </a:ln>
            </c:spPr>
            <c:extLst>
              <c:ext xmlns:c16="http://schemas.microsoft.com/office/drawing/2014/chart" uri="{C3380CC4-5D6E-409C-BE32-E72D297353CC}">
                <c16:uniqueId val="{00000002-0D3A-4DC8-813E-2B8A9B5B0BB7}"/>
              </c:ext>
            </c:extLst>
          </c:dPt>
          <c:dLbls>
            <c:spPr>
              <a:noFill/>
              <a:ln>
                <a:noFill/>
              </a:ln>
              <a:effectLst/>
            </c:spPr>
            <c:txPr>
              <a:bodyPr/>
              <a:lstStyle/>
              <a:p>
                <a:pPr lvl="0">
                  <a:defRPr sz="3000">
                    <a:solidFill>
                      <a:srgbClr val="434343"/>
                    </a:solidFill>
                    <a:latin typeface="Aria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 Кол-во просмотров'!$D$5:$D$6</c:f>
              <c:numCache>
                <c:formatCode>#,##0</c:formatCode>
                <c:ptCount val="2"/>
                <c:pt idx="0">
                  <c:v>88470</c:v>
                </c:pt>
                <c:pt idx="1">
                  <c:v>171570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D3A-4DC8-813E-2B8A9B5B0BB7}"/>
            </c:ext>
          </c:extLst>
        </c:ser>
        <c:dLbls>
          <c:showLegendKey val="0"/>
          <c:showVal val="0"/>
          <c:showCatName val="0"/>
          <c:showSerName val="0"/>
          <c:showPercent val="0"/>
          <c:showBubbleSize val="0"/>
        </c:dLbls>
        <c:gapWidth val="150"/>
        <c:overlap val="100"/>
        <c:axId val="2050670505"/>
        <c:axId val="41481634"/>
      </c:barChart>
      <c:catAx>
        <c:axId val="2050670505"/>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41481634"/>
        <c:crosses val="autoZero"/>
        <c:auto val="1"/>
        <c:lblAlgn val="ctr"/>
        <c:lblOffset val="100"/>
        <c:noMultiLvlLbl val="1"/>
      </c:catAx>
      <c:valAx>
        <c:axId val="414816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Arial"/>
              </a:defRPr>
            </a:pPr>
            <a:endParaRPr lang="ru-RU"/>
          </a:p>
        </c:txPr>
        <c:crossAx val="2050670505"/>
        <c:crosses val="max"/>
        <c:crossBetween val="between"/>
      </c:valAx>
    </c:plotArea>
    <c:legend>
      <c:legendPos val="r"/>
      <c:overlay val="0"/>
      <c:txPr>
        <a:bodyPr/>
        <a:lstStyle/>
        <a:p>
          <a:pPr lvl="0">
            <a:defRPr b="0">
              <a:solidFill>
                <a:srgbClr val="1A1A1A"/>
              </a:solidFill>
              <a:latin typeface="Arial"/>
            </a:defRPr>
          </a:pPr>
          <a:endParaRPr lang="ru-R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2500" b="1">
                <a:solidFill>
                  <a:srgbClr val="666666"/>
                </a:solidFill>
                <a:latin typeface="Arial"/>
              </a:defRPr>
            </a:pPr>
            <a:r>
              <a:rPr sz="2500" b="1">
                <a:solidFill>
                  <a:srgbClr val="666666"/>
                </a:solidFill>
                <a:latin typeface="Arial"/>
              </a:rPr>
              <a:t>Количество просмотров по типам трафика</a:t>
            </a:r>
          </a:p>
        </c:rich>
      </c:tx>
      <c:overlay val="0"/>
    </c:title>
    <c:autoTitleDeleted val="0"/>
    <c:plotArea>
      <c:layout/>
      <c:barChart>
        <c:barDir val="bar"/>
        <c:grouping val="stacked"/>
        <c:varyColors val="1"/>
        <c:ser>
          <c:idx val="0"/>
          <c:order val="0"/>
          <c:spPr>
            <a:solidFill>
              <a:srgbClr val="66EF66"/>
            </a:solidFill>
            <a:ln cmpd="sng">
              <a:solidFill>
                <a:srgbClr val="000000"/>
              </a:solidFill>
            </a:ln>
          </c:spPr>
          <c:invertIfNegative val="1"/>
          <c:dPt>
            <c:idx val="0"/>
            <c:invertIfNegative val="1"/>
            <c:bubble3D val="0"/>
            <c:extLst>
              <c:ext xmlns:c16="http://schemas.microsoft.com/office/drawing/2014/chart" uri="{C3380CC4-5D6E-409C-BE32-E72D297353CC}">
                <c16:uniqueId val="{00000000-0F96-40A5-9227-CAABD4489C88}"/>
              </c:ext>
            </c:extLst>
          </c:dPt>
          <c:dPt>
            <c:idx val="1"/>
            <c:invertIfNegative val="1"/>
            <c:bubble3D val="0"/>
            <c:spPr>
              <a:solidFill>
                <a:srgbClr val="F15FA1"/>
              </a:solidFill>
              <a:ln cmpd="sng">
                <a:solidFill>
                  <a:srgbClr val="000000"/>
                </a:solidFill>
              </a:ln>
            </c:spPr>
            <c:extLst>
              <c:ext xmlns:c16="http://schemas.microsoft.com/office/drawing/2014/chart" uri="{C3380CC4-5D6E-409C-BE32-E72D297353CC}">
                <c16:uniqueId val="{00000002-0F96-40A5-9227-CAABD4489C88}"/>
              </c:ext>
            </c:extLst>
          </c:dPt>
          <c:dLbls>
            <c:spPr>
              <a:noFill/>
              <a:ln>
                <a:noFill/>
              </a:ln>
              <a:effectLst/>
            </c:spPr>
            <c:txPr>
              <a:bodyPr/>
              <a:lstStyle/>
              <a:p>
                <a:pPr lvl="0">
                  <a:defRPr sz="3000">
                    <a:solidFill>
                      <a:srgbClr val="434343"/>
                    </a:solidFill>
                    <a:latin typeface="Aria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 Кол-во просмотров (копия)'!$D$7:$D$8</c:f>
              <c:numCache>
                <c:formatCode>#,##0</c:formatCode>
                <c:ptCount val="2"/>
                <c:pt idx="0">
                  <c:v>28</c:v>
                </c:pt>
                <c:pt idx="1">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F96-40A5-9227-CAABD4489C88}"/>
            </c:ext>
          </c:extLst>
        </c:ser>
        <c:dLbls>
          <c:showLegendKey val="0"/>
          <c:showVal val="0"/>
          <c:showCatName val="0"/>
          <c:showSerName val="0"/>
          <c:showPercent val="0"/>
          <c:showBubbleSize val="0"/>
        </c:dLbls>
        <c:gapWidth val="150"/>
        <c:overlap val="100"/>
        <c:axId val="1112150180"/>
        <c:axId val="1064391234"/>
      </c:barChart>
      <c:catAx>
        <c:axId val="11121501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064391234"/>
        <c:crosses val="autoZero"/>
        <c:auto val="1"/>
        <c:lblAlgn val="ctr"/>
        <c:lblOffset val="100"/>
        <c:noMultiLvlLbl val="1"/>
      </c:catAx>
      <c:valAx>
        <c:axId val="10643912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Arial"/>
              </a:defRPr>
            </a:pPr>
            <a:endParaRPr lang="ru-RU"/>
          </a:p>
        </c:txPr>
        <c:crossAx val="1112150180"/>
        <c:crosses val="max"/>
        <c:crossBetween val="between"/>
      </c:valAx>
    </c:plotArea>
    <c:legend>
      <c:legendPos val="r"/>
      <c:overlay val="0"/>
      <c:txPr>
        <a:bodyPr/>
        <a:lstStyle/>
        <a:p>
          <a:pPr lvl="0">
            <a:defRPr b="0">
              <a:solidFill>
                <a:srgbClr val="1A1A1A"/>
              </a:solidFill>
              <a:latin typeface="Arial"/>
            </a:defRPr>
          </a:pPr>
          <a:endParaRPr lang="ru-RU"/>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3000" b="1">
                <a:solidFill>
                  <a:srgbClr val="757575"/>
                </a:solidFill>
                <a:latin typeface="+mn-lt"/>
              </a:defRPr>
            </a:pPr>
            <a:r>
              <a:rPr lang="ru-RU" sz="3000" b="1">
                <a:solidFill>
                  <a:srgbClr val="757575"/>
                </a:solidFill>
                <a:latin typeface="+mn-lt"/>
              </a:rPr>
              <a:t>Конверсия в контакт</a:t>
            </a:r>
          </a:p>
        </c:rich>
      </c:tx>
      <c:overlay val="0"/>
    </c:title>
    <c:autoTitleDeleted val="0"/>
    <c:plotArea>
      <c:layout/>
      <c:barChart>
        <c:barDir val="bar"/>
        <c:grouping val="stacked"/>
        <c:varyColors val="1"/>
        <c:ser>
          <c:idx val="0"/>
          <c:order val="0"/>
          <c:spPr>
            <a:solidFill>
              <a:srgbClr val="4F81BD"/>
            </a:solidFill>
            <a:ln cmpd="sng">
              <a:solidFill>
                <a:srgbClr val="000000"/>
              </a:solidFill>
            </a:ln>
          </c:spPr>
          <c:invertIfNegative val="1"/>
          <c:dPt>
            <c:idx val="0"/>
            <c:invertIfNegative val="1"/>
            <c:bubble3D val="0"/>
            <c:spPr>
              <a:solidFill>
                <a:srgbClr val="66EF66"/>
              </a:solidFill>
              <a:ln cmpd="sng">
                <a:solidFill>
                  <a:srgbClr val="000000"/>
                </a:solidFill>
              </a:ln>
            </c:spPr>
            <c:extLst>
              <c:ext xmlns:c16="http://schemas.microsoft.com/office/drawing/2014/chart" uri="{C3380CC4-5D6E-409C-BE32-E72D297353CC}">
                <c16:uniqueId val="{00000001-039D-4565-BC9D-195E6FBB0F94}"/>
              </c:ext>
            </c:extLst>
          </c:dPt>
          <c:dPt>
            <c:idx val="1"/>
            <c:invertIfNegative val="1"/>
            <c:bubble3D val="0"/>
            <c:spPr>
              <a:solidFill>
                <a:srgbClr val="F15FA1"/>
              </a:solidFill>
              <a:ln cmpd="sng">
                <a:solidFill>
                  <a:srgbClr val="000000"/>
                </a:solidFill>
              </a:ln>
            </c:spPr>
            <c:extLst>
              <c:ext xmlns:c16="http://schemas.microsoft.com/office/drawing/2014/chart" uri="{C3380CC4-5D6E-409C-BE32-E72D297353CC}">
                <c16:uniqueId val="{00000003-039D-4565-BC9D-195E6FBB0F94}"/>
              </c:ext>
            </c:extLst>
          </c:dPt>
          <c:dLbls>
            <c:spPr>
              <a:noFill/>
              <a:ln>
                <a:noFill/>
              </a:ln>
              <a:effectLst/>
            </c:spPr>
            <c:txPr>
              <a:bodyPr/>
              <a:lstStyle/>
              <a:p>
                <a:pPr lvl="0">
                  <a:defRPr sz="3000" b="0">
                    <a:solidFill>
                      <a:srgbClr val="434343"/>
                    </a:solidFill>
                    <a:latin typeface="Aria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'Общий  (копия) (копия) (копия)'!$P$6:$P$7</c:f>
              <c:numCache>
                <c:formatCode>0.00%</c:formatCode>
                <c:ptCount val="2"/>
                <c:pt idx="0">
                  <c:v>1.2266666666666667E-2</c:v>
                </c:pt>
                <c:pt idx="1">
                  <c:v>2.4533333333333334E-2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039D-4565-BC9D-195E6FBB0F94}"/>
            </c:ext>
          </c:extLst>
        </c:ser>
        <c:dLbls>
          <c:showLegendKey val="0"/>
          <c:showVal val="0"/>
          <c:showCatName val="0"/>
          <c:showSerName val="0"/>
          <c:showPercent val="0"/>
          <c:showBubbleSize val="0"/>
        </c:dLbls>
        <c:gapWidth val="150"/>
        <c:overlap val="100"/>
        <c:axId val="325560052"/>
        <c:axId val="1312800652"/>
      </c:barChart>
      <c:catAx>
        <c:axId val="325560052"/>
        <c:scaling>
          <c:orientation val="maxMin"/>
        </c:scaling>
        <c:delete val="0"/>
        <c:axPos val="l"/>
        <c:title>
          <c:tx>
            <c:rich>
              <a:bodyPr/>
              <a:lstStyle/>
              <a:p>
                <a:pPr lvl="0">
                  <a:defRPr b="0">
                    <a:solidFill>
                      <a:srgbClr val="000000"/>
                    </a:solidFill>
                    <a:latin typeface="+mn-lt"/>
                  </a:defRPr>
                </a:pPr>
                <a:endParaRPr lang="ru-R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312800652"/>
        <c:crosses val="autoZero"/>
        <c:auto val="1"/>
        <c:lblAlgn val="ctr"/>
        <c:lblOffset val="100"/>
        <c:noMultiLvlLbl val="1"/>
      </c:catAx>
      <c:valAx>
        <c:axId val="13128006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ru-RU"/>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325560052"/>
        <c:crosses val="max"/>
        <c:crossBetween val="between"/>
      </c:valAx>
    </c:plotArea>
    <c:legend>
      <c:legendPos val="r"/>
      <c:overlay val="0"/>
      <c:txPr>
        <a:bodyPr/>
        <a:lstStyle/>
        <a:p>
          <a:pPr lvl="0" rt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3000" b="1">
                <a:solidFill>
                  <a:srgbClr val="757575"/>
                </a:solidFill>
                <a:latin typeface="+mn-lt"/>
              </a:defRPr>
            </a:pPr>
            <a:r>
              <a:rPr lang="ru-RU" sz="3000" b="1">
                <a:solidFill>
                  <a:srgbClr val="757575"/>
                </a:solidFill>
                <a:latin typeface="+mn-lt"/>
              </a:rPr>
              <a:t>Цена просмотра</a:t>
            </a:r>
          </a:p>
        </c:rich>
      </c:tx>
      <c:overlay val="0"/>
    </c:title>
    <c:autoTitleDeleted val="0"/>
    <c:plotArea>
      <c:layout/>
      <c:barChart>
        <c:barDir val="bar"/>
        <c:grouping val="stacked"/>
        <c:varyColors val="1"/>
        <c:ser>
          <c:idx val="0"/>
          <c:order val="0"/>
          <c:spPr>
            <a:solidFill>
              <a:srgbClr val="4F81BD"/>
            </a:solidFill>
            <a:ln cmpd="sng">
              <a:solidFill>
                <a:srgbClr val="000000"/>
              </a:solidFill>
            </a:ln>
          </c:spPr>
          <c:invertIfNegative val="1"/>
          <c:dPt>
            <c:idx val="0"/>
            <c:invertIfNegative val="1"/>
            <c:bubble3D val="0"/>
            <c:spPr>
              <a:solidFill>
                <a:srgbClr val="66EF66"/>
              </a:solidFill>
              <a:ln cmpd="sng">
                <a:solidFill>
                  <a:srgbClr val="000000"/>
                </a:solidFill>
              </a:ln>
            </c:spPr>
            <c:extLst>
              <c:ext xmlns:c16="http://schemas.microsoft.com/office/drawing/2014/chart" uri="{C3380CC4-5D6E-409C-BE32-E72D297353CC}">
                <c16:uniqueId val="{00000001-2131-47B8-A78E-1C38A1359B26}"/>
              </c:ext>
            </c:extLst>
          </c:dPt>
          <c:dPt>
            <c:idx val="1"/>
            <c:invertIfNegative val="1"/>
            <c:bubble3D val="0"/>
            <c:spPr>
              <a:solidFill>
                <a:srgbClr val="F15FA1"/>
              </a:solidFill>
              <a:ln cmpd="sng">
                <a:solidFill>
                  <a:srgbClr val="000000"/>
                </a:solidFill>
              </a:ln>
            </c:spPr>
            <c:extLst>
              <c:ext xmlns:c16="http://schemas.microsoft.com/office/drawing/2014/chart" uri="{C3380CC4-5D6E-409C-BE32-E72D297353CC}">
                <c16:uniqueId val="{00000003-2131-47B8-A78E-1C38A1359B26}"/>
              </c:ext>
            </c:extLst>
          </c:dPt>
          <c:dLbls>
            <c:spPr>
              <a:noFill/>
              <a:ln>
                <a:noFill/>
              </a:ln>
              <a:effectLst/>
            </c:spPr>
            <c:txPr>
              <a:bodyPr/>
              <a:lstStyle/>
              <a:p>
                <a:pPr lvl="0">
                  <a:defRPr sz="3000" b="0">
                    <a:solidFill>
                      <a:srgbClr val="434343"/>
                    </a:solidFill>
                    <a:latin typeface="Aria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'Общий  (копия) (копия) (копия)'!$P$6:$P$7</c:f>
              <c:numCache>
                <c:formatCode>0.00%</c:formatCode>
                <c:ptCount val="2"/>
                <c:pt idx="0">
                  <c:v>1.2266666666666667E-2</c:v>
                </c:pt>
                <c:pt idx="1">
                  <c:v>2.4533333333333334E-2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131-47B8-A78E-1C38A1359B26}"/>
            </c:ext>
          </c:extLst>
        </c:ser>
        <c:dLbls>
          <c:showLegendKey val="0"/>
          <c:showVal val="0"/>
          <c:showCatName val="0"/>
          <c:showSerName val="0"/>
          <c:showPercent val="0"/>
          <c:showBubbleSize val="0"/>
        </c:dLbls>
        <c:gapWidth val="150"/>
        <c:overlap val="100"/>
        <c:axId val="546300480"/>
        <c:axId val="992432452"/>
      </c:barChart>
      <c:catAx>
        <c:axId val="546300480"/>
        <c:scaling>
          <c:orientation val="maxMin"/>
        </c:scaling>
        <c:delete val="0"/>
        <c:axPos val="l"/>
        <c:title>
          <c:tx>
            <c:rich>
              <a:bodyPr/>
              <a:lstStyle/>
              <a:p>
                <a:pPr lvl="0">
                  <a:defRPr b="0">
                    <a:solidFill>
                      <a:srgbClr val="000000"/>
                    </a:solidFill>
                    <a:latin typeface="+mn-lt"/>
                  </a:defRPr>
                </a:pPr>
                <a:endParaRPr lang="ru-R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92432452"/>
        <c:crosses val="autoZero"/>
        <c:auto val="1"/>
        <c:lblAlgn val="ctr"/>
        <c:lblOffset val="100"/>
        <c:noMultiLvlLbl val="1"/>
      </c:catAx>
      <c:valAx>
        <c:axId val="9924324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ru-RU"/>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546300480"/>
        <c:crosses val="max"/>
        <c:crossBetween val="between"/>
      </c:valAx>
    </c:plotArea>
    <c:legend>
      <c:legendPos val="r"/>
      <c:overlay val="0"/>
      <c:txPr>
        <a:bodyPr/>
        <a:lstStyle/>
        <a:p>
          <a:pPr lvl="0" rt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3000" b="1">
                <a:solidFill>
                  <a:srgbClr val="757575"/>
                </a:solidFill>
                <a:latin typeface="+mn-lt"/>
              </a:defRPr>
            </a:pPr>
            <a:r>
              <a:rPr lang="ru-RU" sz="3000" b="1">
                <a:solidFill>
                  <a:srgbClr val="757575"/>
                </a:solidFill>
                <a:latin typeface="+mn-lt"/>
              </a:rPr>
              <a:t>Цена контакта</a:t>
            </a:r>
          </a:p>
        </c:rich>
      </c:tx>
      <c:overlay val="0"/>
    </c:title>
    <c:autoTitleDeleted val="0"/>
    <c:plotArea>
      <c:layout/>
      <c:barChart>
        <c:barDir val="bar"/>
        <c:grouping val="stacked"/>
        <c:varyColors val="1"/>
        <c:ser>
          <c:idx val="0"/>
          <c:order val="0"/>
          <c:spPr>
            <a:solidFill>
              <a:srgbClr val="4F81BD"/>
            </a:solidFill>
            <a:ln cmpd="sng">
              <a:solidFill>
                <a:srgbClr val="000000"/>
              </a:solidFill>
            </a:ln>
          </c:spPr>
          <c:invertIfNegative val="1"/>
          <c:dPt>
            <c:idx val="0"/>
            <c:invertIfNegative val="1"/>
            <c:bubble3D val="0"/>
            <c:spPr>
              <a:solidFill>
                <a:srgbClr val="66EF66"/>
              </a:solidFill>
              <a:ln cmpd="sng">
                <a:solidFill>
                  <a:srgbClr val="000000"/>
                </a:solidFill>
              </a:ln>
            </c:spPr>
            <c:extLst>
              <c:ext xmlns:c16="http://schemas.microsoft.com/office/drawing/2014/chart" uri="{C3380CC4-5D6E-409C-BE32-E72D297353CC}">
                <c16:uniqueId val="{00000001-9858-46A5-BC70-7ABE5E8707A6}"/>
              </c:ext>
            </c:extLst>
          </c:dPt>
          <c:dPt>
            <c:idx val="1"/>
            <c:invertIfNegative val="1"/>
            <c:bubble3D val="0"/>
            <c:spPr>
              <a:solidFill>
                <a:srgbClr val="F15FA1"/>
              </a:solidFill>
              <a:ln cmpd="sng">
                <a:solidFill>
                  <a:srgbClr val="000000"/>
                </a:solidFill>
              </a:ln>
            </c:spPr>
            <c:extLst>
              <c:ext xmlns:c16="http://schemas.microsoft.com/office/drawing/2014/chart" uri="{C3380CC4-5D6E-409C-BE32-E72D297353CC}">
                <c16:uniqueId val="{00000003-9858-46A5-BC70-7ABE5E8707A6}"/>
              </c:ext>
            </c:extLst>
          </c:dPt>
          <c:dLbls>
            <c:spPr>
              <a:noFill/>
              <a:ln>
                <a:noFill/>
              </a:ln>
              <a:effectLst/>
            </c:spPr>
            <c:txPr>
              <a:bodyPr/>
              <a:lstStyle/>
              <a:p>
                <a:pPr lvl="0">
                  <a:defRPr sz="3000" b="0">
                    <a:solidFill>
                      <a:srgbClr val="434343"/>
                    </a:solidFill>
                    <a:latin typeface="Aria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'Общий  (копия) (копия) (копия)'!$P$6:$P$7</c:f>
              <c:numCache>
                <c:formatCode>0.00%</c:formatCode>
                <c:ptCount val="2"/>
                <c:pt idx="0">
                  <c:v>1.2266666666666667E-2</c:v>
                </c:pt>
                <c:pt idx="1">
                  <c:v>2.4533333333333334E-2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858-46A5-BC70-7ABE5E8707A6}"/>
            </c:ext>
          </c:extLst>
        </c:ser>
        <c:dLbls>
          <c:showLegendKey val="0"/>
          <c:showVal val="0"/>
          <c:showCatName val="0"/>
          <c:showSerName val="0"/>
          <c:showPercent val="0"/>
          <c:showBubbleSize val="0"/>
        </c:dLbls>
        <c:gapWidth val="150"/>
        <c:overlap val="100"/>
        <c:axId val="1290024582"/>
        <c:axId val="983146373"/>
      </c:barChart>
      <c:catAx>
        <c:axId val="1290024582"/>
        <c:scaling>
          <c:orientation val="maxMin"/>
        </c:scaling>
        <c:delete val="0"/>
        <c:axPos val="l"/>
        <c:title>
          <c:tx>
            <c:rich>
              <a:bodyPr/>
              <a:lstStyle/>
              <a:p>
                <a:pPr lvl="0">
                  <a:defRPr b="0">
                    <a:solidFill>
                      <a:srgbClr val="000000"/>
                    </a:solidFill>
                    <a:latin typeface="+mn-lt"/>
                  </a:defRPr>
                </a:pPr>
                <a:endParaRPr lang="ru-R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83146373"/>
        <c:crosses val="autoZero"/>
        <c:auto val="1"/>
        <c:lblAlgn val="ctr"/>
        <c:lblOffset val="100"/>
        <c:noMultiLvlLbl val="1"/>
      </c:catAx>
      <c:valAx>
        <c:axId val="9831463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ru-RU"/>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290024582"/>
        <c:crosses val="max"/>
        <c:crossBetween val="between"/>
      </c:valAx>
    </c:plotArea>
    <c:legend>
      <c:legendPos val="r"/>
      <c:overlay val="0"/>
      <c:txPr>
        <a:bodyPr/>
        <a:lstStyle/>
        <a:p>
          <a:pPr lvl="0" rt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171450</xdr:rowOff>
    </xdr:from>
    <xdr:ext cx="5800725" cy="3533775"/>
    <xdr:graphicFrame macro="">
      <xdr:nvGraphicFramePr>
        <xdr:cNvPr id="2" name="Chart 1" title="Диаграмма">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3</xdr:row>
      <xdr:rowOff>171450</xdr:rowOff>
    </xdr:from>
    <xdr:ext cx="5800725" cy="3533775"/>
    <xdr:graphicFrame macro="">
      <xdr:nvGraphicFramePr>
        <xdr:cNvPr id="2" name="Chart 2" title="Диаграмма">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xdr:row>
      <xdr:rowOff>0</xdr:rowOff>
    </xdr:from>
    <xdr:ext cx="428625" cy="1905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533400</xdr:colOff>
      <xdr:row>4</xdr:row>
      <xdr:rowOff>0</xdr:rowOff>
    </xdr:from>
    <xdr:ext cx="3886200" cy="2400300"/>
    <xdr:graphicFrame macro="">
      <xdr:nvGraphicFramePr>
        <xdr:cNvPr id="3" name="Chart 3" title="Диаграмма">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209550</xdr:colOff>
      <xdr:row>4</xdr:row>
      <xdr:rowOff>0</xdr:rowOff>
    </xdr:from>
    <xdr:ext cx="3886200" cy="2400300"/>
    <xdr:graphicFrame macro="">
      <xdr:nvGraphicFramePr>
        <xdr:cNvPr id="4" name="Chart 4" title="Диаграмма">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819150</xdr:colOff>
      <xdr:row>4</xdr:row>
      <xdr:rowOff>0</xdr:rowOff>
    </xdr:from>
    <xdr:ext cx="3886200" cy="2400300"/>
    <xdr:graphicFrame macro="">
      <xdr:nvGraphicFramePr>
        <xdr:cNvPr id="5" name="Chart 5" title="Диаграмма">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vito.ru/moskva/remont_i_stroitelstvo/stroitelstvo_karkasnyh_domov_3677572625" TargetMode="External"/><Relationship Id="rId671" Type="http://schemas.openxmlformats.org/officeDocument/2006/relationships/hyperlink" Target="https://www.avito.ru/moskva/remont_i_stroitelstvo/karkasnyy_dom_8h8m_s_verandoy_4460188480" TargetMode="External"/><Relationship Id="rId769" Type="http://schemas.openxmlformats.org/officeDocument/2006/relationships/hyperlink" Target="https://www.avito.ru/moskva_zelenograd/remont_i_stroitelstvo/karkasnyy_dom_97m2_s_erkerom_6_komnat_14_4151487724" TargetMode="External"/><Relationship Id="rId976" Type="http://schemas.openxmlformats.org/officeDocument/2006/relationships/hyperlink" Target="https://www.avito.ru/user/d353740fdd532017c0643f19f759da2c/profile/all?src=search_seller_info&amp;sellerId=d353740fdd532017c0643f19f759da2c" TargetMode="External"/><Relationship Id="rId21" Type="http://schemas.openxmlformats.org/officeDocument/2006/relationships/hyperlink" Target="https://www.avito.ru/moskva/remont_i_stroitelstvo/karkasnyy_dachnyy_domik_bytovka_2984583135" TargetMode="External"/><Relationship Id="rId324" Type="http://schemas.openxmlformats.org/officeDocument/2006/relationships/hyperlink" Target="https://www.avito.ru/user/f24367175a23be2f3d18bb96258236e2/profile/all?src=search_seller_info&amp;sellerId=f24367175a23be2f3d18bb96258236e2" TargetMode="External"/><Relationship Id="rId531" Type="http://schemas.openxmlformats.org/officeDocument/2006/relationships/hyperlink" Target="https://www.avito.ru/moskva/remont_i_stroitelstvo/minidom_30_m2_4224022118" TargetMode="External"/><Relationship Id="rId629" Type="http://schemas.openxmlformats.org/officeDocument/2006/relationships/hyperlink" Target="https://www.avito.ru/moskva/remont_i_stroitelstvo/stilnyy_i_ochen_teplyy_dom_3382720759" TargetMode="External"/><Relationship Id="rId1161" Type="http://schemas.openxmlformats.org/officeDocument/2006/relationships/hyperlink" Target="https://www.avito.ru/moskva/remont_i_stroitelstvo/domik_karkasnyy_5h25_do-8175_4465790171" TargetMode="External"/><Relationship Id="rId170" Type="http://schemas.openxmlformats.org/officeDocument/2006/relationships/hyperlink" Target="https://www.avito.ru/user/0c6a46d07a83f14b797d49f59403399e/profile/all?src=search_seller_info&amp;sellerId=0c6a46d07a83f14b797d49f59403399e" TargetMode="External"/><Relationship Id="rId836" Type="http://schemas.openxmlformats.org/officeDocument/2006/relationships/hyperlink" Target="https://www.avito.ru/user/e925bb607b50350f1f92200dc078cf45/profile/all?src=search_seller_info&amp;sellerId=e925bb607b50350f1f92200dc078cf45" TargetMode="External"/><Relationship Id="rId1021" Type="http://schemas.openxmlformats.org/officeDocument/2006/relationships/hyperlink" Target="https://www.avito.ru/moskva/remont_i_stroitelstvo/karkasnyy_dachnyy_dom_ot_proizvoditelya_4354394934" TargetMode="External"/><Relationship Id="rId1119" Type="http://schemas.openxmlformats.org/officeDocument/2006/relationships/hyperlink" Target="https://www.avito.ru/moskva/remont_i_stroitelstvo/modulnyy_dom_30_m2_pod_klyuch_s_otdelkoy_4118026675" TargetMode="External"/><Relationship Id="rId268" Type="http://schemas.openxmlformats.org/officeDocument/2006/relationships/hyperlink" Target="https://www.avito.ru/user/f63ab0ffb6f803333503d6aae42b40c4/profile/all?src=search_seller_info&amp;sellerId=f63ab0ffb6f803333503d6aae42b40c4" TargetMode="External"/><Relationship Id="rId475" Type="http://schemas.openxmlformats.org/officeDocument/2006/relationships/hyperlink" Target="https://www.avito.ru/moskva/remont_i_stroitelstvo/dom_6h6_pod_klyuch_4057747663" TargetMode="External"/><Relationship Id="rId682" Type="http://schemas.openxmlformats.org/officeDocument/2006/relationships/hyperlink" Target="https://www.avito.ru/user/4024a3f080a5a96d47e6a23ae427a56c/profile/all?src=search_seller_info&amp;sellerId=4024a3f080a5a96d47e6a23ae427a56c" TargetMode="External"/><Relationship Id="rId903" Type="http://schemas.openxmlformats.org/officeDocument/2006/relationships/hyperlink" Target="https://www.avito.ru/moskva/remont_i_stroitelstvo/karkasnyy_dom_2557246151" TargetMode="External"/><Relationship Id="rId32" Type="http://schemas.openxmlformats.org/officeDocument/2006/relationships/hyperlink" Target="https://www.avito.ru/user/abd827726fd0d8d91c976917dfb7cdfd/profile/all?src=search_seller_info&amp;sellerId=abd827726fd0d8d91c976917dfb7cdfd" TargetMode="External"/><Relationship Id="rId128" Type="http://schemas.openxmlformats.org/officeDocument/2006/relationships/hyperlink" Target="https://www.avito.ru/user/8bb0ae1547eccd1c20701fd56303d4a9/profile/all?src=search_seller_info&amp;sellerId=8bb0ae1547eccd1c20701fd56303d4a9" TargetMode="External"/><Relationship Id="rId335" Type="http://schemas.openxmlformats.org/officeDocument/2006/relationships/hyperlink" Target="https://www.avito.ru/moskva/remont_i_stroitelstvo/karkasnyy_dom_pod_klyuch_v_ipoteku_s_garantiey_4080594216" TargetMode="External"/><Relationship Id="rId542" Type="http://schemas.openxmlformats.org/officeDocument/2006/relationships/hyperlink" Target="https://www.avito.ru/user/40e6b7cc74db7217c2ee705e16a3ec85/profile/all?src=search_seller_info&amp;sellerId=40e6b7cc74db7217c2ee705e16a3ec85" TargetMode="External"/><Relationship Id="rId987" Type="http://schemas.openxmlformats.org/officeDocument/2006/relationships/hyperlink" Target="https://www.avito.ru/moskva/remont_i_stroitelstvo/karkasnye_doma_pod_klyuch_2557382268" TargetMode="External"/><Relationship Id="rId1172" Type="http://schemas.openxmlformats.org/officeDocument/2006/relationships/hyperlink" Target="https://www.avito.ru/user/08384044fd6e7eaf2c174132247095d1/profile/all?src=search_seller_info&amp;sellerId=08384044fd6e7eaf2c174132247095d1" TargetMode="External"/><Relationship Id="rId181" Type="http://schemas.openxmlformats.org/officeDocument/2006/relationships/hyperlink" Target="https://www.avito.ru/moskva/remont_i_stroitelstvo/karkasnyy_dom_6h6m_2_etazh_uteplenno_variant_4012946368" TargetMode="External"/><Relationship Id="rId402" Type="http://schemas.openxmlformats.org/officeDocument/2006/relationships/hyperlink" Target="https://www.avito.ru/user/c7cda3dbdd8424baa7013ef3d07741ee/profile/all?src=search_seller_info&amp;sellerId=c7cda3dbdd8424baa7013ef3d07741ee" TargetMode="External"/><Relationship Id="rId847" Type="http://schemas.openxmlformats.org/officeDocument/2006/relationships/hyperlink" Target="https://www.avito.ru/moskva/remont_i_stroitelstvo/karkasnyy_dachnyy_domik_4347154478" TargetMode="External"/><Relationship Id="rId1032" Type="http://schemas.openxmlformats.org/officeDocument/2006/relationships/hyperlink" Target="https://www.avito.ru/user/63ad0c90c06bb2ac6334e190982f17c0/profile/all?src=search_seller_info&amp;sellerId=63ad0c90c06bb2ac6334e190982f17c0" TargetMode="External"/><Relationship Id="rId279" Type="http://schemas.openxmlformats.org/officeDocument/2006/relationships/hyperlink" Target="https://www.avito.ru/moskva/remont_i_stroitelstvo/karkasnyy_dom_80_m2_barnhaus_pod_klyuch_v_ipoteku_4054705846" TargetMode="External"/><Relationship Id="rId486" Type="http://schemas.openxmlformats.org/officeDocument/2006/relationships/hyperlink" Target="https://www.avito.ru/user/3dddf6b02d66b2a55631423f599f76b9/profile/all?src=search_seller_info&amp;sellerId=3dddf6b02d66b2a55631423f599f76b9" TargetMode="External"/><Relationship Id="rId693" Type="http://schemas.openxmlformats.org/officeDocument/2006/relationships/hyperlink" Target="https://www.avito.ru/moskva/remont_i_stroitelstvo/karkasnyy_sadovye_dom_6h6m_4674321612" TargetMode="External"/><Relationship Id="rId707" Type="http://schemas.openxmlformats.org/officeDocument/2006/relationships/hyperlink" Target="https://www.avito.ru/moskva/remont_i_stroitelstvo/gotovyy_karkasnyy_dom_pod_klyuch_4118145459" TargetMode="External"/><Relationship Id="rId914" Type="http://schemas.openxmlformats.org/officeDocument/2006/relationships/hyperlink" Target="https://www.avito.ru/user/d353740fdd532017c0643f19f759da2c/profile/all?src=search_seller_info&amp;sellerId=d353740fdd532017c0643f19f759da2c" TargetMode="External"/><Relationship Id="rId43" Type="http://schemas.openxmlformats.org/officeDocument/2006/relationships/hyperlink" Target="https://www.avito.ru/moskva/remont_i_stroitelstvo/dachnyy_karkasnyy_letniy_dom_2972859459" TargetMode="External"/><Relationship Id="rId139" Type="http://schemas.openxmlformats.org/officeDocument/2006/relationships/hyperlink" Target="https://www.avito.ru/moskva/remont_i_stroitelstvo/karkasnyy_modulnyy_dom_69_m2_pod_klyuch_4085686105" TargetMode="External"/><Relationship Id="rId346" Type="http://schemas.openxmlformats.org/officeDocument/2006/relationships/hyperlink" Target="https://www.avito.ru/user/5e6e8f747420447c18767a6abd11525fbc659ff079714c174f869caae78d798e/profile/all?src=search_seller_info&amp;sellerId=5e6e8f747420447c18767a6abd11525fbc659ff079714c174f869caae78d798e" TargetMode="External"/><Relationship Id="rId553" Type="http://schemas.openxmlformats.org/officeDocument/2006/relationships/hyperlink" Target="https://www.avito.ru/moskva/remont_i_stroitelstvo/karkasnyy_dom_8_7_standart_4187811897" TargetMode="External"/><Relationship Id="rId760" Type="http://schemas.openxmlformats.org/officeDocument/2006/relationships/hyperlink" Target="https://www.avito.ru/user/e925bb607b50350f1f92200dc078cf45/profile/all?src=search_seller_info&amp;sellerId=e925bb607b50350f1f92200dc078cf45" TargetMode="External"/><Relationship Id="rId998" Type="http://schemas.openxmlformats.org/officeDocument/2006/relationships/hyperlink" Target="https://www.avito.ru/user/e96202d926da26aa4f799c09b378882a/profile/all?src=search_seller_info&amp;sellerId=e96202d926da26aa4f799c09b378882a" TargetMode="External"/><Relationship Id="rId1183" Type="http://schemas.openxmlformats.org/officeDocument/2006/relationships/hyperlink" Target="https://www.avito.ru/moskva/remont_i_stroitelstvo/gostinitsa_na_4_nomera_ploschadyu_108m2_terrasy_3963553117" TargetMode="External"/><Relationship Id="rId192" Type="http://schemas.openxmlformats.org/officeDocument/2006/relationships/hyperlink" Target="https://www.avito.ru/user/34488a033c6bbeead051da731e422d26/profile/all?src=search_seller_info&amp;sellerId=34488a033c6bbeead051da731e422d26" TargetMode="External"/><Relationship Id="rId206" Type="http://schemas.openxmlformats.org/officeDocument/2006/relationships/hyperlink" Target="https://www.avito.ru/user/4024a3f080a5a96d47e6a23ae427a56c/profile/all?src=search_seller_info&amp;sellerId=4024a3f080a5a96d47e6a23ae427a56c" TargetMode="External"/><Relationship Id="rId413" Type="http://schemas.openxmlformats.org/officeDocument/2006/relationships/hyperlink" Target="https://www.avito.ru/moskva/remont_i_stroitelstvo/karkasnyy_dachnyy_dom_48_m_kv_s_dostavkoy_4161260930" TargetMode="External"/><Relationship Id="rId858" Type="http://schemas.openxmlformats.org/officeDocument/2006/relationships/hyperlink" Target="https://www.avito.ru/user/fd9fc1ccb7dd743181f18a5ef4ea13b4/profile/all?src=search_seller_info&amp;sellerId=fd9fc1ccb7dd743181f18a5ef4ea13b4" TargetMode="External"/><Relationship Id="rId1043" Type="http://schemas.openxmlformats.org/officeDocument/2006/relationships/hyperlink" Target="https://www.avito.ru/moskva/remont_i_stroitelstvo/dom_karkasnyy_barnhaus_7h5_m_do-1035_4433525717" TargetMode="External"/><Relationship Id="rId497" Type="http://schemas.openxmlformats.org/officeDocument/2006/relationships/hyperlink" Target="https://www.avito.ru/moskva/remont_i_stroitelstvo/karkasnyy_dom_a_freym_v_ipoteku_katalog_4049264047" TargetMode="External"/><Relationship Id="rId620" Type="http://schemas.openxmlformats.org/officeDocument/2006/relationships/hyperlink" Target="https://www.avito.ru/user/ef4f2a723962967b3786379747b2bbaa/profile/all?src=search_seller_info&amp;sellerId=ef4f2a723962967b3786379747b2bbaa" TargetMode="External"/><Relationship Id="rId718" Type="http://schemas.openxmlformats.org/officeDocument/2006/relationships/hyperlink" Target="https://www.avito.ru/user/08384044fd6e7eaf2c174132247095d1/profile/all?src=search_seller_info&amp;sellerId=08384044fd6e7eaf2c174132247095d1" TargetMode="External"/><Relationship Id="rId925" Type="http://schemas.openxmlformats.org/officeDocument/2006/relationships/hyperlink" Target="https://www.avito.ru/moskva/remont_i_stroitelstvo/dom_karkasnyy_barnhaus_7h5_m_dm-1642_4401528757" TargetMode="External"/><Relationship Id="rId357" Type="http://schemas.openxmlformats.org/officeDocument/2006/relationships/hyperlink" Target="https://www.avito.ru/moskva/remont_i_stroitelstvo/dom_afreym_3093017694" TargetMode="External"/><Relationship Id="rId1110" Type="http://schemas.openxmlformats.org/officeDocument/2006/relationships/hyperlink" Target="https://www.avito.ru/user/8194822cc08fe66bcdef88327b659392/profile/all?src=search_seller_info&amp;sellerId=8194822cc08fe66bcdef88327b659392" TargetMode="External"/><Relationship Id="rId54" Type="http://schemas.openxmlformats.org/officeDocument/2006/relationships/hyperlink" Target="https://www.avito.ru/user/5920fd68f31ffbc21976777bd90edc7f/profile/all?src=search_seller_info&amp;sellerId=5920fd68f31ffbc21976777bd90edc7f" TargetMode="External"/><Relationship Id="rId217" Type="http://schemas.openxmlformats.org/officeDocument/2006/relationships/hyperlink" Target="https://www.avito.ru/moskva/remont_i_stroitelstvo/karkasnyy_dom_6h6_s_kryltsom_3862786400" TargetMode="External"/><Relationship Id="rId564" Type="http://schemas.openxmlformats.org/officeDocument/2006/relationships/hyperlink" Target="https://www.avito.ru/user/d4b07712a100e874211413eac2e82263/profile/all?src=search_seller_info&amp;sellerId=d4b07712a100e874211413eac2e82263" TargetMode="External"/><Relationship Id="rId771" Type="http://schemas.openxmlformats.org/officeDocument/2006/relationships/hyperlink" Target="https://www.avito.ru/moskva/remont_i_stroitelstvo/karkasnyy_dom_9h8m_s_verandoy_4460157649" TargetMode="External"/><Relationship Id="rId869" Type="http://schemas.openxmlformats.org/officeDocument/2006/relationships/hyperlink" Target="https://www.avito.ru/moskva/remont_i_stroitelstvo/karkasnyy_dom_pod_klyuch_5h25_kdk-525_4530454860" TargetMode="External"/><Relationship Id="rId424" Type="http://schemas.openxmlformats.org/officeDocument/2006/relationships/hyperlink" Target="https://www.avito.ru/user/a6fd96930efc7632f4662f4c364b8d9e/profile/all?src=search_seller_info&amp;sellerId=a6fd96930efc7632f4662f4c364b8d9e" TargetMode="External"/><Relationship Id="rId631" Type="http://schemas.openxmlformats.org/officeDocument/2006/relationships/hyperlink" Target="https://www.avito.ru/moskva/remont_i_stroitelstvo/dvuhetazhnyy_dom_97h73_4021515132" TargetMode="External"/><Relationship Id="rId729" Type="http://schemas.openxmlformats.org/officeDocument/2006/relationships/hyperlink" Target="https://www.avito.ru/moskva_zelenograd/remont_i_stroitelstvo/karkasnyy_dom_pod_klyuch_4546226546" TargetMode="External"/><Relationship Id="rId1054" Type="http://schemas.openxmlformats.org/officeDocument/2006/relationships/hyperlink" Target="https://www.avito.ru/user/08384044fd6e7eaf2c174132247095d1/profile/all?src=search_seller_info&amp;sellerId=08384044fd6e7eaf2c174132247095d1" TargetMode="External"/><Relationship Id="rId270" Type="http://schemas.openxmlformats.org/officeDocument/2006/relationships/hyperlink" Target="https://www.avito.ru/user/4ab6552ba4f0af7fb5d6f3ac37022541/profile/all?src=search_seller_info&amp;sellerId=4ab6552ba4f0af7fb5d6f3ac37022541" TargetMode="External"/><Relationship Id="rId936" Type="http://schemas.openxmlformats.org/officeDocument/2006/relationships/hyperlink" Target="https://www.avito.ru/user/2c8657c8c631e90a7afb916033252eb2/profile/all?src=search_seller_info&amp;sellerId=2c8657c8c631e90a7afb916033252eb2" TargetMode="External"/><Relationship Id="rId1121" Type="http://schemas.openxmlformats.org/officeDocument/2006/relationships/hyperlink" Target="https://www.avito.ru/moskva/remont_i_stroitelstvo/modulnyy_dom_30_m2_pod_klyuch_s_otdelkoy_4086356580" TargetMode="External"/><Relationship Id="rId65" Type="http://schemas.openxmlformats.org/officeDocument/2006/relationships/hyperlink" Target="https://www.avito.ru/moskva/remont_i_stroitelstvo/dachnyy_karkasnyy_dom_pod_klyuch_4120631371" TargetMode="External"/><Relationship Id="rId130" Type="http://schemas.openxmlformats.org/officeDocument/2006/relationships/hyperlink" Target="https://www.avito.ru/user/a6fd96930efc7632f4662f4c364b8d9e/profile/all?src=search_seller_info&amp;sellerId=a6fd96930efc7632f4662f4c364b8d9e" TargetMode="External"/><Relationship Id="rId368" Type="http://schemas.openxmlformats.org/officeDocument/2006/relationships/hyperlink" Target="https://www.avito.ru/user/433e60081dbe1a9738a27f12d7d26773/profile/all?src=search_seller_info&amp;sellerId=433e60081dbe1a9738a27f12d7d26773" TargetMode="External"/><Relationship Id="rId575" Type="http://schemas.openxmlformats.org/officeDocument/2006/relationships/hyperlink" Target="https://www.avito.ru/moskva/remont_i_stroitelstvo/dom_dachnyy_6h6_36m_4188374809" TargetMode="External"/><Relationship Id="rId782" Type="http://schemas.openxmlformats.org/officeDocument/2006/relationships/hyperlink" Target="https://www.avito.ru/user/c40a6f5df0a1f05c4edf11f2b9639a33/profile/all?src=search_seller_info&amp;sellerId=c40a6f5df0a1f05c4edf11f2b9639a33" TargetMode="External"/><Relationship Id="rId228" Type="http://schemas.openxmlformats.org/officeDocument/2006/relationships/hyperlink" Target="https://www.avito.ru/user/0c6a46d07a83f14b797d49f59403399e/profile/all?src=search_seller_info&amp;sellerId=0c6a46d07a83f14b797d49f59403399e" TargetMode="External"/><Relationship Id="rId435" Type="http://schemas.openxmlformats.org/officeDocument/2006/relationships/hyperlink" Target="https://www.avito.ru/moskva/remont_i_stroitelstvo/karkasnyy_modulnyy_dom_pod_klyuch_4272154300" TargetMode="External"/><Relationship Id="rId642" Type="http://schemas.openxmlformats.org/officeDocument/2006/relationships/hyperlink" Target="https://www.avito.ru/user/7bb9af1da0060c5a8974cb33363c58ad/profile/all?src=search_seller_info&amp;sellerId=7bb9af1da0060c5a8974cb33363c58ad" TargetMode="External"/><Relationship Id="rId1065" Type="http://schemas.openxmlformats.org/officeDocument/2006/relationships/hyperlink" Target="https://www.avito.ru/moskva/remont_i_stroitelstvo/bytovka_uteplennaya_ot_proizvoditelya_4182880915" TargetMode="External"/><Relationship Id="rId281" Type="http://schemas.openxmlformats.org/officeDocument/2006/relationships/hyperlink" Target="https://www.avito.ru/moskva/remont_i_stroitelstvo/karkasnyy_dom_shale_6h8m_4220470146" TargetMode="External"/><Relationship Id="rId502" Type="http://schemas.openxmlformats.org/officeDocument/2006/relationships/hyperlink" Target="https://www.avito.ru/user/258eb0d8be7ed025e47b4a9e65760f6b/profile/all?src=search_seller_info&amp;sellerId=258eb0d8be7ed025e47b4a9e65760f6b" TargetMode="External"/><Relationship Id="rId947" Type="http://schemas.openxmlformats.org/officeDocument/2006/relationships/hyperlink" Target="https://www.avito.ru/moskva/remont_i_stroitelstvo/karkasnyy_dachnyy_dom_ot_proizvoditelya_4417979017" TargetMode="External"/><Relationship Id="rId1132" Type="http://schemas.openxmlformats.org/officeDocument/2006/relationships/hyperlink" Target="https://www.avito.ru/user/5d96d60c1c1539b807073a2896016b48/profile/all?src=search_seller_info&amp;sellerId=5d96d60c1c1539b807073a2896016b48" TargetMode="External"/><Relationship Id="rId76" Type="http://schemas.openxmlformats.org/officeDocument/2006/relationships/hyperlink" Target="https://www.avito.ru/user/aab6f85d173419210b28ea7eb30203b2/profile/all?src=search_seller_info&amp;sellerId=aab6f85d173419210b28ea7eb30203b2" TargetMode="External"/><Relationship Id="rId141" Type="http://schemas.openxmlformats.org/officeDocument/2006/relationships/hyperlink" Target="https://www.avito.ru/moskva/remont_i_stroitelstvo/karkasnyy_dom_pod_klyuch_s_garantiey_4057384220" TargetMode="External"/><Relationship Id="rId379" Type="http://schemas.openxmlformats.org/officeDocument/2006/relationships/hyperlink" Target="https://www.avito.ru/moskva/remont_i_stroitelstvo/dachnyy_dom_karkasnyy_dom_4347459101" TargetMode="External"/><Relationship Id="rId586" Type="http://schemas.openxmlformats.org/officeDocument/2006/relationships/hyperlink" Target="https://www.avito.ru/user/7bb9af1da0060c5a8974cb33363c58ad/profile/all?src=search_seller_info&amp;sellerId=7bb9af1da0060c5a8974cb33363c58ad" TargetMode="External"/><Relationship Id="rId793" Type="http://schemas.openxmlformats.org/officeDocument/2006/relationships/hyperlink" Target="https://www.avito.ru/moskva/remont_i_stroitelstvo/karkasnyy_dom_173_m2_4117612462" TargetMode="External"/><Relationship Id="rId807" Type="http://schemas.openxmlformats.org/officeDocument/2006/relationships/hyperlink" Target="https://www.avito.ru/moskva/remont_i_stroitelstvo/karkasnyy_dachnyy_dom_4354019878" TargetMode="External"/><Relationship Id="rId7" Type="http://schemas.openxmlformats.org/officeDocument/2006/relationships/hyperlink" Target="https://www.avito.ru/moskva/remont_i_stroitelstvo/karkasnyy_dom_2711736826" TargetMode="External"/><Relationship Id="rId239" Type="http://schemas.openxmlformats.org/officeDocument/2006/relationships/hyperlink" Target="https://www.avito.ru/moskva/remont_i_stroitelstvo/karkasnyy_dom_a_-_frame_6h6_3495440909" TargetMode="External"/><Relationship Id="rId446" Type="http://schemas.openxmlformats.org/officeDocument/2006/relationships/hyperlink" Target="https://www.avito.ru/user/a1c6d9b0554c4c701a7fa5d34d32b5ae/profile/all?src=search_seller_info&amp;sellerId=a1c6d9b0554c4c701a7fa5d34d32b5ae" TargetMode="External"/><Relationship Id="rId653" Type="http://schemas.openxmlformats.org/officeDocument/2006/relationships/hyperlink" Target="https://www.avito.ru/moskva/remont_i_stroitelstvo/stroitelstvo_brusovyh_i_karkasnyh_domov_i_ban_2362475713" TargetMode="External"/><Relationship Id="rId1076" Type="http://schemas.openxmlformats.org/officeDocument/2006/relationships/hyperlink" Target="https://www.avito.ru/user/2c8657c8c631e90a7afb916033252eb2/profile/all?src=search_seller_info&amp;sellerId=2c8657c8c631e90a7afb916033252eb2" TargetMode="External"/><Relationship Id="rId292" Type="http://schemas.openxmlformats.org/officeDocument/2006/relationships/hyperlink" Target="https://www.avito.ru/user/1d249005dc1dab22a218455cf33ee23b/profile/all?src=search_seller_info&amp;sellerId=1d249005dc1dab22a218455cf33ee23b" TargetMode="External"/><Relationship Id="rId306" Type="http://schemas.openxmlformats.org/officeDocument/2006/relationships/hyperlink" Target="https://www.avito.ru/user/74a8403e8c42047003970305ae51e8e4/profile/all?src=search_seller_info&amp;sellerId=74a8403e8c42047003970305ae51e8e4" TargetMode="External"/><Relationship Id="rId860" Type="http://schemas.openxmlformats.org/officeDocument/2006/relationships/hyperlink" Target="https://www.avito.ru/user/a6fd96930efc7632f4662f4c364b8d9e/profile/all?src=search_seller_info&amp;sellerId=a6fd96930efc7632f4662f4c364b8d9e" TargetMode="External"/><Relationship Id="rId958" Type="http://schemas.openxmlformats.org/officeDocument/2006/relationships/hyperlink" Target="https://www.avito.ru/user/e96202d926da26aa4f799c09b378882a/profile/all?src=search_seller_info&amp;sellerId=e96202d926da26aa4f799c09b378882a" TargetMode="External"/><Relationship Id="rId1143" Type="http://schemas.openxmlformats.org/officeDocument/2006/relationships/hyperlink" Target="https://www.avito.ru/moskva/remont_i_stroitelstvo/modulnaya_gostinitsa_72m2_s_terrasoy_54m2_4027558048" TargetMode="External"/><Relationship Id="rId87" Type="http://schemas.openxmlformats.org/officeDocument/2006/relationships/hyperlink" Target="https://www.avito.ru/moskva/remont_i_stroitelstvo/karkasnyy_dom_152_m2_teplyy_4147324553" TargetMode="External"/><Relationship Id="rId513" Type="http://schemas.openxmlformats.org/officeDocument/2006/relationships/hyperlink" Target="https://www.avito.ru/moskva/remont_i_stroitelstvo/mini_dom_5h4_dlya_sdachi_v_arendu_4192733581" TargetMode="External"/><Relationship Id="rId597" Type="http://schemas.openxmlformats.org/officeDocument/2006/relationships/hyperlink" Target="https://www.avito.ru/moskva/remont_i_stroitelstvo/gotovyy_karkasnyy_dom_pod_klyuch_3839031612" TargetMode="External"/><Relationship Id="rId720" Type="http://schemas.openxmlformats.org/officeDocument/2006/relationships/hyperlink" Target="https://www.avito.ru/user/c40a6f5df0a1f05c4edf11f2b9639a33/profile/all?src=search_seller_info&amp;sellerId=c40a6f5df0a1f05c4edf11f2b9639a33" TargetMode="External"/><Relationship Id="rId818" Type="http://schemas.openxmlformats.org/officeDocument/2006/relationships/hyperlink" Target="https://www.avito.ru/user/08384044fd6e7eaf2c174132247095d1/profile/all?src=search_seller_info&amp;sellerId=08384044fd6e7eaf2c174132247095d1" TargetMode="External"/><Relationship Id="rId152" Type="http://schemas.openxmlformats.org/officeDocument/2006/relationships/hyperlink" Target="https://www.avito.ru/user/5b5217ffbe1dfba3e4d5e06cbd63a15f/profile/all?src=search_seller_info&amp;sellerId=5b5217ffbe1dfba3e4d5e06cbd63a15f" TargetMode="External"/><Relationship Id="rId457" Type="http://schemas.openxmlformats.org/officeDocument/2006/relationships/hyperlink" Target="https://www.avito.ru/moskva/remont_i_stroitelstvo/karkasnyy_dom_6h6_2_etazha_pod_klyuch_4064636181" TargetMode="External"/><Relationship Id="rId1003" Type="http://schemas.openxmlformats.org/officeDocument/2006/relationships/hyperlink" Target="https://www.avito.ru/moskva/remont_i_stroitelstvo/karkasnyy_dachnyy_dom_pod_klyuch_4417701938" TargetMode="External"/><Relationship Id="rId1087" Type="http://schemas.openxmlformats.org/officeDocument/2006/relationships/hyperlink" Target="https://www.avito.ru/moskva/remont_i_stroitelstvo/dom_iz_brusa_3100810055" TargetMode="External"/><Relationship Id="rId664" Type="http://schemas.openxmlformats.org/officeDocument/2006/relationships/hyperlink" Target="https://www.avito.ru/user/409a87d4a4e021bfcd760ff2e55756aa/profile/all?src=search_seller_info&amp;sellerId=409a87d4a4e021bfcd760ff2e55756aa" TargetMode="External"/><Relationship Id="rId871" Type="http://schemas.openxmlformats.org/officeDocument/2006/relationships/hyperlink" Target="https://www.avito.ru/moskva/remont_i_stroitelstvo/karkasnyy_dachnyy_dom_4418458173" TargetMode="External"/><Relationship Id="rId969" Type="http://schemas.openxmlformats.org/officeDocument/2006/relationships/hyperlink" Target="https://www.avito.ru/moskva/remont_i_stroitelstvo/karkasnyy_dom_125_kv.m._terrasa_116_kv.m_4236275334" TargetMode="External"/><Relationship Id="rId14" Type="http://schemas.openxmlformats.org/officeDocument/2006/relationships/hyperlink" Target="https://www.avito.ru/user/edc2c0552aa2ce77aa42dc74a9834dbf/profile/all?src=search_seller_info&amp;sellerId=edc2c0552aa2ce77aa42dc74a9834dbf" TargetMode="External"/><Relationship Id="rId317" Type="http://schemas.openxmlformats.org/officeDocument/2006/relationships/hyperlink" Target="https://www.avito.ru/moskva/remont_i_stroitelstvo/karkasnyy_dom_ekonom_8h6_uteplenie_150_mm_4090272942" TargetMode="External"/><Relationship Id="rId524" Type="http://schemas.openxmlformats.org/officeDocument/2006/relationships/hyperlink" Target="https://www.avito.ru/user/1d249005dc1dab22a218455cf33ee23b/profile/all?src=search_seller_info&amp;sellerId=1d249005dc1dab22a218455cf33ee23b" TargetMode="External"/><Relationship Id="rId731" Type="http://schemas.openxmlformats.org/officeDocument/2006/relationships/hyperlink" Target="https://www.avito.ru/moskva/remont_i_stroitelstvo/dom_dlya_glempinga_modulnyy_dom_kapsulnyy_4609518862" TargetMode="External"/><Relationship Id="rId1154" Type="http://schemas.openxmlformats.org/officeDocument/2006/relationships/hyperlink" Target="https://www.avito.ru/user/5d96d60c1c1539b807073a2896016b48/profile/all?src=search_seller_info&amp;sellerId=5d96d60c1c1539b807073a2896016b48" TargetMode="External"/><Relationship Id="rId98" Type="http://schemas.openxmlformats.org/officeDocument/2006/relationships/hyperlink" Target="https://www.avito.ru/user/02395c5cfe6e0bdf447b6e59a5459399/profile/all?src=search_seller_info&amp;sellerId=02395c5cfe6e0bdf447b6e59a5459399" TargetMode="External"/><Relationship Id="rId163" Type="http://schemas.openxmlformats.org/officeDocument/2006/relationships/hyperlink" Target="https://www.avito.ru/moskva/remont_i_stroitelstvo/karkasnyy_dom_8h9m_s_terrasoy_4347356897" TargetMode="External"/><Relationship Id="rId370" Type="http://schemas.openxmlformats.org/officeDocument/2006/relationships/hyperlink" Target="https://www.avito.ru/user/823546c253b89dbe25fbeee61dd844f4b27c6662bcb4e4babf0c622c45ccace5/profile/all?src=search_seller_info&amp;sellerId=823546c253b89dbe25fbeee61dd844f4b27c6662bcb4e4babf0c622c45ccace5" TargetMode="External"/><Relationship Id="rId829" Type="http://schemas.openxmlformats.org/officeDocument/2006/relationships/hyperlink" Target="https://www.avito.ru/moskva/remont_i_stroitelstvo/karkasnyy_domik_4642470500" TargetMode="External"/><Relationship Id="rId1014" Type="http://schemas.openxmlformats.org/officeDocument/2006/relationships/hyperlink" Target="https://www.avito.ru/user/08384044fd6e7eaf2c174132247095d1/profile/all?src=search_seller_info&amp;sellerId=08384044fd6e7eaf2c174132247095d1" TargetMode="External"/><Relationship Id="rId230" Type="http://schemas.openxmlformats.org/officeDocument/2006/relationships/hyperlink" Target="https://www.avito.ru/user/8126848a4db08eba1de4ea25fd4076af/profile/all?src=search_seller_info&amp;sellerId=8126848a4db08eba1de4ea25fd4076af" TargetMode="External"/><Relationship Id="rId468" Type="http://schemas.openxmlformats.org/officeDocument/2006/relationships/hyperlink" Target="https://www.avito.ru/user/e474adba79c012997ed8b162b262782c/profile/all?src=search_seller_info&amp;sellerId=e474adba79c012997ed8b162b262782c" TargetMode="External"/><Relationship Id="rId675" Type="http://schemas.openxmlformats.org/officeDocument/2006/relationships/hyperlink" Target="https://www.avito.ru/moskva/remont_i_stroitelstvo/karkasnyy_dom_pod_klyuch_4326174475" TargetMode="External"/><Relationship Id="rId882" Type="http://schemas.openxmlformats.org/officeDocument/2006/relationships/hyperlink" Target="https://www.avito.ru/user/da67f4d8ca7b3b764459e83ee03f3301/profile/all?src=search_seller_info&amp;sellerId=da67f4d8ca7b3b764459e83ee03f3301" TargetMode="External"/><Relationship Id="rId1098" Type="http://schemas.openxmlformats.org/officeDocument/2006/relationships/hyperlink" Target="https://www.avito.ru/user/5d96d60c1c1539b807073a2896016b48/profile/all?src=search_seller_info&amp;sellerId=5d96d60c1c1539b807073a2896016b48" TargetMode="External"/><Relationship Id="rId25" Type="http://schemas.openxmlformats.org/officeDocument/2006/relationships/hyperlink" Target="https://www.avito.ru/moskva/remont_i_stroitelstvo/gotovyy_karkasnyy_dom_pod_klyuch_95_4095002293" TargetMode="External"/><Relationship Id="rId328" Type="http://schemas.openxmlformats.org/officeDocument/2006/relationships/hyperlink" Target="https://www.avito.ru/user/df2ffd682751c644e66c7eae6f1e773b/profile/all?src=search_seller_info&amp;sellerId=df2ffd682751c644e66c7eae6f1e773b" TargetMode="External"/><Relationship Id="rId535" Type="http://schemas.openxmlformats.org/officeDocument/2006/relationships/hyperlink" Target="https://www.avito.ru/moskva/remont_i_stroitelstvo/karkasnyy_dachnyy_domik_6h4_4177987432" TargetMode="External"/><Relationship Id="rId742" Type="http://schemas.openxmlformats.org/officeDocument/2006/relationships/hyperlink" Target="https://www.avito.ru/user/e96202d926da26aa4f799c09b378882a/profile/all?src=search_seller_info&amp;sellerId=e96202d926da26aa4f799c09b378882a" TargetMode="External"/><Relationship Id="rId1165" Type="http://schemas.openxmlformats.org/officeDocument/2006/relationships/hyperlink" Target="https://www.avito.ru/moskva/remont_i_stroitelstvo/domik_karkasnyy_5h25_dm-9461_4402211126" TargetMode="External"/><Relationship Id="rId174" Type="http://schemas.openxmlformats.org/officeDocument/2006/relationships/hyperlink" Target="https://www.avito.ru/user/8bb0ae1547eccd1c20701fd56303d4a9/profile/all?src=search_seller_info&amp;sellerId=8bb0ae1547eccd1c20701fd56303d4a9" TargetMode="External"/><Relationship Id="rId381" Type="http://schemas.openxmlformats.org/officeDocument/2006/relationships/hyperlink" Target="https://www.avito.ru/moskva/remont_i_stroitelstvo/karkasnyy_dom_9h6m_s_verandoy_4343937142" TargetMode="External"/><Relationship Id="rId602" Type="http://schemas.openxmlformats.org/officeDocument/2006/relationships/hyperlink" Target="https://www.avito.ru/user/a18e18a492270dc04eb012eef7e2edf5/profile/all?src=search_seller_info&amp;sellerId=a18e18a492270dc04eb012eef7e2edf5" TargetMode="External"/><Relationship Id="rId1025" Type="http://schemas.openxmlformats.org/officeDocument/2006/relationships/hyperlink" Target="https://www.avito.ru/moskva/remont_i_stroitelstvo/karkasnyy_dachnyy_dom_pod_klyuch_4354052562" TargetMode="External"/><Relationship Id="rId241" Type="http://schemas.openxmlformats.org/officeDocument/2006/relationships/hyperlink" Target="https://www.avito.ru/moskva/remont_i_stroitelstvo/karkasnyy_dachnyy_domik_3527318715" TargetMode="External"/><Relationship Id="rId479" Type="http://schemas.openxmlformats.org/officeDocument/2006/relationships/hyperlink" Target="https://www.avito.ru/moskva_zelenograd/remont_i_stroitelstvo/karkasnyy_dom_83m2_s_mansardoy_02_4150906561" TargetMode="External"/><Relationship Id="rId686" Type="http://schemas.openxmlformats.org/officeDocument/2006/relationships/hyperlink" Target="https://www.avito.ru/user/3ab1867dab810e619b52c73e5d95cbab/profile/all?src=search_seller_info&amp;sellerId=3ab1867dab810e619b52c73e5d95cbab" TargetMode="External"/><Relationship Id="rId893" Type="http://schemas.openxmlformats.org/officeDocument/2006/relationships/hyperlink" Target="https://www.avito.ru/moskva/remont_i_stroitelstvo/karkasnyy_dachnyy_dom_2588917830" TargetMode="External"/><Relationship Id="rId907" Type="http://schemas.openxmlformats.org/officeDocument/2006/relationships/hyperlink" Target="https://www.avito.ru/moskva/remont_i_stroitelstvo/dom_karkasnyy_barnhaus_7h48_do-6483_4434484081" TargetMode="External"/><Relationship Id="rId36" Type="http://schemas.openxmlformats.org/officeDocument/2006/relationships/hyperlink" Target="https://www.avito.ru/user/306cf0d98cbe3b70b87f9094c63c6d3d/profile/all?src=search_seller_info&amp;sellerId=306cf0d98cbe3b70b87f9094c63c6d3d" TargetMode="External"/><Relationship Id="rId339" Type="http://schemas.openxmlformats.org/officeDocument/2006/relationships/hyperlink" Target="https://www.avito.ru/moskva/remont_i_stroitelstvo/karkasnyy_sadovyy_dom_8h8m_s_verandoy_4347220489" TargetMode="External"/><Relationship Id="rId546" Type="http://schemas.openxmlformats.org/officeDocument/2006/relationships/hyperlink" Target="https://www.avito.ru/user/1d249005dc1dab22a218455cf33ee23b/profile/all?src=search_seller_info&amp;sellerId=1d249005dc1dab22a218455cf33ee23b" TargetMode="External"/><Relationship Id="rId753" Type="http://schemas.openxmlformats.org/officeDocument/2006/relationships/hyperlink" Target="https://www.avito.ru/moskva/remont_i_stroitelstvo/dachnyy_dom_karkasnyy_dom_4642360837" TargetMode="External"/><Relationship Id="rId1176" Type="http://schemas.openxmlformats.org/officeDocument/2006/relationships/hyperlink" Target="https://www.avito.ru/user/fd9fc1ccb7dd743181f18a5ef4ea13b4/profile/all?src=search_seller_info&amp;sellerId=fd9fc1ccb7dd743181f18a5ef4ea13b4" TargetMode="External"/><Relationship Id="rId101" Type="http://schemas.openxmlformats.org/officeDocument/2006/relationships/hyperlink" Target="https://www.avito.ru/moskva/remont_i_stroitelstvo/karkasnyy_dom_shale_7x9_3593303512" TargetMode="External"/><Relationship Id="rId185" Type="http://schemas.openxmlformats.org/officeDocument/2006/relationships/hyperlink" Target="https://www.avito.ru/moskva/remont_i_stroitelstvo/karkasnyy_dachnyy_domik_8h6_3946019248" TargetMode="External"/><Relationship Id="rId406" Type="http://schemas.openxmlformats.org/officeDocument/2006/relationships/hyperlink" Target="https://www.avito.ru/user/d4c817fe3d0f0a94f161d9494bc2818e/profile/all?src=search_seller_info&amp;sellerId=d4c817fe3d0f0a94f161d9494bc2818e" TargetMode="External"/><Relationship Id="rId960" Type="http://schemas.openxmlformats.org/officeDocument/2006/relationships/hyperlink" Target="https://www.avito.ru/user/c40a6f5df0a1f05c4edf11f2b9639a33/profile/all?src=search_seller_info&amp;sellerId=c40a6f5df0a1f05c4edf11f2b9639a33" TargetMode="External"/><Relationship Id="rId1036" Type="http://schemas.openxmlformats.org/officeDocument/2006/relationships/hyperlink" Target="https://www.avito.ru/user/4c8138f3e655f70207a8c90d00a80946/profile/all?src=search_seller_info&amp;sellerId=4c8138f3e655f70207a8c90d00a80946" TargetMode="External"/><Relationship Id="rId392" Type="http://schemas.openxmlformats.org/officeDocument/2006/relationships/hyperlink" Target="https://www.avito.ru/user/a12d8f93b5d8fa6db0ddd7517e246fa907ca67db281d24e3bb3644455becd49f/profile/all?src=search_seller_info&amp;sellerId=a12d8f93b5d8fa6db0ddd7517e246fa907ca67db281d24e3bb3644455becd49f" TargetMode="External"/><Relationship Id="rId613" Type="http://schemas.openxmlformats.org/officeDocument/2006/relationships/hyperlink" Target="https://www.avito.ru/moskva/remont_i_stroitelstvo/karkasnyy_dom_pod_klyuch_4126649066" TargetMode="External"/><Relationship Id="rId697" Type="http://schemas.openxmlformats.org/officeDocument/2006/relationships/hyperlink" Target="https://www.avito.ru/moskva_zelenograd/remont_i_stroitelstvo/stroitelstvo_karkasnyh_i_brusovyh_domov_i_ban_2394283649" TargetMode="External"/><Relationship Id="rId820" Type="http://schemas.openxmlformats.org/officeDocument/2006/relationships/hyperlink" Target="https://www.avito.ru/user/63ad0c90c06bb2ac6334e190982f17c0/profile/all?src=search_seller_info&amp;sellerId=63ad0c90c06bb2ac6334e190982f17c0" TargetMode="External"/><Relationship Id="rId918" Type="http://schemas.openxmlformats.org/officeDocument/2006/relationships/hyperlink" Target="https://www.avito.ru/user/c40a6f5df0a1f05c4edf11f2b9639a33/profile/all?src=search_seller_info&amp;sellerId=c40a6f5df0a1f05c4edf11f2b9639a33" TargetMode="External"/><Relationship Id="rId252" Type="http://schemas.openxmlformats.org/officeDocument/2006/relationships/hyperlink" Target="https://www.avito.ru/user/433e60081dbe1a9738a27f12d7d26773/profile/all?src=search_seller_info&amp;sellerId=433e60081dbe1a9738a27f12d7d26773" TargetMode="External"/><Relationship Id="rId1103" Type="http://schemas.openxmlformats.org/officeDocument/2006/relationships/hyperlink" Target="https://www.avito.ru/moskva/remont_i_stroitelstvo/restavratsiya_domov_4041220762" TargetMode="External"/><Relationship Id="rId1187" Type="http://schemas.openxmlformats.org/officeDocument/2006/relationships/hyperlink" Target="https://www.avito.ru/moskva/remont_i_stroitelstvo/modul_iz_bytovok_4183025530" TargetMode="External"/><Relationship Id="rId47" Type="http://schemas.openxmlformats.org/officeDocument/2006/relationships/hyperlink" Target="https://www.avito.ru/moskva/remont_i_stroitelstvo/derevyannyy_dom_dlya_kruglogodichnogo_prozhivaniya_4266136859" TargetMode="External"/><Relationship Id="rId112" Type="http://schemas.openxmlformats.org/officeDocument/2006/relationships/hyperlink" Target="https://www.avito.ru/user/fe63fecfbf7fd5852de05a2a3d56310e/profile/all?src=search_seller_info&amp;sellerId=fe63fecfbf7fd5852de05a2a3d56310e" TargetMode="External"/><Relationship Id="rId557" Type="http://schemas.openxmlformats.org/officeDocument/2006/relationships/hyperlink" Target="https://www.avito.ru/moskva/remont_i_stroitelstvo/stroitelstvo_karkasnyh_domov_barnhaus_3905321111" TargetMode="External"/><Relationship Id="rId764" Type="http://schemas.openxmlformats.org/officeDocument/2006/relationships/hyperlink" Target="https://www.avito.ru/user/5920fd68f31ffbc21976777bd90edc7f/profile/all?src=search_seller_info&amp;sellerId=5920fd68f31ffbc21976777bd90edc7f" TargetMode="External"/><Relationship Id="rId971" Type="http://schemas.openxmlformats.org/officeDocument/2006/relationships/hyperlink" Target="https://www.avito.ru/moskva_zelenograd/remont_i_stroitelstvo/dachnyy_domik_3239539097" TargetMode="External"/><Relationship Id="rId196" Type="http://schemas.openxmlformats.org/officeDocument/2006/relationships/hyperlink" Target="https://www.avito.ru/user/0848f61f9124224c26f403e8a2268c27/profile/all?src=search_seller_info&amp;sellerId=0848f61f9124224c26f403e8a2268c27" TargetMode="External"/><Relationship Id="rId417" Type="http://schemas.openxmlformats.org/officeDocument/2006/relationships/hyperlink" Target="https://www.avito.ru/moskva/remont_i_stroitelstvo/barnhaus_75_m2_pod_klyuch_3712745619" TargetMode="External"/><Relationship Id="rId624" Type="http://schemas.openxmlformats.org/officeDocument/2006/relationships/hyperlink" Target="https://www.avito.ru/user/f9ea2afc242a90f915448e26311b7967/profile/all?src=search_seller_info&amp;sellerId=f9ea2afc242a90f915448e26311b7967" TargetMode="External"/><Relationship Id="rId831" Type="http://schemas.openxmlformats.org/officeDocument/2006/relationships/hyperlink" Target="https://www.avito.ru/moskva/remont_i_stroitelstvo/karkasnyy_dom_pod_klyuch._podarki_2460980777" TargetMode="External"/><Relationship Id="rId1047" Type="http://schemas.openxmlformats.org/officeDocument/2006/relationships/hyperlink" Target="https://www.avito.ru/moskva/remont_i_stroitelstvo/dom_karkasnyy_barnhaus_7h5_m_do-5929_4433898699" TargetMode="External"/><Relationship Id="rId263" Type="http://schemas.openxmlformats.org/officeDocument/2006/relationships/hyperlink" Target="https://www.avito.ru/moskva/remont_i_stroitelstvo/bolshoy_karkasnyy_dom_mavik_v_stile_hay_tek_2045487573" TargetMode="External"/><Relationship Id="rId470" Type="http://schemas.openxmlformats.org/officeDocument/2006/relationships/hyperlink" Target="https://www.avito.ru/user/5aba74e486987bea7c93696c8fa41b85/profile/all?src=search_seller_info&amp;sellerId=5aba74e486987bea7c93696c8fa41b85" TargetMode="External"/><Relationship Id="rId929" Type="http://schemas.openxmlformats.org/officeDocument/2006/relationships/hyperlink" Target="https://www.avito.ru/moskva/remont_i_stroitelstvo/proekt_doma_vastu_sazheni_zolotaya_proportsiya_4369757520" TargetMode="External"/><Relationship Id="rId1114" Type="http://schemas.openxmlformats.org/officeDocument/2006/relationships/hyperlink" Target="https://www.avito.ru/user/2a3b7398e3b0691d7b38407fc930dcbe/profile/all?src=search_seller_info&amp;sellerId=2a3b7398e3b0691d7b38407fc930dcbe" TargetMode="External"/><Relationship Id="rId58" Type="http://schemas.openxmlformats.org/officeDocument/2006/relationships/hyperlink" Target="https://www.avito.ru/user/a12d8f93b5d8fa6db0ddd7517e246fa962bbd8abd2a1c32ad53b5dbaa5127657/profile/all?src=search_seller_info&amp;sellerId=a12d8f93b5d8fa6db0ddd7517e246fa962bbd8abd2a1c32ad53b5dbaa5127657" TargetMode="External"/><Relationship Id="rId123" Type="http://schemas.openxmlformats.org/officeDocument/2006/relationships/hyperlink" Target="https://www.avito.ru/moskva/remont_i_stroitelstvo/dachnyy_dom_s_terrasoy_8x9_4072900764" TargetMode="External"/><Relationship Id="rId330" Type="http://schemas.openxmlformats.org/officeDocument/2006/relationships/hyperlink" Target="https://www.avito.ru/user/8bb0ae1547eccd1c20701fd56303d4a9/profile/all?src=search_seller_info&amp;sellerId=8bb0ae1547eccd1c20701fd56303d4a9" TargetMode="External"/><Relationship Id="rId568" Type="http://schemas.openxmlformats.org/officeDocument/2006/relationships/hyperlink" Target="https://www.avito.ru/user/7b04dbd328d7f637c01abf6535dcc01b/profile/all?src=search_seller_info&amp;sellerId=7b04dbd328d7f637c01abf6535dcc01b" TargetMode="External"/><Relationship Id="rId775" Type="http://schemas.openxmlformats.org/officeDocument/2006/relationships/hyperlink" Target="https://www.avito.ru/moskva/remont_i_stroitelstvo/karkasnyy_dom_84_kv.m_3820370250" TargetMode="External"/><Relationship Id="rId982" Type="http://schemas.openxmlformats.org/officeDocument/2006/relationships/hyperlink" Target="https://www.avito.ru/user/d353740fdd532017c0643f19f759da2c/profile/all?src=search_seller_info&amp;sellerId=d353740fdd532017c0643f19f759da2c" TargetMode="External"/><Relationship Id="rId428" Type="http://schemas.openxmlformats.org/officeDocument/2006/relationships/hyperlink" Target="https://www.avito.ru/user/c7fac6290663058bbaf6dc3e24d43113/profile/all?src=search_seller_info&amp;sellerId=c7fac6290663058bbaf6dc3e24d43113" TargetMode="External"/><Relationship Id="rId635" Type="http://schemas.openxmlformats.org/officeDocument/2006/relationships/hyperlink" Target="https://www.avito.ru/moskva/remont_i_stroitelstvo/karkasnyy_dom_8h9m_s_verandoy_4344450210" TargetMode="External"/><Relationship Id="rId842" Type="http://schemas.openxmlformats.org/officeDocument/2006/relationships/hyperlink" Target="https://www.avito.ru/user/fd9fc1ccb7dd743181f18a5ef4ea13b4/profile/all?src=search_seller_info&amp;sellerId=fd9fc1ccb7dd743181f18a5ef4ea13b4" TargetMode="External"/><Relationship Id="rId1058" Type="http://schemas.openxmlformats.org/officeDocument/2006/relationships/hyperlink" Target="https://www.avito.ru/user/2a3b7398e3b0691d7b38407fc930dcbe/profile/all?src=search_seller_info&amp;sellerId=2a3b7398e3b0691d7b38407fc930dcbe" TargetMode="External"/><Relationship Id="rId274" Type="http://schemas.openxmlformats.org/officeDocument/2006/relationships/hyperlink" Target="https://www.avito.ru/user/46c71e7760a5ed67e8cc505d42efa82f/profile/all?src=search_seller_info&amp;sellerId=46c71e7760a5ed67e8cc505d42efa82f" TargetMode="External"/><Relationship Id="rId481" Type="http://schemas.openxmlformats.org/officeDocument/2006/relationships/hyperlink" Target="https://www.avito.ru/moskva/remont_i_stroitelstvo/dachnyy_domik_karkasnyy_8h8_4128898974" TargetMode="External"/><Relationship Id="rId702" Type="http://schemas.openxmlformats.org/officeDocument/2006/relationships/hyperlink" Target="https://www.avito.ru/user/63ad0c90c06bb2ac6334e190982f17c0/profile/all?src=search_seller_info&amp;sellerId=63ad0c90c06bb2ac6334e190982f17c0" TargetMode="External"/><Relationship Id="rId1125" Type="http://schemas.openxmlformats.org/officeDocument/2006/relationships/hyperlink" Target="https://www.avito.ru/moskva/remont_i_stroitelstvo/kachestvennyy_domik_dlya_dachi_iz_dereva_4095075606" TargetMode="External"/><Relationship Id="rId69" Type="http://schemas.openxmlformats.org/officeDocument/2006/relationships/hyperlink" Target="https://www.avito.ru/moskva/remont_i_stroitelstvo/karkasnyy_dom_pod_klyuch_garantiya_4020781321" TargetMode="External"/><Relationship Id="rId134" Type="http://schemas.openxmlformats.org/officeDocument/2006/relationships/hyperlink" Target="https://www.avito.ru/user/03f73928682629f858dc2713f4e227c7/profile/all?src=search_seller_info&amp;sellerId=03f73928682629f858dc2713f4e227c7" TargetMode="External"/><Relationship Id="rId579" Type="http://schemas.openxmlformats.org/officeDocument/2006/relationships/hyperlink" Target="https://www.avito.ru/moskva/remont_i_stroitelstvo/gotovyy_domokomplekt_iz_sip_paneley_silvestre_2232601618" TargetMode="External"/><Relationship Id="rId786" Type="http://schemas.openxmlformats.org/officeDocument/2006/relationships/hyperlink" Target="https://www.avito.ru/user/a18e18a492270dc04eb012eef7e2edf5/profile/all?src=search_seller_info&amp;sellerId=a18e18a492270dc04eb012eef7e2edf5" TargetMode="External"/><Relationship Id="rId993" Type="http://schemas.openxmlformats.org/officeDocument/2006/relationships/hyperlink" Target="https://www.avito.ru/moskva/remont_i_stroitelstvo/karkasnyy_sadovye_dom_6h6m_s_verandoy_dlya_sezonnog_4418249181" TargetMode="External"/><Relationship Id="rId341" Type="http://schemas.openxmlformats.org/officeDocument/2006/relationships/hyperlink" Target="https://www.avito.ru/moskva_zelenograd/remont_i_stroitelstvo/karkasnyy_dom_9h17_4140840316" TargetMode="External"/><Relationship Id="rId439" Type="http://schemas.openxmlformats.org/officeDocument/2006/relationships/hyperlink" Target="https://www.avito.ru/moskva/remont_i_stroitelstvo/komplekt_karkasnogo_doma_199_m2_2849234587" TargetMode="External"/><Relationship Id="rId646" Type="http://schemas.openxmlformats.org/officeDocument/2006/relationships/hyperlink" Target="https://www.avito.ru/user/00a2da88142c16d32f823bc43d0ddba4/profile/all?src=search_seller_info&amp;sellerId=00a2da88142c16d32f823bc43d0ddba4" TargetMode="External"/><Relationship Id="rId1069" Type="http://schemas.openxmlformats.org/officeDocument/2006/relationships/hyperlink" Target="https://www.avito.ru/moskva/remont_i_stroitelstvo/dom_iz_brusa_stroitelstvo_pod_klyuch_3132747878" TargetMode="External"/><Relationship Id="rId201" Type="http://schemas.openxmlformats.org/officeDocument/2006/relationships/hyperlink" Target="https://www.avito.ru/moskva/remont_i_stroitelstvo/dachnyy_karkasnyy_letniy_dom_2973690924" TargetMode="External"/><Relationship Id="rId285" Type="http://schemas.openxmlformats.org/officeDocument/2006/relationships/hyperlink" Target="https://www.avito.ru/moskva/remont_i_stroitelstvo/karkasnyy_dom_bez_predoplaty_v_kredit_2461479898" TargetMode="External"/><Relationship Id="rId506" Type="http://schemas.openxmlformats.org/officeDocument/2006/relationships/hyperlink" Target="https://www.avito.ru/user/94cfcfc0b672bff8aecb9a48eb44645e/profile/all?src=search_seller_info&amp;sellerId=94cfcfc0b672bff8aecb9a48eb44645e" TargetMode="External"/><Relationship Id="rId853" Type="http://schemas.openxmlformats.org/officeDocument/2006/relationships/hyperlink" Target="https://www.avito.ru/moskva/remont_i_stroitelstvo/karkasnye_doma_pod_klyuch_3101481538" TargetMode="External"/><Relationship Id="rId1136" Type="http://schemas.openxmlformats.org/officeDocument/2006/relationships/hyperlink" Target="https://www.avito.ru/user/08384044fd6e7eaf2c174132247095d1/profile/all?src=search_seller_info&amp;sellerId=08384044fd6e7eaf2c174132247095d1" TargetMode="External"/><Relationship Id="rId492" Type="http://schemas.openxmlformats.org/officeDocument/2006/relationships/hyperlink" Target="https://www.avito.ru/user/41f83422f867f57c691868ffc57bec73/profile/all?src=search_seller_info&amp;sellerId=41f83422f867f57c691868ffc57bec73" TargetMode="External"/><Relationship Id="rId713" Type="http://schemas.openxmlformats.org/officeDocument/2006/relationships/hyperlink" Target="https://www.avito.ru/moskva/remont_i_stroitelstvo/karkasnyy_dom_9h8m_s_terrasoy_4460264809" TargetMode="External"/><Relationship Id="rId797" Type="http://schemas.openxmlformats.org/officeDocument/2006/relationships/hyperlink" Target="https://www.avito.ru/moskva/remont_i_stroitelstvo/karkasnyy_dom_pod_klyuch_dvuhetazhnyy_2461511287" TargetMode="External"/><Relationship Id="rId920" Type="http://schemas.openxmlformats.org/officeDocument/2006/relationships/hyperlink" Target="https://www.avito.ru/user/08384044fd6e7eaf2c174132247095d1/profile/all?src=search_seller_info&amp;sellerId=08384044fd6e7eaf2c174132247095d1" TargetMode="External"/><Relationship Id="rId145" Type="http://schemas.openxmlformats.org/officeDocument/2006/relationships/hyperlink" Target="https://www.avito.ru/moskva/remont_i_stroitelstvo/karkasnyy_dom_3122656243" TargetMode="External"/><Relationship Id="rId352" Type="http://schemas.openxmlformats.org/officeDocument/2006/relationships/hyperlink" Target="https://www.avito.ru/user/8ff641a0454b3fbc9b46526bd59cffa3/profile/all?src=search_seller_info&amp;sellerId=8ff641a0454b3fbc9b46526bd59cffa3" TargetMode="External"/><Relationship Id="rId212" Type="http://schemas.openxmlformats.org/officeDocument/2006/relationships/hyperlink" Target="https://www.avito.ru/user/8bb0ae1547eccd1c20701fd56303d4a9/profile/all?src=search_seller_info&amp;sellerId=8bb0ae1547eccd1c20701fd56303d4a9" TargetMode="External"/><Relationship Id="rId657" Type="http://schemas.openxmlformats.org/officeDocument/2006/relationships/hyperlink" Target="https://www.avito.ru/moskva/remont_i_stroitelstvo/karkasnye_domik_66m_3904562296" TargetMode="External"/><Relationship Id="rId864" Type="http://schemas.openxmlformats.org/officeDocument/2006/relationships/hyperlink" Target="https://www.avito.ru/user/63ad0c90c06bb2ac6334e190982f17c0/profile/all?src=search_seller_info&amp;sellerId=63ad0c90c06bb2ac6334e190982f17c0" TargetMode="External"/><Relationship Id="rId296" Type="http://schemas.openxmlformats.org/officeDocument/2006/relationships/hyperlink" Target="https://www.avito.ru/user/af863cd880b125bdd56f2f056ca11b8f/profile/all?src=search_seller_info&amp;sellerId=af863cd880b125bdd56f2f056ca11b8f" TargetMode="External"/><Relationship Id="rId517" Type="http://schemas.openxmlformats.org/officeDocument/2006/relationships/hyperlink" Target="https://www.avito.ru/moskva/remont_i_stroitelstvo/modulnyy_dom_60_m_kv_krytaya_terrasa_4221893162" TargetMode="External"/><Relationship Id="rId724" Type="http://schemas.openxmlformats.org/officeDocument/2006/relationships/hyperlink" Target="https://www.avito.ru/user/a18e18a492270dc04eb012eef7e2edf5/profile/all?src=search_seller_info&amp;sellerId=a18e18a492270dc04eb012eef7e2edf5" TargetMode="External"/><Relationship Id="rId931" Type="http://schemas.openxmlformats.org/officeDocument/2006/relationships/hyperlink" Target="https://www.avito.ru/moskva/remont_i_stroitelstvo/karkasnyy_dom_banya_pod_klyuch_3798030875" TargetMode="External"/><Relationship Id="rId1147" Type="http://schemas.openxmlformats.org/officeDocument/2006/relationships/hyperlink" Target="https://www.avito.ru/moskva/remont_i_stroitelstvo/dom_iz_brusa_95_kv.m._s_mansardoy_i_terrasoy_3820225705" TargetMode="External"/><Relationship Id="rId60" Type="http://schemas.openxmlformats.org/officeDocument/2006/relationships/hyperlink" Target="https://www.avito.ru/user/fffb9be3e6e535c53cf09808b4204234/profile/all?src=search_seller_info&amp;sellerId=fffb9be3e6e535c53cf09808b4204234" TargetMode="External"/><Relationship Id="rId156" Type="http://schemas.openxmlformats.org/officeDocument/2006/relationships/hyperlink" Target="https://www.avito.ru/user/5920fd68f31ffbc21976777bd90edc7f/profile/all?src=search_seller_info&amp;sellerId=5920fd68f31ffbc21976777bd90edc7f" TargetMode="External"/><Relationship Id="rId363" Type="http://schemas.openxmlformats.org/officeDocument/2006/relationships/hyperlink" Target="https://www.avito.ru/moskva/remont_i_stroitelstvo/karkasnyy_dom_8h6m_dvuhetazhnyy_4220059121" TargetMode="External"/><Relationship Id="rId570" Type="http://schemas.openxmlformats.org/officeDocument/2006/relationships/hyperlink" Target="https://www.avito.ru/user/8e31bc8816b8f8c3e535b00d6bbbdd11/profile/all?src=search_seller_info&amp;sellerId=8e31bc8816b8f8c3e535b00d6bbbdd11" TargetMode="External"/><Relationship Id="rId1007" Type="http://schemas.openxmlformats.org/officeDocument/2006/relationships/hyperlink" Target="https://www.avito.ru/moskva/remont_i_stroitelstvo/dom_karkasnyy_barnhaus_7h48_do-2202_4466155950" TargetMode="External"/><Relationship Id="rId223" Type="http://schemas.openxmlformats.org/officeDocument/2006/relationships/hyperlink" Target="https://www.avito.ru/moskva/remont_i_stroitelstvo/dom_iz_brusa_stroitelstvo_domov_4274636393" TargetMode="External"/><Relationship Id="rId430" Type="http://schemas.openxmlformats.org/officeDocument/2006/relationships/hyperlink" Target="https://www.avito.ru/user/d0ff1c288cb3db190d4c5f839f8d47c7/profile/all?src=search_seller_info&amp;sellerId=d0ff1c288cb3db190d4c5f839f8d47c7" TargetMode="External"/><Relationship Id="rId668" Type="http://schemas.openxmlformats.org/officeDocument/2006/relationships/hyperlink" Target="https://www.avito.ru/user/0da76ab20fd32474efa6602d94ece7cb/profile/all?src=search_seller_info&amp;sellerId=0da76ab20fd32474efa6602d94ece7cb" TargetMode="External"/><Relationship Id="rId875" Type="http://schemas.openxmlformats.org/officeDocument/2006/relationships/hyperlink" Target="https://www.avito.ru/moskva/remont_i_stroitelstvo/karkasnyy_dachnyy_dom_4418168499" TargetMode="External"/><Relationship Id="rId1060" Type="http://schemas.openxmlformats.org/officeDocument/2006/relationships/hyperlink" Target="https://www.avito.ru/user/2c8657c8c631e90a7afb916033252eb2/profile/all?src=search_seller_info&amp;sellerId=2c8657c8c631e90a7afb916033252eb2" TargetMode="External"/><Relationship Id="rId18" Type="http://schemas.openxmlformats.org/officeDocument/2006/relationships/hyperlink" Target="https://www.avito.ru/user/e7a5138a40eedab02e164bf2d93d98b3/profile/all?src=search_seller_info&amp;sellerId=e7a5138a40eedab02e164bf2d93d98b3" TargetMode="External"/><Relationship Id="rId528" Type="http://schemas.openxmlformats.org/officeDocument/2006/relationships/hyperlink" Target="https://www.avito.ru/user/eec8913ce4be14b6459bfe06af2960ee/profile/all?src=search_seller_info&amp;sellerId=eec8913ce4be14b6459bfe06af2960ee" TargetMode="External"/><Relationship Id="rId735" Type="http://schemas.openxmlformats.org/officeDocument/2006/relationships/hyperlink" Target="https://www.avito.ru/moskva/remont_i_stroitelstvo/karkasnyy_sadovye_dom_9h6m_s_terrasoy_4642153229" TargetMode="External"/><Relationship Id="rId942" Type="http://schemas.openxmlformats.org/officeDocument/2006/relationships/hyperlink" Target="https://www.avito.ru/user/d353740fdd532017c0643f19f759da2c/profile/all?src=search_seller_info&amp;sellerId=d353740fdd532017c0643f19f759da2c" TargetMode="External"/><Relationship Id="rId1158" Type="http://schemas.openxmlformats.org/officeDocument/2006/relationships/hyperlink" Target="https://www.avito.ru/user/5d96d60c1c1539b807073a2896016b48/profile/all?src=search_seller_info&amp;sellerId=5d96d60c1c1539b807073a2896016b48" TargetMode="External"/><Relationship Id="rId167" Type="http://schemas.openxmlformats.org/officeDocument/2006/relationships/hyperlink" Target="https://www.avito.ru/moskva/remont_i_stroitelstvo/gotovyy_karkasnyy_dom_4020825499" TargetMode="External"/><Relationship Id="rId374" Type="http://schemas.openxmlformats.org/officeDocument/2006/relationships/hyperlink" Target="https://www.avito.ru/user/fd9fc1ccb7dd743181f18a5ef4ea13b4/profile/all?src=search_seller_info&amp;sellerId=fd9fc1ccb7dd743181f18a5ef4ea13b4" TargetMode="External"/><Relationship Id="rId581" Type="http://schemas.openxmlformats.org/officeDocument/2006/relationships/hyperlink" Target="https://www.avito.ru/moskva/remont_i_stroitelstvo/karkasnyy_dachnyy_domik_8h9_4202499897" TargetMode="External"/><Relationship Id="rId1018" Type="http://schemas.openxmlformats.org/officeDocument/2006/relationships/hyperlink" Target="https://www.avito.ru/user/d353740fdd532017c0643f19f759da2c/profile/all?src=search_seller_info&amp;sellerId=d353740fdd532017c0643f19f759da2c" TargetMode="External"/><Relationship Id="rId71" Type="http://schemas.openxmlformats.org/officeDocument/2006/relationships/hyperlink" Target="https://www.avito.ru/moskva/remont_i_stroitelstvo/dachnyy_domik_karkasnyy_dom_2987740845" TargetMode="External"/><Relationship Id="rId234" Type="http://schemas.openxmlformats.org/officeDocument/2006/relationships/hyperlink" Target="https://www.avito.ru/user/b0c49cc385c745f423b3906575ae9154/profile/all?src=search_seller_info&amp;sellerId=b0c49cc385c745f423b3906575ae9154" TargetMode="External"/><Relationship Id="rId679" Type="http://schemas.openxmlformats.org/officeDocument/2006/relationships/hyperlink" Target="https://www.avito.ru/moskva/remont_i_stroitelstvo/karkasnyy_dom_pod_klyuch._garantiya_3_goda_2493193352" TargetMode="External"/><Relationship Id="rId802" Type="http://schemas.openxmlformats.org/officeDocument/2006/relationships/hyperlink" Target="https://www.avito.ru/user/3d830494b1843cd0943e58114dca371d/profile/all?src=search_seller_info&amp;sellerId=3d830494b1843cd0943e58114dca371d" TargetMode="External"/><Relationship Id="rId886" Type="http://schemas.openxmlformats.org/officeDocument/2006/relationships/hyperlink" Target="https://www.avito.ru/user/e925bb607b50350f1f92200dc078cf45/profile/all?src=search_seller_info&amp;sellerId=e925bb607b50350f1f92200dc078cf45" TargetMode="External"/><Relationship Id="rId2" Type="http://schemas.openxmlformats.org/officeDocument/2006/relationships/hyperlink" Target="https://www.avito.ru/user/fe63fecfbf7fd5852de05a2a3d56310e/profile/all?src=search_seller_info&amp;sellerId=fe63fecfbf7fd5852de05a2a3d56310e" TargetMode="External"/><Relationship Id="rId29" Type="http://schemas.openxmlformats.org/officeDocument/2006/relationships/hyperlink" Target="https://www.avito.ru/moskva/remont_i_stroitelstvo/karkasnyy_dom_onegin_72_m2_dvuhetazhnyy_4125903993" TargetMode="External"/><Relationship Id="rId441" Type="http://schemas.openxmlformats.org/officeDocument/2006/relationships/hyperlink" Target="https://www.avito.ru/moskva_zelenograd/remont_i_stroitelstvo/modulnyy_karkasnyy_dom_pod_klyuch_4293697050" TargetMode="External"/><Relationship Id="rId539" Type="http://schemas.openxmlformats.org/officeDocument/2006/relationships/hyperlink" Target="https://www.avito.ru/moskva/remont_i_stroitelstvo/karkasnyy_dachnyy_domik_2585711442" TargetMode="External"/><Relationship Id="rId746" Type="http://schemas.openxmlformats.org/officeDocument/2006/relationships/hyperlink" Target="https://www.avito.ru/user/fd9fc1ccb7dd743181f18a5ef4ea13b4/profile/all?src=search_seller_info&amp;sellerId=fd9fc1ccb7dd743181f18a5ef4ea13b4" TargetMode="External"/><Relationship Id="rId1071" Type="http://schemas.openxmlformats.org/officeDocument/2006/relationships/hyperlink" Target="https://www.avito.ru/moskva/remont_i_stroitelstvo/dachnyy_domik_4182866339" TargetMode="External"/><Relationship Id="rId1169" Type="http://schemas.openxmlformats.org/officeDocument/2006/relationships/hyperlink" Target="https://www.avito.ru/moskva/remont_i_stroitelstvo/dom_iz_brusa_profilirovannogo_2557675061" TargetMode="External"/><Relationship Id="rId178" Type="http://schemas.openxmlformats.org/officeDocument/2006/relationships/hyperlink" Target="https://www.avito.ru/user/c7fac6290663058bbaf6dc3e24d43113/profile/all?src=search_seller_info&amp;sellerId=c7fac6290663058bbaf6dc3e24d43113" TargetMode="External"/><Relationship Id="rId301" Type="http://schemas.openxmlformats.org/officeDocument/2006/relationships/hyperlink" Target="https://www.avito.ru/moskva/remont_i_stroitelstvo/modulnye_doma_i_sauny_iz_zerkalnogo_stekla_4196201348" TargetMode="External"/><Relationship Id="rId953" Type="http://schemas.openxmlformats.org/officeDocument/2006/relationships/hyperlink" Target="https://www.avito.ru/moskva/remont_i_stroitelstvo/karkasnyy_domik_4673839396" TargetMode="External"/><Relationship Id="rId1029" Type="http://schemas.openxmlformats.org/officeDocument/2006/relationships/hyperlink" Target="https://www.avito.ru/moskva/remont_i_stroitelstvo/dachnyy_dom_3239146877" TargetMode="External"/><Relationship Id="rId82" Type="http://schemas.openxmlformats.org/officeDocument/2006/relationships/hyperlink" Target="https://www.avito.ru/user/abd827726fd0d8d91c976917dfb7cdfd/profile/all?src=search_seller_info&amp;sellerId=abd827726fd0d8d91c976917dfb7cdfd" TargetMode="External"/><Relationship Id="rId385" Type="http://schemas.openxmlformats.org/officeDocument/2006/relationships/hyperlink" Target="https://www.avito.ru/moskva/remont_i_stroitelstvo/karkasnyy_dom_pod_klyuch_4008116106" TargetMode="External"/><Relationship Id="rId592" Type="http://schemas.openxmlformats.org/officeDocument/2006/relationships/hyperlink" Target="https://www.avito.ru/user/fd9fc1ccb7dd743181f18a5ef4ea13b4/profile/all?src=search_seller_info&amp;sellerId=fd9fc1ccb7dd743181f18a5ef4ea13b4" TargetMode="External"/><Relationship Id="rId606" Type="http://schemas.openxmlformats.org/officeDocument/2006/relationships/hyperlink" Target="https://www.avito.ru/user/f9ea2afc242a90f915448e26311b7967/profile/all?src=search_seller_info&amp;sellerId=f9ea2afc242a90f915448e26311b7967" TargetMode="External"/><Relationship Id="rId813" Type="http://schemas.openxmlformats.org/officeDocument/2006/relationships/hyperlink" Target="https://www.avito.ru/moskva/remont_i_stroitelstvo/karkasnyy_domik_4673755109" TargetMode="External"/><Relationship Id="rId245" Type="http://schemas.openxmlformats.org/officeDocument/2006/relationships/hyperlink" Target="https://www.avito.ru/moskva/remont_i_stroitelstvo/stilnyy_karkasnyy_dom_4140929507" TargetMode="External"/><Relationship Id="rId452" Type="http://schemas.openxmlformats.org/officeDocument/2006/relationships/hyperlink" Target="https://www.avito.ru/user/b3d164316e7061e3cbf24455e8ff0db9/profile/all?src=search_seller_info&amp;sellerId=b3d164316e7061e3cbf24455e8ff0db9" TargetMode="External"/><Relationship Id="rId897" Type="http://schemas.openxmlformats.org/officeDocument/2006/relationships/hyperlink" Target="https://www.avito.ru/moskva/remont_i_stroitelstvo/karkasnyy_dom_123_kv.m._s_mansardoy_3820496291" TargetMode="External"/><Relationship Id="rId1082" Type="http://schemas.openxmlformats.org/officeDocument/2006/relationships/hyperlink" Target="https://www.avito.ru/user/2c8657c8c631e90a7afb916033252eb2/profile/all?src=search_seller_info&amp;sellerId=2c8657c8c631e90a7afb916033252eb2" TargetMode="External"/><Relationship Id="rId105" Type="http://schemas.openxmlformats.org/officeDocument/2006/relationships/hyperlink" Target="https://www.avito.ru/moskva/remont_i_stroitelstvo/karkasnyy_domik_7h6_4118948983" TargetMode="External"/><Relationship Id="rId312" Type="http://schemas.openxmlformats.org/officeDocument/2006/relationships/hyperlink" Target="https://www.avito.ru/user/b0c49cc385c745f423b3906575ae9154/profile/all?src=search_seller_info&amp;sellerId=b0c49cc385c745f423b3906575ae9154" TargetMode="External"/><Relationship Id="rId757" Type="http://schemas.openxmlformats.org/officeDocument/2006/relationships/hyperlink" Target="https://www.avito.ru/moskva/remont_i_stroitelstvo/doma_karkasnye_4326291924" TargetMode="External"/><Relationship Id="rId964" Type="http://schemas.openxmlformats.org/officeDocument/2006/relationships/hyperlink" Target="https://www.avito.ru/user/08384044fd6e7eaf2c174132247095d1/profile/all?src=search_seller_info&amp;sellerId=08384044fd6e7eaf2c174132247095d1" TargetMode="External"/><Relationship Id="rId93" Type="http://schemas.openxmlformats.org/officeDocument/2006/relationships/hyperlink" Target="https://www.avito.ru/moskva/remont_i_stroitelstvo/dachnyy_letniy_domik_2972790961" TargetMode="External"/><Relationship Id="rId189" Type="http://schemas.openxmlformats.org/officeDocument/2006/relationships/hyperlink" Target="https://www.avito.ru/moskva/remont_i_stroitelstvo/odnoetazhnyy_karkasnyy_dom_6_na_6_36m2_3863036074" TargetMode="External"/><Relationship Id="rId396" Type="http://schemas.openxmlformats.org/officeDocument/2006/relationships/hyperlink" Target="https://www.avito.ru/user/63ad0c90c06bb2ac6334e190982f17c0/profile/all?src=search_seller_info&amp;sellerId=63ad0c90c06bb2ac6334e190982f17c0" TargetMode="External"/><Relationship Id="rId617" Type="http://schemas.openxmlformats.org/officeDocument/2006/relationships/hyperlink" Target="https://www.avito.ru/moskva_zelenograd/remont_i_stroitelstvo/karkasnyy_dom_3175307054" TargetMode="External"/><Relationship Id="rId824" Type="http://schemas.openxmlformats.org/officeDocument/2006/relationships/hyperlink" Target="https://www.avito.ru/user/da67f4d8ca7b3b764459e83ee03f3301/profile/all?src=search_seller_info&amp;sellerId=da67f4d8ca7b3b764459e83ee03f3301" TargetMode="External"/><Relationship Id="rId256" Type="http://schemas.openxmlformats.org/officeDocument/2006/relationships/hyperlink" Target="https://www.avito.ru/user/0848f61f9124224c26f403e8a2268c27/profile/all?src=search_seller_info&amp;sellerId=0848f61f9124224c26f403e8a2268c27" TargetMode="External"/><Relationship Id="rId463" Type="http://schemas.openxmlformats.org/officeDocument/2006/relationships/hyperlink" Target="https://www.avito.ru/moskva/remont_i_stroitelstvo/karkasnyy_modulnyy_dom_72m2_4030484394" TargetMode="External"/><Relationship Id="rId670" Type="http://schemas.openxmlformats.org/officeDocument/2006/relationships/hyperlink" Target="https://www.avito.ru/user/da67f4d8ca7b3b764459e83ee03f3301/profile/all?src=search_seller_info&amp;sellerId=da67f4d8ca7b3b764459e83ee03f3301" TargetMode="External"/><Relationship Id="rId1093" Type="http://schemas.openxmlformats.org/officeDocument/2006/relationships/hyperlink" Target="https://www.avito.ru/moskva/remont_i_stroitelstvo/dom_iz_brusa_2557489391" TargetMode="External"/><Relationship Id="rId1107" Type="http://schemas.openxmlformats.org/officeDocument/2006/relationships/hyperlink" Target="https://www.avito.ru/moskva/remont_i_stroitelstvo/a_freym_dom_afreym_dom_shalash_4098929299" TargetMode="External"/><Relationship Id="rId116" Type="http://schemas.openxmlformats.org/officeDocument/2006/relationships/hyperlink" Target="https://www.avito.ru/user/43456a54de2d095468c981be636bf980/profile/all?src=search_seller_info&amp;sellerId=43456a54de2d095468c981be636bf980" TargetMode="External"/><Relationship Id="rId323" Type="http://schemas.openxmlformats.org/officeDocument/2006/relationships/hyperlink" Target="https://www.avito.ru/moskva/remont_i_stroitelstvo/karkasnyy_dom_barnhaus_80_m2_pod_klyuch_v_ipoteku_4054692026" TargetMode="External"/><Relationship Id="rId530" Type="http://schemas.openxmlformats.org/officeDocument/2006/relationships/hyperlink" Target="https://www.avito.ru/user/00a2da88142c16d32f823bc43d0ddba4/profile/all?src=search_seller_info&amp;sellerId=00a2da88142c16d32f823bc43d0ddba4" TargetMode="External"/><Relationship Id="rId768" Type="http://schemas.openxmlformats.org/officeDocument/2006/relationships/hyperlink" Target="https://www.avito.ru/user/fbfb871afa7c90457150b33ea0ca809d/profile/all?src=search_seller_info&amp;sellerId=fbfb871afa7c90457150b33ea0ca809d" TargetMode="External"/><Relationship Id="rId975" Type="http://schemas.openxmlformats.org/officeDocument/2006/relationships/hyperlink" Target="https://www.avito.ru/moskva/remont_i_stroitelstvo/karkasnyy_dachnyy_dom_pod_klyuch_4418083114" TargetMode="External"/><Relationship Id="rId1160" Type="http://schemas.openxmlformats.org/officeDocument/2006/relationships/hyperlink" Target="https://www.avito.ru/user/2c8657c8c631e90a7afb916033252eb2/profile/all?src=search_seller_info&amp;sellerId=2c8657c8c631e90a7afb916033252eb2" TargetMode="External"/><Relationship Id="rId20" Type="http://schemas.openxmlformats.org/officeDocument/2006/relationships/hyperlink" Target="https://www.avito.ru/user/87258847f0dc137899b06efd3ae452b5/profile/all?src=search_seller_info&amp;sellerId=87258847f0dc137899b06efd3ae452b5" TargetMode="External"/><Relationship Id="rId628" Type="http://schemas.openxmlformats.org/officeDocument/2006/relationships/hyperlink" Target="https://www.avito.ru/user/3d830494b1843cd0943e58114dca371d/profile/all?src=search_seller_info&amp;sellerId=3d830494b1843cd0943e58114dca371d" TargetMode="External"/><Relationship Id="rId835" Type="http://schemas.openxmlformats.org/officeDocument/2006/relationships/hyperlink" Target="https://www.avito.ru/moskva/remont_i_stroitelstvo/karkasnyy_sadovyy_dom_6h6m_4312415583" TargetMode="External"/><Relationship Id="rId267" Type="http://schemas.openxmlformats.org/officeDocument/2006/relationships/hyperlink" Target="https://www.avito.ru/moskva/remont_i_stroitelstvo/karkasnyy_dom_pod_klyuch_v_stile_fahverk_3904945874" TargetMode="External"/><Relationship Id="rId474" Type="http://schemas.openxmlformats.org/officeDocument/2006/relationships/hyperlink" Target="https://www.avito.ru/user/5aba74e486987bea7c93696c8fa41b85/profile/all?src=search_seller_info&amp;sellerId=5aba74e486987bea7c93696c8fa41b85" TargetMode="External"/><Relationship Id="rId1020" Type="http://schemas.openxmlformats.org/officeDocument/2006/relationships/hyperlink" Target="https://www.avito.ru/user/d353740fdd532017c0643f19f759da2c/profile/all?src=search_seller_info&amp;sellerId=d353740fdd532017c0643f19f759da2c" TargetMode="External"/><Relationship Id="rId1118" Type="http://schemas.openxmlformats.org/officeDocument/2006/relationships/hyperlink" Target="https://www.avito.ru/user/2c8657c8c631e90a7afb916033252eb2/profile/all?src=search_seller_info&amp;sellerId=2c8657c8c631e90a7afb916033252eb2" TargetMode="External"/><Relationship Id="rId127" Type="http://schemas.openxmlformats.org/officeDocument/2006/relationships/hyperlink" Target="https://www.avito.ru/moskva/remont_i_stroitelstvo/karkasnyy_dom_8_x_7_uteplennyy_lot_sqcwv_52568_4077287859" TargetMode="External"/><Relationship Id="rId681" Type="http://schemas.openxmlformats.org/officeDocument/2006/relationships/hyperlink" Target="https://www.avito.ru/moskva_zelenograd/remont_i_stroitelstvo/dachnyy_domik_86_3151258513" TargetMode="External"/><Relationship Id="rId779" Type="http://schemas.openxmlformats.org/officeDocument/2006/relationships/hyperlink" Target="https://www.avito.ru/moskva/remont_i_stroitelstvo/karkasnyy_dom_8h8m_dvuhetazhnyy_4459812986" TargetMode="External"/><Relationship Id="rId902" Type="http://schemas.openxmlformats.org/officeDocument/2006/relationships/hyperlink" Target="https://www.avito.ru/user/08384044fd6e7eaf2c174132247095d1/profile/all?src=search_seller_info&amp;sellerId=08384044fd6e7eaf2c174132247095d1" TargetMode="External"/><Relationship Id="rId986" Type="http://schemas.openxmlformats.org/officeDocument/2006/relationships/hyperlink" Target="https://www.avito.ru/user/fd9fc1ccb7dd743181f18a5ef4ea13b4/profile/all?src=search_seller_info&amp;sellerId=fd9fc1ccb7dd743181f18a5ef4ea13b4" TargetMode="External"/><Relationship Id="rId31" Type="http://schemas.openxmlformats.org/officeDocument/2006/relationships/hyperlink" Target="https://www.avito.ru/moskva/remont_i_stroitelstvo/dachnyy_domik_karkasnyy_dom_3242904369" TargetMode="External"/><Relationship Id="rId334" Type="http://schemas.openxmlformats.org/officeDocument/2006/relationships/hyperlink" Target="https://www.avito.ru/user/df2ffd682751c644e66c7eae6f1e773b/profile/all?src=search_seller_info&amp;sellerId=df2ffd682751c644e66c7eae6f1e773b" TargetMode="External"/><Relationship Id="rId541" Type="http://schemas.openxmlformats.org/officeDocument/2006/relationships/hyperlink" Target="https://www.avito.ru/moskva/remont_i_stroitelstvo/barnhaus_karkasnye_doma_fiksirovannaya_stoimost_3997911271" TargetMode="External"/><Relationship Id="rId639" Type="http://schemas.openxmlformats.org/officeDocument/2006/relationships/hyperlink" Target="https://www.avito.ru/moskva/remont_i_stroitelstvo/karkasnye_doma_pod_klyuch_3165470588" TargetMode="External"/><Relationship Id="rId1171" Type="http://schemas.openxmlformats.org/officeDocument/2006/relationships/hyperlink" Target="https://www.avito.ru/moskva/remont_i_stroitelstvo/dachnyy_dom_karkasnyy_s_mansardoy_5h8_dm2-1212b_4530488390" TargetMode="External"/><Relationship Id="rId180" Type="http://schemas.openxmlformats.org/officeDocument/2006/relationships/hyperlink" Target="https://www.avito.ru/user/823546c253b89dbe25fbeee61dd844f455dcdef455c52f8d308c942d011ca3bb/profile/all?src=search_seller_info&amp;sellerId=823546c253b89dbe25fbeee61dd844f455dcdef455c52f8d308c942d011ca3bb" TargetMode="External"/><Relationship Id="rId278" Type="http://schemas.openxmlformats.org/officeDocument/2006/relationships/hyperlink" Target="https://www.avito.ru/user/90db91a394e83d2ff7e4306fd552764b7a2fb98d82766b5e5fbd9d6cb2f01c20/profile/all?src=search_seller_info&amp;sellerId=90db91a394e83d2ff7e4306fd552764b7a2fb98d82766b5e5fbd9d6cb2f01c20" TargetMode="External"/><Relationship Id="rId401" Type="http://schemas.openxmlformats.org/officeDocument/2006/relationships/hyperlink" Target="https://www.avito.ru/moskva/remont_i_stroitelstvo/karkasnyy_modulnyy_dom_4127037548" TargetMode="External"/><Relationship Id="rId846" Type="http://schemas.openxmlformats.org/officeDocument/2006/relationships/hyperlink" Target="https://www.avito.ru/user/3d830494b1843cd0943e58114dca371d/profile/all?src=search_seller_info&amp;sellerId=3d830494b1843cd0943e58114dca371d" TargetMode="External"/><Relationship Id="rId1031" Type="http://schemas.openxmlformats.org/officeDocument/2006/relationships/hyperlink" Target="https://www.avito.ru/moskva/remont_i_stroitelstvo/karkasnyy_dachnyy_domik_4347231481" TargetMode="External"/><Relationship Id="rId1129" Type="http://schemas.openxmlformats.org/officeDocument/2006/relationships/hyperlink" Target="https://www.avito.ru/moskva/remont_i_stroitelstvo/modulnye_bytovki_4183128737" TargetMode="External"/><Relationship Id="rId485" Type="http://schemas.openxmlformats.org/officeDocument/2006/relationships/hyperlink" Target="https://www.avito.ru/moskva/remont_i_stroitelstvo/dom_karkasnyy_norvezhskiy_s_dvuskatnoy_kryshey_4198033579" TargetMode="External"/><Relationship Id="rId692" Type="http://schemas.openxmlformats.org/officeDocument/2006/relationships/hyperlink" Target="https://www.avito.ru/user/e925bb607b50350f1f92200dc078cf45/profile/all?src=search_seller_info&amp;sellerId=e925bb607b50350f1f92200dc078cf45" TargetMode="External"/><Relationship Id="rId706" Type="http://schemas.openxmlformats.org/officeDocument/2006/relationships/hyperlink" Target="https://www.avito.ru/user/2c8657c8c631e90a7afb916033252eb2/profile/all?src=search_seller_info&amp;sellerId=2c8657c8c631e90a7afb916033252eb2" TargetMode="External"/><Relationship Id="rId913" Type="http://schemas.openxmlformats.org/officeDocument/2006/relationships/hyperlink" Target="https://www.avito.ru/moskva/remont_i_stroitelstvo/karkasnyy_dachnyy_dom_4354090220" TargetMode="External"/><Relationship Id="rId42" Type="http://schemas.openxmlformats.org/officeDocument/2006/relationships/hyperlink" Target="https://www.avito.ru/user/abd827726fd0d8d91c976917dfb7cdfd/profile/all?src=search_seller_info&amp;sellerId=abd827726fd0d8d91c976917dfb7cdfd" TargetMode="External"/><Relationship Id="rId138" Type="http://schemas.openxmlformats.org/officeDocument/2006/relationships/hyperlink" Target="https://www.avito.ru/user/5685e0d0aaf02d000db09eb8919f34cc/profile/all?src=search_seller_info&amp;sellerId=5685e0d0aaf02d000db09eb8919f34cc" TargetMode="External"/><Relationship Id="rId345" Type="http://schemas.openxmlformats.org/officeDocument/2006/relationships/hyperlink" Target="https://www.avito.ru/moskva/remont_i_stroitelstvo/karkasnyy_dom_6h6_4378279628" TargetMode="External"/><Relationship Id="rId552" Type="http://schemas.openxmlformats.org/officeDocument/2006/relationships/hyperlink" Target="https://www.avito.ru/user/f234318220cf7b42a20f6d4407df2075/profile/all?src=search_seller_info&amp;sellerId=f234318220cf7b42a20f6d4407df2075" TargetMode="External"/><Relationship Id="rId997" Type="http://schemas.openxmlformats.org/officeDocument/2006/relationships/hyperlink" Target="https://www.avito.ru/moskva/remont_i_stroitelstvo/karkasnyy_sadovye_dom_6h7m_s_verandoy_bez_vnutrenn_4417839252" TargetMode="External"/><Relationship Id="rId1182" Type="http://schemas.openxmlformats.org/officeDocument/2006/relationships/hyperlink" Target="https://www.avito.ru/user/286f24ebd9f7750b262ca6f60add7ea8/profile/all?src=search_seller_info&amp;sellerId=286f24ebd9f7750b262ca6f60add7ea8" TargetMode="External"/><Relationship Id="rId191" Type="http://schemas.openxmlformats.org/officeDocument/2006/relationships/hyperlink" Target="https://www.avito.ru/moskva/remont_i_stroitelstvo/dachnyy_dom_karkasnyy_bytovka_4282694262" TargetMode="External"/><Relationship Id="rId205" Type="http://schemas.openxmlformats.org/officeDocument/2006/relationships/hyperlink" Target="https://www.avito.ru/moskva/remont_i_stroitelstvo/karkasnye_dom_106_3214960182" TargetMode="External"/><Relationship Id="rId412" Type="http://schemas.openxmlformats.org/officeDocument/2006/relationships/hyperlink" Target="https://www.avito.ru/user/54a6d8319d66526aaae13901aa8b5fffd424696c4d427077bf3efa248435ff3e/profile/all?src=search_seller_info&amp;sellerId=54a6d8319d66526aaae13901aa8b5fffd424696c4d427077bf3efa248435ff3e" TargetMode="External"/><Relationship Id="rId857" Type="http://schemas.openxmlformats.org/officeDocument/2006/relationships/hyperlink" Target="https://www.avito.ru/moskva/remont_i_stroitelstvo/karkasnyy_dom_96_kv.m_3947914100" TargetMode="External"/><Relationship Id="rId1042" Type="http://schemas.openxmlformats.org/officeDocument/2006/relationships/hyperlink" Target="https://www.avito.ru/user/2c8657c8c631e90a7afb916033252eb2/profile/all?src=search_seller_info&amp;sellerId=2c8657c8c631e90a7afb916033252eb2" TargetMode="External"/><Relationship Id="rId289" Type="http://schemas.openxmlformats.org/officeDocument/2006/relationships/hyperlink" Target="https://www.avito.ru/moskva/remont_i_stroitelstvo/karkasnyy_dom_dlya_pmzh_chestnaya_tsena_za_kachestvo_4377582704" TargetMode="External"/><Relationship Id="rId496" Type="http://schemas.openxmlformats.org/officeDocument/2006/relationships/hyperlink" Target="https://www.avito.ru/user/6051cc640ef383f7a046f3ac90519777/profile/all?src=search_seller_info&amp;sellerId=6051cc640ef383f7a046f3ac90519777" TargetMode="External"/><Relationship Id="rId717" Type="http://schemas.openxmlformats.org/officeDocument/2006/relationships/hyperlink" Target="https://www.avito.ru/moskva/remont_i_stroitelstvo/karkasnyy_dom_pod_klyuch_7h4.8_h456-e234_4530237437" TargetMode="External"/><Relationship Id="rId924" Type="http://schemas.openxmlformats.org/officeDocument/2006/relationships/hyperlink" Target="https://www.avito.ru/user/c40a6f5df0a1f05c4edf11f2b9639a33/profile/all?src=search_seller_info&amp;sellerId=c40a6f5df0a1f05c4edf11f2b9639a33" TargetMode="External"/><Relationship Id="rId53" Type="http://schemas.openxmlformats.org/officeDocument/2006/relationships/hyperlink" Target="https://www.avito.ru/moskva/remont_i_stroitelstvo/karkasnyy_dom_2973014362" TargetMode="External"/><Relationship Id="rId149" Type="http://schemas.openxmlformats.org/officeDocument/2006/relationships/hyperlink" Target="https://www.avito.ru/moskva/remont_i_stroitelstvo/karkasnyy_dom_60m2_v_stile_barnhaus_4127613106" TargetMode="External"/><Relationship Id="rId356" Type="http://schemas.openxmlformats.org/officeDocument/2006/relationships/hyperlink" Target="https://www.avito.ru/user/83aef80005801766b499bad6672e00ad/profile/all?src=search_seller_info&amp;sellerId=83aef80005801766b499bad6672e00ad" TargetMode="External"/><Relationship Id="rId563" Type="http://schemas.openxmlformats.org/officeDocument/2006/relationships/hyperlink" Target="https://www.avito.ru/moskva/remont_i_stroitelstvo/karkasnyy_dom_s_mansardoy_6h9_m_za_2_nedeli_4183299435" TargetMode="External"/><Relationship Id="rId770" Type="http://schemas.openxmlformats.org/officeDocument/2006/relationships/hyperlink" Target="https://www.avito.ru/user/d4b07712a100e874211413eac2e82263/profile/all?src=search_seller_info&amp;sellerId=d4b07712a100e874211413eac2e82263" TargetMode="External"/><Relationship Id="rId216" Type="http://schemas.openxmlformats.org/officeDocument/2006/relationships/hyperlink" Target="https://www.avito.ru/user/f24367175a23be2f3d18bb96258236e2/profile/all?src=search_seller_info&amp;sellerId=f24367175a23be2f3d18bb96258236e2" TargetMode="External"/><Relationship Id="rId423" Type="http://schemas.openxmlformats.org/officeDocument/2006/relationships/hyperlink" Target="https://www.avito.ru/moskva/remont_i_stroitelstvo/karkasnyy_dom_6h6_s_terrasoy_6h2_4161025267" TargetMode="External"/><Relationship Id="rId868" Type="http://schemas.openxmlformats.org/officeDocument/2006/relationships/hyperlink" Target="https://www.avito.ru/user/3d830494b1843cd0943e58114dca371d/profile/all?src=search_seller_info&amp;sellerId=3d830494b1843cd0943e58114dca371d" TargetMode="External"/><Relationship Id="rId1053" Type="http://schemas.openxmlformats.org/officeDocument/2006/relationships/hyperlink" Target="https://www.avito.ru/moskva/remont_i_stroitelstvo/dom_karkasnyy_barnhaus_7h5_m_dm-6772_4401821300" TargetMode="External"/><Relationship Id="rId630" Type="http://schemas.openxmlformats.org/officeDocument/2006/relationships/hyperlink" Target="https://www.avito.ru/user/790d1bf827a1e75014b66a00b818aabda8dd98f0c0cca7da1d816100e7acee18/profile/all?src=search_seller_info&amp;sellerId=790d1bf827a1e75014b66a00b818aabda8dd98f0c0cca7da1d816100e7acee18" TargetMode="External"/><Relationship Id="rId728" Type="http://schemas.openxmlformats.org/officeDocument/2006/relationships/hyperlink" Target="https://www.avito.ru/user/6d317c491fabe5d8304ea37b6a098da0/profile/all?src=search_seller_info&amp;sellerId=6d317c491fabe5d8304ea37b6a098da0" TargetMode="External"/><Relationship Id="rId935" Type="http://schemas.openxmlformats.org/officeDocument/2006/relationships/hyperlink" Target="https://www.avito.ru/moskva/remont_i_stroitelstvo/karkasnyy_dom_stroitelstvo_pod_klyuch_3165392368" TargetMode="External"/><Relationship Id="rId22" Type="http://schemas.openxmlformats.org/officeDocument/2006/relationships/hyperlink" Target="https://www.avito.ru/user/8f88a6af0f9b3495d43bcf6afe6ed068/profile/all?src=search_seller_info&amp;sellerId=8f88a6af0f9b3495d43bcf6afe6ed068" TargetMode="External"/><Relationship Id="rId64" Type="http://schemas.openxmlformats.org/officeDocument/2006/relationships/hyperlink" Target="https://www.avito.ru/user/fe63fecfbf7fd5852de05a2a3d56310e/profile/all?src=search_seller_info&amp;sellerId=fe63fecfbf7fd5852de05a2a3d56310e" TargetMode="External"/><Relationship Id="rId118" Type="http://schemas.openxmlformats.org/officeDocument/2006/relationships/hyperlink" Target="https://www.avito.ru/user/5920fd68f31ffbc21976777bd90edc7f/profile/all?src=search_seller_info&amp;sellerId=5920fd68f31ffbc21976777bd90edc7f" TargetMode="External"/><Relationship Id="rId325" Type="http://schemas.openxmlformats.org/officeDocument/2006/relationships/hyperlink" Target="https://www.avito.ru/moskva/remont_i_stroitelstvo/karkasnyy_dom_2263197932" TargetMode="External"/><Relationship Id="rId367" Type="http://schemas.openxmlformats.org/officeDocument/2006/relationships/hyperlink" Target="https://www.avito.ru/moskva/remont_i_stroitelstvo/prodazha_karkasnyh_domov_i_stroitelstvo_3801217217" TargetMode="External"/><Relationship Id="rId532" Type="http://schemas.openxmlformats.org/officeDocument/2006/relationships/hyperlink" Target="https://www.avito.ru/user/0a6e94e4adfa0b1d293a390f66dbfe31/profile/all?src=search_seller_info&amp;sellerId=0a6e94e4adfa0b1d293a390f66dbfe31" TargetMode="External"/><Relationship Id="rId574" Type="http://schemas.openxmlformats.org/officeDocument/2006/relationships/hyperlink" Target="https://www.avito.ru/user/42f7345d9e2c5ece742e49d44407ea58/profile/all?src=search_seller_info&amp;sellerId=42f7345d9e2c5ece742e49d44407ea58" TargetMode="External"/><Relationship Id="rId977" Type="http://schemas.openxmlformats.org/officeDocument/2006/relationships/hyperlink" Target="https://www.avito.ru/moskva/remont_i_stroitelstvo/karkasnyy_dachnyy_dom_pod_klyuch_4417705378" TargetMode="External"/><Relationship Id="rId1120" Type="http://schemas.openxmlformats.org/officeDocument/2006/relationships/hyperlink" Target="https://www.avito.ru/user/fcb1e749687ed5ef76e2488576b7898d/profile/all?src=search_seller_info&amp;sellerId=fcb1e749687ed5ef76e2488576b7898d" TargetMode="External"/><Relationship Id="rId1162" Type="http://schemas.openxmlformats.org/officeDocument/2006/relationships/hyperlink" Target="https://www.avito.ru/user/08384044fd6e7eaf2c174132247095d1/profile/all?src=search_seller_info&amp;sellerId=08384044fd6e7eaf2c174132247095d1" TargetMode="External"/><Relationship Id="rId171" Type="http://schemas.openxmlformats.org/officeDocument/2006/relationships/hyperlink" Target="https://www.avito.ru/moskva/remont_i_stroitelstvo/stroitelstvo_karkasnogo_doma_4273766842" TargetMode="External"/><Relationship Id="rId227" Type="http://schemas.openxmlformats.org/officeDocument/2006/relationships/hyperlink" Target="https://www.avito.ru/moskva/remont_i_stroitelstvo/karkasnyy_sadovyy_dom_11h9m_s_terrasoy_4008423613" TargetMode="External"/><Relationship Id="rId781" Type="http://schemas.openxmlformats.org/officeDocument/2006/relationships/hyperlink" Target="https://www.avito.ru/moskva/remont_i_stroitelstvo/dachnyy_dom_karkasnyy_dom_4642216768" TargetMode="External"/><Relationship Id="rId837" Type="http://schemas.openxmlformats.org/officeDocument/2006/relationships/hyperlink" Target="https://www.avito.ru/moskva/remont_i_stroitelstvo/karkasnyy_sadovyy_dom_8h6m_s_terrasoy_4344341544" TargetMode="External"/><Relationship Id="rId879" Type="http://schemas.openxmlformats.org/officeDocument/2006/relationships/hyperlink" Target="https://www.avito.ru/moskva/remont_i_stroitelstvo/karkasnyy_dom_pod_klyuch_3669656801" TargetMode="External"/><Relationship Id="rId1022" Type="http://schemas.openxmlformats.org/officeDocument/2006/relationships/hyperlink" Target="https://www.avito.ru/user/d353740fdd532017c0643f19f759da2c/profile/all?src=search_seller_info&amp;sellerId=d353740fdd532017c0643f19f759da2c" TargetMode="External"/><Relationship Id="rId269" Type="http://schemas.openxmlformats.org/officeDocument/2006/relationships/hyperlink" Target="https://www.avito.ru/moskva/remont_i_stroitelstvo/karkasnyy_dom_dachnyy_domik_4227963360" TargetMode="External"/><Relationship Id="rId434" Type="http://schemas.openxmlformats.org/officeDocument/2006/relationships/hyperlink" Target="https://www.avito.ru/user/09afa81a4dc402c91cd046f2a480079a856ad95a0a3c592a2b431dd0d73e96df/profile/all?src=search_seller_info&amp;sellerId=09afa81a4dc402c91cd046f2a480079a856ad95a0a3c592a2b431dd0d73e96df" TargetMode="External"/><Relationship Id="rId476" Type="http://schemas.openxmlformats.org/officeDocument/2006/relationships/hyperlink" Target="https://www.avito.ru/user/5b5217ffbe1dfba3e4d5e06cbd63a15f/profile/all?src=search_seller_info&amp;sellerId=5b5217ffbe1dfba3e4d5e06cbd63a15f" TargetMode="External"/><Relationship Id="rId641" Type="http://schemas.openxmlformats.org/officeDocument/2006/relationships/hyperlink" Target="https://www.avito.ru/moskva/remont_i_stroitelstvo/dom_dachnyy_6h8_48m_4188080503" TargetMode="External"/><Relationship Id="rId683" Type="http://schemas.openxmlformats.org/officeDocument/2006/relationships/hyperlink" Target="https://www.avito.ru/moskva/remont_i_stroitelstvo/dachnyy_dom_karkasnyy_dom_4674341156" TargetMode="External"/><Relationship Id="rId739" Type="http://schemas.openxmlformats.org/officeDocument/2006/relationships/hyperlink" Target="https://www.avito.ru/moskva/remont_i_stroitelstvo/modulnyy_dom_pod_klyuch_65m_ipoteka_ot_3_4222386476" TargetMode="External"/><Relationship Id="rId890" Type="http://schemas.openxmlformats.org/officeDocument/2006/relationships/hyperlink" Target="https://www.avito.ru/user/a18e18a492270dc04eb012eef7e2edf5/profile/all?src=search_seller_info&amp;sellerId=a18e18a492270dc04eb012eef7e2edf5" TargetMode="External"/><Relationship Id="rId904" Type="http://schemas.openxmlformats.org/officeDocument/2006/relationships/hyperlink" Target="https://www.avito.ru/user/2c8657c8c631e90a7afb916033252eb2/profile/all?src=search_seller_info&amp;sellerId=2c8657c8c631e90a7afb916033252eb2" TargetMode="External"/><Relationship Id="rId1064" Type="http://schemas.openxmlformats.org/officeDocument/2006/relationships/hyperlink" Target="https://www.avito.ru/user/fcb1e749687ed5ef76e2488576b7898d/profile/all?src=search_seller_info&amp;sellerId=fcb1e749687ed5ef76e2488576b7898d" TargetMode="External"/><Relationship Id="rId33" Type="http://schemas.openxmlformats.org/officeDocument/2006/relationships/hyperlink" Target="https://www.avito.ru/moskva/remont_i_stroitelstvo/dom_pod_klyuch_karkasnyy_dom_hay-tek_4007872524" TargetMode="External"/><Relationship Id="rId129" Type="http://schemas.openxmlformats.org/officeDocument/2006/relationships/hyperlink" Target="https://www.avito.ru/moskva/remont_i_stroitelstvo/dachnyy_domik_5h6_dlya_zimnego_prozhivaniya_4193387457" TargetMode="External"/><Relationship Id="rId280" Type="http://schemas.openxmlformats.org/officeDocument/2006/relationships/hyperlink" Target="https://www.avito.ru/user/f24367175a23be2f3d18bb96258236e2/profile/all?src=search_seller_info&amp;sellerId=f24367175a23be2f3d18bb96258236e2" TargetMode="External"/><Relationship Id="rId336" Type="http://schemas.openxmlformats.org/officeDocument/2006/relationships/hyperlink" Target="https://www.avito.ru/user/0d6f6a2b487c2a2cbb802d51295501e1/profile/all?src=search_seller_info&amp;sellerId=0d6f6a2b487c2a2cbb802d51295501e1" TargetMode="External"/><Relationship Id="rId501" Type="http://schemas.openxmlformats.org/officeDocument/2006/relationships/hyperlink" Target="https://www.avito.ru/moskva/remont_i_stroitelstvo/karkasnyy_modulnyy_dom_pod_klyuch_oboldino-1_1917032242" TargetMode="External"/><Relationship Id="rId543" Type="http://schemas.openxmlformats.org/officeDocument/2006/relationships/hyperlink" Target="https://www.avito.ru/moskva/remont_i_stroitelstvo/dom_karkasnyy_pod_klyuch_4008548552" TargetMode="External"/><Relationship Id="rId946" Type="http://schemas.openxmlformats.org/officeDocument/2006/relationships/hyperlink" Target="https://www.avito.ru/user/d353740fdd532017c0643f19f759da2c/profile/all?src=search_seller_info&amp;sellerId=d353740fdd532017c0643f19f759da2c" TargetMode="External"/><Relationship Id="rId988" Type="http://schemas.openxmlformats.org/officeDocument/2006/relationships/hyperlink" Target="https://www.avito.ru/user/2c8657c8c631e90a7afb916033252eb2/profile/all?src=search_seller_info&amp;sellerId=2c8657c8c631e90a7afb916033252eb2" TargetMode="External"/><Relationship Id="rId1131" Type="http://schemas.openxmlformats.org/officeDocument/2006/relationships/hyperlink" Target="https://www.avito.ru/moskva/remont_i_stroitelstvo/bytovka_vagonchik_4183298042" TargetMode="External"/><Relationship Id="rId1173" Type="http://schemas.openxmlformats.org/officeDocument/2006/relationships/hyperlink" Target="https://www.avito.ru/moskva/remont_i_stroitelstvo/domik_na_dachu_5h25_dnd-255_4529777847" TargetMode="External"/><Relationship Id="rId75" Type="http://schemas.openxmlformats.org/officeDocument/2006/relationships/hyperlink" Target="https://www.avito.ru/moskva/remont_i_stroitelstvo/karkasnyy_dom_pod_klyuch_s_besplatnoy_dostavkoy_4191681569" TargetMode="External"/><Relationship Id="rId140" Type="http://schemas.openxmlformats.org/officeDocument/2006/relationships/hyperlink" Target="https://www.avito.ru/user/fcb1e749687ed5ef76e2488576b7898d/profile/all?src=search_seller_info&amp;sellerId=fcb1e749687ed5ef76e2488576b7898d" TargetMode="External"/><Relationship Id="rId182" Type="http://schemas.openxmlformats.org/officeDocument/2006/relationships/hyperlink" Target="https://www.avito.ru/user/d14848ee4b50387b1826e16e6465baf0/profile/all?src=search_seller_info&amp;sellerId=d14848ee4b50387b1826e16e6465baf0" TargetMode="External"/><Relationship Id="rId378" Type="http://schemas.openxmlformats.org/officeDocument/2006/relationships/hyperlink" Target="https://www.avito.ru/user/6e3f5526d424e2c6439812332db6586b/profile/all?src=search_seller_info&amp;sellerId=6e3f5526d424e2c6439812332db6586b" TargetMode="External"/><Relationship Id="rId403" Type="http://schemas.openxmlformats.org/officeDocument/2006/relationships/hyperlink" Target="https://www.avito.ru/moskva/remont_i_stroitelstvo/karkasnyy_domik_3025885464" TargetMode="External"/><Relationship Id="rId585" Type="http://schemas.openxmlformats.org/officeDocument/2006/relationships/hyperlink" Target="https://www.avito.ru/moskva/remont_i_stroitelstvo/dom_dlya_dachi_6h6_36m_4156097788" TargetMode="External"/><Relationship Id="rId750" Type="http://schemas.openxmlformats.org/officeDocument/2006/relationships/hyperlink" Target="https://www.avito.ru/user/e96202d926da26aa4f799c09b378882a/profile/all?src=search_seller_info&amp;sellerId=e96202d926da26aa4f799c09b378882a" TargetMode="External"/><Relationship Id="rId792" Type="http://schemas.openxmlformats.org/officeDocument/2006/relationships/hyperlink" Target="https://www.avito.ru/user/e925bb607b50350f1f92200dc078cf45/profile/all?src=search_seller_info&amp;sellerId=e925bb607b50350f1f92200dc078cf45" TargetMode="External"/><Relationship Id="rId806" Type="http://schemas.openxmlformats.org/officeDocument/2006/relationships/hyperlink" Target="https://www.avito.ru/user/da67f4d8ca7b3b764459e83ee03f3301/profile/all?src=search_seller_info&amp;sellerId=da67f4d8ca7b3b764459e83ee03f3301" TargetMode="External"/><Relationship Id="rId848" Type="http://schemas.openxmlformats.org/officeDocument/2006/relationships/hyperlink" Target="https://www.avito.ru/user/63ad0c90c06bb2ac6334e190982f17c0/profile/all?src=search_seller_info&amp;sellerId=63ad0c90c06bb2ac6334e190982f17c0" TargetMode="External"/><Relationship Id="rId1033" Type="http://schemas.openxmlformats.org/officeDocument/2006/relationships/hyperlink" Target="https://www.avito.ru/moskva/remont_i_stroitelstvo/dom_karkasnyy_barnhaus_7h5_m_dm-7173_4370057550" TargetMode="External"/><Relationship Id="rId6" Type="http://schemas.openxmlformats.org/officeDocument/2006/relationships/hyperlink" Target="https://www.avito.ru/user/fe63fecfbf7fd5852de05a2a3d56310e/profile/all?src=search_seller_info&amp;sellerId=fe63fecfbf7fd5852de05a2a3d56310e" TargetMode="External"/><Relationship Id="rId238" Type="http://schemas.openxmlformats.org/officeDocument/2006/relationships/hyperlink" Target="https://www.avito.ru/user/b5f59a89d8f23188f9203f135c3d82b9/profile/all?src=search_seller_info&amp;sellerId=b5f59a89d8f23188f9203f135c3d82b9" TargetMode="External"/><Relationship Id="rId445" Type="http://schemas.openxmlformats.org/officeDocument/2006/relationships/hyperlink" Target="https://www.avito.ru/moskva/remont_i_stroitelstvo/karkasnyy_sadovye_dom_9h6m_s_terrasoy_4020840490" TargetMode="External"/><Relationship Id="rId487" Type="http://schemas.openxmlformats.org/officeDocument/2006/relationships/hyperlink" Target="https://www.avito.ru/moskva/remont_i_stroitelstvo/karkasnyy_dom_pod_klyuch_garantiya_4324426905" TargetMode="External"/><Relationship Id="rId610" Type="http://schemas.openxmlformats.org/officeDocument/2006/relationships/hyperlink" Target="https://www.avito.ru/user/6e3f5526d424e2c6439812332db6586b/profile/all?src=search_seller_info&amp;sellerId=6e3f5526d424e2c6439812332db6586b" TargetMode="External"/><Relationship Id="rId652" Type="http://schemas.openxmlformats.org/officeDocument/2006/relationships/hyperlink" Target="https://www.avito.ru/user/6d317c491fabe5d8304ea37b6a098da0/profile/all?src=search_seller_info&amp;sellerId=6d317c491fabe5d8304ea37b6a098da0" TargetMode="External"/><Relationship Id="rId694" Type="http://schemas.openxmlformats.org/officeDocument/2006/relationships/hyperlink" Target="https://www.avito.ru/user/0869c9acfc21f397b294533cf332be84/profile/all?src=search_seller_info&amp;sellerId=0869c9acfc21f397b294533cf332be84" TargetMode="External"/><Relationship Id="rId708" Type="http://schemas.openxmlformats.org/officeDocument/2006/relationships/hyperlink" Target="https://www.avito.ru/user/0da76ab20fd32474efa6602d94ece7cb/profile/all?src=search_seller_info&amp;sellerId=0da76ab20fd32474efa6602d94ece7cb" TargetMode="External"/><Relationship Id="rId915" Type="http://schemas.openxmlformats.org/officeDocument/2006/relationships/hyperlink" Target="https://www.avito.ru/moskva/remont_i_stroitelstvo/karkasnyy_domik_4642260882" TargetMode="External"/><Relationship Id="rId1075" Type="http://schemas.openxmlformats.org/officeDocument/2006/relationships/hyperlink" Target="https://www.avito.ru/moskva/remont_i_stroitelstvo/dom_iz_brusa_pod_klyuch_2557539311" TargetMode="External"/><Relationship Id="rId291" Type="http://schemas.openxmlformats.org/officeDocument/2006/relationships/hyperlink" Target="https://www.avito.ru/moskva/remont_i_stroitelstvo/karkasnyy_dom_8h6_4323928930" TargetMode="External"/><Relationship Id="rId305" Type="http://schemas.openxmlformats.org/officeDocument/2006/relationships/hyperlink" Target="https://www.avito.ru/moskva/remont_i_stroitelstvo/karkasnyy_dom_41_m2_pod_klyuch_s_otdelkoy_4261111278" TargetMode="External"/><Relationship Id="rId347" Type="http://schemas.openxmlformats.org/officeDocument/2006/relationships/hyperlink" Target="https://www.avito.ru/moskva/remont_i_stroitelstvo/karkasnyy_dom_pod_klyuch_s_garantiey_3821447882" TargetMode="External"/><Relationship Id="rId512" Type="http://schemas.openxmlformats.org/officeDocument/2006/relationships/hyperlink" Target="https://www.avito.ru/user/fea6e97f1bbaa62b476bb45cdf1a4e5e/profile/all?src=search_seller_info&amp;sellerId=fea6e97f1bbaa62b476bb45cdf1a4e5e" TargetMode="External"/><Relationship Id="rId957" Type="http://schemas.openxmlformats.org/officeDocument/2006/relationships/hyperlink" Target="https://www.avito.ru/moskva/remont_i_stroitelstvo/karkasnyy_sadovye_dom_5h6m_s_verandoy_bez_otdelki_4417589599" TargetMode="External"/><Relationship Id="rId999" Type="http://schemas.openxmlformats.org/officeDocument/2006/relationships/hyperlink" Target="https://www.avito.ru/moskva/remont_i_stroitelstvo/karkasnyy_dachnyy_dom_pod_klyuch_4417869551" TargetMode="External"/><Relationship Id="rId1100" Type="http://schemas.openxmlformats.org/officeDocument/2006/relationships/hyperlink" Target="https://www.avito.ru/user/08384044fd6e7eaf2c174132247095d1/profile/all?src=search_seller_info&amp;sellerId=08384044fd6e7eaf2c174132247095d1" TargetMode="External"/><Relationship Id="rId1142" Type="http://schemas.openxmlformats.org/officeDocument/2006/relationships/hyperlink" Target="https://www.avito.ru/user/2c8657c8c631e90a7afb916033252eb2/profile/all?src=search_seller_info&amp;sellerId=2c8657c8c631e90a7afb916033252eb2" TargetMode="External"/><Relationship Id="rId1184" Type="http://schemas.openxmlformats.org/officeDocument/2006/relationships/hyperlink" Target="https://www.avito.ru/user/286f24ebd9f7750b262ca6f60add7ea8/profile/all?src=search_seller_info&amp;sellerId=286f24ebd9f7750b262ca6f60add7ea8" TargetMode="External"/><Relationship Id="rId44" Type="http://schemas.openxmlformats.org/officeDocument/2006/relationships/hyperlink" Target="https://www.avito.ru/user/5920fd68f31ffbc21976777bd90edc7f/profile/all?src=search_seller_info&amp;sellerId=5920fd68f31ffbc21976777bd90edc7f" TargetMode="External"/><Relationship Id="rId86" Type="http://schemas.openxmlformats.org/officeDocument/2006/relationships/hyperlink" Target="https://www.avito.ru/user/0e5d0f4be4d3a14abdf105cf383c9bb7/profile/all?src=search_seller_info&amp;sellerId=0e5d0f4be4d3a14abdf105cf383c9bb7" TargetMode="External"/><Relationship Id="rId151" Type="http://schemas.openxmlformats.org/officeDocument/2006/relationships/hyperlink" Target="https://www.avito.ru/moskva/remont_i_stroitelstvo/karkasnyy_dom_bytovka_3866526555" TargetMode="External"/><Relationship Id="rId389" Type="http://schemas.openxmlformats.org/officeDocument/2006/relationships/hyperlink" Target="https://www.avito.ru/moskva/remont_i_stroitelstvo/karkasnyy_dom_s_mansardoy_6h9_96_4151062068" TargetMode="External"/><Relationship Id="rId554" Type="http://schemas.openxmlformats.org/officeDocument/2006/relationships/hyperlink" Target="https://www.avito.ru/user/0ef017e5a1792b60098711ca46d4fd1f/profile/all?src=search_seller_info&amp;sellerId=0ef017e5a1792b60098711ca46d4fd1f" TargetMode="External"/><Relationship Id="rId596" Type="http://schemas.openxmlformats.org/officeDocument/2006/relationships/hyperlink" Target="https://www.avito.ru/user/fd9fc1ccb7dd743181f18a5ef4ea13b4/profile/all?src=search_seller_info&amp;sellerId=fd9fc1ccb7dd743181f18a5ef4ea13b4" TargetMode="External"/><Relationship Id="rId761" Type="http://schemas.openxmlformats.org/officeDocument/2006/relationships/hyperlink" Target="https://www.avito.ru/moskva/remont_i_stroitelstvo/karkasnyy_dom_pod_klyuch_3797745013" TargetMode="External"/><Relationship Id="rId817" Type="http://schemas.openxmlformats.org/officeDocument/2006/relationships/hyperlink" Target="https://www.avito.ru/moskva/remont_i_stroitelstvo/dom_s_mansardoy_8h5_karkasnyy_z890-ts234_4530492770" TargetMode="External"/><Relationship Id="rId859" Type="http://schemas.openxmlformats.org/officeDocument/2006/relationships/hyperlink" Target="https://www.avito.ru/moskva/remont_i_stroitelstvo/dachnyy_domik_98_m_kv_uteplennyy_4193110704" TargetMode="External"/><Relationship Id="rId1002" Type="http://schemas.openxmlformats.org/officeDocument/2006/relationships/hyperlink" Target="https://www.avito.ru/user/d353740fdd532017c0643f19f759da2c/profile/all?src=search_seller_info&amp;sellerId=d353740fdd532017c0643f19f759da2c" TargetMode="External"/><Relationship Id="rId193" Type="http://schemas.openxmlformats.org/officeDocument/2006/relationships/hyperlink" Target="https://www.avito.ru/moskva/remont_i_stroitelstvo/karkasnyy_dom_dachnyy_dom_sadovyy_domik_4088857028" TargetMode="External"/><Relationship Id="rId207" Type="http://schemas.openxmlformats.org/officeDocument/2006/relationships/hyperlink" Target="https://www.avito.ru/moskva/remont_i_stroitelstvo/karkasnyy_dom_48_m2_pod_klyuch_s_dostavkoy_4228748184" TargetMode="External"/><Relationship Id="rId249" Type="http://schemas.openxmlformats.org/officeDocument/2006/relationships/hyperlink" Target="https://www.avito.ru/moskva_zelenograd/remont_i_stroitelstvo/dachnye_domiki_8h8_3946084351" TargetMode="External"/><Relationship Id="rId414" Type="http://schemas.openxmlformats.org/officeDocument/2006/relationships/hyperlink" Target="https://www.avito.ru/user/a6fd96930efc7632f4662f4c364b8d9e/profile/all?src=search_seller_info&amp;sellerId=a6fd96930efc7632f4662f4c364b8d9e" TargetMode="External"/><Relationship Id="rId456" Type="http://schemas.openxmlformats.org/officeDocument/2006/relationships/hyperlink" Target="https://www.avito.ru/user/6fa86b5de65d6d6f8580ba082783808a/profile/all?src=search_seller_info&amp;sellerId=6fa86b5de65d6d6f8580ba082783808a" TargetMode="External"/><Relationship Id="rId498" Type="http://schemas.openxmlformats.org/officeDocument/2006/relationships/hyperlink" Target="https://www.avito.ru/user/0d6f6a2b487c2a2cbb802d51295501e1/profile/all?src=search_seller_info&amp;sellerId=0d6f6a2b487c2a2cbb802d51295501e1" TargetMode="External"/><Relationship Id="rId621" Type="http://schemas.openxmlformats.org/officeDocument/2006/relationships/hyperlink" Target="https://www.avito.ru/moskva/remont_i_stroitelstvo/karkasnyy_dom_50m2_3243277050" TargetMode="External"/><Relationship Id="rId663" Type="http://schemas.openxmlformats.org/officeDocument/2006/relationships/hyperlink" Target="https://www.avito.ru/moskva/remont_i_stroitelstvo/karkasnyy_dachnyy_dom_6h8_4370507951" TargetMode="External"/><Relationship Id="rId870" Type="http://schemas.openxmlformats.org/officeDocument/2006/relationships/hyperlink" Target="https://www.avito.ru/user/08384044fd6e7eaf2c174132247095d1/profile/all?src=search_seller_info&amp;sellerId=08384044fd6e7eaf2c174132247095d1" TargetMode="External"/><Relationship Id="rId1044" Type="http://schemas.openxmlformats.org/officeDocument/2006/relationships/hyperlink" Target="https://www.avito.ru/user/08384044fd6e7eaf2c174132247095d1/profile/all?src=search_seller_info&amp;sellerId=08384044fd6e7eaf2c174132247095d1" TargetMode="External"/><Relationship Id="rId1086" Type="http://schemas.openxmlformats.org/officeDocument/2006/relationships/hyperlink" Target="https://www.avito.ru/user/258eb0d8be7ed025e47b4a9e65760f6b/profile/all?src=search_seller_info&amp;sellerId=258eb0d8be7ed025e47b4a9e65760f6b" TargetMode="External"/><Relationship Id="rId13" Type="http://schemas.openxmlformats.org/officeDocument/2006/relationships/hyperlink" Target="https://www.avito.ru/moskva/remont_i_stroitelstvo/dachnyy_domik_bytovka._karkasnyy_domik_4043032039" TargetMode="External"/><Relationship Id="rId109" Type="http://schemas.openxmlformats.org/officeDocument/2006/relationships/hyperlink" Target="https://www.avito.ru/moskva/remont_i_stroitelstvo/karkasnyy_dom-ambar_pod_klyuch_ot_tehnologii_2385811709" TargetMode="External"/><Relationship Id="rId260" Type="http://schemas.openxmlformats.org/officeDocument/2006/relationships/hyperlink" Target="https://www.avito.ru/user/40a53dae98b5ade7c54adeba4452b531/profile/all?src=search_seller_info&amp;sellerId=40a53dae98b5ade7c54adeba4452b531" TargetMode="External"/><Relationship Id="rId316" Type="http://schemas.openxmlformats.org/officeDocument/2006/relationships/hyperlink" Target="https://www.avito.ru/user/fcb1e749687ed5ef76e2488576b7898d/profile/all?src=search_seller_info&amp;sellerId=fcb1e749687ed5ef76e2488576b7898d" TargetMode="External"/><Relationship Id="rId523" Type="http://schemas.openxmlformats.org/officeDocument/2006/relationships/hyperlink" Target="https://www.avito.ru/moskva/remont_i_stroitelstvo/karkasnyy_dom_8h6_pod_klyuch_4323665660" TargetMode="External"/><Relationship Id="rId719" Type="http://schemas.openxmlformats.org/officeDocument/2006/relationships/hyperlink" Target="https://www.avito.ru/moskva/remont_i_stroitelstvo/dachnyy_dom_karkasnyy_dom_4642285631" TargetMode="External"/><Relationship Id="rId926" Type="http://schemas.openxmlformats.org/officeDocument/2006/relationships/hyperlink" Target="https://www.avito.ru/user/08384044fd6e7eaf2c174132247095d1/profile/all?src=search_seller_info&amp;sellerId=08384044fd6e7eaf2c174132247095d1" TargetMode="External"/><Relationship Id="rId968" Type="http://schemas.openxmlformats.org/officeDocument/2006/relationships/hyperlink" Target="https://www.avito.ru/user/08384044fd6e7eaf2c174132247095d1/profile/all?src=search_seller_info&amp;sellerId=08384044fd6e7eaf2c174132247095d1" TargetMode="External"/><Relationship Id="rId1111" Type="http://schemas.openxmlformats.org/officeDocument/2006/relationships/hyperlink" Target="https://www.avito.ru/moskva/remont_i_stroitelstvo/dom_7h4.8_karkasnyy_s_dostavkoy_p890-e456_4529768727" TargetMode="External"/><Relationship Id="rId1153" Type="http://schemas.openxmlformats.org/officeDocument/2006/relationships/hyperlink" Target="https://www.avito.ru/moskva/remont_i_stroitelstvo/bytovka_4183335373" TargetMode="External"/><Relationship Id="rId55" Type="http://schemas.openxmlformats.org/officeDocument/2006/relationships/hyperlink" Target="https://www.avito.ru/moskva/remont_i_stroitelstvo/dachnyy_karkasnyy_dom_2973387851" TargetMode="External"/><Relationship Id="rId97" Type="http://schemas.openxmlformats.org/officeDocument/2006/relationships/hyperlink" Target="https://www.avito.ru/moskva/remont_i_stroitelstvo/zerkalno_steklyannye_doma_dlya_glempinga_i_dachi_4100304291" TargetMode="External"/><Relationship Id="rId120" Type="http://schemas.openxmlformats.org/officeDocument/2006/relationships/hyperlink" Target="https://www.avito.ru/user/6f21b8536d71767d34b2470e9f2ec96f/profile/all?src=search_seller_info&amp;sellerId=6f21b8536d71767d34b2470e9f2ec96f" TargetMode="External"/><Relationship Id="rId358" Type="http://schemas.openxmlformats.org/officeDocument/2006/relationships/hyperlink" Target="https://www.avito.ru/user/2613c2029cf7e11c04263835f7f2a330/profile/all?src=search_seller_info&amp;sellerId=2613c2029cf7e11c04263835f7f2a330" TargetMode="External"/><Relationship Id="rId565" Type="http://schemas.openxmlformats.org/officeDocument/2006/relationships/hyperlink" Target="https://www.avito.ru/moskva/remont_i_stroitelstvo/karkasnyy_dom_8h6.9m_s_panoramnoy_gostinoy_4642258294" TargetMode="External"/><Relationship Id="rId730" Type="http://schemas.openxmlformats.org/officeDocument/2006/relationships/hyperlink" Target="https://www.avito.ru/user/a98fd7ade4e2633f763b7c489560bb5d/profile/all?src=search_seller_info&amp;sellerId=a98fd7ade4e2633f763b7c489560bb5d" TargetMode="External"/><Relationship Id="rId772" Type="http://schemas.openxmlformats.org/officeDocument/2006/relationships/hyperlink" Target="https://www.avito.ru/user/eec8913ce4be14b6459bfe06af2960ee/profile/all?src=search_seller_info&amp;sellerId=eec8913ce4be14b6459bfe06af2960ee" TargetMode="External"/><Relationship Id="rId828" Type="http://schemas.openxmlformats.org/officeDocument/2006/relationships/hyperlink" Target="https://www.avito.ru/user/e925bb607b50350f1f92200dc078cf45/profile/all?src=search_seller_info&amp;sellerId=e925bb607b50350f1f92200dc078cf45" TargetMode="External"/><Relationship Id="rId1013" Type="http://schemas.openxmlformats.org/officeDocument/2006/relationships/hyperlink" Target="https://www.avito.ru/moskva/remont_i_stroitelstvo/dom_karkasnyy_barnhaus_7h5_m_do-6133_4466390929" TargetMode="External"/><Relationship Id="rId162" Type="http://schemas.openxmlformats.org/officeDocument/2006/relationships/hyperlink" Target="https://www.avito.ru/user/eec8913ce4be14b6459bfe06af2960ee/profile/all?src=search_seller_info&amp;sellerId=eec8913ce4be14b6459bfe06af2960ee" TargetMode="External"/><Relationship Id="rId218" Type="http://schemas.openxmlformats.org/officeDocument/2006/relationships/hyperlink" Target="https://www.avito.ru/user/af51eb2bb0ac6d40c8182df59992d4bb/profile/all?src=search_seller_info&amp;sellerId=af51eb2bb0ac6d40c8182df59992d4bb" TargetMode="External"/><Relationship Id="rId425" Type="http://schemas.openxmlformats.org/officeDocument/2006/relationships/hyperlink" Target="https://www.avito.ru/moskva/remont_i_stroitelstvo/karkasnyy_dom_85_m2_4175405662" TargetMode="External"/><Relationship Id="rId467" Type="http://schemas.openxmlformats.org/officeDocument/2006/relationships/hyperlink" Target="https://www.avito.ru/moskva/remont_i_stroitelstvo/karkasnyy_dom_6h8_pod_klyuch_4064699922" TargetMode="External"/><Relationship Id="rId632" Type="http://schemas.openxmlformats.org/officeDocument/2006/relationships/hyperlink" Target="https://www.avito.ru/user/75f5d4cd86469e27461f4ab5c71d7328ac70cc566b9eb8ba66fcdcedca27476f/profile/all?src=search_seller_info&amp;sellerId=75f5d4cd86469e27461f4ab5c71d7328ac70cc566b9eb8ba66fcdcedca27476f" TargetMode="External"/><Relationship Id="rId1055" Type="http://schemas.openxmlformats.org/officeDocument/2006/relationships/hyperlink" Target="https://www.avito.ru/moskva/remont_i_stroitelstvo/domik_bytovka_uteplennaya_4182870822" TargetMode="External"/><Relationship Id="rId1097" Type="http://schemas.openxmlformats.org/officeDocument/2006/relationships/hyperlink" Target="https://www.avito.ru/moskva/remont_i_stroitelstvo/dom_pod_klyuch_4183268771" TargetMode="External"/><Relationship Id="rId271" Type="http://schemas.openxmlformats.org/officeDocument/2006/relationships/hyperlink" Target="https://www.avito.ru/moskva/remont_i_stroitelstvo/karkasnyy_dom_barnhaus_45_m2_pod_klyuch_v_ipoteku_4049094903" TargetMode="External"/><Relationship Id="rId674" Type="http://schemas.openxmlformats.org/officeDocument/2006/relationships/hyperlink" Target="https://www.avito.ru/user/a98fd7ade4e2633f763b7c489560bb5d/profile/all?src=search_seller_info&amp;sellerId=a98fd7ade4e2633f763b7c489560bb5d" TargetMode="External"/><Relationship Id="rId881" Type="http://schemas.openxmlformats.org/officeDocument/2006/relationships/hyperlink" Target="https://www.avito.ru/moskva/remont_i_stroitelstvo/karkasnyy_dom_pod_klyuch_3669999580" TargetMode="External"/><Relationship Id="rId937" Type="http://schemas.openxmlformats.org/officeDocument/2006/relationships/hyperlink" Target="https://www.avito.ru/moskva/remont_i_stroitelstvo/karkasnyy_modulnyy_dom_uu-5674_4530089710" TargetMode="External"/><Relationship Id="rId979" Type="http://schemas.openxmlformats.org/officeDocument/2006/relationships/hyperlink" Target="https://www.avito.ru/moskva/remont_i_stroitelstvo/karkasnyy_dachnyy_dom_pod_klyuch_4418147962" TargetMode="External"/><Relationship Id="rId1122" Type="http://schemas.openxmlformats.org/officeDocument/2006/relationships/hyperlink" Target="https://www.avito.ru/user/fcb1e749687ed5ef76e2488576b7898d/profile/all?src=search_seller_info&amp;sellerId=fcb1e749687ed5ef76e2488576b7898d" TargetMode="External"/><Relationship Id="rId24" Type="http://schemas.openxmlformats.org/officeDocument/2006/relationships/hyperlink" Target="https://www.avito.ru/user/fffb9be3e6e535c53cf09808b4204234/profile/all?src=search_seller_info&amp;sellerId=fffb9be3e6e535c53cf09808b4204234" TargetMode="External"/><Relationship Id="rId66" Type="http://schemas.openxmlformats.org/officeDocument/2006/relationships/hyperlink" Target="https://www.avito.ru/user/2074bea7c7fea1272173ba0e35070fc1/profile/all?src=search_seller_info&amp;sellerId=2074bea7c7fea1272173ba0e35070fc1" TargetMode="External"/><Relationship Id="rId131" Type="http://schemas.openxmlformats.org/officeDocument/2006/relationships/hyperlink" Target="https://www.avito.ru/moskva/remont_i_stroitelstvo/karkasnyy_dom_2973303310" TargetMode="External"/><Relationship Id="rId327" Type="http://schemas.openxmlformats.org/officeDocument/2006/relationships/hyperlink" Target="https://www.avito.ru/moskva/remont_i_stroitelstvo/dom_80_m_karkasnyy_dom_chastnaya_brigada_4152948800" TargetMode="External"/><Relationship Id="rId369" Type="http://schemas.openxmlformats.org/officeDocument/2006/relationships/hyperlink" Target="https://www.avito.ru/moskva/remont_i_stroitelstvo/afreym_karkasnyy_dom_3916907285" TargetMode="External"/><Relationship Id="rId534" Type="http://schemas.openxmlformats.org/officeDocument/2006/relationships/hyperlink" Target="https://www.avito.ru/user/74a8403e8c42047003970305ae51e8e4/profile/all?src=search_seller_info&amp;sellerId=74a8403e8c42047003970305ae51e8e4" TargetMode="External"/><Relationship Id="rId576" Type="http://schemas.openxmlformats.org/officeDocument/2006/relationships/hyperlink" Target="https://www.avito.ru/user/7bb9af1da0060c5a8974cb33363c58ad/profile/all?src=search_seller_info&amp;sellerId=7bb9af1da0060c5a8974cb33363c58ad" TargetMode="External"/><Relationship Id="rId741" Type="http://schemas.openxmlformats.org/officeDocument/2006/relationships/hyperlink" Target="https://www.avito.ru/moskva/remont_i_stroitelstvo/karkasnyy_sadovye_dom_8h6m_s_mansardoy_i_terrasoy_4546118881" TargetMode="External"/><Relationship Id="rId783" Type="http://schemas.openxmlformats.org/officeDocument/2006/relationships/hyperlink" Target="https://www.avito.ru/moskva/remont_i_stroitelstvo/modulnyy_i_karkasnyy_dom_48_m2_na_zakaz_3934195862" TargetMode="External"/><Relationship Id="rId839" Type="http://schemas.openxmlformats.org/officeDocument/2006/relationships/hyperlink" Target="https://www.avito.ru/moskva/remont_i_stroitelstvo/karkasnyy_dom_108_kv.m._imitatsiya_brusa_3563787071" TargetMode="External"/><Relationship Id="rId990" Type="http://schemas.openxmlformats.org/officeDocument/2006/relationships/hyperlink" Target="https://www.avito.ru/user/e96202d926da26aa4f799c09b378882a/profile/all?src=search_seller_info&amp;sellerId=e96202d926da26aa4f799c09b378882a" TargetMode="External"/><Relationship Id="rId1164" Type="http://schemas.openxmlformats.org/officeDocument/2006/relationships/hyperlink" Target="https://www.avito.ru/user/08384044fd6e7eaf2c174132247095d1/profile/all?src=search_seller_info&amp;sellerId=08384044fd6e7eaf2c174132247095d1" TargetMode="External"/><Relationship Id="rId173" Type="http://schemas.openxmlformats.org/officeDocument/2006/relationships/hyperlink" Target="https://www.avito.ru/moskva/remont_i_stroitelstvo/karkasnyy_dom_9h7_pod_klyuch_lot_pzsew_92914_4076791650" TargetMode="External"/><Relationship Id="rId229" Type="http://schemas.openxmlformats.org/officeDocument/2006/relationships/hyperlink" Target="https://www.avito.ru/moskva/remont_i_stroitelstvo/karkasnyy_dom_pod_klyuch_2382289159" TargetMode="External"/><Relationship Id="rId380" Type="http://schemas.openxmlformats.org/officeDocument/2006/relationships/hyperlink" Target="https://www.avito.ru/user/63ad0c90c06bb2ac6334e190982f17c0/profile/all?src=search_seller_info&amp;sellerId=63ad0c90c06bb2ac6334e190982f17c0" TargetMode="External"/><Relationship Id="rId436" Type="http://schemas.openxmlformats.org/officeDocument/2006/relationships/hyperlink" Target="https://www.avito.ru/user/7646ed0b819f67fbc2d68f1361956fcf04e0aee1006f640aeb6cc43cfdfd00ad/profile/all?src=search_seller_info&amp;sellerId=7646ed0b819f67fbc2d68f1361956fcf04e0aee1006f640aeb6cc43cfdfd00ad" TargetMode="External"/><Relationship Id="rId601" Type="http://schemas.openxmlformats.org/officeDocument/2006/relationships/hyperlink" Target="https://www.avito.ru/moskva_zelenograd/remont_i_stroitelstvo/karkasnyy_dom_na_dachu_2855599684" TargetMode="External"/><Relationship Id="rId643" Type="http://schemas.openxmlformats.org/officeDocument/2006/relationships/hyperlink" Target="https://www.avito.ru/moskva/remont_i_stroitelstvo/karkasnyy_dom_pod_klyuch_3989649611" TargetMode="External"/><Relationship Id="rId1024" Type="http://schemas.openxmlformats.org/officeDocument/2006/relationships/hyperlink" Target="https://www.avito.ru/user/d353740fdd532017c0643f19f759da2c/profile/all?src=search_seller_info&amp;sellerId=d353740fdd532017c0643f19f759da2c" TargetMode="External"/><Relationship Id="rId1066" Type="http://schemas.openxmlformats.org/officeDocument/2006/relationships/hyperlink" Target="https://www.avito.ru/user/5d96d60c1c1539b807073a2896016b48/profile/all?src=search_seller_info&amp;sellerId=5d96d60c1c1539b807073a2896016b48" TargetMode="External"/><Relationship Id="rId240" Type="http://schemas.openxmlformats.org/officeDocument/2006/relationships/hyperlink" Target="https://www.avito.ru/user/4c8138f3e655f70207a8c90d00a80946/profile/all?src=search_seller_info&amp;sellerId=4c8138f3e655f70207a8c90d00a80946" TargetMode="External"/><Relationship Id="rId478" Type="http://schemas.openxmlformats.org/officeDocument/2006/relationships/hyperlink" Target="https://www.avito.ru/user/5aba74e486987bea7c93696c8fa41b85/profile/all?src=search_seller_info&amp;sellerId=5aba74e486987bea7c93696c8fa41b85" TargetMode="External"/><Relationship Id="rId685" Type="http://schemas.openxmlformats.org/officeDocument/2006/relationships/hyperlink" Target="https://www.avito.ru/moskva/remont_i_stroitelstvo/dom_v_stile_barnhaus_7h9m_so_vtorym_svetom_3745405414" TargetMode="External"/><Relationship Id="rId850" Type="http://schemas.openxmlformats.org/officeDocument/2006/relationships/hyperlink" Target="https://www.avito.ru/user/2c8657c8c631e90a7afb916033252eb2/profile/all?src=search_seller_info&amp;sellerId=2c8657c8c631e90a7afb916033252eb2" TargetMode="External"/><Relationship Id="rId892" Type="http://schemas.openxmlformats.org/officeDocument/2006/relationships/hyperlink" Target="https://www.avito.ru/user/e925bb607b50350f1f92200dc078cf45/profile/all?src=search_seller_info&amp;sellerId=e925bb607b50350f1f92200dc078cf45" TargetMode="External"/><Relationship Id="rId906" Type="http://schemas.openxmlformats.org/officeDocument/2006/relationships/hyperlink" Target="https://www.avito.ru/user/63ad0c90c06bb2ac6334e190982f17c0/profile/all?src=search_seller_info&amp;sellerId=63ad0c90c06bb2ac6334e190982f17c0" TargetMode="External"/><Relationship Id="rId948" Type="http://schemas.openxmlformats.org/officeDocument/2006/relationships/hyperlink" Target="https://www.avito.ru/user/d353740fdd532017c0643f19f759da2c/profile/all?src=search_seller_info&amp;sellerId=d353740fdd532017c0643f19f759da2c" TargetMode="External"/><Relationship Id="rId1133" Type="http://schemas.openxmlformats.org/officeDocument/2006/relationships/hyperlink" Target="https://www.avito.ru/moskva_zelenograd/remont_i_stroitelstvo/dachnyy_domik_3206887414" TargetMode="External"/><Relationship Id="rId35" Type="http://schemas.openxmlformats.org/officeDocument/2006/relationships/hyperlink" Target="https://www.avito.ru/moskva/remont_i_stroitelstvo/modulnyy_dom_pod_klyuch_4272144548" TargetMode="External"/><Relationship Id="rId77" Type="http://schemas.openxmlformats.org/officeDocument/2006/relationships/hyperlink" Target="https://www.avito.ru/moskva/remont_i_stroitelstvo/karkasnyy_dom_3115497710" TargetMode="External"/><Relationship Id="rId100" Type="http://schemas.openxmlformats.org/officeDocument/2006/relationships/hyperlink" Target="https://www.avito.ru/user/8ff641a0454b3fbc9b46526bd59cffa3/profile/all?src=search_seller_info&amp;sellerId=8ff641a0454b3fbc9b46526bd59cffa3" TargetMode="External"/><Relationship Id="rId282" Type="http://schemas.openxmlformats.org/officeDocument/2006/relationships/hyperlink" Target="https://www.avito.ru/user/af863cd880b125bdd56f2f056ca11b8f/profile/all?src=search_seller_info&amp;sellerId=af863cd880b125bdd56f2f056ca11b8f" TargetMode="External"/><Relationship Id="rId338" Type="http://schemas.openxmlformats.org/officeDocument/2006/relationships/hyperlink" Target="https://www.avito.ru/user/39c4f59653f3f32223aed57808fd23482446b1d402b44497122876b57fbd70db/profile/all?src=search_seller_info&amp;sellerId=39c4f59653f3f32223aed57808fd23482446b1d402b44497122876b57fbd70db" TargetMode="External"/><Relationship Id="rId503" Type="http://schemas.openxmlformats.org/officeDocument/2006/relationships/hyperlink" Target="https://www.avito.ru/moskva/remont_i_stroitelstvo/karkasnyy_sadovyy_dom_8h6m_dvuhetazhnyy_4346573622" TargetMode="External"/><Relationship Id="rId545" Type="http://schemas.openxmlformats.org/officeDocument/2006/relationships/hyperlink" Target="https://www.avito.ru/moskva/remont_i_stroitelstvo/karkasnyy_dom_dvuhetazhnyy_4324036309" TargetMode="External"/><Relationship Id="rId587" Type="http://schemas.openxmlformats.org/officeDocument/2006/relationships/hyperlink" Target="https://www.avito.ru/moskva/remont_i_stroitelstvo/dom-shalash_pod_klyuch_ot_tehnologii_2384950603" TargetMode="External"/><Relationship Id="rId710" Type="http://schemas.openxmlformats.org/officeDocument/2006/relationships/hyperlink" Target="https://www.avito.ru/user/fbfb871afa7c90457150b33ea0ca809d/profile/all?src=search_seller_info&amp;sellerId=fbfb871afa7c90457150b33ea0ca809d" TargetMode="External"/><Relationship Id="rId752" Type="http://schemas.openxmlformats.org/officeDocument/2006/relationships/hyperlink" Target="https://www.avito.ru/user/3d830494b1843cd0943e58114dca371d/profile/all?src=search_seller_info&amp;sellerId=3d830494b1843cd0943e58114dca371d" TargetMode="External"/><Relationship Id="rId808" Type="http://schemas.openxmlformats.org/officeDocument/2006/relationships/hyperlink" Target="https://www.avito.ru/user/d353740fdd532017c0643f19f759da2c/profile/all?src=search_seller_info&amp;sellerId=d353740fdd532017c0643f19f759da2c" TargetMode="External"/><Relationship Id="rId1175" Type="http://schemas.openxmlformats.org/officeDocument/2006/relationships/hyperlink" Target="https://www.avito.ru/moskva/remont_i_stroitelstvo/dom_iz_brusa_80_kv.m_3948225958" TargetMode="External"/><Relationship Id="rId8" Type="http://schemas.openxmlformats.org/officeDocument/2006/relationships/hyperlink" Target="https://www.avito.ru/user/d38ca952673a978972912806282bb497/profile/all?src=search_seller_info&amp;sellerId=d38ca952673a978972912806282bb497" TargetMode="External"/><Relationship Id="rId142" Type="http://schemas.openxmlformats.org/officeDocument/2006/relationships/hyperlink" Target="https://www.avito.ru/user/2074bea7c7fea1272173ba0e35070fc1/profile/all?src=search_seller_info&amp;sellerId=2074bea7c7fea1272173ba0e35070fc1" TargetMode="External"/><Relationship Id="rId184" Type="http://schemas.openxmlformats.org/officeDocument/2006/relationships/hyperlink" Target="https://www.avito.ru/user/b0c49cc385c745f423b3906575ae9154/profile/all?src=search_seller_info&amp;sellerId=b0c49cc385c745f423b3906575ae9154" TargetMode="External"/><Relationship Id="rId391" Type="http://schemas.openxmlformats.org/officeDocument/2006/relationships/hyperlink" Target="https://www.avito.ru/moskva/remont_i_stroitelstvo/karkasnyy_sadovye_dom_8h6m_s_mansardoy_i_terrasoy_4060240581" TargetMode="External"/><Relationship Id="rId405" Type="http://schemas.openxmlformats.org/officeDocument/2006/relationships/hyperlink" Target="https://www.avito.ru/moskva/remont_i_stroitelstvo/karkasnyy_domik_3122677379" TargetMode="External"/><Relationship Id="rId447" Type="http://schemas.openxmlformats.org/officeDocument/2006/relationships/hyperlink" Target="https://www.avito.ru/moskva/remont_i_stroitelstvo/dom_s_remontom_pod_zhizn_77kv_4040300673" TargetMode="External"/><Relationship Id="rId612" Type="http://schemas.openxmlformats.org/officeDocument/2006/relationships/hyperlink" Target="https://www.avito.ru/user/258eb0d8be7ed025e47b4a9e65760f6b/profile/all?src=search_seller_info&amp;sellerId=258eb0d8be7ed025e47b4a9e65760f6b" TargetMode="External"/><Relationship Id="rId794" Type="http://schemas.openxmlformats.org/officeDocument/2006/relationships/hyperlink" Target="https://www.avito.ru/user/0da76ab20fd32474efa6602d94ece7cb/profile/all?src=search_seller_info&amp;sellerId=0da76ab20fd32474efa6602d94ece7cb" TargetMode="External"/><Relationship Id="rId1035" Type="http://schemas.openxmlformats.org/officeDocument/2006/relationships/hyperlink" Target="https://www.avito.ru/moskva/remont_i_stroitelstvo/karkas_konstruktor_a_-_frame_6h8_3494896777" TargetMode="External"/><Relationship Id="rId1077" Type="http://schemas.openxmlformats.org/officeDocument/2006/relationships/hyperlink" Target="https://www.avito.ru/moskva/remont_i_stroitelstvo/karkasnyy_sadovye_dom_6h9m_s_verandoy_bez_vnutrenn_4417821251" TargetMode="External"/><Relationship Id="rId251" Type="http://schemas.openxmlformats.org/officeDocument/2006/relationships/hyperlink" Target="https://www.avito.ru/moskva/remont_i_stroitelstvo/doma_bystrovozvodimye_karkasnye_prodazha_3833550168" TargetMode="External"/><Relationship Id="rId489" Type="http://schemas.openxmlformats.org/officeDocument/2006/relationships/hyperlink" Target="https://www.avito.ru/moskva/remont_i_stroitelstvo/minidom_10_m2_4223664912" TargetMode="External"/><Relationship Id="rId654" Type="http://schemas.openxmlformats.org/officeDocument/2006/relationships/hyperlink" Target="https://www.avito.ru/user/2a3b7398e3b0691d7b38407fc930dcbe/profile/all?src=search_seller_info&amp;sellerId=2a3b7398e3b0691d7b38407fc930dcbe" TargetMode="External"/><Relationship Id="rId696" Type="http://schemas.openxmlformats.org/officeDocument/2006/relationships/hyperlink" Target="https://www.avito.ru/user/c7cda3dbdd8424baa7013ef3d07741ee/profile/all?src=search_seller_info&amp;sellerId=c7cda3dbdd8424baa7013ef3d07741ee" TargetMode="External"/><Relationship Id="rId861" Type="http://schemas.openxmlformats.org/officeDocument/2006/relationships/hyperlink" Target="https://www.avito.ru/moskva/remont_i_stroitelstvo/karkasnyy_dom_pod_klyuch_3669969002" TargetMode="External"/><Relationship Id="rId917" Type="http://schemas.openxmlformats.org/officeDocument/2006/relationships/hyperlink" Target="https://www.avito.ru/moskva/remont_i_stroitelstvo/karkasnyy_domik_4641929193" TargetMode="External"/><Relationship Id="rId959" Type="http://schemas.openxmlformats.org/officeDocument/2006/relationships/hyperlink" Target="https://www.avito.ru/moskva/remont_i_stroitelstvo/karkasnyy_domik_4641630279" TargetMode="External"/><Relationship Id="rId1102" Type="http://schemas.openxmlformats.org/officeDocument/2006/relationships/hyperlink" Target="https://www.avito.ru/user/2c8657c8c631e90a7afb916033252eb2/profile/all?src=search_seller_info&amp;sellerId=2c8657c8c631e90a7afb916033252eb2" TargetMode="External"/><Relationship Id="rId46" Type="http://schemas.openxmlformats.org/officeDocument/2006/relationships/hyperlink" Target="https://www.avito.ru/user/2a0e71b3e44e6825f9beb62105b4a02cc97bf9d50916d96d4bcbd059b77b3473/profile/all?src=search_seller_info&amp;sellerId=2a0e71b3e44e6825f9beb62105b4a02cc97bf9d50916d96d4bcbd059b77b3473" TargetMode="External"/><Relationship Id="rId293" Type="http://schemas.openxmlformats.org/officeDocument/2006/relationships/hyperlink" Target="https://www.avito.ru/moskva/remont_i_stroitelstvo/karkasno_schitovoy_dom_samovyvoz_4072550223" TargetMode="External"/><Relationship Id="rId307" Type="http://schemas.openxmlformats.org/officeDocument/2006/relationships/hyperlink" Target="https://www.avito.ru/moskva/remont_i_stroitelstvo/uteplennyy_karkasnyy_dom_10h12m_4219952561" TargetMode="External"/><Relationship Id="rId349" Type="http://schemas.openxmlformats.org/officeDocument/2006/relationships/hyperlink" Target="https://www.avito.ru/moskva/remont_i_stroitelstvo/karkasnyy_dom_8_6_brigada_s_idealnoy_reputatsiey_4188397796" TargetMode="External"/><Relationship Id="rId514" Type="http://schemas.openxmlformats.org/officeDocument/2006/relationships/hyperlink" Target="https://www.avito.ru/user/a6fd96930efc7632f4662f4c364b8d9e/profile/all?src=search_seller_info&amp;sellerId=a6fd96930efc7632f4662f4c364b8d9e" TargetMode="External"/><Relationship Id="rId556" Type="http://schemas.openxmlformats.org/officeDocument/2006/relationships/hyperlink" Target="https://www.avito.ru/user/f234318220cf7b42a20f6d4407df2075/profile/all?src=search_seller_info&amp;sellerId=f234318220cf7b42a20f6d4407df2075" TargetMode="External"/><Relationship Id="rId721" Type="http://schemas.openxmlformats.org/officeDocument/2006/relationships/hyperlink" Target="https://www.avito.ru/moskva/remont_i_stroitelstvo/dom_karkasnyy_barnhaus_7h48_do-7414_4466139088" TargetMode="External"/><Relationship Id="rId763" Type="http://schemas.openxmlformats.org/officeDocument/2006/relationships/hyperlink" Target="https://www.avito.ru/moskva/remont_i_stroitelstvo/dachnyy_domik_karkasnyy_dom_2461480775" TargetMode="External"/><Relationship Id="rId1144" Type="http://schemas.openxmlformats.org/officeDocument/2006/relationships/hyperlink" Target="https://www.avito.ru/user/286f24ebd9f7750b262ca6f60add7ea8/profile/all?src=search_seller_info&amp;sellerId=286f24ebd9f7750b262ca6f60add7ea8" TargetMode="External"/><Relationship Id="rId1186" Type="http://schemas.openxmlformats.org/officeDocument/2006/relationships/hyperlink" Target="https://www.avito.ru/user/5d96d60c1c1539b807073a2896016b48/profile/all?src=search_seller_info&amp;sellerId=5d96d60c1c1539b807073a2896016b48" TargetMode="External"/><Relationship Id="rId88" Type="http://schemas.openxmlformats.org/officeDocument/2006/relationships/hyperlink" Target="https://www.avito.ru/user/f67861708ebe12b0bd6f83fefc98cbb5/profile/all?src=search_seller_info&amp;sellerId=f67861708ebe12b0bd6f83fefc98cbb5" TargetMode="External"/><Relationship Id="rId111" Type="http://schemas.openxmlformats.org/officeDocument/2006/relationships/hyperlink" Target="https://www.avito.ru/moskva/remont_i_stroitelstvo/karkasnyy_dachnyy_dom_shale_8x9_3753618965" TargetMode="External"/><Relationship Id="rId153" Type="http://schemas.openxmlformats.org/officeDocument/2006/relationships/hyperlink" Target="https://www.avito.ru/moskva/remont_i_stroitelstvo/domokomplekt_karkasnogo_doma_3337813230" TargetMode="External"/><Relationship Id="rId195" Type="http://schemas.openxmlformats.org/officeDocument/2006/relationships/hyperlink" Target="https://www.avito.ru/moskva/remont_i_stroitelstvo/karkasnyy_dachnyy_dom_9h8_4125314515" TargetMode="External"/><Relationship Id="rId209" Type="http://schemas.openxmlformats.org/officeDocument/2006/relationships/hyperlink" Target="https://www.avito.ru/moskva/remont_i_stroitelstvo/karkasnyy_dom_8h8m_s_verandoy_4008228665" TargetMode="External"/><Relationship Id="rId360" Type="http://schemas.openxmlformats.org/officeDocument/2006/relationships/hyperlink" Target="https://www.avito.ru/user/94fae31b4a4d9af591c128ddccc6a0ad/profile/all?src=search_seller_info&amp;sellerId=94fae31b4a4d9af591c128ddccc6a0ad" TargetMode="External"/><Relationship Id="rId416" Type="http://schemas.openxmlformats.org/officeDocument/2006/relationships/hyperlink" Target="https://www.avito.ru/user/03f73928682629f858dc2713f4e227c7/profile/all?src=search_seller_info&amp;sellerId=03f73928682629f858dc2713f4e227c7" TargetMode="External"/><Relationship Id="rId598" Type="http://schemas.openxmlformats.org/officeDocument/2006/relationships/hyperlink" Target="https://www.avito.ru/user/4e02b80987af5be7917d94f0a78002fb/profile/all?src=search_seller_info&amp;sellerId=4e02b80987af5be7917d94f0a78002fb" TargetMode="External"/><Relationship Id="rId819" Type="http://schemas.openxmlformats.org/officeDocument/2006/relationships/hyperlink" Target="https://www.avito.ru/moskva/remont_i_stroitelstvo/dachnyy_dom_karkasnyy_dom_4347185725" TargetMode="External"/><Relationship Id="rId970" Type="http://schemas.openxmlformats.org/officeDocument/2006/relationships/hyperlink" Target="https://www.avito.ru/user/fd9fc1ccb7dd743181f18a5ef4ea13b4/profile/all?src=search_seller_info&amp;sellerId=fd9fc1ccb7dd743181f18a5ef4ea13b4" TargetMode="External"/><Relationship Id="rId1004" Type="http://schemas.openxmlformats.org/officeDocument/2006/relationships/hyperlink" Target="https://www.avito.ru/user/d353740fdd532017c0643f19f759da2c/profile/all?src=search_seller_info&amp;sellerId=d353740fdd532017c0643f19f759da2c" TargetMode="External"/><Relationship Id="rId1046" Type="http://schemas.openxmlformats.org/officeDocument/2006/relationships/hyperlink" Target="https://www.avito.ru/user/08384044fd6e7eaf2c174132247095d1/profile/all?src=search_seller_info&amp;sellerId=08384044fd6e7eaf2c174132247095d1" TargetMode="External"/><Relationship Id="rId220" Type="http://schemas.openxmlformats.org/officeDocument/2006/relationships/hyperlink" Target="https://www.avito.ru/user/1cab0239e5a2180ddfc1a8414d16b3b6/profile/all?src=search_seller_info&amp;sellerId=1cab0239e5a2180ddfc1a8414d16b3b6" TargetMode="External"/><Relationship Id="rId458" Type="http://schemas.openxmlformats.org/officeDocument/2006/relationships/hyperlink" Target="https://www.avito.ru/user/e474adba79c012997ed8b162b262782c/profile/all?src=search_seller_info&amp;sellerId=e474adba79c012997ed8b162b262782c" TargetMode="External"/><Relationship Id="rId623" Type="http://schemas.openxmlformats.org/officeDocument/2006/relationships/hyperlink" Target="https://www.avito.ru/moskva/remont_i_stroitelstvo/karkasnyy_dom_v_stile_barnhaus_4642298038" TargetMode="External"/><Relationship Id="rId665" Type="http://schemas.openxmlformats.org/officeDocument/2006/relationships/hyperlink" Target="https://www.avito.ru/moskva/remont_i_stroitelstvo/karkasnyy_dom_s_terrasoy_7h4.8_zh890_4530174277" TargetMode="External"/><Relationship Id="rId830" Type="http://schemas.openxmlformats.org/officeDocument/2006/relationships/hyperlink" Target="https://www.avito.ru/user/c40a6f5df0a1f05c4edf11f2b9639a33/profile/all?src=search_seller_info&amp;sellerId=c40a6f5df0a1f05c4edf11f2b9639a33" TargetMode="External"/><Relationship Id="rId872" Type="http://schemas.openxmlformats.org/officeDocument/2006/relationships/hyperlink" Target="https://www.avito.ru/user/d353740fdd532017c0643f19f759da2c/profile/all?src=search_seller_info&amp;sellerId=d353740fdd532017c0643f19f759da2c" TargetMode="External"/><Relationship Id="rId928" Type="http://schemas.openxmlformats.org/officeDocument/2006/relationships/hyperlink" Target="https://www.avito.ru/user/da67f4d8ca7b3b764459e83ee03f3301/profile/all?src=search_seller_info&amp;sellerId=da67f4d8ca7b3b764459e83ee03f3301" TargetMode="External"/><Relationship Id="rId1088" Type="http://schemas.openxmlformats.org/officeDocument/2006/relationships/hyperlink" Target="https://www.avito.ru/user/2c8657c8c631e90a7afb916033252eb2/profile/all?src=search_seller_info&amp;sellerId=2c8657c8c631e90a7afb916033252eb2" TargetMode="External"/><Relationship Id="rId15" Type="http://schemas.openxmlformats.org/officeDocument/2006/relationships/hyperlink" Target="https://www.avito.ru/moskva/remont_i_stroitelstvo/karkasnyy_dom_shale_8x9_4073018506" TargetMode="External"/><Relationship Id="rId57" Type="http://schemas.openxmlformats.org/officeDocument/2006/relationships/hyperlink" Target="https://www.avito.ru/moskva/remont_i_stroitelstvo/dachnyy_domik_karkasnyy_pod_klyuch_bytovka_hozblok_4155840275" TargetMode="External"/><Relationship Id="rId262" Type="http://schemas.openxmlformats.org/officeDocument/2006/relationships/hyperlink" Target="https://www.avito.ru/user/00c51a3033cd027987a8f2916b84ea1ec00ff81ce29c293980f7acd02629484c/profile/all?src=search_seller_info&amp;sellerId=00c51a3033cd027987a8f2916b84ea1ec00ff81ce29c293980f7acd02629484c" TargetMode="External"/><Relationship Id="rId318" Type="http://schemas.openxmlformats.org/officeDocument/2006/relationships/hyperlink" Target="https://www.avito.ru/user/5b5217ffbe1dfba3e4d5e06cbd63a15f/profile/all?src=search_seller_info&amp;sellerId=5b5217ffbe1dfba3e4d5e06cbd63a15f" TargetMode="External"/><Relationship Id="rId525" Type="http://schemas.openxmlformats.org/officeDocument/2006/relationships/hyperlink" Target="https://www.avito.ru/moskva/remont_i_stroitelstvo/karkasnyy_a-freym_pod_chistovuyu_otdelku_4189079983" TargetMode="External"/><Relationship Id="rId567" Type="http://schemas.openxmlformats.org/officeDocument/2006/relationships/hyperlink" Target="https://www.avito.ru/moskva/remont_i_stroitelstvo/karkasnyy_dom_6h9_pod_klyuch_ot_proizvoditelya_3860293267" TargetMode="External"/><Relationship Id="rId732" Type="http://schemas.openxmlformats.org/officeDocument/2006/relationships/hyperlink" Target="https://www.avito.ru/user/c331486308db3230e9cc0d4b29d420bd4d7a00c32dbeab0c8f01433cb0ee9f90/profile/all?src=search_seller_info&amp;sellerId=c331486308db3230e9cc0d4b29d420bd4d7a00c32dbeab0c8f01433cb0ee9f90" TargetMode="External"/><Relationship Id="rId1113" Type="http://schemas.openxmlformats.org/officeDocument/2006/relationships/hyperlink" Target="https://www.avito.ru/moskva_zelenograd/remont_i_stroitelstvo/stroitelstvo_domov_i_ban._brus_i_karkas_pod_klyuch_2330820488" TargetMode="External"/><Relationship Id="rId1155" Type="http://schemas.openxmlformats.org/officeDocument/2006/relationships/hyperlink" Target="https://www.avito.ru/moskva/remont_i_stroitelstvo/sadovyy_domik_4183167117" TargetMode="External"/><Relationship Id="rId99" Type="http://schemas.openxmlformats.org/officeDocument/2006/relationships/hyperlink" Target="https://www.avito.ru/moskva/remont_i_stroitelstvo/karkasnyy_dom_6h9_uteplennyy_4212401007" TargetMode="External"/><Relationship Id="rId122" Type="http://schemas.openxmlformats.org/officeDocument/2006/relationships/hyperlink" Target="https://www.avito.ru/user/6051cc640ef383f7a046f3ac90519777/profile/all?src=search_seller_info&amp;sellerId=6051cc640ef383f7a046f3ac90519777" TargetMode="External"/><Relationship Id="rId164" Type="http://schemas.openxmlformats.org/officeDocument/2006/relationships/hyperlink" Target="https://www.avito.ru/user/0c07272ea5c967bb7b255810b7908d3e/profile/all?src=search_seller_info&amp;sellerId=0c07272ea5c967bb7b255810b7908d3e" TargetMode="External"/><Relationship Id="rId371" Type="http://schemas.openxmlformats.org/officeDocument/2006/relationships/hyperlink" Target="https://www.avito.ru/moskva/remont_i_stroitelstvo/karkasnyy_modulnyy_dom_pod_klyuch_grinvud_135m2_1315135260" TargetMode="External"/><Relationship Id="rId774" Type="http://schemas.openxmlformats.org/officeDocument/2006/relationships/hyperlink" Target="https://www.avito.ru/user/eec8913ce4be14b6459bfe06af2960ee/profile/all?src=search_seller_info&amp;sellerId=eec8913ce4be14b6459bfe06af2960ee" TargetMode="External"/><Relationship Id="rId981" Type="http://schemas.openxmlformats.org/officeDocument/2006/relationships/hyperlink" Target="https://www.avito.ru/moskva/remont_i_stroitelstvo/karkasnyy_dachnyy_dom_pod_klyuch_4354307337" TargetMode="External"/><Relationship Id="rId1015" Type="http://schemas.openxmlformats.org/officeDocument/2006/relationships/hyperlink" Target="https://www.avito.ru/moskva/remont_i_stroitelstvo/dom_karkasnyy_barnhaus_7h5_m_do-5205_4465734366" TargetMode="External"/><Relationship Id="rId1057" Type="http://schemas.openxmlformats.org/officeDocument/2006/relationships/hyperlink" Target="https://www.avito.ru/moskva/remont_i_stroitelstvo/stroitelstvo_domov_pod_klyuch_bani_pod_klyuch_2361905763" TargetMode="External"/><Relationship Id="rId427" Type="http://schemas.openxmlformats.org/officeDocument/2006/relationships/hyperlink" Target="https://www.avito.ru/moskva/remont_i_stroitelstvo/139_m_karkasnyy_dom_9h8_pod_klyuch_4357697611" TargetMode="External"/><Relationship Id="rId469" Type="http://schemas.openxmlformats.org/officeDocument/2006/relationships/hyperlink" Target="https://www.avito.ru/moskva/remont_i_stroitelstvo/karkasnyy_dom_4523647391" TargetMode="External"/><Relationship Id="rId634" Type="http://schemas.openxmlformats.org/officeDocument/2006/relationships/hyperlink" Target="https://www.avito.ru/user/a18e18a492270dc04eb012eef7e2edf5/profile/all?src=search_seller_info&amp;sellerId=a18e18a492270dc04eb012eef7e2edf5" TargetMode="External"/><Relationship Id="rId676" Type="http://schemas.openxmlformats.org/officeDocument/2006/relationships/hyperlink" Target="https://www.avito.ru/user/6d317c491fabe5d8304ea37b6a098da0/profile/all?src=search_seller_info&amp;sellerId=6d317c491fabe5d8304ea37b6a098da0" TargetMode="External"/><Relationship Id="rId841" Type="http://schemas.openxmlformats.org/officeDocument/2006/relationships/hyperlink" Target="https://www.avito.ru/moskva/remont_i_stroitelstvo/karkasnyy_dom_65_kv.m._s_mansardoy_3564285899" TargetMode="External"/><Relationship Id="rId883" Type="http://schemas.openxmlformats.org/officeDocument/2006/relationships/hyperlink" Target="https://www.avito.ru/moskva/remont_i_stroitelstvo/karkasnyy_sadovyy_dom_9h6m_s_terrasoy_4344085521" TargetMode="External"/><Relationship Id="rId1099" Type="http://schemas.openxmlformats.org/officeDocument/2006/relationships/hyperlink" Target="https://www.avito.ru/moskva/remont_i_stroitelstvo/dom_karkasnyy_barnhaus_7h5_m_dm-7670_4369808683" TargetMode="External"/><Relationship Id="rId26" Type="http://schemas.openxmlformats.org/officeDocument/2006/relationships/hyperlink" Target="https://www.avito.ru/user/86eea530f699f37674cbb3170acd5976/profile/all?src=search_seller_info&amp;sellerId=86eea530f699f37674cbb3170acd5976" TargetMode="External"/><Relationship Id="rId231" Type="http://schemas.openxmlformats.org/officeDocument/2006/relationships/hyperlink" Target="https://www.avito.ru/moskva/remont_i_stroitelstvo/karkasnyy_dom_105_m2_pod_klyuch_v_ipoteku_4064075011" TargetMode="External"/><Relationship Id="rId273" Type="http://schemas.openxmlformats.org/officeDocument/2006/relationships/hyperlink" Target="https://www.avito.ru/moskva/remont_i_stroitelstvo/karkasnyy_dom_75h9_k-189_3034541823" TargetMode="External"/><Relationship Id="rId329" Type="http://schemas.openxmlformats.org/officeDocument/2006/relationships/hyperlink" Target="https://www.avito.ru/moskva/remont_i_stroitelstvo/karkasnyy_dom_8h6_uteplennyy_lot_vajka_17605_4076738484" TargetMode="External"/><Relationship Id="rId480" Type="http://schemas.openxmlformats.org/officeDocument/2006/relationships/hyperlink" Target="https://www.avito.ru/user/d4b07712a100e874211413eac2e82263/profile/all?src=search_seller_info&amp;sellerId=d4b07712a100e874211413eac2e82263" TargetMode="External"/><Relationship Id="rId536" Type="http://schemas.openxmlformats.org/officeDocument/2006/relationships/hyperlink" Target="https://www.avito.ru/user/409a87d4a4e021bfcd760ff2e55756aa/profile/all?src=search_seller_info&amp;sellerId=409a87d4a4e021bfcd760ff2e55756aa" TargetMode="External"/><Relationship Id="rId701" Type="http://schemas.openxmlformats.org/officeDocument/2006/relationships/hyperlink" Target="https://www.avito.ru/moskva/remont_i_stroitelstvo/dachnyy_dom_karkasnyy_dom_4347065270" TargetMode="External"/><Relationship Id="rId939" Type="http://schemas.openxmlformats.org/officeDocument/2006/relationships/hyperlink" Target="https://www.avito.ru/moskva/remont_i_stroitelstvo/dom_karkasnyy_loft_7h45_do-1641_4466291720" TargetMode="External"/><Relationship Id="rId1124" Type="http://schemas.openxmlformats.org/officeDocument/2006/relationships/hyperlink" Target="https://www.avito.ru/user/fcb1e749687ed5ef76e2488576b7898d/profile/all?src=search_seller_info&amp;sellerId=fcb1e749687ed5ef76e2488576b7898d" TargetMode="External"/><Relationship Id="rId1166" Type="http://schemas.openxmlformats.org/officeDocument/2006/relationships/hyperlink" Target="https://www.avito.ru/user/08384044fd6e7eaf2c174132247095d1/profile/all?src=search_seller_info&amp;sellerId=08384044fd6e7eaf2c174132247095d1" TargetMode="External"/><Relationship Id="rId68" Type="http://schemas.openxmlformats.org/officeDocument/2006/relationships/hyperlink" Target="https://www.avito.ru/user/298240a0276fc8fd2009903c8c7d5109/profile/all?src=search_seller_info&amp;sellerId=298240a0276fc8fd2009903c8c7d5109" TargetMode="External"/><Relationship Id="rId133" Type="http://schemas.openxmlformats.org/officeDocument/2006/relationships/hyperlink" Target="https://www.avito.ru/moskva/remont_i_stroitelstvo/karkasnyy_dom_dlya_postoyannogo_prozhivaniya_80m2_4007956652" TargetMode="External"/><Relationship Id="rId175" Type="http://schemas.openxmlformats.org/officeDocument/2006/relationships/hyperlink" Target="https://www.avito.ru/moskva/remont_i_stroitelstvo/karkasnyy_dom_9h7_4185545112" TargetMode="External"/><Relationship Id="rId340" Type="http://schemas.openxmlformats.org/officeDocument/2006/relationships/hyperlink" Target="https://www.avito.ru/user/0c07272ea5c967bb7b255810b7908d3e/profile/all?src=search_seller_info&amp;sellerId=0c07272ea5c967bb7b255810b7908d3e" TargetMode="External"/><Relationship Id="rId578" Type="http://schemas.openxmlformats.org/officeDocument/2006/relationships/hyperlink" Target="https://www.avito.ru/user/ea657fb813f8960ad7c6380703d11738/profile/all?src=search_seller_info&amp;sellerId=ea657fb813f8960ad7c6380703d11738" TargetMode="External"/><Relationship Id="rId743" Type="http://schemas.openxmlformats.org/officeDocument/2006/relationships/hyperlink" Target="https://www.avito.ru/moskva/remont_i_stroitelstvo/karkasnyy_dom_4417607078" TargetMode="External"/><Relationship Id="rId785" Type="http://schemas.openxmlformats.org/officeDocument/2006/relationships/hyperlink" Target="https://www.avito.ru/moskva_zelenograd/remont_i_stroitelstvo/karkasnyy_dom_3271418912" TargetMode="External"/><Relationship Id="rId950" Type="http://schemas.openxmlformats.org/officeDocument/2006/relationships/hyperlink" Target="https://www.avito.ru/user/08384044fd6e7eaf2c174132247095d1/profile/all?src=search_seller_info&amp;sellerId=08384044fd6e7eaf2c174132247095d1" TargetMode="External"/><Relationship Id="rId992" Type="http://schemas.openxmlformats.org/officeDocument/2006/relationships/hyperlink" Target="https://www.avito.ru/user/c40a6f5df0a1f05c4edf11f2b9639a33/profile/all?src=search_seller_info&amp;sellerId=c40a6f5df0a1f05c4edf11f2b9639a33" TargetMode="External"/><Relationship Id="rId1026" Type="http://schemas.openxmlformats.org/officeDocument/2006/relationships/hyperlink" Target="https://www.avito.ru/user/d353740fdd532017c0643f19f759da2c/profile/all?src=search_seller_info&amp;sellerId=d353740fdd532017c0643f19f759da2c" TargetMode="External"/><Relationship Id="rId200" Type="http://schemas.openxmlformats.org/officeDocument/2006/relationships/hyperlink" Target="https://www.avito.ru/user/b0c49cc385c745f423b3906575ae9154/profile/all?src=search_seller_info&amp;sellerId=b0c49cc385c745f423b3906575ae9154" TargetMode="External"/><Relationship Id="rId382" Type="http://schemas.openxmlformats.org/officeDocument/2006/relationships/hyperlink" Target="https://www.avito.ru/user/e925bb607b50350f1f92200dc078cf45/profile/all?src=search_seller_info&amp;sellerId=e925bb607b50350f1f92200dc078cf45" TargetMode="External"/><Relationship Id="rId438" Type="http://schemas.openxmlformats.org/officeDocument/2006/relationships/hyperlink" Target="https://www.avito.ru/user/b3fc522316879cc558c46592c934377d/profile/all?src=search_seller_info&amp;sellerId=b3fc522316879cc558c46592c934377d" TargetMode="External"/><Relationship Id="rId603" Type="http://schemas.openxmlformats.org/officeDocument/2006/relationships/hyperlink" Target="https://www.avito.ru/moskva/remont_i_stroitelstvo/karkasnyy_modulnyy_dom_4063215377" TargetMode="External"/><Relationship Id="rId645" Type="http://schemas.openxmlformats.org/officeDocument/2006/relationships/hyperlink" Target="https://www.avito.ru/moskva_zelenograd/remont_i_stroitelstvo/dachnyy_domik_karkasnyy_4112575447" TargetMode="External"/><Relationship Id="rId687" Type="http://schemas.openxmlformats.org/officeDocument/2006/relationships/hyperlink" Target="https://www.avito.ru/moskva/remont_i_stroitelstvo/karkasnyy_sadovye_dom_6h5m_s_verandoy_4450064355" TargetMode="External"/><Relationship Id="rId810" Type="http://schemas.openxmlformats.org/officeDocument/2006/relationships/hyperlink" Target="https://www.avito.ru/user/2c8657c8c631e90a7afb916033252eb2/profile/all?src=search_seller_info&amp;sellerId=2c8657c8c631e90a7afb916033252eb2" TargetMode="External"/><Relationship Id="rId852" Type="http://schemas.openxmlformats.org/officeDocument/2006/relationships/hyperlink" Target="https://www.avito.ru/user/74a8403e8c42047003970305ae51e8e4/profile/all?src=search_seller_info&amp;sellerId=74a8403e8c42047003970305ae51e8e4" TargetMode="External"/><Relationship Id="rId908" Type="http://schemas.openxmlformats.org/officeDocument/2006/relationships/hyperlink" Target="https://www.avito.ru/user/08384044fd6e7eaf2c174132247095d1/profile/all?src=search_seller_info&amp;sellerId=08384044fd6e7eaf2c174132247095d1" TargetMode="External"/><Relationship Id="rId1068" Type="http://schemas.openxmlformats.org/officeDocument/2006/relationships/hyperlink" Target="https://www.avito.ru/user/08384044fd6e7eaf2c174132247095d1/profile/all?src=search_seller_info&amp;sellerId=08384044fd6e7eaf2c174132247095d1" TargetMode="External"/><Relationship Id="rId242" Type="http://schemas.openxmlformats.org/officeDocument/2006/relationships/hyperlink" Target="https://www.avito.ru/user/f76c896b8e1fd33217f88be6a6bc06f7/profile/all?src=search_seller_info&amp;sellerId=f76c896b8e1fd33217f88be6a6bc06f7" TargetMode="External"/><Relationship Id="rId284" Type="http://schemas.openxmlformats.org/officeDocument/2006/relationships/hyperlink" Target="https://www.avito.ru/user/83aef80005801766b499bad6672e00ad/profile/all?src=search_seller_info&amp;sellerId=83aef80005801766b499bad6672e00ad" TargetMode="External"/><Relationship Id="rId491" Type="http://schemas.openxmlformats.org/officeDocument/2006/relationships/hyperlink" Target="https://www.avito.ru/moskva/remont_i_stroitelstvo/karkasnye_doma_modulnye_65_m2_2693417341" TargetMode="External"/><Relationship Id="rId505" Type="http://schemas.openxmlformats.org/officeDocument/2006/relationships/hyperlink" Target="https://www.avito.ru/moskva/remont_i_stroitelstvo/karkasnyy_dom_96m_3871831170" TargetMode="External"/><Relationship Id="rId712" Type="http://schemas.openxmlformats.org/officeDocument/2006/relationships/hyperlink" Target="https://www.avito.ru/user/0869c9acfc21f397b294533cf332be84/profile/all?src=search_seller_info&amp;sellerId=0869c9acfc21f397b294533cf332be84" TargetMode="External"/><Relationship Id="rId894" Type="http://schemas.openxmlformats.org/officeDocument/2006/relationships/hyperlink" Target="https://www.avito.ru/user/2c8657c8c631e90a7afb916033252eb2/profile/all?src=search_seller_info&amp;sellerId=2c8657c8c631e90a7afb916033252eb2" TargetMode="External"/><Relationship Id="rId1135" Type="http://schemas.openxmlformats.org/officeDocument/2006/relationships/hyperlink" Target="https://www.avito.ru/moskva/remont_i_stroitelstvo/dom_uglovoy_7h4.8_karkasnyy_s678-ch901_4530370562" TargetMode="External"/><Relationship Id="rId1177" Type="http://schemas.openxmlformats.org/officeDocument/2006/relationships/hyperlink" Target="https://www.avito.ru/moskva/remont_i_stroitelstvo/dom_skandinaviya_6h5_m_dm-1595_4433926024" TargetMode="External"/><Relationship Id="rId37" Type="http://schemas.openxmlformats.org/officeDocument/2006/relationships/hyperlink" Target="https://www.avito.ru/moskva/remont_i_stroitelstvo/srub_doma_srub_bani_kedr_4144537088" TargetMode="External"/><Relationship Id="rId79" Type="http://schemas.openxmlformats.org/officeDocument/2006/relationships/hyperlink" Target="https://www.avito.ru/moskva/remont_i_stroitelstvo/karkasnyy_dom_7h10_s_verandoy_i_dr_proekty_2394489543" TargetMode="External"/><Relationship Id="rId102" Type="http://schemas.openxmlformats.org/officeDocument/2006/relationships/hyperlink" Target="https://www.avito.ru/user/fe63fecfbf7fd5852de05a2a3d56310e/profile/all?src=search_seller_info&amp;sellerId=fe63fecfbf7fd5852de05a2a3d56310e" TargetMode="External"/><Relationship Id="rId144" Type="http://schemas.openxmlformats.org/officeDocument/2006/relationships/hyperlink" Target="https://www.avito.ru/user/9802a74e683629ce2c59bbe20d1ed36e/profile/all?src=search_seller_info&amp;sellerId=9802a74e683629ce2c59bbe20d1ed36e" TargetMode="External"/><Relationship Id="rId547" Type="http://schemas.openxmlformats.org/officeDocument/2006/relationships/hyperlink" Target="https://www.avito.ru/moskva/remont_i_stroitelstvo/karkasnyy_dachnyy_domik_3892939260" TargetMode="External"/><Relationship Id="rId589" Type="http://schemas.openxmlformats.org/officeDocument/2006/relationships/hyperlink" Target="https://www.avito.ru/moskva/remont_i_stroitelstvo/dom_pod_klyuch_6h6_so_vtorym_svetom_pryamoy_postavschik_4189730973" TargetMode="External"/><Relationship Id="rId754" Type="http://schemas.openxmlformats.org/officeDocument/2006/relationships/hyperlink" Target="https://www.avito.ru/user/c40a6f5df0a1f05c4edf11f2b9639a33/profile/all?src=search_seller_info&amp;sellerId=c40a6f5df0a1f05c4edf11f2b9639a33" TargetMode="External"/><Relationship Id="rId796" Type="http://schemas.openxmlformats.org/officeDocument/2006/relationships/hyperlink" Target="https://www.avito.ru/user/a18e18a492270dc04eb012eef7e2edf5/profile/all?src=search_seller_info&amp;sellerId=a18e18a492270dc04eb012eef7e2edf5" TargetMode="External"/><Relationship Id="rId961" Type="http://schemas.openxmlformats.org/officeDocument/2006/relationships/hyperlink" Target="https://www.avito.ru/moskva/remont_i_stroitelstvo/karkasnyy_domik_4641482489" TargetMode="External"/><Relationship Id="rId90" Type="http://schemas.openxmlformats.org/officeDocument/2006/relationships/hyperlink" Target="https://www.avito.ru/user/fe63fecfbf7fd5852de05a2a3d56310e/profile/all?src=search_seller_info&amp;sellerId=fe63fecfbf7fd5852de05a2a3d56310e" TargetMode="External"/><Relationship Id="rId186" Type="http://schemas.openxmlformats.org/officeDocument/2006/relationships/hyperlink" Target="https://www.avito.ru/user/def1671e5ef4f7eaefbb24b3ee6aca0d/profile/all?src=search_seller_info&amp;sellerId=def1671e5ef4f7eaefbb24b3ee6aca0d" TargetMode="External"/><Relationship Id="rId351" Type="http://schemas.openxmlformats.org/officeDocument/2006/relationships/hyperlink" Target="https://www.avito.ru/moskva/remont_i_stroitelstvo/dachnyy_domik_uteplennyy_6h8_4116216983" TargetMode="External"/><Relationship Id="rId393" Type="http://schemas.openxmlformats.org/officeDocument/2006/relationships/hyperlink" Target="https://www.avito.ru/moskva/remont_i_stroitelstvo/karkasnyy_dom_pod_klyuch_v_ipoteku_s_garantiey_4086983467" TargetMode="External"/><Relationship Id="rId407" Type="http://schemas.openxmlformats.org/officeDocument/2006/relationships/hyperlink" Target="https://www.avito.ru/moskva/remont_i_stroitelstvo/karkasnyy_dom_8h73_barnhaus_uteplennyy_4641693735" TargetMode="External"/><Relationship Id="rId449" Type="http://schemas.openxmlformats.org/officeDocument/2006/relationships/hyperlink" Target="https://www.avito.ru/moskva/remont_i_stroitelstvo/dom_karkasnyy_dachnyy_4040390012" TargetMode="External"/><Relationship Id="rId614" Type="http://schemas.openxmlformats.org/officeDocument/2006/relationships/hyperlink" Target="https://www.avito.ru/user/c7cda3dbdd8424baa7013ef3d07741ee/profile/all?src=search_seller_info&amp;sellerId=c7cda3dbdd8424baa7013ef3d07741ee" TargetMode="External"/><Relationship Id="rId656" Type="http://schemas.openxmlformats.org/officeDocument/2006/relationships/hyperlink" Target="https://www.avito.ru/user/da67f4d8ca7b3b764459e83ee03f3301/profile/all?src=search_seller_info&amp;sellerId=da67f4d8ca7b3b764459e83ee03f3301" TargetMode="External"/><Relationship Id="rId821" Type="http://schemas.openxmlformats.org/officeDocument/2006/relationships/hyperlink" Target="https://www.avito.ru/moskva/remont_i_stroitelstvo/karkasnyy_sadovyy_dom_6h6m_s_panoramnymi_oknami_4343639999" TargetMode="External"/><Relationship Id="rId863" Type="http://schemas.openxmlformats.org/officeDocument/2006/relationships/hyperlink" Target="https://www.avito.ru/moskva/remont_i_stroitelstvo/karkasnyy_dachnyy_domik_4347142861" TargetMode="External"/><Relationship Id="rId1037" Type="http://schemas.openxmlformats.org/officeDocument/2006/relationships/hyperlink" Target="https://www.avito.ru/moskva/remont_i_stroitelstvo/karkasnyy_dachnyy_domik_4347505647" TargetMode="External"/><Relationship Id="rId1079" Type="http://schemas.openxmlformats.org/officeDocument/2006/relationships/hyperlink" Target="https://www.avito.ru/moskva/remont_i_stroitelstvo/karkasnyy_sadovye_dom_6h9m_s_verandoy_dlya_sezonnog_4418364293" TargetMode="External"/><Relationship Id="rId211" Type="http://schemas.openxmlformats.org/officeDocument/2006/relationships/hyperlink" Target="https://www.avito.ru/moskva_zelenograd/remont_i_stroitelstvo/karkasnyy_dom_uteplennye_8h6m_3949354473" TargetMode="External"/><Relationship Id="rId253" Type="http://schemas.openxmlformats.org/officeDocument/2006/relationships/hyperlink" Target="https://www.avito.ru/moskva/remont_i_stroitelstvo/karkasnyy_dom_pod_klyuch_ot_proizvoditelya_3603713911" TargetMode="External"/><Relationship Id="rId295" Type="http://schemas.openxmlformats.org/officeDocument/2006/relationships/hyperlink" Target="https://www.avito.ru/moskva/remont_i_stroitelstvo/karkasnyy_dom_shali_9h7mm_uteplennyy_4092401162" TargetMode="External"/><Relationship Id="rId309" Type="http://schemas.openxmlformats.org/officeDocument/2006/relationships/hyperlink" Target="https://www.avito.ru/moskva/remont_i_stroitelstvo/karkasnyy_dom_sadovyy_ot_proizvoditelya_4198575073" TargetMode="External"/><Relationship Id="rId460" Type="http://schemas.openxmlformats.org/officeDocument/2006/relationships/hyperlink" Target="https://www.avito.ru/user/a1c6d9b0554c4c701a7fa5d34d32b5ae/profile/all?src=search_seller_info&amp;sellerId=a1c6d9b0554c4c701a7fa5d34d32b5ae" TargetMode="External"/><Relationship Id="rId516" Type="http://schemas.openxmlformats.org/officeDocument/2006/relationships/hyperlink" Target="https://www.avito.ru/user/def1671e5ef4f7eaefbb24b3ee6aca0d/profile/all?src=search_seller_info&amp;sellerId=def1671e5ef4f7eaefbb24b3ee6aca0d" TargetMode="External"/><Relationship Id="rId698" Type="http://schemas.openxmlformats.org/officeDocument/2006/relationships/hyperlink" Target="https://www.avito.ru/user/2a3b7398e3b0691d7b38407fc930dcbe/profile/all?src=search_seller_info&amp;sellerId=2a3b7398e3b0691d7b38407fc930dcbe" TargetMode="External"/><Relationship Id="rId919" Type="http://schemas.openxmlformats.org/officeDocument/2006/relationships/hyperlink" Target="https://www.avito.ru/moskva/remont_i_stroitelstvo/dom_karkasnyy_loft_7h45_dm-2679_4370173532" TargetMode="External"/><Relationship Id="rId1090" Type="http://schemas.openxmlformats.org/officeDocument/2006/relationships/hyperlink" Target="https://www.avito.ru/user/2c8657c8c631e90a7afb916033252eb2/profile/all?src=search_seller_info&amp;sellerId=2c8657c8c631e90a7afb916033252eb2" TargetMode="External"/><Relationship Id="rId1104" Type="http://schemas.openxmlformats.org/officeDocument/2006/relationships/hyperlink" Target="https://www.avito.ru/user/816b3c8edfa0cc9109fd3d7e3ea9e131/profile/all?src=search_seller_info&amp;sellerId=816b3c8edfa0cc9109fd3d7e3ea9e131" TargetMode="External"/><Relationship Id="rId1146" Type="http://schemas.openxmlformats.org/officeDocument/2006/relationships/hyperlink" Target="https://www.avito.ru/user/286f24ebd9f7750b262ca6f60add7ea8/profile/all?src=search_seller_info&amp;sellerId=286f24ebd9f7750b262ca6f60add7ea8" TargetMode="External"/><Relationship Id="rId48" Type="http://schemas.openxmlformats.org/officeDocument/2006/relationships/hyperlink" Target="https://www.avito.ru/user/8e31bc8816b8f8c3e535b00d6bbbdd11/profile/all?src=search_seller_info&amp;sellerId=8e31bc8816b8f8c3e535b00d6bbbdd11" TargetMode="External"/><Relationship Id="rId113" Type="http://schemas.openxmlformats.org/officeDocument/2006/relationships/hyperlink" Target="https://www.avito.ru/moskva/remont_i_stroitelstvo/karkasnyy_dom_pod_klyuch_4125035349" TargetMode="External"/><Relationship Id="rId320" Type="http://schemas.openxmlformats.org/officeDocument/2006/relationships/hyperlink" Target="https://www.avito.ru/user/3ab1867dab810e619b52c73e5d95cbab/profile/all?src=search_seller_info&amp;sellerId=3ab1867dab810e619b52c73e5d95cbab" TargetMode="External"/><Relationship Id="rId558" Type="http://schemas.openxmlformats.org/officeDocument/2006/relationships/hyperlink" Target="https://www.avito.ru/user/f63ab0ffb6f803333503d6aae42b40c4/profile/all?src=search_seller_info&amp;sellerId=f63ab0ffb6f803333503d6aae42b40c4" TargetMode="External"/><Relationship Id="rId723" Type="http://schemas.openxmlformats.org/officeDocument/2006/relationships/hyperlink" Target="https://www.avito.ru/moskva_zelenograd/remont_i_stroitelstvo/karkasnyy_dom_3207370207" TargetMode="External"/><Relationship Id="rId765" Type="http://schemas.openxmlformats.org/officeDocument/2006/relationships/hyperlink" Target="https://www.avito.ru/moskva_zelenograd/remont_i_stroitelstvo/karkasnyy_dom_bez_vnutrenney_otdelki_112m2_44_4151025467" TargetMode="External"/><Relationship Id="rId930" Type="http://schemas.openxmlformats.org/officeDocument/2006/relationships/hyperlink" Target="https://www.avito.ru/user/fbfb871afa7c90457150b33ea0ca809d/profile/all?src=search_seller_info&amp;sellerId=fbfb871afa7c90457150b33ea0ca809d" TargetMode="External"/><Relationship Id="rId972" Type="http://schemas.openxmlformats.org/officeDocument/2006/relationships/hyperlink" Target="https://www.avito.ru/user/a18e18a492270dc04eb012eef7e2edf5/profile/all?src=search_seller_info&amp;sellerId=a18e18a492270dc04eb012eef7e2edf5" TargetMode="External"/><Relationship Id="rId1006" Type="http://schemas.openxmlformats.org/officeDocument/2006/relationships/hyperlink" Target="https://www.avito.ru/user/d353740fdd532017c0643f19f759da2c/profile/all?src=search_seller_info&amp;sellerId=d353740fdd532017c0643f19f759da2c" TargetMode="External"/><Relationship Id="rId1188" Type="http://schemas.openxmlformats.org/officeDocument/2006/relationships/hyperlink" Target="https://www.avito.ru/user/5d96d60c1c1539b807073a2896016b48/profile/all?src=search_seller_info&amp;sellerId=5d96d60c1c1539b807073a2896016b48" TargetMode="External"/><Relationship Id="rId155" Type="http://schemas.openxmlformats.org/officeDocument/2006/relationships/hyperlink" Target="https://www.avito.ru/moskva/remont_i_stroitelstvo/dachnyy_karkasnyy_letniy_dom_2973690463" TargetMode="External"/><Relationship Id="rId197" Type="http://schemas.openxmlformats.org/officeDocument/2006/relationships/hyperlink" Target="https://www.avito.ru/moskva/remont_i_stroitelstvo/dachnyy_domik_zimniy_8h8_3938592582" TargetMode="External"/><Relationship Id="rId362" Type="http://schemas.openxmlformats.org/officeDocument/2006/relationships/hyperlink" Target="https://www.avito.ru/user/0c07272ea5c967bb7b255810b7908d3e/profile/all?src=search_seller_info&amp;sellerId=0c07272ea5c967bb7b255810b7908d3e" TargetMode="External"/><Relationship Id="rId418" Type="http://schemas.openxmlformats.org/officeDocument/2006/relationships/hyperlink" Target="https://www.avito.ru/user/1f300cad5dd24fb96a7b4bc0ced64fed0fa5c6b0ce0a1b4dbafbdb1bc5951c95/profile/all?src=search_seller_info&amp;sellerId=1f300cad5dd24fb96a7b4bc0ced64fed0fa5c6b0ce0a1b4dbafbdb1bc5951c95" TargetMode="External"/><Relationship Id="rId625" Type="http://schemas.openxmlformats.org/officeDocument/2006/relationships/hyperlink" Target="https://www.avito.ru/moskva/remont_i_stroitelstvo/domik_karkasnyy_dlya_dachi_4062925296" TargetMode="External"/><Relationship Id="rId832" Type="http://schemas.openxmlformats.org/officeDocument/2006/relationships/hyperlink" Target="https://www.avito.ru/user/2c8657c8c631e90a7afb916033252eb2/profile/all?src=search_seller_info&amp;sellerId=2c8657c8c631e90a7afb916033252eb2" TargetMode="External"/><Relationship Id="rId1048" Type="http://schemas.openxmlformats.org/officeDocument/2006/relationships/hyperlink" Target="https://www.avito.ru/user/08384044fd6e7eaf2c174132247095d1/profile/all?src=search_seller_info&amp;sellerId=08384044fd6e7eaf2c174132247095d1" TargetMode="External"/><Relationship Id="rId222" Type="http://schemas.openxmlformats.org/officeDocument/2006/relationships/hyperlink" Target="https://www.avito.ru/user/2074bea7c7fea1272173ba0e35070fc1/profile/all?src=search_seller_info&amp;sellerId=2074bea7c7fea1272173ba0e35070fc1" TargetMode="External"/><Relationship Id="rId264" Type="http://schemas.openxmlformats.org/officeDocument/2006/relationships/hyperlink" Target="https://www.avito.ru/user/258eb0d8be7ed025e47b4a9e65760f6b/profile/all?src=search_seller_info&amp;sellerId=258eb0d8be7ed025e47b4a9e65760f6b" TargetMode="External"/><Relationship Id="rId471" Type="http://schemas.openxmlformats.org/officeDocument/2006/relationships/hyperlink" Target="https://www.avito.ru/moskva/remont_i_stroitelstvo/modulnyy_karkasnyy_dom_s_panoramnoy_gostinnoy_4153138028" TargetMode="External"/><Relationship Id="rId667" Type="http://schemas.openxmlformats.org/officeDocument/2006/relationships/hyperlink" Target="https://www.avito.ru/moskva_zelenograd/remont_i_stroitelstvo/karkasnyy_dom_8h13_m_4118411109" TargetMode="External"/><Relationship Id="rId874" Type="http://schemas.openxmlformats.org/officeDocument/2006/relationships/hyperlink" Target="https://www.avito.ru/user/d353740fdd532017c0643f19f759da2c/profile/all?src=search_seller_info&amp;sellerId=d353740fdd532017c0643f19f759da2c" TargetMode="External"/><Relationship Id="rId1115" Type="http://schemas.openxmlformats.org/officeDocument/2006/relationships/hyperlink" Target="https://www.avito.ru/moskva/remont_i_stroitelstvo/dom_iz_brusa_stroitelstvo_pod_klyuch_2589641734" TargetMode="External"/><Relationship Id="rId17" Type="http://schemas.openxmlformats.org/officeDocument/2006/relationships/hyperlink" Target="https://www.avito.ru/moskva/remont_i_stroitelstvo/dachnyy_domik_karkasnyy_3233035636" TargetMode="External"/><Relationship Id="rId59" Type="http://schemas.openxmlformats.org/officeDocument/2006/relationships/hyperlink" Target="https://www.avito.ru/moskva/remont_i_stroitelstvo/dom_pod_klyuch_karkasnyy_dom_a-freym_3976229473" TargetMode="External"/><Relationship Id="rId124" Type="http://schemas.openxmlformats.org/officeDocument/2006/relationships/hyperlink" Target="https://www.avito.ru/user/fe63fecfbf7fd5852de05a2a3d56310e/profile/all?src=search_seller_info&amp;sellerId=fe63fecfbf7fd5852de05a2a3d56310e" TargetMode="External"/><Relationship Id="rId527" Type="http://schemas.openxmlformats.org/officeDocument/2006/relationships/hyperlink" Target="https://www.avito.ru/moskva/remont_i_stroitelstvo/karkasnyy_sadovyy_dom_6h6m_s_panoramnymi_oknami_4459698920" TargetMode="External"/><Relationship Id="rId569" Type="http://schemas.openxmlformats.org/officeDocument/2006/relationships/hyperlink" Target="https://www.avito.ru/moskva/remont_i_stroitelstvo/teplyy_karkasnyy_dom_v_stile_barnhaus_4265878924" TargetMode="External"/><Relationship Id="rId734" Type="http://schemas.openxmlformats.org/officeDocument/2006/relationships/hyperlink" Target="https://www.avito.ru/user/15d6febf6e41c285e0c382283d9a96aa/profile/all?src=search_seller_info&amp;sellerId=15d6febf6e41c285e0c382283d9a96aa" TargetMode="External"/><Relationship Id="rId776" Type="http://schemas.openxmlformats.org/officeDocument/2006/relationships/hyperlink" Target="https://www.avito.ru/user/fd9fc1ccb7dd743181f18a5ef4ea13b4/profile/all?src=search_seller_info&amp;sellerId=fd9fc1ccb7dd743181f18a5ef4ea13b4" TargetMode="External"/><Relationship Id="rId941" Type="http://schemas.openxmlformats.org/officeDocument/2006/relationships/hyperlink" Target="https://www.avito.ru/moskva/remont_i_stroitelstvo/karkasnyy_dachnyy_dom_4353892882" TargetMode="External"/><Relationship Id="rId983" Type="http://schemas.openxmlformats.org/officeDocument/2006/relationships/hyperlink" Target="https://www.avito.ru/moskva/remont_i_stroitelstvo/dom_karkasnyy_barnhaus_7h5_m_do-9150_4434502472" TargetMode="External"/><Relationship Id="rId1157" Type="http://schemas.openxmlformats.org/officeDocument/2006/relationships/hyperlink" Target="https://www.avito.ru/moskva/remont_i_stroitelstvo/vagonchik_bytovka_4183479698" TargetMode="External"/><Relationship Id="rId70" Type="http://schemas.openxmlformats.org/officeDocument/2006/relationships/hyperlink" Target="https://www.avito.ru/user/9364e3449f2bd2272ae62d685aa65a03/profile/all?src=search_seller_info&amp;sellerId=9364e3449f2bd2272ae62d685aa65a03" TargetMode="External"/><Relationship Id="rId166" Type="http://schemas.openxmlformats.org/officeDocument/2006/relationships/hyperlink" Target="https://www.avito.ru/user/466c92fbb8c1f3e2cb6f895d75e6d46d/profile/all?src=search_seller_info&amp;sellerId=466c92fbb8c1f3e2cb6f895d75e6d46d" TargetMode="External"/><Relationship Id="rId331" Type="http://schemas.openxmlformats.org/officeDocument/2006/relationships/hyperlink" Target="https://www.avito.ru/moskva/remont_i_stroitelstvo/karkasnyy_dom_51_m2_pod_klyuch_v_ipoteku_s_garantiey_4063629645" TargetMode="External"/><Relationship Id="rId373" Type="http://schemas.openxmlformats.org/officeDocument/2006/relationships/hyperlink" Target="https://www.avito.ru/moskva/remont_i_stroitelstvo/karkasnyy_dom_72_kv.m._s_mansardoy_i_balkonom_3820273591" TargetMode="External"/><Relationship Id="rId429" Type="http://schemas.openxmlformats.org/officeDocument/2006/relationships/hyperlink" Target="https://www.avito.ru/moskva/remont_i_stroitelstvo/karkasnyy_dom_modulnyy_dom_barnhaus_a_freym_4203743547" TargetMode="External"/><Relationship Id="rId580" Type="http://schemas.openxmlformats.org/officeDocument/2006/relationships/hyperlink" Target="https://www.avito.ru/user/1c612f40e864c068758d4cb6267f6b36/profile/all?src=search_seller_info&amp;sellerId=1c612f40e864c068758d4cb6267f6b36" TargetMode="External"/><Relationship Id="rId636" Type="http://schemas.openxmlformats.org/officeDocument/2006/relationships/hyperlink" Target="https://www.avito.ru/user/e925bb607b50350f1f92200dc078cf45/profile/all?src=search_seller_info&amp;sellerId=e925bb607b50350f1f92200dc078cf45" TargetMode="External"/><Relationship Id="rId801" Type="http://schemas.openxmlformats.org/officeDocument/2006/relationships/hyperlink" Target="https://www.avito.ru/moskva/remont_i_stroitelstvo/karkasnyy_modulnyy_dom_48_m2_ipoteka_4030506221" TargetMode="External"/><Relationship Id="rId1017" Type="http://schemas.openxmlformats.org/officeDocument/2006/relationships/hyperlink" Target="https://www.avito.ru/moskva/remont_i_stroitelstvo/karkasnyy_dachnyy_dom_4354017437" TargetMode="External"/><Relationship Id="rId1059" Type="http://schemas.openxmlformats.org/officeDocument/2006/relationships/hyperlink" Target="https://www.avito.ru/moskva/remont_i_stroitelstvo/dom_iz_brusa_2588948960" TargetMode="External"/><Relationship Id="rId1" Type="http://schemas.openxmlformats.org/officeDocument/2006/relationships/hyperlink" Target="https://www.avito.ru/moskva/remont_i_stroitelstvo/karkasnyy_dachnyy_dom_zimniy_7x8_3752797866" TargetMode="External"/><Relationship Id="rId233" Type="http://schemas.openxmlformats.org/officeDocument/2006/relationships/hyperlink" Target="https://www.avito.ru/moskva/remont_i_stroitelstvo/karkasnyy_dom_9h8_4151049975" TargetMode="External"/><Relationship Id="rId440" Type="http://schemas.openxmlformats.org/officeDocument/2006/relationships/hyperlink" Target="https://www.avito.ru/user/7b63301c84050eddcbf66bc07dbabcd841adc1d4c6aa46c2c8c31923bc8cd21f/profile/all?src=search_seller_info&amp;sellerId=7b63301c84050eddcbf66bc07dbabcd841adc1d4c6aa46c2c8c31923bc8cd21f" TargetMode="External"/><Relationship Id="rId678" Type="http://schemas.openxmlformats.org/officeDocument/2006/relationships/hyperlink" Target="https://www.avito.ru/user/fbfb871afa7c90457150b33ea0ca809d/profile/all?src=search_seller_info&amp;sellerId=fbfb871afa7c90457150b33ea0ca809d" TargetMode="External"/><Relationship Id="rId843" Type="http://schemas.openxmlformats.org/officeDocument/2006/relationships/hyperlink" Target="https://www.avito.ru/moskva_zelenograd/remont_i_stroitelstvo/karkasnyy_dom_3239595915" TargetMode="External"/><Relationship Id="rId885" Type="http://schemas.openxmlformats.org/officeDocument/2006/relationships/hyperlink" Target="https://www.avito.ru/moskva/remont_i_stroitelstvo/karkasnyy_sadovyy_dom_10h9m_s_terrasoy_4344133243" TargetMode="External"/><Relationship Id="rId1070" Type="http://schemas.openxmlformats.org/officeDocument/2006/relationships/hyperlink" Target="https://www.avito.ru/user/2c8657c8c631e90a7afb916033252eb2/profile/all?src=search_seller_info&amp;sellerId=2c8657c8c631e90a7afb916033252eb2" TargetMode="External"/><Relationship Id="rId1126" Type="http://schemas.openxmlformats.org/officeDocument/2006/relationships/hyperlink" Target="https://www.avito.ru/user/5f52ccdaf65c63dc3a251c20e271a6df103f702e9dc057f75f3a3c383c8d6df8/profile/all?src=search_seller_info&amp;sellerId=5f52ccdaf65c63dc3a251c20e271a6df103f702e9dc057f75f3a3c383c8d6df8" TargetMode="External"/><Relationship Id="rId28" Type="http://schemas.openxmlformats.org/officeDocument/2006/relationships/hyperlink" Target="https://www.avito.ru/user/fe63fecfbf7fd5852de05a2a3d56310e/profile/all?src=search_seller_info&amp;sellerId=fe63fecfbf7fd5852de05a2a3d56310e" TargetMode="External"/><Relationship Id="rId275" Type="http://schemas.openxmlformats.org/officeDocument/2006/relationships/hyperlink" Target="https://www.avito.ru/moskva/remont_i_stroitelstvo/karkasnyy_dom_3004979876" TargetMode="External"/><Relationship Id="rId300" Type="http://schemas.openxmlformats.org/officeDocument/2006/relationships/hyperlink" Target="https://www.avito.ru/user/02bda325e3b34543493eb2d8c069d3c9/profile/all?src=search_seller_info&amp;sellerId=02bda325e3b34543493eb2d8c069d3c9" TargetMode="External"/><Relationship Id="rId482" Type="http://schemas.openxmlformats.org/officeDocument/2006/relationships/hyperlink" Target="https://www.avito.ru/user/d7b90ea9817e3aedbceea62d2c395544/profile/all?src=search_seller_info&amp;sellerId=d7b90ea9817e3aedbceea62d2c395544" TargetMode="External"/><Relationship Id="rId538" Type="http://schemas.openxmlformats.org/officeDocument/2006/relationships/hyperlink" Target="https://www.avito.ru/user/74a8403e8c42047003970305ae51e8e4/profile/all?src=search_seller_info&amp;sellerId=74a8403e8c42047003970305ae51e8e4" TargetMode="External"/><Relationship Id="rId703" Type="http://schemas.openxmlformats.org/officeDocument/2006/relationships/hyperlink" Target="https://www.avito.ru/moskva/remont_i_stroitelstvo/karkasnyy_dom_pod_klyuch_3989698385" TargetMode="External"/><Relationship Id="rId745" Type="http://schemas.openxmlformats.org/officeDocument/2006/relationships/hyperlink" Target="https://www.avito.ru/moskva/remont_i_stroitelstvo/karkasnyy_dom_30_kv.m._imitatsiya_brusa_3564329214" TargetMode="External"/><Relationship Id="rId910" Type="http://schemas.openxmlformats.org/officeDocument/2006/relationships/hyperlink" Target="https://www.avito.ru/user/d353740fdd532017c0643f19f759da2c/profile/all?src=search_seller_info&amp;sellerId=d353740fdd532017c0643f19f759da2c" TargetMode="External"/><Relationship Id="rId952" Type="http://schemas.openxmlformats.org/officeDocument/2006/relationships/hyperlink" Target="https://www.avito.ru/user/c40a6f5df0a1f05c4edf11f2b9639a33/profile/all?src=search_seller_info&amp;sellerId=c40a6f5df0a1f05c4edf11f2b9639a33" TargetMode="External"/><Relationship Id="rId1168" Type="http://schemas.openxmlformats.org/officeDocument/2006/relationships/hyperlink" Target="https://www.avito.ru/user/08384044fd6e7eaf2c174132247095d1/profile/all?src=search_seller_info&amp;sellerId=08384044fd6e7eaf2c174132247095d1" TargetMode="External"/><Relationship Id="rId81" Type="http://schemas.openxmlformats.org/officeDocument/2006/relationships/hyperlink" Target="https://www.avito.ru/moskva/remont_i_stroitelstvo/dachnyy_karkasnyy_dom_3051090295" TargetMode="External"/><Relationship Id="rId135" Type="http://schemas.openxmlformats.org/officeDocument/2006/relationships/hyperlink" Target="https://www.avito.ru/moskva/remont_i_stroitelstvo/karkasnyy_dom_837_m2_4083600149" TargetMode="External"/><Relationship Id="rId177" Type="http://schemas.openxmlformats.org/officeDocument/2006/relationships/hyperlink" Target="https://www.avito.ru/moskva/remont_i_stroitelstvo/128_m_karkasnyy_dom_pod_klyuch_7h7_4357676112" TargetMode="External"/><Relationship Id="rId342" Type="http://schemas.openxmlformats.org/officeDocument/2006/relationships/hyperlink" Target="https://www.avito.ru/user/d14848ee4b50387b1826e16e6465baf0/profile/all?src=search_seller_info&amp;sellerId=d14848ee4b50387b1826e16e6465baf0" TargetMode="External"/><Relationship Id="rId384" Type="http://schemas.openxmlformats.org/officeDocument/2006/relationships/hyperlink" Target="https://www.avito.ru/user/fd9fc1ccb7dd743181f18a5ef4ea13b4/profile/all?src=search_seller_info&amp;sellerId=fd9fc1ccb7dd743181f18a5ef4ea13b4" TargetMode="External"/><Relationship Id="rId591" Type="http://schemas.openxmlformats.org/officeDocument/2006/relationships/hyperlink" Target="https://www.avito.ru/moskva/remont_i_stroitelstvo/karkasnyy_dom_126_kv.m._imitatsiya_brusa_3948251084" TargetMode="External"/><Relationship Id="rId605" Type="http://schemas.openxmlformats.org/officeDocument/2006/relationships/hyperlink" Target="https://www.avito.ru/moskva/remont_i_stroitelstvo/karkasnyy_zimniy_dom_v_stile_barnhaus_4673904977" TargetMode="External"/><Relationship Id="rId787" Type="http://schemas.openxmlformats.org/officeDocument/2006/relationships/hyperlink" Target="https://www.avito.ru/moskva/remont_i_stroitelstvo/karkasnyy_sadovye_dom_6h8m_s_terrasoy_4450014363" TargetMode="External"/><Relationship Id="rId812" Type="http://schemas.openxmlformats.org/officeDocument/2006/relationships/hyperlink" Target="https://www.avito.ru/user/e925bb607b50350f1f92200dc078cf45/profile/all?src=search_seller_info&amp;sellerId=e925bb607b50350f1f92200dc078cf45" TargetMode="External"/><Relationship Id="rId994" Type="http://schemas.openxmlformats.org/officeDocument/2006/relationships/hyperlink" Target="https://www.avito.ru/user/e96202d926da26aa4f799c09b378882a/profile/all?src=search_seller_info&amp;sellerId=e96202d926da26aa4f799c09b378882a" TargetMode="External"/><Relationship Id="rId1028" Type="http://schemas.openxmlformats.org/officeDocument/2006/relationships/hyperlink" Target="https://www.avito.ru/user/08384044fd6e7eaf2c174132247095d1/profile/all?src=search_seller_info&amp;sellerId=08384044fd6e7eaf2c174132247095d1" TargetMode="External"/><Relationship Id="rId202" Type="http://schemas.openxmlformats.org/officeDocument/2006/relationships/hyperlink" Target="https://www.avito.ru/user/5920fd68f31ffbc21976777bd90edc7f/profile/all?src=search_seller_info&amp;sellerId=5920fd68f31ffbc21976777bd90edc7f" TargetMode="External"/><Relationship Id="rId244" Type="http://schemas.openxmlformats.org/officeDocument/2006/relationships/hyperlink" Target="https://www.avito.ru/user/84a9ae4e9399e636002ca8a771b753fa/profile/all?src=search_seller_info&amp;sellerId=84a9ae4e9399e636002ca8a771b753fa" TargetMode="External"/><Relationship Id="rId647" Type="http://schemas.openxmlformats.org/officeDocument/2006/relationships/hyperlink" Target="https://www.avito.ru/moskva/remont_i_stroitelstvo/gotovyy_karkasnyy_dom_3821393390" TargetMode="External"/><Relationship Id="rId689" Type="http://schemas.openxmlformats.org/officeDocument/2006/relationships/hyperlink" Target="https://www.avito.ru/moskva/remont_i_stroitelstvo/dom_barnhaus_6h9kv_m_ekonom._pryamoy_postavschik_4189637259" TargetMode="External"/><Relationship Id="rId854" Type="http://schemas.openxmlformats.org/officeDocument/2006/relationships/hyperlink" Target="https://www.avito.ru/user/2c8657c8c631e90a7afb916033252eb2/profile/all?src=search_seller_info&amp;sellerId=2c8657c8c631e90a7afb916033252eb2" TargetMode="External"/><Relationship Id="rId896" Type="http://schemas.openxmlformats.org/officeDocument/2006/relationships/hyperlink" Target="https://www.avito.ru/user/fd9fc1ccb7dd743181f18a5ef4ea13b4/profile/all?src=search_seller_info&amp;sellerId=fd9fc1ccb7dd743181f18a5ef4ea13b4" TargetMode="External"/><Relationship Id="rId1081" Type="http://schemas.openxmlformats.org/officeDocument/2006/relationships/hyperlink" Target="https://www.avito.ru/moskva/remont_i_stroitelstvo/dom_iz_brusa_pod_klyuch_2557284765" TargetMode="External"/><Relationship Id="rId39" Type="http://schemas.openxmlformats.org/officeDocument/2006/relationships/hyperlink" Target="https://www.avito.ru/moskva/remont_i_stroitelstvo/domik_dlya_registratsii_bez_otdelki_i_utepleniya_4075385423" TargetMode="External"/><Relationship Id="rId286" Type="http://schemas.openxmlformats.org/officeDocument/2006/relationships/hyperlink" Target="https://www.avito.ru/user/2c8657c8c631e90a7afb916033252eb2/profile/all?src=search_seller_info&amp;sellerId=2c8657c8c631e90a7afb916033252eb2" TargetMode="External"/><Relationship Id="rId451" Type="http://schemas.openxmlformats.org/officeDocument/2006/relationships/hyperlink" Target="https://www.avito.ru/moskva/remont_i_stroitelstvo/dachnyy_domik_karkasnyy_4104864017" TargetMode="External"/><Relationship Id="rId493" Type="http://schemas.openxmlformats.org/officeDocument/2006/relationships/hyperlink" Target="https://www.avito.ru/moskva/remont_i_stroitelstvo/dom_barnhaus_75h105._ekonom._pryamoy_postavschik_4189610750" TargetMode="External"/><Relationship Id="rId507" Type="http://schemas.openxmlformats.org/officeDocument/2006/relationships/hyperlink" Target="https://www.avito.ru/moskva_zelenograd/remont_i_stroitelstvo/dom_58_m2_4174340743" TargetMode="External"/><Relationship Id="rId549" Type="http://schemas.openxmlformats.org/officeDocument/2006/relationships/hyperlink" Target="https://www.avito.ru/moskva/remont_i_stroitelstvo/dom_6h8_4022804228" TargetMode="External"/><Relationship Id="rId714" Type="http://schemas.openxmlformats.org/officeDocument/2006/relationships/hyperlink" Target="https://www.avito.ru/user/eec8913ce4be14b6459bfe06af2960ee/profile/all?src=search_seller_info&amp;sellerId=eec8913ce4be14b6459bfe06af2960ee" TargetMode="External"/><Relationship Id="rId756" Type="http://schemas.openxmlformats.org/officeDocument/2006/relationships/hyperlink" Target="https://www.avito.ru/user/2c8657c8c631e90a7afb916033252eb2/profile/all?src=search_seller_info&amp;sellerId=2c8657c8c631e90a7afb916033252eb2" TargetMode="External"/><Relationship Id="rId921" Type="http://schemas.openxmlformats.org/officeDocument/2006/relationships/hyperlink" Target="https://www.avito.ru/moskva/remont_i_stroitelstvo/karkasnyy_domik_4641555031" TargetMode="External"/><Relationship Id="rId1137" Type="http://schemas.openxmlformats.org/officeDocument/2006/relationships/hyperlink" Target="https://www.avito.ru/moskva/remont_i_stroitelstvo/gostinitsa_168m2_na_4_nomera_4187126493" TargetMode="External"/><Relationship Id="rId1179" Type="http://schemas.openxmlformats.org/officeDocument/2006/relationships/hyperlink" Target="https://www.avito.ru/moskva/remont_i_stroitelstvo/kombinirovannyy_dom_shale_kantri_189m2_961877233" TargetMode="External"/><Relationship Id="rId50" Type="http://schemas.openxmlformats.org/officeDocument/2006/relationships/hyperlink" Target="https://www.avito.ru/user/b022f752df7b1adc66cdc63d2b7294bb/profile/all?src=search_seller_info&amp;sellerId=b022f752df7b1adc66cdc63d2b7294bb" TargetMode="External"/><Relationship Id="rId104" Type="http://schemas.openxmlformats.org/officeDocument/2006/relationships/hyperlink" Target="https://www.avito.ru/user/298240a0276fc8fd2009903c8c7d5109/profile/all?src=search_seller_info&amp;sellerId=298240a0276fc8fd2009903c8c7d5109" TargetMode="External"/><Relationship Id="rId146" Type="http://schemas.openxmlformats.org/officeDocument/2006/relationships/hyperlink" Target="https://www.avito.ru/user/d4c817fe3d0f0a94f161d9494bc2818e/profile/all?src=search_seller_info&amp;sellerId=d4c817fe3d0f0a94f161d9494bc2818e" TargetMode="External"/><Relationship Id="rId188" Type="http://schemas.openxmlformats.org/officeDocument/2006/relationships/hyperlink" Target="https://www.avito.ru/user/6e3f5526d424e2c6439812332db6586b/profile/all?src=search_seller_info&amp;sellerId=6e3f5526d424e2c6439812332db6586b" TargetMode="External"/><Relationship Id="rId311" Type="http://schemas.openxmlformats.org/officeDocument/2006/relationships/hyperlink" Target="https://www.avito.ru/moskva/remont_i_stroitelstvo/karkasnyy_dom_4118662899" TargetMode="External"/><Relationship Id="rId353" Type="http://schemas.openxmlformats.org/officeDocument/2006/relationships/hyperlink" Target="https://www.avito.ru/moskva/remont_i_stroitelstvo/modulnyy_dom_pod_klyuch_100_m_kv_zaezzhay_i_zhivi_4222126224" TargetMode="External"/><Relationship Id="rId395" Type="http://schemas.openxmlformats.org/officeDocument/2006/relationships/hyperlink" Target="https://www.avito.ru/moskva/remont_i_stroitelstvo/dachnyy_dom_karkasnyy_dom_4346566048" TargetMode="External"/><Relationship Id="rId409" Type="http://schemas.openxmlformats.org/officeDocument/2006/relationships/hyperlink" Target="https://www.avito.ru/moskva/remont_i_stroitelstvo/karkasnyy_dom_80_m2_pod_klyuch_v_ipoteku_4159993592" TargetMode="External"/><Relationship Id="rId560" Type="http://schemas.openxmlformats.org/officeDocument/2006/relationships/hyperlink" Target="https://www.avito.ru/user/aa83862903f9b366541ec2ee48726a5b/profile/all?src=search_seller_info&amp;sellerId=aa83862903f9b366541ec2ee48726a5b" TargetMode="External"/><Relationship Id="rId798" Type="http://schemas.openxmlformats.org/officeDocument/2006/relationships/hyperlink" Target="https://www.avito.ru/user/2c8657c8c631e90a7afb916033252eb2/profile/all?src=search_seller_info&amp;sellerId=2c8657c8c631e90a7afb916033252eb2" TargetMode="External"/><Relationship Id="rId963" Type="http://schemas.openxmlformats.org/officeDocument/2006/relationships/hyperlink" Target="https://www.avito.ru/moskva/remont_i_stroitelstvo/dom_karkasnyy_s_dostavkoy_7h4.8_f123-ya678_4530202132" TargetMode="External"/><Relationship Id="rId1039" Type="http://schemas.openxmlformats.org/officeDocument/2006/relationships/hyperlink" Target="https://www.avito.ru/moskva/remont_i_stroitelstvo/dom_karkasnyy_barnhaus_7h48_dm-7894_4401646403" TargetMode="External"/><Relationship Id="rId1190" Type="http://schemas.openxmlformats.org/officeDocument/2006/relationships/hyperlink" Target="https://www.avito.ru/user/5d96d60c1c1539b807073a2896016b48/profile/all?src=search_seller_info&amp;sellerId=5d96d60c1c1539b807073a2896016b48" TargetMode="External"/><Relationship Id="rId92" Type="http://schemas.openxmlformats.org/officeDocument/2006/relationships/hyperlink" Target="https://www.avito.ru/user/0c6a46d07a83f14b797d49f59403399e/profile/all?src=search_seller_info&amp;sellerId=0c6a46d07a83f14b797d49f59403399e" TargetMode="External"/><Relationship Id="rId213" Type="http://schemas.openxmlformats.org/officeDocument/2006/relationships/hyperlink" Target="https://www.avito.ru/moskva/remont_i_stroitelstvo/karkasnyy_dom_dom_110_m_4152956198" TargetMode="External"/><Relationship Id="rId420" Type="http://schemas.openxmlformats.org/officeDocument/2006/relationships/hyperlink" Target="https://www.avito.ru/user/15a4a86bc897553ed8b5ae0c5d58aba8/profile/all?src=search_seller_info&amp;sellerId=15a4a86bc897553ed8b5ae0c5d58aba8" TargetMode="External"/><Relationship Id="rId616" Type="http://schemas.openxmlformats.org/officeDocument/2006/relationships/hyperlink" Target="https://www.avito.ru/user/5aa63d02f7f60676f24fcd7cda2ce211/profile/all?src=search_seller_info&amp;sellerId=5aa63d02f7f60676f24fcd7cda2ce211" TargetMode="External"/><Relationship Id="rId658" Type="http://schemas.openxmlformats.org/officeDocument/2006/relationships/hyperlink" Target="https://www.avito.ru/user/94cfcfc0b672bff8aecb9a48eb44645e/profile/all?src=search_seller_info&amp;sellerId=94cfcfc0b672bff8aecb9a48eb44645e" TargetMode="External"/><Relationship Id="rId823" Type="http://schemas.openxmlformats.org/officeDocument/2006/relationships/hyperlink" Target="https://www.avito.ru/moskva/remont_i_stroitelstvo/karkasnyy_dom_pod_klyuch_3798418088" TargetMode="External"/><Relationship Id="rId865" Type="http://schemas.openxmlformats.org/officeDocument/2006/relationships/hyperlink" Target="https://www.avito.ru/moskva/remont_i_stroitelstvo/karkasnyy_dachnyy_domik_4347508271" TargetMode="External"/><Relationship Id="rId1050" Type="http://schemas.openxmlformats.org/officeDocument/2006/relationships/hyperlink" Target="https://www.avito.ru/user/2c8657c8c631e90a7afb916033252eb2/profile/all?src=search_seller_info&amp;sellerId=2c8657c8c631e90a7afb916033252eb2" TargetMode="External"/><Relationship Id="rId255" Type="http://schemas.openxmlformats.org/officeDocument/2006/relationships/hyperlink" Target="https://www.avito.ru/moskva/remont_i_stroitelstvo/karkasnyy_dom_pod_klyuch_4125295520" TargetMode="External"/><Relationship Id="rId297" Type="http://schemas.openxmlformats.org/officeDocument/2006/relationships/hyperlink" Target="https://www.avito.ru/moskva/remont_i_stroitelstvo/dachnyy_domik_karkasnyy_4031017454" TargetMode="External"/><Relationship Id="rId462" Type="http://schemas.openxmlformats.org/officeDocument/2006/relationships/hyperlink" Target="https://www.avito.ru/user/3dddf6b02d66b2a55631423f599f76b9/profile/all?src=search_seller_info&amp;sellerId=3dddf6b02d66b2a55631423f599f76b9" TargetMode="External"/><Relationship Id="rId518" Type="http://schemas.openxmlformats.org/officeDocument/2006/relationships/hyperlink" Target="https://www.avito.ru/user/39c4f59653f3f32223aed57808fd234864d3247a2fce541ed6a58a0cd741fa1d/profile/all?src=search_seller_info&amp;sellerId=39c4f59653f3f32223aed57808fd234864d3247a2fce541ed6a58a0cd741fa1d" TargetMode="External"/><Relationship Id="rId725" Type="http://schemas.openxmlformats.org/officeDocument/2006/relationships/hyperlink" Target="https://www.avito.ru/moskva/remont_i_stroitelstvo/dom_karkasnyy_s_dostavkoy_5h2.5_dkkd-353_4530234552" TargetMode="External"/><Relationship Id="rId932" Type="http://schemas.openxmlformats.org/officeDocument/2006/relationships/hyperlink" Target="https://www.avito.ru/user/da67f4d8ca7b3b764459e83ee03f3301/profile/all?src=search_seller_info&amp;sellerId=da67f4d8ca7b3b764459e83ee03f3301" TargetMode="External"/><Relationship Id="rId1092" Type="http://schemas.openxmlformats.org/officeDocument/2006/relationships/hyperlink" Target="https://www.avito.ru/user/c40a6f5df0a1f05c4edf11f2b9639a33/profile/all?src=search_seller_info&amp;sellerId=c40a6f5df0a1f05c4edf11f2b9639a33" TargetMode="External"/><Relationship Id="rId1106" Type="http://schemas.openxmlformats.org/officeDocument/2006/relationships/hyperlink" Target="https://www.avito.ru/user/a18e18a492270dc04eb012eef7e2edf5/profile/all?src=search_seller_info&amp;sellerId=a18e18a492270dc04eb012eef7e2edf5" TargetMode="External"/><Relationship Id="rId1148" Type="http://schemas.openxmlformats.org/officeDocument/2006/relationships/hyperlink" Target="https://www.avito.ru/user/fd9fc1ccb7dd743181f18a5ef4ea13b4/profile/all?src=search_seller_info&amp;sellerId=fd9fc1ccb7dd743181f18a5ef4ea13b4" TargetMode="External"/><Relationship Id="rId115" Type="http://schemas.openxmlformats.org/officeDocument/2006/relationships/hyperlink" Target="https://www.avito.ru/moskva/remont_i_stroitelstvo/karkasnyy_dom_lstk_ot_proizvoditelya_4147529248" TargetMode="External"/><Relationship Id="rId157" Type="http://schemas.openxmlformats.org/officeDocument/2006/relationships/hyperlink" Target="https://www.avito.ru/moskva/remont_i_stroitelstvo/karkasnyy_dom_4106601519" TargetMode="External"/><Relationship Id="rId322" Type="http://schemas.openxmlformats.org/officeDocument/2006/relationships/hyperlink" Target="https://www.avito.ru/user/6051cc640ef383f7a046f3ac90519777/profile/all?src=search_seller_info&amp;sellerId=6051cc640ef383f7a046f3ac90519777" TargetMode="External"/><Relationship Id="rId364" Type="http://schemas.openxmlformats.org/officeDocument/2006/relationships/hyperlink" Target="https://www.avito.ru/user/af863cd880b125bdd56f2f056ca11b8f/profile/all?src=search_seller_info&amp;sellerId=af863cd880b125bdd56f2f056ca11b8f" TargetMode="External"/><Relationship Id="rId767" Type="http://schemas.openxmlformats.org/officeDocument/2006/relationships/hyperlink" Target="https://www.avito.ru/moskva/remont_i_stroitelstvo/proekt_karkasnogo_doma_4401554746" TargetMode="External"/><Relationship Id="rId974" Type="http://schemas.openxmlformats.org/officeDocument/2006/relationships/hyperlink" Target="https://www.avito.ru/user/08384044fd6e7eaf2c174132247095d1/profile/all?src=search_seller_info&amp;sellerId=08384044fd6e7eaf2c174132247095d1" TargetMode="External"/><Relationship Id="rId1008" Type="http://schemas.openxmlformats.org/officeDocument/2006/relationships/hyperlink" Target="https://www.avito.ru/user/08384044fd6e7eaf2c174132247095d1/profile/all?src=search_seller_info&amp;sellerId=08384044fd6e7eaf2c174132247095d1" TargetMode="External"/><Relationship Id="rId61" Type="http://schemas.openxmlformats.org/officeDocument/2006/relationships/hyperlink" Target="https://www.avito.ru/moskva/remont_i_stroitelstvo/karkasnyy_dom_dachnyy_6x9_4042680337" TargetMode="External"/><Relationship Id="rId199" Type="http://schemas.openxmlformats.org/officeDocument/2006/relationships/hyperlink" Target="https://www.avito.ru/moskva/remont_i_stroitelstvo/karkasnyy_dom_3862687684" TargetMode="External"/><Relationship Id="rId571" Type="http://schemas.openxmlformats.org/officeDocument/2006/relationships/hyperlink" Target="https://www.avito.ru/moskva/remont_i_stroitelstvo/domik_karkasnyy_iz_dereva_na_zakaz_4094683932" TargetMode="External"/><Relationship Id="rId627" Type="http://schemas.openxmlformats.org/officeDocument/2006/relationships/hyperlink" Target="https://www.avito.ru/moskva/remont_i_stroitelstvo/modulnyy_dom_30_m2_pod_klyuch_3966137837" TargetMode="External"/><Relationship Id="rId669" Type="http://schemas.openxmlformats.org/officeDocument/2006/relationships/hyperlink" Target="https://www.avito.ru/moskva/remont_i_stroitelstvo/karkasnyy_dom_v_stile_barn_pod_klyuch_3990518909" TargetMode="External"/><Relationship Id="rId834" Type="http://schemas.openxmlformats.org/officeDocument/2006/relationships/hyperlink" Target="https://www.avito.ru/user/da67f4d8ca7b3b764459e83ee03f3301/profile/all?src=search_seller_info&amp;sellerId=da67f4d8ca7b3b764459e83ee03f3301" TargetMode="External"/><Relationship Id="rId876" Type="http://schemas.openxmlformats.org/officeDocument/2006/relationships/hyperlink" Target="https://www.avito.ru/user/d353740fdd532017c0643f19f759da2c/profile/all?src=search_seller_info&amp;sellerId=d353740fdd532017c0643f19f759da2c" TargetMode="External"/><Relationship Id="rId19" Type="http://schemas.openxmlformats.org/officeDocument/2006/relationships/hyperlink" Target="https://www.avito.ru/moskva/remont_i_stroitelstvo/karkasnyy_dom_kutuzov_42_m2_6h7_m_4062327865" TargetMode="External"/><Relationship Id="rId224" Type="http://schemas.openxmlformats.org/officeDocument/2006/relationships/hyperlink" Target="https://www.avito.ru/user/fa5c8b06919507c2e6455fe96b68e4cd/profile/all?src=search_seller_info&amp;sellerId=fa5c8b06919507c2e6455fe96b68e4cd" TargetMode="External"/><Relationship Id="rId266" Type="http://schemas.openxmlformats.org/officeDocument/2006/relationships/hyperlink" Target="https://www.avito.ru/user/2a0e71b3e44e6825f9beb62105b4a02ced07f89051111acc4a009626657ba458/profile/all?src=search_seller_info&amp;sellerId=2a0e71b3e44e6825f9beb62105b4a02ced07f89051111acc4a009626657ba458" TargetMode="External"/><Relationship Id="rId431" Type="http://schemas.openxmlformats.org/officeDocument/2006/relationships/hyperlink" Target="https://www.avito.ru/moskva/remont_i_stroitelstvo/karkasnyy_modulnyy_dom_pod_klyuch_4267841548" TargetMode="External"/><Relationship Id="rId473" Type="http://schemas.openxmlformats.org/officeDocument/2006/relationships/hyperlink" Target="https://www.avito.ru/moskva/remont_i_stroitelstvo/karkasnyy_dom_4492293251" TargetMode="External"/><Relationship Id="rId529" Type="http://schemas.openxmlformats.org/officeDocument/2006/relationships/hyperlink" Target="https://www.avito.ru/moskva/remont_i_stroitelstvo/karkasnyy_domik_dlya_dachi_4113496953" TargetMode="External"/><Relationship Id="rId680" Type="http://schemas.openxmlformats.org/officeDocument/2006/relationships/hyperlink" Target="https://www.avito.ru/user/2c8657c8c631e90a7afb916033252eb2/profile/all?src=search_seller_info&amp;sellerId=2c8657c8c631e90a7afb916033252eb2" TargetMode="External"/><Relationship Id="rId736" Type="http://schemas.openxmlformats.org/officeDocument/2006/relationships/hyperlink" Target="https://www.avito.ru/user/0869c9acfc21f397b294533cf332be84/profile/all?src=search_seller_info&amp;sellerId=0869c9acfc21f397b294533cf332be84" TargetMode="External"/><Relationship Id="rId901" Type="http://schemas.openxmlformats.org/officeDocument/2006/relationships/hyperlink" Target="https://www.avito.ru/moskva/remont_i_stroitelstvo/dom_karkasnyy_loft_7h45_do-3652_4497731456" TargetMode="External"/><Relationship Id="rId1061" Type="http://schemas.openxmlformats.org/officeDocument/2006/relationships/hyperlink" Target="https://www.avito.ru/moskva/remont_i_stroitelstvo/dom_iz_brusa_3133494068" TargetMode="External"/><Relationship Id="rId1117" Type="http://schemas.openxmlformats.org/officeDocument/2006/relationships/hyperlink" Target="https://www.avito.ru/moskva/remont_i_stroitelstvo/dom_iz_brusa_pod_klyuch_3164964455" TargetMode="External"/><Relationship Id="rId1159" Type="http://schemas.openxmlformats.org/officeDocument/2006/relationships/hyperlink" Target="https://www.avito.ru/moskva/remont_i_stroitelstvo/doma_iz_brusa_stroitelstvo_domov_2429763521" TargetMode="External"/><Relationship Id="rId30" Type="http://schemas.openxmlformats.org/officeDocument/2006/relationships/hyperlink" Target="https://www.avito.ru/user/87258847f0dc137899b06efd3ae452b5/profile/all?src=search_seller_info&amp;sellerId=87258847f0dc137899b06efd3ae452b5" TargetMode="External"/><Relationship Id="rId126" Type="http://schemas.openxmlformats.org/officeDocument/2006/relationships/hyperlink" Target="https://www.avito.ru/user/fe63fecfbf7fd5852de05a2a3d56310e/profile/all?src=search_seller_info&amp;sellerId=fe63fecfbf7fd5852de05a2a3d56310e" TargetMode="External"/><Relationship Id="rId168" Type="http://schemas.openxmlformats.org/officeDocument/2006/relationships/hyperlink" Target="https://www.avito.ru/user/9364e3449f2bd2272ae62d685aa65a03/profile/all?src=search_seller_info&amp;sellerId=9364e3449f2bd2272ae62d685aa65a03" TargetMode="External"/><Relationship Id="rId333" Type="http://schemas.openxmlformats.org/officeDocument/2006/relationships/hyperlink" Target="https://www.avito.ru/moskva/remont_i_stroitelstvo/karkasnyy_dom_afreym._stroitelstvo_domov_4121322397" TargetMode="External"/><Relationship Id="rId540" Type="http://schemas.openxmlformats.org/officeDocument/2006/relationships/hyperlink" Target="https://www.avito.ru/user/aa83862903f9b366541ec2ee48726a5b/profile/all?src=search_seller_info&amp;sellerId=aa83862903f9b366541ec2ee48726a5b" TargetMode="External"/><Relationship Id="rId778" Type="http://schemas.openxmlformats.org/officeDocument/2006/relationships/hyperlink" Target="https://www.avito.ru/user/d353740fdd532017c0643f19f759da2c/profile/all?src=search_seller_info&amp;sellerId=d353740fdd532017c0643f19f759da2c" TargetMode="External"/><Relationship Id="rId943" Type="http://schemas.openxmlformats.org/officeDocument/2006/relationships/hyperlink" Target="https://www.avito.ru/moskva_zelenograd/remont_i_stroitelstvo/dachnyy_dom_3239491153" TargetMode="External"/><Relationship Id="rId985" Type="http://schemas.openxmlformats.org/officeDocument/2006/relationships/hyperlink" Target="https://www.avito.ru/moskva/remont_i_stroitelstvo/karkasnyy_dom_6h6_s_mansardoy_3819626771" TargetMode="External"/><Relationship Id="rId1019" Type="http://schemas.openxmlformats.org/officeDocument/2006/relationships/hyperlink" Target="https://www.avito.ru/moskva/remont_i_stroitelstvo/karkasnyy_dachnyy_dom_ot_proizvoditelya_4418155977" TargetMode="External"/><Relationship Id="rId1170" Type="http://schemas.openxmlformats.org/officeDocument/2006/relationships/hyperlink" Target="https://www.avito.ru/user/2c8657c8c631e90a7afb916033252eb2/profile/all?src=search_seller_info&amp;sellerId=2c8657c8c631e90a7afb916033252eb2" TargetMode="External"/><Relationship Id="rId72" Type="http://schemas.openxmlformats.org/officeDocument/2006/relationships/hyperlink" Target="https://www.avito.ru/user/abd827726fd0d8d91c976917dfb7cdfd/profile/all?src=search_seller_info&amp;sellerId=abd827726fd0d8d91c976917dfb7cdfd" TargetMode="External"/><Relationship Id="rId375" Type="http://schemas.openxmlformats.org/officeDocument/2006/relationships/hyperlink" Target="https://www.avito.ru/moskva/remont_i_stroitelstvo/karkasnyy_dom_7h10_3950848075" TargetMode="External"/><Relationship Id="rId582" Type="http://schemas.openxmlformats.org/officeDocument/2006/relationships/hyperlink" Target="https://www.avito.ru/user/def1671e5ef4f7eaefbb24b3ee6aca0d/profile/all?src=search_seller_info&amp;sellerId=def1671e5ef4f7eaefbb24b3ee6aca0d" TargetMode="External"/><Relationship Id="rId638" Type="http://schemas.openxmlformats.org/officeDocument/2006/relationships/hyperlink" Target="https://www.avito.ru/user/0da76ab20fd32474efa6602d94ece7cb/profile/all?src=search_seller_info&amp;sellerId=0da76ab20fd32474efa6602d94ece7cb" TargetMode="External"/><Relationship Id="rId803" Type="http://schemas.openxmlformats.org/officeDocument/2006/relationships/hyperlink" Target="https://www.avito.ru/moskva/remont_i_stroitelstvo/karkasnyy_dom_6h8_s_mansardoy_3947940315" TargetMode="External"/><Relationship Id="rId845" Type="http://schemas.openxmlformats.org/officeDocument/2006/relationships/hyperlink" Target="https://www.avito.ru/moskva/remont_i_stroitelstvo/karkasnyy_modulnyy_dom_55_m2_3966460533" TargetMode="External"/><Relationship Id="rId1030" Type="http://schemas.openxmlformats.org/officeDocument/2006/relationships/hyperlink" Target="https://www.avito.ru/user/a18e18a492270dc04eb012eef7e2edf5/profile/all?src=search_seller_info&amp;sellerId=a18e18a492270dc04eb012eef7e2edf5" TargetMode="External"/><Relationship Id="rId3" Type="http://schemas.openxmlformats.org/officeDocument/2006/relationships/hyperlink" Target="https://www.avito.ru/moskva/remont_i_stroitelstvo/modulnyy_karkasnyy_dom_pod_klyuch_4335728153" TargetMode="External"/><Relationship Id="rId235" Type="http://schemas.openxmlformats.org/officeDocument/2006/relationships/hyperlink" Target="https://www.avito.ru/moskva/remont_i_stroitelstvo/barnhaus_karkasnye_doma_stroitelstvo_pod_klyuch_3997666357" TargetMode="External"/><Relationship Id="rId277" Type="http://schemas.openxmlformats.org/officeDocument/2006/relationships/hyperlink" Target="https://www.avito.ru/moskva/remont_i_stroitelstvo/karkasnyy_dom_a_frame_6-6_3788851165" TargetMode="External"/><Relationship Id="rId400" Type="http://schemas.openxmlformats.org/officeDocument/2006/relationships/hyperlink" Target="https://www.avito.ru/user/67f56deff8a74ac90b2aca47f621a1f6/profile/all?src=search_seller_info&amp;sellerId=67f56deff8a74ac90b2aca47f621a1f6" TargetMode="External"/><Relationship Id="rId442" Type="http://schemas.openxmlformats.org/officeDocument/2006/relationships/hyperlink" Target="https://www.avito.ru/user/3dddf6b02d66b2a55631423f599f76b9/profile/all?src=search_seller_info&amp;sellerId=3dddf6b02d66b2a55631423f599f76b9" TargetMode="External"/><Relationship Id="rId484" Type="http://schemas.openxmlformats.org/officeDocument/2006/relationships/hyperlink" Target="https://www.avito.ru/user/bf84635567feed30b0487ad0f2474c45/profile/all?src=search_seller_info&amp;sellerId=bf84635567feed30b0487ad0f2474c45" TargetMode="External"/><Relationship Id="rId705" Type="http://schemas.openxmlformats.org/officeDocument/2006/relationships/hyperlink" Target="https://www.avito.ru/moskva/remont_i_stroitelstvo/karkasnyy_dom_stroitelstvo_pod_klyuch_3101000057" TargetMode="External"/><Relationship Id="rId887" Type="http://schemas.openxmlformats.org/officeDocument/2006/relationships/hyperlink" Target="https://www.avito.ru/moskva/remont_i_stroitelstvo/karkasnyy_dom_3100965427" TargetMode="External"/><Relationship Id="rId1072" Type="http://schemas.openxmlformats.org/officeDocument/2006/relationships/hyperlink" Target="https://www.avito.ru/user/5d96d60c1c1539b807073a2896016b48/profile/all?src=search_seller_info&amp;sellerId=5d96d60c1c1539b807073a2896016b48" TargetMode="External"/><Relationship Id="rId1128" Type="http://schemas.openxmlformats.org/officeDocument/2006/relationships/hyperlink" Target="https://www.avito.ru/user/fcb1e749687ed5ef76e2488576b7898d/profile/all?src=search_seller_info&amp;sellerId=fcb1e749687ed5ef76e2488576b7898d" TargetMode="External"/><Relationship Id="rId137" Type="http://schemas.openxmlformats.org/officeDocument/2006/relationships/hyperlink" Target="https://www.avito.ru/moskva/remont_i_stroitelstvo/dom_kapsula_kapsulnyy_modulnyy_dom_4282239054" TargetMode="External"/><Relationship Id="rId302" Type="http://schemas.openxmlformats.org/officeDocument/2006/relationships/hyperlink" Target="https://www.avito.ru/user/02395c5cfe6e0bdf447b6e59a5459399/profile/all?src=search_seller_info&amp;sellerId=02395c5cfe6e0bdf447b6e59a5459399" TargetMode="External"/><Relationship Id="rId344" Type="http://schemas.openxmlformats.org/officeDocument/2006/relationships/hyperlink" Target="https://www.avito.ru/user/63ad0c90c06bb2ac6334e190982f17c0/profile/all?src=search_seller_info&amp;sellerId=63ad0c90c06bb2ac6334e190982f17c0" TargetMode="External"/><Relationship Id="rId691" Type="http://schemas.openxmlformats.org/officeDocument/2006/relationships/hyperlink" Target="https://www.avito.ru/moskva/remont_i_stroitelstvo/karkasnyy_dom_8h9m_s_verandoy_4343694296" TargetMode="External"/><Relationship Id="rId747" Type="http://schemas.openxmlformats.org/officeDocument/2006/relationships/hyperlink" Target="https://www.avito.ru/moskva/remont_i_stroitelstvo/karkasnyy_dachnyy_dom_ot_proizvoditelya_4354163750" TargetMode="External"/><Relationship Id="rId789" Type="http://schemas.openxmlformats.org/officeDocument/2006/relationships/hyperlink" Target="https://www.avito.ru/moskva_zelenograd/remont_i_stroitelstvo/sadovyy_domik_6_h_5_4231133580" TargetMode="External"/><Relationship Id="rId912" Type="http://schemas.openxmlformats.org/officeDocument/2006/relationships/hyperlink" Target="https://www.avito.ru/user/d353740fdd532017c0643f19f759da2c/profile/all?src=search_seller_info&amp;sellerId=d353740fdd532017c0643f19f759da2c" TargetMode="External"/><Relationship Id="rId954" Type="http://schemas.openxmlformats.org/officeDocument/2006/relationships/hyperlink" Target="https://www.avito.ru/user/c40a6f5df0a1f05c4edf11f2b9639a33/profile/all?src=search_seller_info&amp;sellerId=c40a6f5df0a1f05c4edf11f2b9639a33" TargetMode="External"/><Relationship Id="rId996" Type="http://schemas.openxmlformats.org/officeDocument/2006/relationships/hyperlink" Target="https://www.avito.ru/user/e96202d926da26aa4f799c09b378882a/profile/all?src=search_seller_info&amp;sellerId=e96202d926da26aa4f799c09b378882a" TargetMode="External"/><Relationship Id="rId41" Type="http://schemas.openxmlformats.org/officeDocument/2006/relationships/hyperlink" Target="https://www.avito.ru/moskva/remont_i_stroitelstvo/dachnyy_domik_karkasnyy_dom_3179237555" TargetMode="External"/><Relationship Id="rId83" Type="http://schemas.openxmlformats.org/officeDocument/2006/relationships/hyperlink" Target="https://www.avito.ru/moskva/remont_i_stroitelstvo/karkasnyy_dom_2973672939" TargetMode="External"/><Relationship Id="rId179" Type="http://schemas.openxmlformats.org/officeDocument/2006/relationships/hyperlink" Target="https://www.avito.ru/moskva/remont_i_stroitelstvo/karkasnyy_dom_6h8_3916793031" TargetMode="External"/><Relationship Id="rId386" Type="http://schemas.openxmlformats.org/officeDocument/2006/relationships/hyperlink" Target="https://www.avito.ru/user/fffb9be3e6e535c53cf09808b4204234/profile/all?src=search_seller_info&amp;sellerId=fffb9be3e6e535c53cf09808b4204234" TargetMode="External"/><Relationship Id="rId551" Type="http://schemas.openxmlformats.org/officeDocument/2006/relationships/hyperlink" Target="https://www.avito.ru/moskva_zelenograd/remont_i_stroitelstvo/karkasnyy_dom_6na6_8na12_4323782497" TargetMode="External"/><Relationship Id="rId593" Type="http://schemas.openxmlformats.org/officeDocument/2006/relationships/hyperlink" Target="https://www.avito.ru/moskva_zelenograd/remont_i_stroitelstvo/karkasnyy_dachnyy_domik_6h8_pod_klyuch_realno_tsena_3815258981" TargetMode="External"/><Relationship Id="rId607" Type="http://schemas.openxmlformats.org/officeDocument/2006/relationships/hyperlink" Target="https://www.avito.ru/moskva/remont_i_stroitelstvo/dachnyy_domik_karkasnyy_4163149734" TargetMode="External"/><Relationship Id="rId649" Type="http://schemas.openxmlformats.org/officeDocument/2006/relationships/hyperlink" Target="https://www.avito.ru/moskva/remont_i_stroitelstvo/karkasnyy_dachnyy_domik_6h4_4177605792" TargetMode="External"/><Relationship Id="rId814" Type="http://schemas.openxmlformats.org/officeDocument/2006/relationships/hyperlink" Target="https://www.avito.ru/user/c40a6f5df0a1f05c4edf11f2b9639a33/profile/all?src=search_seller_info&amp;sellerId=c40a6f5df0a1f05c4edf11f2b9639a33" TargetMode="External"/><Relationship Id="rId856" Type="http://schemas.openxmlformats.org/officeDocument/2006/relationships/hyperlink" Target="https://www.avito.ru/user/e96202d926da26aa4f799c09b378882a/profile/all?src=search_seller_info&amp;sellerId=e96202d926da26aa4f799c09b378882a" TargetMode="External"/><Relationship Id="rId1181" Type="http://schemas.openxmlformats.org/officeDocument/2006/relationships/hyperlink" Target="https://www.avito.ru/moskva/remont_i_stroitelstvo/dachnyy_domik_s_baney_4123159055" TargetMode="External"/><Relationship Id="rId190" Type="http://schemas.openxmlformats.org/officeDocument/2006/relationships/hyperlink" Target="https://www.avito.ru/user/af51eb2bb0ac6d40c8182df59992d4bb/profile/all?src=search_seller_info&amp;sellerId=af51eb2bb0ac6d40c8182df59992d4bb" TargetMode="External"/><Relationship Id="rId204" Type="http://schemas.openxmlformats.org/officeDocument/2006/relationships/hyperlink" Target="https://www.avito.ru/user/03f73928682629f858dc2713f4e227c7/profile/all?src=search_seller_info&amp;sellerId=03f73928682629f858dc2713f4e227c7" TargetMode="External"/><Relationship Id="rId246" Type="http://schemas.openxmlformats.org/officeDocument/2006/relationships/hyperlink" Target="https://www.avito.ru/user/d14848ee4b50387b1826e16e6465baf0/profile/all?src=search_seller_info&amp;sellerId=d14848ee4b50387b1826e16e6465baf0" TargetMode="External"/><Relationship Id="rId288" Type="http://schemas.openxmlformats.org/officeDocument/2006/relationships/hyperlink" Target="https://www.avito.ru/user/d4b07712a100e874211413eac2e82263/profile/all?src=search_seller_info&amp;sellerId=d4b07712a100e874211413eac2e82263" TargetMode="External"/><Relationship Id="rId411" Type="http://schemas.openxmlformats.org/officeDocument/2006/relationships/hyperlink" Target="https://www.avito.ru/moskva/remont_i_stroitelstvo/karkasnyy_dom_barn_haus_4095566655" TargetMode="External"/><Relationship Id="rId453" Type="http://schemas.openxmlformats.org/officeDocument/2006/relationships/hyperlink" Target="https://www.avito.ru/moskva/remont_i_stroitelstvo/karkasnyy_dom_bytovka_dachnaya_dostavka_v_podarok_3525968506" TargetMode="External"/><Relationship Id="rId509" Type="http://schemas.openxmlformats.org/officeDocument/2006/relationships/hyperlink" Target="https://www.avito.ru/moskva/remont_i_stroitelstvo/mini_dom_dacha_s_terrasoy_i_mebelyu_3872337407" TargetMode="External"/><Relationship Id="rId660" Type="http://schemas.openxmlformats.org/officeDocument/2006/relationships/hyperlink" Target="https://www.avito.ru/user/3d830494b1843cd0943e58114dca371d/profile/all?src=search_seller_info&amp;sellerId=3d830494b1843cd0943e58114dca371d" TargetMode="External"/><Relationship Id="rId898" Type="http://schemas.openxmlformats.org/officeDocument/2006/relationships/hyperlink" Target="https://www.avito.ru/user/fd9fc1ccb7dd743181f18a5ef4ea13b4/profile/all?src=search_seller_info&amp;sellerId=fd9fc1ccb7dd743181f18a5ef4ea13b4" TargetMode="External"/><Relationship Id="rId1041" Type="http://schemas.openxmlformats.org/officeDocument/2006/relationships/hyperlink" Target="https://www.avito.ru/moskva/remont_i_stroitelstvo/dom_iz_brusa_profilirovannogo_2556828359" TargetMode="External"/><Relationship Id="rId1083" Type="http://schemas.openxmlformats.org/officeDocument/2006/relationships/hyperlink" Target="https://www.avito.ru/moskva/remont_i_stroitelstvo/dom_iz_brusa_stroitelstvo_pod_klyuch_2557587503" TargetMode="External"/><Relationship Id="rId1139" Type="http://schemas.openxmlformats.org/officeDocument/2006/relationships/hyperlink" Target="https://www.avito.ru/moskva/remont_i_stroitelstvo/dom_iz_brusa_2589657383" TargetMode="External"/><Relationship Id="rId106" Type="http://schemas.openxmlformats.org/officeDocument/2006/relationships/hyperlink" Target="https://www.avito.ru/user/6466e87ffa87f0829f51794351d3d337/profile/all?src=search_seller_info&amp;sellerId=6466e87ffa87f0829f51794351d3d337" TargetMode="External"/><Relationship Id="rId313" Type="http://schemas.openxmlformats.org/officeDocument/2006/relationships/hyperlink" Target="https://www.avito.ru/moskva/remont_i_stroitelstvo/karkasnyy_dom_4183375756" TargetMode="External"/><Relationship Id="rId495" Type="http://schemas.openxmlformats.org/officeDocument/2006/relationships/hyperlink" Target="https://www.avito.ru/moskva_zelenograd/remont_i_stroitelstvo/karkasnyy_dachnyy_domik_4102607032" TargetMode="External"/><Relationship Id="rId716" Type="http://schemas.openxmlformats.org/officeDocument/2006/relationships/hyperlink" Target="https://www.avito.ru/user/d353740fdd532017c0643f19f759da2c/profile/all?src=search_seller_info&amp;sellerId=d353740fdd532017c0643f19f759da2c" TargetMode="External"/><Relationship Id="rId758" Type="http://schemas.openxmlformats.org/officeDocument/2006/relationships/hyperlink" Target="https://www.avito.ru/user/6d317c491fabe5d8304ea37b6a098da0/profile/all?src=search_seller_info&amp;sellerId=6d317c491fabe5d8304ea37b6a098da0" TargetMode="External"/><Relationship Id="rId923" Type="http://schemas.openxmlformats.org/officeDocument/2006/relationships/hyperlink" Target="https://www.avito.ru/moskva/remont_i_stroitelstvo/karkasnyy_domik_4642188418" TargetMode="External"/><Relationship Id="rId965" Type="http://schemas.openxmlformats.org/officeDocument/2006/relationships/hyperlink" Target="https://www.avito.ru/moskva/remont_i_stroitelstvo/dom_karkasnyy_barnhaus_7h5_m_dm-6021_4402367285" TargetMode="External"/><Relationship Id="rId1150" Type="http://schemas.openxmlformats.org/officeDocument/2006/relationships/hyperlink" Target="https://www.avito.ru/user/5f52ccdaf65c63dc3a251c20e271a6dfcf6d8538c4d6bccf5aabd6cdabf300f4/profile/all?src=search_seller_info&amp;sellerId=5f52ccdaf65c63dc3a251c20e271a6dfcf6d8538c4d6bccf5aabd6cdabf300f4" TargetMode="External"/><Relationship Id="rId10" Type="http://schemas.openxmlformats.org/officeDocument/2006/relationships/hyperlink" Target="https://www.avito.ru/user/87258847f0dc137899b06efd3ae452b5/profile/all?src=search_seller_info&amp;sellerId=87258847f0dc137899b06efd3ae452b5" TargetMode="External"/><Relationship Id="rId52" Type="http://schemas.openxmlformats.org/officeDocument/2006/relationships/hyperlink" Target="https://www.avito.ru/user/abd827726fd0d8d91c976917dfb7cdfd/profile/all?src=search_seller_info&amp;sellerId=abd827726fd0d8d91c976917dfb7cdfd" TargetMode="External"/><Relationship Id="rId94" Type="http://schemas.openxmlformats.org/officeDocument/2006/relationships/hyperlink" Target="https://www.avito.ru/user/5920fd68f31ffbc21976777bd90edc7f/profile/all?src=search_seller_info&amp;sellerId=5920fd68f31ffbc21976777bd90edc7f" TargetMode="External"/><Relationship Id="rId148" Type="http://schemas.openxmlformats.org/officeDocument/2006/relationships/hyperlink" Target="https://www.avito.ru/user/40a53dae98b5ade7c54adeba4452b531/profile/all?src=search_seller_info&amp;sellerId=40a53dae98b5ade7c54adeba4452b531" TargetMode="External"/><Relationship Id="rId355" Type="http://schemas.openxmlformats.org/officeDocument/2006/relationships/hyperlink" Target="https://www.avito.ru/moskva_zelenograd/remont_i_stroitelstvo/karkasnyy_dom_6h6_2543679375" TargetMode="External"/><Relationship Id="rId397" Type="http://schemas.openxmlformats.org/officeDocument/2006/relationships/hyperlink" Target="https://www.avito.ru/moskva/remont_i_stroitelstvo/modulnyy_dom_3722633932" TargetMode="External"/><Relationship Id="rId520" Type="http://schemas.openxmlformats.org/officeDocument/2006/relationships/hyperlink" Target="https://www.avito.ru/user/5aba74e486987bea7c93696c8fa41b85/profile/all?src=search_seller_info&amp;sellerId=5aba74e486987bea7c93696c8fa41b85" TargetMode="External"/><Relationship Id="rId562" Type="http://schemas.openxmlformats.org/officeDocument/2006/relationships/hyperlink" Target="https://www.avito.ru/user/5d96d60c1c1539b807073a2896016b48/profile/all?src=search_seller_info&amp;sellerId=5d96d60c1c1539b807073a2896016b48" TargetMode="External"/><Relationship Id="rId618" Type="http://schemas.openxmlformats.org/officeDocument/2006/relationships/hyperlink" Target="https://www.avito.ru/user/a18e18a492270dc04eb012eef7e2edf5/profile/all?src=search_seller_info&amp;sellerId=a18e18a492270dc04eb012eef7e2edf5" TargetMode="External"/><Relationship Id="rId825" Type="http://schemas.openxmlformats.org/officeDocument/2006/relationships/hyperlink" Target="https://www.avito.ru/moskva/remont_i_stroitelstvo/modulnyy_dom_pod_klyuch_65m_ipoteka_ot_3_4221550943" TargetMode="External"/><Relationship Id="rId215" Type="http://schemas.openxmlformats.org/officeDocument/2006/relationships/hyperlink" Target="https://www.avito.ru/moskva/remont_i_stroitelstvo/karkasnyy_dom_pod_klyuch_3479108408" TargetMode="External"/><Relationship Id="rId257" Type="http://schemas.openxmlformats.org/officeDocument/2006/relationships/hyperlink" Target="https://www.avito.ru/moskva/remont_i_stroitelstvo/dom_karkasnyy_6h6.36_4224413683" TargetMode="External"/><Relationship Id="rId422" Type="http://schemas.openxmlformats.org/officeDocument/2006/relationships/hyperlink" Target="https://www.avito.ru/user/c7fac6290663058bbaf6dc3e24d43113/profile/all?src=search_seller_info&amp;sellerId=c7fac6290663058bbaf6dc3e24d43113" TargetMode="External"/><Relationship Id="rId464" Type="http://schemas.openxmlformats.org/officeDocument/2006/relationships/hyperlink" Target="https://www.avito.ru/user/3d830494b1843cd0943e58114dca371d/profile/all?src=search_seller_info&amp;sellerId=3d830494b1843cd0943e58114dca371d" TargetMode="External"/><Relationship Id="rId867" Type="http://schemas.openxmlformats.org/officeDocument/2006/relationships/hyperlink" Target="https://www.avito.ru/moskva/remont_i_stroitelstvo/modulnyy_dom_72_m2_pod_klyuch_3966017012" TargetMode="External"/><Relationship Id="rId1010" Type="http://schemas.openxmlformats.org/officeDocument/2006/relationships/hyperlink" Target="https://www.avito.ru/user/08384044fd6e7eaf2c174132247095d1/profile/all?src=search_seller_info&amp;sellerId=08384044fd6e7eaf2c174132247095d1" TargetMode="External"/><Relationship Id="rId1052" Type="http://schemas.openxmlformats.org/officeDocument/2006/relationships/hyperlink" Target="https://www.avito.ru/user/2c8657c8c631e90a7afb916033252eb2/profile/all?src=search_seller_info&amp;sellerId=2c8657c8c631e90a7afb916033252eb2" TargetMode="External"/><Relationship Id="rId1094" Type="http://schemas.openxmlformats.org/officeDocument/2006/relationships/hyperlink" Target="https://www.avito.ru/user/2c8657c8c631e90a7afb916033252eb2/profile/all?src=search_seller_info&amp;sellerId=2c8657c8c631e90a7afb916033252eb2" TargetMode="External"/><Relationship Id="rId1108" Type="http://schemas.openxmlformats.org/officeDocument/2006/relationships/hyperlink" Target="https://www.avito.ru/user/2815557661c4e126976033ffb1f0198e/profile/all?src=search_seller_info&amp;sellerId=2815557661c4e126976033ffb1f0198e" TargetMode="External"/><Relationship Id="rId299" Type="http://schemas.openxmlformats.org/officeDocument/2006/relationships/hyperlink" Target="https://www.avito.ru/moskva/remont_i_stroitelstvo/karkasnyy_dom_skandi_75_m2_4222397015" TargetMode="External"/><Relationship Id="rId727" Type="http://schemas.openxmlformats.org/officeDocument/2006/relationships/hyperlink" Target="https://www.avito.ru/moskva/remont_i_stroitelstvo/karkasnyy_dom_4325833956" TargetMode="External"/><Relationship Id="rId934" Type="http://schemas.openxmlformats.org/officeDocument/2006/relationships/hyperlink" Target="https://www.avito.ru/user/d353740fdd532017c0643f19f759da2c/profile/all?src=search_seller_info&amp;sellerId=d353740fdd532017c0643f19f759da2c" TargetMode="External"/><Relationship Id="rId63" Type="http://schemas.openxmlformats.org/officeDocument/2006/relationships/hyperlink" Target="https://www.avito.ru/moskva/remont_i_stroitelstvo/karkasnyy_dom_shale_3624664581" TargetMode="External"/><Relationship Id="rId159" Type="http://schemas.openxmlformats.org/officeDocument/2006/relationships/hyperlink" Target="https://www.avito.ru/moskva/remont_i_stroitelstvo/karkasnyy_dom_86_4185162521" TargetMode="External"/><Relationship Id="rId366" Type="http://schemas.openxmlformats.org/officeDocument/2006/relationships/hyperlink" Target="https://www.avito.ru/user/fcb1e749687ed5ef76e2488576b7898d/profile/all?src=search_seller_info&amp;sellerId=fcb1e749687ed5ef76e2488576b7898d" TargetMode="External"/><Relationship Id="rId573" Type="http://schemas.openxmlformats.org/officeDocument/2006/relationships/hyperlink" Target="https://www.avito.ru/moskva/remont_i_stroitelstvo/dom_afreym_s_chistovoy_otdelkoy._realnaya_tsena_4261701704" TargetMode="External"/><Relationship Id="rId780" Type="http://schemas.openxmlformats.org/officeDocument/2006/relationships/hyperlink" Target="https://www.avito.ru/user/eec8913ce4be14b6459bfe06af2960ee/profile/all?src=search_seller_info&amp;sellerId=eec8913ce4be14b6459bfe06af2960ee" TargetMode="External"/><Relationship Id="rId226" Type="http://schemas.openxmlformats.org/officeDocument/2006/relationships/hyperlink" Target="https://www.avito.ru/user/28e50cec0a27363572b1c0c16e27e7929391bffc217ca6e8302f0293e5cd2f40/profile/all?src=search_seller_info&amp;sellerId=28e50cec0a27363572b1c0c16e27e7929391bffc217ca6e8302f0293e5cd2f40" TargetMode="External"/><Relationship Id="rId433" Type="http://schemas.openxmlformats.org/officeDocument/2006/relationships/hyperlink" Target="https://www.avito.ru/moskva/remont_i_stroitelstvo/karkasnyy_dom_9h8_4260828685" TargetMode="External"/><Relationship Id="rId878" Type="http://schemas.openxmlformats.org/officeDocument/2006/relationships/hyperlink" Target="https://www.avito.ru/user/d353740fdd532017c0643f19f759da2c/profile/all?src=search_seller_info&amp;sellerId=d353740fdd532017c0643f19f759da2c" TargetMode="External"/><Relationship Id="rId1063" Type="http://schemas.openxmlformats.org/officeDocument/2006/relationships/hyperlink" Target="https://www.avito.ru/moskva/remont_i_stroitelstvo/gotovyy_modulnyy_dom_30_m2_pod_klyuch_s_otdelkoy_4118503296" TargetMode="External"/><Relationship Id="rId640" Type="http://schemas.openxmlformats.org/officeDocument/2006/relationships/hyperlink" Target="https://www.avito.ru/user/2c8657c8c631e90a7afb916033252eb2/profile/all?src=search_seller_info&amp;sellerId=2c8657c8c631e90a7afb916033252eb2" TargetMode="External"/><Relationship Id="rId738" Type="http://schemas.openxmlformats.org/officeDocument/2006/relationships/hyperlink" Target="https://www.avito.ru/user/af1dcefa11795247611663c555ceec7d/profile/all?src=search_seller_info&amp;sellerId=af1dcefa11795247611663c555ceec7d" TargetMode="External"/><Relationship Id="rId945" Type="http://schemas.openxmlformats.org/officeDocument/2006/relationships/hyperlink" Target="https://www.avito.ru/moskva/remont_i_stroitelstvo/karkasnyy_dachnyy_dom_ot_proizvoditelya_4354148140" TargetMode="External"/><Relationship Id="rId74" Type="http://schemas.openxmlformats.org/officeDocument/2006/relationships/hyperlink" Target="https://www.avito.ru/user/8cf09e6d8d1f3f780e0b460b682001ff/profile/all?src=search_seller_info&amp;sellerId=8cf09e6d8d1f3f780e0b460b682001ff" TargetMode="External"/><Relationship Id="rId377" Type="http://schemas.openxmlformats.org/officeDocument/2006/relationships/hyperlink" Target="https://www.avito.ru/moskva/remont_i_stroitelstvo/dachnyy_domik_karkasnyy_4009484240" TargetMode="External"/><Relationship Id="rId500" Type="http://schemas.openxmlformats.org/officeDocument/2006/relationships/hyperlink" Target="https://www.avito.ru/user/83aef80005801766b499bad6672e00ad/profile/all?src=search_seller_info&amp;sellerId=83aef80005801766b499bad6672e00ad" TargetMode="External"/><Relationship Id="rId584" Type="http://schemas.openxmlformats.org/officeDocument/2006/relationships/hyperlink" Target="https://www.avito.ru/user/7a8ee13cb860c9ffbc311069c34ef65dff5e406a40a64b863e2182aa41950781/profile/all?src=search_seller_info&amp;sellerId=7a8ee13cb860c9ffbc311069c34ef65dff5e406a40a64b863e2182aa41950781" TargetMode="External"/><Relationship Id="rId805" Type="http://schemas.openxmlformats.org/officeDocument/2006/relationships/hyperlink" Target="https://www.avito.ru/moskva/remont_i_stroitelstvo/karkasnyy_dom_pod_klyuch_3670091741" TargetMode="External"/><Relationship Id="rId1130" Type="http://schemas.openxmlformats.org/officeDocument/2006/relationships/hyperlink" Target="https://www.avito.ru/user/5d96d60c1c1539b807073a2896016b48/profile/all?src=search_seller_info&amp;sellerId=5d96d60c1c1539b807073a2896016b48" TargetMode="External"/><Relationship Id="rId5" Type="http://schemas.openxmlformats.org/officeDocument/2006/relationships/hyperlink" Target="https://www.avito.ru/moskva/remont_i_stroitelstvo/karkasnyy_dom_shale_72m2_3945234129" TargetMode="External"/><Relationship Id="rId237" Type="http://schemas.openxmlformats.org/officeDocument/2006/relationships/hyperlink" Target="https://www.avito.ru/moskva/remont_i_stroitelstvo/karkasnyy_dom_dachnyy_dom_4118376385" TargetMode="External"/><Relationship Id="rId791" Type="http://schemas.openxmlformats.org/officeDocument/2006/relationships/hyperlink" Target="https://www.avito.ru/moskva/remont_i_stroitelstvo/karkasnyy_dom_8h6m_s_terrasoy_4344404143" TargetMode="External"/><Relationship Id="rId889" Type="http://schemas.openxmlformats.org/officeDocument/2006/relationships/hyperlink" Target="https://www.avito.ru/moskva_zelenograd/remont_i_stroitelstvo/karkasnyy_dom_3239602770" TargetMode="External"/><Relationship Id="rId1074" Type="http://schemas.openxmlformats.org/officeDocument/2006/relationships/hyperlink" Target="https://www.avito.ru/user/08384044fd6e7eaf2c174132247095d1/profile/all?src=search_seller_info&amp;sellerId=08384044fd6e7eaf2c174132247095d1" TargetMode="External"/><Relationship Id="rId444" Type="http://schemas.openxmlformats.org/officeDocument/2006/relationships/hyperlink" Target="https://www.avito.ru/user/3a1b253df0ab40f50e6954270a806b37/profile/all?src=search_seller_info&amp;sellerId=3a1b253df0ab40f50e6954270a806b37" TargetMode="External"/><Relationship Id="rId651" Type="http://schemas.openxmlformats.org/officeDocument/2006/relationships/hyperlink" Target="https://www.avito.ru/moskva/remont_i_stroitelstvo/karkasnyy_dom_100m2_4325926373" TargetMode="External"/><Relationship Id="rId749" Type="http://schemas.openxmlformats.org/officeDocument/2006/relationships/hyperlink" Target="https://www.avito.ru/moskva/remont_i_stroitelstvo/karkasnyy_sadovye_dom_8h6m_s_terrasoy_4450262093" TargetMode="External"/><Relationship Id="rId290" Type="http://schemas.openxmlformats.org/officeDocument/2006/relationships/hyperlink" Target="https://www.avito.ru/user/6aeef265b030e0963c9daed3ac41c467/profile/all?src=search_seller_info&amp;sellerId=6aeef265b030e0963c9daed3ac41c467" TargetMode="External"/><Relationship Id="rId304" Type="http://schemas.openxmlformats.org/officeDocument/2006/relationships/hyperlink" Target="https://www.avito.ru/user/f63ab0ffb6f803333503d6aae42b40c4/profile/all?src=search_seller_info&amp;sellerId=f63ab0ffb6f803333503d6aae42b40c4" TargetMode="External"/><Relationship Id="rId388" Type="http://schemas.openxmlformats.org/officeDocument/2006/relationships/hyperlink" Target="https://www.avito.ru/user/f63ab0ffb6f803333503d6aae42b40c4/profile/all?src=search_seller_info&amp;sellerId=f63ab0ffb6f803333503d6aae42b40c4" TargetMode="External"/><Relationship Id="rId511" Type="http://schemas.openxmlformats.org/officeDocument/2006/relationships/hyperlink" Target="https://www.avito.ru/moskva/remont_i_stroitelstvo/karkasnye_doma_pod_klyuch_4192785485" TargetMode="External"/><Relationship Id="rId609" Type="http://schemas.openxmlformats.org/officeDocument/2006/relationships/hyperlink" Target="https://www.avito.ru/moskva/remont_i_stroitelstvo/dachnyy_karkasnyy_domik_2569619615" TargetMode="External"/><Relationship Id="rId956" Type="http://schemas.openxmlformats.org/officeDocument/2006/relationships/hyperlink" Target="https://www.avito.ru/user/3d830494b1843cd0943e58114dca371d/profile/all?src=search_seller_info&amp;sellerId=3d830494b1843cd0943e58114dca371d" TargetMode="External"/><Relationship Id="rId1141" Type="http://schemas.openxmlformats.org/officeDocument/2006/relationships/hyperlink" Target="https://www.avito.ru/moskva/remont_i_stroitelstvo/dom_iz_brusa_profilirovannogo_2589171704" TargetMode="External"/><Relationship Id="rId85" Type="http://schemas.openxmlformats.org/officeDocument/2006/relationships/hyperlink" Target="https://www.avito.ru/moskva/remont_i_stroitelstvo/karkasnyy_dom_7h8_uteplennyy_4109021307" TargetMode="External"/><Relationship Id="rId150" Type="http://schemas.openxmlformats.org/officeDocument/2006/relationships/hyperlink" Target="https://www.avito.ru/user/cfe5e2e14973c5ebad3b4a6d82a2f665/profile/all?src=search_seller_info&amp;sellerId=cfe5e2e14973c5ebad3b4a6d82a2f665" TargetMode="External"/><Relationship Id="rId595" Type="http://schemas.openxmlformats.org/officeDocument/2006/relationships/hyperlink" Target="https://www.avito.ru/moskva/remont_i_stroitelstvo/karkasnyy_dom_74_kv.m._s_dvumya_terrasami_3947937721" TargetMode="External"/><Relationship Id="rId816" Type="http://schemas.openxmlformats.org/officeDocument/2006/relationships/hyperlink" Target="https://www.avito.ru/user/a18e18a492270dc04eb012eef7e2edf5/profile/all?src=search_seller_info&amp;sellerId=a18e18a492270dc04eb012eef7e2edf5" TargetMode="External"/><Relationship Id="rId1001" Type="http://schemas.openxmlformats.org/officeDocument/2006/relationships/hyperlink" Target="https://www.avito.ru/moskva/remont_i_stroitelstvo/karkasnyy_dachnyy_dom_ot_proizvoditelya_4417784884" TargetMode="External"/><Relationship Id="rId248" Type="http://schemas.openxmlformats.org/officeDocument/2006/relationships/hyperlink" Target="https://www.avito.ru/user/fcb1e749687ed5ef76e2488576b7898d/profile/all?src=search_seller_info&amp;sellerId=fcb1e749687ed5ef76e2488576b7898d" TargetMode="External"/><Relationship Id="rId455" Type="http://schemas.openxmlformats.org/officeDocument/2006/relationships/hyperlink" Target="https://www.avito.ru/moskva/remont_i_stroitelstvo/dachnyy_domik_karkasnyy_bu_4042945204" TargetMode="External"/><Relationship Id="rId662" Type="http://schemas.openxmlformats.org/officeDocument/2006/relationships/hyperlink" Target="https://www.avito.ru/user/7b04dbd328d7f637c01abf6535dcc01b/profile/all?src=search_seller_info&amp;sellerId=7b04dbd328d7f637c01abf6535dcc01b" TargetMode="External"/><Relationship Id="rId1085" Type="http://schemas.openxmlformats.org/officeDocument/2006/relationships/hyperlink" Target="https://www.avito.ru/moskva/remont_i_stroitelstvo/modulnyy_mini_dom_7.2h2.5_1513291256" TargetMode="External"/><Relationship Id="rId12" Type="http://schemas.openxmlformats.org/officeDocument/2006/relationships/hyperlink" Target="https://www.avito.ru/user/8ff641a0454b3fbc9b46526bd59cffa3/profile/all?src=search_seller_info&amp;sellerId=8ff641a0454b3fbc9b46526bd59cffa3" TargetMode="External"/><Relationship Id="rId108" Type="http://schemas.openxmlformats.org/officeDocument/2006/relationships/hyperlink" Target="https://www.avito.ru/user/a50a4d709ae1237a031a026c85301783/profile/all?src=search_seller_info&amp;sellerId=a50a4d709ae1237a031a026c85301783" TargetMode="External"/><Relationship Id="rId315" Type="http://schemas.openxmlformats.org/officeDocument/2006/relationships/hyperlink" Target="https://www.avito.ru/moskva/remont_i_stroitelstvo/karkasnyy_modulnyy_dom_69_m2_pod_klyuch_4085824904" TargetMode="External"/><Relationship Id="rId522" Type="http://schemas.openxmlformats.org/officeDocument/2006/relationships/hyperlink" Target="https://www.avito.ru/user/0d6f6a2b487c2a2cbb802d51295501e1/profile/all?src=search_seller_info&amp;sellerId=0d6f6a2b487c2a2cbb802d51295501e1" TargetMode="External"/><Relationship Id="rId967" Type="http://schemas.openxmlformats.org/officeDocument/2006/relationships/hyperlink" Target="https://www.avito.ru/moskva/remont_i_stroitelstvo/dom_karkasnyy_barnhaus_7h5_m_do-3784_4433686578" TargetMode="External"/><Relationship Id="rId1152" Type="http://schemas.openxmlformats.org/officeDocument/2006/relationships/hyperlink" Target="https://www.avito.ru/user/5d96d60c1c1539b807073a2896016b48/profile/all?src=search_seller_info&amp;sellerId=5d96d60c1c1539b807073a2896016b48" TargetMode="External"/><Relationship Id="rId96" Type="http://schemas.openxmlformats.org/officeDocument/2006/relationships/hyperlink" Target="https://www.avito.ru/user/eec8913ce4be14b6459bfe06af2960ee/profile/all?src=search_seller_info&amp;sellerId=eec8913ce4be14b6459bfe06af2960ee" TargetMode="External"/><Relationship Id="rId161" Type="http://schemas.openxmlformats.org/officeDocument/2006/relationships/hyperlink" Target="https://www.avito.ru/moskva/remont_i_stroitelstvo/karkasnyy_dom_7h9m_dlya_sezonnogo_prozhivaniya_4267845820" TargetMode="External"/><Relationship Id="rId399" Type="http://schemas.openxmlformats.org/officeDocument/2006/relationships/hyperlink" Target="https://www.avito.ru/moskva/remont_i_stroitelstvo/karkasnyy_dom_200_kv.m_4077320932" TargetMode="External"/><Relationship Id="rId827" Type="http://schemas.openxmlformats.org/officeDocument/2006/relationships/hyperlink" Target="https://www.avito.ru/moskva/remont_i_stroitelstvo/sadovyy_karkasnyy_dom_10h8m_s_terrasoy_4343749397" TargetMode="External"/><Relationship Id="rId1012" Type="http://schemas.openxmlformats.org/officeDocument/2006/relationships/hyperlink" Target="https://www.avito.ru/user/fd9fc1ccb7dd743181f18a5ef4ea13b4/profile/all?src=search_seller_info&amp;sellerId=fd9fc1ccb7dd743181f18a5ef4ea13b4" TargetMode="External"/><Relationship Id="rId259" Type="http://schemas.openxmlformats.org/officeDocument/2006/relationships/hyperlink" Target="https://www.avito.ru/moskva/remont_i_stroitelstvo/dom_afreym_a-frame_8_na_6_3514162674" TargetMode="External"/><Relationship Id="rId466" Type="http://schemas.openxmlformats.org/officeDocument/2006/relationships/hyperlink" Target="https://www.avito.ru/user/87258847f0dc137899b06efd3ae452b5/profile/all?src=search_seller_info&amp;sellerId=87258847f0dc137899b06efd3ae452b5" TargetMode="External"/><Relationship Id="rId673" Type="http://schemas.openxmlformats.org/officeDocument/2006/relationships/hyperlink" Target="https://www.avito.ru/moskva_zelenograd/remont_i_stroitelstvo/karkasnyy_dom_pod_klyuch_4546374334" TargetMode="External"/><Relationship Id="rId880" Type="http://schemas.openxmlformats.org/officeDocument/2006/relationships/hyperlink" Target="https://www.avito.ru/user/da67f4d8ca7b3b764459e83ee03f3301/profile/all?src=search_seller_info&amp;sellerId=da67f4d8ca7b3b764459e83ee03f3301" TargetMode="External"/><Relationship Id="rId1096" Type="http://schemas.openxmlformats.org/officeDocument/2006/relationships/hyperlink" Target="https://www.avito.ru/user/2c8657c8c631e90a7afb916033252eb2/profile/all?src=search_seller_info&amp;sellerId=2c8657c8c631e90a7afb916033252eb2" TargetMode="External"/><Relationship Id="rId23" Type="http://schemas.openxmlformats.org/officeDocument/2006/relationships/hyperlink" Target="https://www.avito.ru/moskva/remont_i_stroitelstvo/dom_pod_klyuch_karkasnyy_dom_fahverk_4007760014" TargetMode="External"/><Relationship Id="rId119" Type="http://schemas.openxmlformats.org/officeDocument/2006/relationships/hyperlink" Target="https://www.avito.ru/moskva/remont_i_stroitelstvo/karkasnyy_dom_4107141274" TargetMode="External"/><Relationship Id="rId326" Type="http://schemas.openxmlformats.org/officeDocument/2006/relationships/hyperlink" Target="https://www.avito.ru/user/d38ca952673a978972912806282bb497/profile/all?src=search_seller_info&amp;sellerId=d38ca952673a978972912806282bb497" TargetMode="External"/><Relationship Id="rId533" Type="http://schemas.openxmlformats.org/officeDocument/2006/relationships/hyperlink" Target="https://www.avito.ru/moskva/remont_i_stroitelstvo/karkasnyy_dom_s_terrasoy_pod_klyuch_4229008736" TargetMode="External"/><Relationship Id="rId978" Type="http://schemas.openxmlformats.org/officeDocument/2006/relationships/hyperlink" Target="https://www.avito.ru/user/d353740fdd532017c0643f19f759da2c/profile/all?src=search_seller_info&amp;sellerId=d353740fdd532017c0643f19f759da2c" TargetMode="External"/><Relationship Id="rId1163" Type="http://schemas.openxmlformats.org/officeDocument/2006/relationships/hyperlink" Target="https://www.avito.ru/moskva/remont_i_stroitelstvo/domik_karkasnyy_5h25_do-4519_4466087256" TargetMode="External"/><Relationship Id="rId740" Type="http://schemas.openxmlformats.org/officeDocument/2006/relationships/hyperlink" Target="https://www.avito.ru/user/af1dcefa11795247611663c555ceec7d/profile/all?src=search_seller_info&amp;sellerId=af1dcefa11795247611663c555ceec7d" TargetMode="External"/><Relationship Id="rId838" Type="http://schemas.openxmlformats.org/officeDocument/2006/relationships/hyperlink" Target="https://www.avito.ru/user/e925bb607b50350f1f92200dc078cf45/profile/all?src=search_seller_info&amp;sellerId=e925bb607b50350f1f92200dc078cf45" TargetMode="External"/><Relationship Id="rId1023" Type="http://schemas.openxmlformats.org/officeDocument/2006/relationships/hyperlink" Target="https://www.avito.ru/moskva/remont_i_stroitelstvo/karkasnyy_dachnyy_dom_ot_proizvoditelya_4353846871" TargetMode="External"/><Relationship Id="rId172" Type="http://schemas.openxmlformats.org/officeDocument/2006/relationships/hyperlink" Target="https://www.avito.ru/user/9802a74e683629ce2c59bbe20d1ed36e/profile/all?src=search_seller_info&amp;sellerId=9802a74e683629ce2c59bbe20d1ed36e" TargetMode="External"/><Relationship Id="rId477" Type="http://schemas.openxmlformats.org/officeDocument/2006/relationships/hyperlink" Target="https://www.avito.ru/moskva/remont_i_stroitelstvo/karkasnyy_dom_pod_klyuch_4108022580" TargetMode="External"/><Relationship Id="rId600" Type="http://schemas.openxmlformats.org/officeDocument/2006/relationships/hyperlink" Target="https://www.avito.ru/user/e925bb607b50350f1f92200dc078cf45/profile/all?src=search_seller_info&amp;sellerId=e925bb607b50350f1f92200dc078cf45" TargetMode="External"/><Relationship Id="rId684" Type="http://schemas.openxmlformats.org/officeDocument/2006/relationships/hyperlink" Target="https://www.avito.ru/user/c40a6f5df0a1f05c4edf11f2b9639a33/profile/all?src=search_seller_info&amp;sellerId=c40a6f5df0a1f05c4edf11f2b9639a33" TargetMode="External"/><Relationship Id="rId337" Type="http://schemas.openxmlformats.org/officeDocument/2006/relationships/hyperlink" Target="https://www.avito.ru/moskva/remont_i_stroitelstvo/karkasnyy_dom_84_m_kv_zimnee_uteplenie_4189711071" TargetMode="External"/><Relationship Id="rId891" Type="http://schemas.openxmlformats.org/officeDocument/2006/relationships/hyperlink" Target="https://www.avito.ru/moskva/remont_i_stroitelstvo/karkasnyy_sadovyy_dom_6h6m_4343656486" TargetMode="External"/><Relationship Id="rId905" Type="http://schemas.openxmlformats.org/officeDocument/2006/relationships/hyperlink" Target="https://www.avito.ru/moskva/remont_i_stroitelstvo/karkasnyy_dachnyy_domik_4346981747" TargetMode="External"/><Relationship Id="rId989" Type="http://schemas.openxmlformats.org/officeDocument/2006/relationships/hyperlink" Target="https://www.avito.ru/moskva/remont_i_stroitelstvo/karkasnyy_sadovye_dom_6h8m_s_verandoy_bez_vnutrenn_4418356930" TargetMode="External"/><Relationship Id="rId34" Type="http://schemas.openxmlformats.org/officeDocument/2006/relationships/hyperlink" Target="https://www.avito.ru/user/fffb9be3e6e535c53cf09808b4204234/profile/all?src=search_seller_info&amp;sellerId=fffb9be3e6e535c53cf09808b4204234" TargetMode="External"/><Relationship Id="rId544" Type="http://schemas.openxmlformats.org/officeDocument/2006/relationships/hyperlink" Target="https://www.avito.ru/user/91a3a292bbbc78dc24c9777b6526caf2/profile/all?src=search_seller_info&amp;sellerId=91a3a292bbbc78dc24c9777b6526caf2" TargetMode="External"/><Relationship Id="rId751" Type="http://schemas.openxmlformats.org/officeDocument/2006/relationships/hyperlink" Target="https://www.avito.ru/moskva/remont_i_stroitelstvo/modulnyy_dom_90_m2_3965666646" TargetMode="External"/><Relationship Id="rId849" Type="http://schemas.openxmlformats.org/officeDocument/2006/relationships/hyperlink" Target="https://www.avito.ru/moskva/remont_i_stroitelstvo/karkasnyy_dom_pod_klyuch_s_terrasoy_2460854782" TargetMode="External"/><Relationship Id="rId1174" Type="http://schemas.openxmlformats.org/officeDocument/2006/relationships/hyperlink" Target="https://www.avito.ru/user/08384044fd6e7eaf2c174132247095d1/profile/all?src=search_seller_info&amp;sellerId=08384044fd6e7eaf2c174132247095d1" TargetMode="External"/><Relationship Id="rId183" Type="http://schemas.openxmlformats.org/officeDocument/2006/relationships/hyperlink" Target="https://www.avito.ru/moskva/remont_i_stroitelstvo/karkasnyy_dom_8h8_4119275657" TargetMode="External"/><Relationship Id="rId390" Type="http://schemas.openxmlformats.org/officeDocument/2006/relationships/hyperlink" Target="https://www.avito.ru/user/d4b07712a100e874211413eac2e82263/profile/all?src=search_seller_info&amp;sellerId=d4b07712a100e874211413eac2e82263" TargetMode="External"/><Relationship Id="rId404" Type="http://schemas.openxmlformats.org/officeDocument/2006/relationships/hyperlink" Target="https://www.avito.ru/user/d4c817fe3d0f0a94f161d9494bc2818e/profile/all?src=search_seller_info&amp;sellerId=d4c817fe3d0f0a94f161d9494bc2818e" TargetMode="External"/><Relationship Id="rId611" Type="http://schemas.openxmlformats.org/officeDocument/2006/relationships/hyperlink" Target="https://www.avito.ru/moskva/remont_i_stroitelstvo/karkasnyy_odnoetazhnyy_dom_190m2_695340400" TargetMode="External"/><Relationship Id="rId1034" Type="http://schemas.openxmlformats.org/officeDocument/2006/relationships/hyperlink" Target="https://www.avito.ru/user/08384044fd6e7eaf2c174132247095d1/profile/all?src=search_seller_info&amp;sellerId=08384044fd6e7eaf2c174132247095d1" TargetMode="External"/><Relationship Id="rId250" Type="http://schemas.openxmlformats.org/officeDocument/2006/relationships/hyperlink" Target="https://www.avito.ru/user/def1671e5ef4f7eaefbb24b3ee6aca0d/profile/all?src=search_seller_info&amp;sellerId=def1671e5ef4f7eaefbb24b3ee6aca0d" TargetMode="External"/><Relationship Id="rId488" Type="http://schemas.openxmlformats.org/officeDocument/2006/relationships/hyperlink" Target="https://www.avito.ru/user/a07f6decc49631b048a60f22e90ac844/profile/all?src=search_seller_info&amp;sellerId=a07f6decc49631b048a60f22e90ac844" TargetMode="External"/><Relationship Id="rId695" Type="http://schemas.openxmlformats.org/officeDocument/2006/relationships/hyperlink" Target="https://www.avito.ru/moskva/remont_i_stroitelstvo/karkasnyy_dom_pod_klyuch_4063239515" TargetMode="External"/><Relationship Id="rId709" Type="http://schemas.openxmlformats.org/officeDocument/2006/relationships/hyperlink" Target="https://www.avito.ru/moskva/remont_i_stroitelstvo/proekt_karkasnogo_doma_4370167464" TargetMode="External"/><Relationship Id="rId916" Type="http://schemas.openxmlformats.org/officeDocument/2006/relationships/hyperlink" Target="https://www.avito.ru/user/c40a6f5df0a1f05c4edf11f2b9639a33/profile/all?src=search_seller_info&amp;sellerId=c40a6f5df0a1f05c4edf11f2b9639a33" TargetMode="External"/><Relationship Id="rId1101" Type="http://schemas.openxmlformats.org/officeDocument/2006/relationships/hyperlink" Target="https://www.avito.ru/moskva/remont_i_stroitelstvo/dom_stroitelstvo_domov_iz_brusa_2460956168" TargetMode="External"/><Relationship Id="rId45" Type="http://schemas.openxmlformats.org/officeDocument/2006/relationships/hyperlink" Target="https://www.avito.ru/moskva/remont_i_stroitelstvo/karkasnyy_dom_fahverk_pod_klyuch_3945710641" TargetMode="External"/><Relationship Id="rId110" Type="http://schemas.openxmlformats.org/officeDocument/2006/relationships/hyperlink" Target="https://www.avito.ru/user/84a9ae4e9399e636002ca8a771b753fa/profile/all?src=search_seller_info&amp;sellerId=84a9ae4e9399e636002ca8a771b753fa" TargetMode="External"/><Relationship Id="rId348" Type="http://schemas.openxmlformats.org/officeDocument/2006/relationships/hyperlink" Target="https://www.avito.ru/user/ea657fb813f8960ad7c6380703d11738/profile/all?src=search_seller_info&amp;sellerId=ea657fb813f8960ad7c6380703d11738" TargetMode="External"/><Relationship Id="rId555" Type="http://schemas.openxmlformats.org/officeDocument/2006/relationships/hyperlink" Target="https://www.avito.ru/moskva_zelenograd/remont_i_stroitelstvo/karkasnyy_dom_pod_klyuch_4323834620" TargetMode="External"/><Relationship Id="rId762" Type="http://schemas.openxmlformats.org/officeDocument/2006/relationships/hyperlink" Target="https://www.avito.ru/user/da67f4d8ca7b3b764459e83ee03f3301/profile/all?src=search_seller_info&amp;sellerId=da67f4d8ca7b3b764459e83ee03f3301" TargetMode="External"/><Relationship Id="rId1185" Type="http://schemas.openxmlformats.org/officeDocument/2006/relationships/hyperlink" Target="https://www.avito.ru/moskva/remont_i_stroitelstvo/domik_pod_klyuch_4183125370" TargetMode="External"/><Relationship Id="rId194" Type="http://schemas.openxmlformats.org/officeDocument/2006/relationships/hyperlink" Target="https://www.avito.ru/user/df2ffd682751c644e66c7eae6f1e773b/profile/all?src=search_seller_info&amp;sellerId=df2ffd682751c644e66c7eae6f1e773b" TargetMode="External"/><Relationship Id="rId208" Type="http://schemas.openxmlformats.org/officeDocument/2006/relationships/hyperlink" Target="https://www.avito.ru/user/74a8403e8c42047003970305ae51e8e4/profile/all?src=search_seller_info&amp;sellerId=74a8403e8c42047003970305ae51e8e4" TargetMode="External"/><Relationship Id="rId415" Type="http://schemas.openxmlformats.org/officeDocument/2006/relationships/hyperlink" Target="https://www.avito.ru/moskva/remont_i_stroitelstvo/dom_s_remontom_pod_zhizn_za_15_-_2_mesyatsa_4007631935" TargetMode="External"/><Relationship Id="rId622" Type="http://schemas.openxmlformats.org/officeDocument/2006/relationships/hyperlink" Target="https://www.avito.ru/user/9d80e67022b777fe4895ddba53788065/profile/all?src=search_seller_info&amp;sellerId=9d80e67022b777fe4895ddba53788065" TargetMode="External"/><Relationship Id="rId1045" Type="http://schemas.openxmlformats.org/officeDocument/2006/relationships/hyperlink" Target="https://www.avito.ru/moskva/remont_i_stroitelstvo/dom_karkasnyy_barnhaus_7h5_m_do-7762_4466378586" TargetMode="External"/><Relationship Id="rId261" Type="http://schemas.openxmlformats.org/officeDocument/2006/relationships/hyperlink" Target="https://www.avito.ru/moskva/remont_i_stroitelstvo/karkasnyy_dom_9h7m_s_terrasoy_3963937306" TargetMode="External"/><Relationship Id="rId499" Type="http://schemas.openxmlformats.org/officeDocument/2006/relationships/hyperlink" Target="https://www.avito.ru/moskva_zelenograd/remont_i_stroitelstvo/karkasnyy_dom_3023745312" TargetMode="External"/><Relationship Id="rId927" Type="http://schemas.openxmlformats.org/officeDocument/2006/relationships/hyperlink" Target="https://www.avito.ru/moskva/remont_i_stroitelstvo/karkasnyy_dom_pod_klyuch_s_kommunikatsiyami_3670216777" TargetMode="External"/><Relationship Id="rId1112" Type="http://schemas.openxmlformats.org/officeDocument/2006/relationships/hyperlink" Target="https://www.avito.ru/user/08384044fd6e7eaf2c174132247095d1/profile/all?src=search_seller_info&amp;sellerId=08384044fd6e7eaf2c174132247095d1" TargetMode="External"/><Relationship Id="rId56" Type="http://schemas.openxmlformats.org/officeDocument/2006/relationships/hyperlink" Target="https://www.avito.ru/user/5920fd68f31ffbc21976777bd90edc7f/profile/all?src=search_seller_info&amp;sellerId=5920fd68f31ffbc21976777bd90edc7f" TargetMode="External"/><Relationship Id="rId359" Type="http://schemas.openxmlformats.org/officeDocument/2006/relationships/hyperlink" Target="https://www.avito.ru/moskva/remont_i_stroitelstvo/karkasnyy_dom_65_m2_pod_klyuch_v_ipoteku_s_garantiey_4063791790" TargetMode="External"/><Relationship Id="rId566" Type="http://schemas.openxmlformats.org/officeDocument/2006/relationships/hyperlink" Target="https://www.avito.ru/user/0869c9acfc21f397b294533cf332be84/profile/all?src=search_seller_info&amp;sellerId=0869c9acfc21f397b294533cf332be84" TargetMode="External"/><Relationship Id="rId773" Type="http://schemas.openxmlformats.org/officeDocument/2006/relationships/hyperlink" Target="https://www.avito.ru/moskva/remont_i_stroitelstvo/karkasnyy_dom_10h85m_s_verandoy_4459710723" TargetMode="External"/><Relationship Id="rId121" Type="http://schemas.openxmlformats.org/officeDocument/2006/relationships/hyperlink" Target="https://www.avito.ru/moskva/remont_i_stroitelstvo/karkasnyy_dom_bytovka_ot_proizvoditelya_4198786039" TargetMode="External"/><Relationship Id="rId219" Type="http://schemas.openxmlformats.org/officeDocument/2006/relationships/hyperlink" Target="https://www.avito.ru/moskva/remont_i_stroitelstvo/karkasnyy_dom_premer_s110_v_komplektatsii_komfort_4011907857" TargetMode="External"/><Relationship Id="rId426" Type="http://schemas.openxmlformats.org/officeDocument/2006/relationships/hyperlink" Target="https://www.avito.ru/user/72eb0272996fed1d9f46829be6d025f3/profile/all?src=search_seller_info&amp;sellerId=72eb0272996fed1d9f46829be6d025f3" TargetMode="External"/><Relationship Id="rId633" Type="http://schemas.openxmlformats.org/officeDocument/2006/relationships/hyperlink" Target="https://www.avito.ru/moskva_zelenograd/remont_i_stroitelstvo/karkasnyy_dom_3238872654" TargetMode="External"/><Relationship Id="rId980" Type="http://schemas.openxmlformats.org/officeDocument/2006/relationships/hyperlink" Target="https://www.avito.ru/user/d353740fdd532017c0643f19f759da2c/profile/all?src=search_seller_info&amp;sellerId=d353740fdd532017c0643f19f759da2c" TargetMode="External"/><Relationship Id="rId1056" Type="http://schemas.openxmlformats.org/officeDocument/2006/relationships/hyperlink" Target="https://www.avito.ru/user/5d96d60c1c1539b807073a2896016b48/profile/all?src=search_seller_info&amp;sellerId=5d96d60c1c1539b807073a2896016b48" TargetMode="External"/><Relationship Id="rId840" Type="http://schemas.openxmlformats.org/officeDocument/2006/relationships/hyperlink" Target="https://www.avito.ru/user/fd9fc1ccb7dd743181f18a5ef4ea13b4/profile/all?src=search_seller_info&amp;sellerId=fd9fc1ccb7dd743181f18a5ef4ea13b4" TargetMode="External"/><Relationship Id="rId938" Type="http://schemas.openxmlformats.org/officeDocument/2006/relationships/hyperlink" Target="https://www.avito.ru/user/08384044fd6e7eaf2c174132247095d1/profile/all?src=search_seller_info&amp;sellerId=08384044fd6e7eaf2c174132247095d1" TargetMode="External"/><Relationship Id="rId67" Type="http://schemas.openxmlformats.org/officeDocument/2006/relationships/hyperlink" Target="https://www.avito.ru/moskva/remont_i_stroitelstvo/karkasnyy_dom_schitovoy_6h8_4187665847" TargetMode="External"/><Relationship Id="rId272" Type="http://schemas.openxmlformats.org/officeDocument/2006/relationships/hyperlink" Target="https://www.avito.ru/user/0d6f6a2b487c2a2cbb802d51295501e1/profile/all?src=search_seller_info&amp;sellerId=0d6f6a2b487c2a2cbb802d51295501e1" TargetMode="External"/><Relationship Id="rId577" Type="http://schemas.openxmlformats.org/officeDocument/2006/relationships/hyperlink" Target="https://www.avito.ru/moskva/remont_i_stroitelstvo/karkasnyy_dom_pod_klyuch_s_garantiey_3821452349" TargetMode="External"/><Relationship Id="rId700" Type="http://schemas.openxmlformats.org/officeDocument/2006/relationships/hyperlink" Target="https://www.avito.ru/user/3d830494b1843cd0943e58114dca371d/profile/all?src=search_seller_info&amp;sellerId=3d830494b1843cd0943e58114dca371d" TargetMode="External"/><Relationship Id="rId1123" Type="http://schemas.openxmlformats.org/officeDocument/2006/relationships/hyperlink" Target="https://www.avito.ru/moskva/remont_i_stroitelstvo/modulnyy_dom_50m2_pod_klyuch_s_otdelkoy_4086150530" TargetMode="External"/><Relationship Id="rId132" Type="http://schemas.openxmlformats.org/officeDocument/2006/relationships/hyperlink" Target="https://www.avito.ru/user/5920fd68f31ffbc21976777bd90edc7f/profile/all?src=search_seller_info&amp;sellerId=5920fd68f31ffbc21976777bd90edc7f" TargetMode="External"/><Relationship Id="rId784" Type="http://schemas.openxmlformats.org/officeDocument/2006/relationships/hyperlink" Target="https://www.avito.ru/user/3d830494b1843cd0943e58114dca371d/profile/all?src=search_seller_info&amp;sellerId=3d830494b1843cd0943e58114dca371d" TargetMode="External"/><Relationship Id="rId991" Type="http://schemas.openxmlformats.org/officeDocument/2006/relationships/hyperlink" Target="https://www.avito.ru/moskva/remont_i_stroitelstvo/karkasnyy_domik_4673797078" TargetMode="External"/><Relationship Id="rId1067" Type="http://schemas.openxmlformats.org/officeDocument/2006/relationships/hyperlink" Target="https://www.avito.ru/moskva/remont_i_stroitelstvo/dom_karkasnyy_barnhaus_7h48_do-7228_4434057668" TargetMode="External"/><Relationship Id="rId437" Type="http://schemas.openxmlformats.org/officeDocument/2006/relationships/hyperlink" Target="https://www.avito.ru/moskva/remont_i_stroitelstvo/karkasnyy_dom_pod_klyuch_stil_barnhaus_4189427825" TargetMode="External"/><Relationship Id="rId644" Type="http://schemas.openxmlformats.org/officeDocument/2006/relationships/hyperlink" Target="https://www.avito.ru/user/da67f4d8ca7b3b764459e83ee03f3301/profile/all?src=search_seller_info&amp;sellerId=da67f4d8ca7b3b764459e83ee03f3301" TargetMode="External"/><Relationship Id="rId851" Type="http://schemas.openxmlformats.org/officeDocument/2006/relationships/hyperlink" Target="https://www.avito.ru/moskva_zelenograd/remont_i_stroitelstvo/gotovyy_dom_74_m2_pod_klyuch_karkasnyy_dom_4261323287" TargetMode="External"/><Relationship Id="rId283" Type="http://schemas.openxmlformats.org/officeDocument/2006/relationships/hyperlink" Target="https://www.avito.ru/moskva/remont_i_stroitelstvo/karkasnye_doma_a-freym_zimniy_4206927992" TargetMode="External"/><Relationship Id="rId490" Type="http://schemas.openxmlformats.org/officeDocument/2006/relationships/hyperlink" Target="https://www.avito.ru/user/0a6e94e4adfa0b1d293a390f66dbfe31/profile/all?src=search_seller_info&amp;sellerId=0a6e94e4adfa0b1d293a390f66dbfe31" TargetMode="External"/><Relationship Id="rId504" Type="http://schemas.openxmlformats.org/officeDocument/2006/relationships/hyperlink" Target="https://www.avito.ru/user/0c07272ea5c967bb7b255810b7908d3e/profile/all?src=search_seller_info&amp;sellerId=0c07272ea5c967bb7b255810b7908d3e" TargetMode="External"/><Relationship Id="rId711" Type="http://schemas.openxmlformats.org/officeDocument/2006/relationships/hyperlink" Target="https://www.avito.ru/moskva/remont_i_stroitelstvo/karkasnyy_dom_s_terassoy_6h5m_4386104133" TargetMode="External"/><Relationship Id="rId949" Type="http://schemas.openxmlformats.org/officeDocument/2006/relationships/hyperlink" Target="https://www.avito.ru/moskva/remont_i_stroitelstvo/dom_karkasnyy_loft_7h45_do-7038_4465591553" TargetMode="External"/><Relationship Id="rId1134" Type="http://schemas.openxmlformats.org/officeDocument/2006/relationships/hyperlink" Target="https://www.avito.ru/user/a18e18a492270dc04eb012eef7e2edf5/profile/all?src=search_seller_info&amp;sellerId=a18e18a492270dc04eb012eef7e2edf5" TargetMode="External"/><Relationship Id="rId78" Type="http://schemas.openxmlformats.org/officeDocument/2006/relationships/hyperlink" Target="https://www.avito.ru/user/abd827726fd0d8d91c976917dfb7cdfd/profile/all?src=search_seller_info&amp;sellerId=abd827726fd0d8d91c976917dfb7cdfd" TargetMode="External"/><Relationship Id="rId143" Type="http://schemas.openxmlformats.org/officeDocument/2006/relationships/hyperlink" Target="https://www.avito.ru/moskva/remont_i_stroitelstvo/zimniy_karkasnyy_dom_4241825348" TargetMode="External"/><Relationship Id="rId350" Type="http://schemas.openxmlformats.org/officeDocument/2006/relationships/hyperlink" Target="https://www.avito.ru/user/0ef017e5a1792b60098711ca46d4fd1f/profile/all?src=search_seller_info&amp;sellerId=0ef017e5a1792b60098711ca46d4fd1f" TargetMode="External"/><Relationship Id="rId588" Type="http://schemas.openxmlformats.org/officeDocument/2006/relationships/hyperlink" Target="https://www.avito.ru/user/84a9ae4e9399e636002ca8a771b753fa/profile/all?src=search_seller_info&amp;sellerId=84a9ae4e9399e636002ca8a771b753fa" TargetMode="External"/><Relationship Id="rId795" Type="http://schemas.openxmlformats.org/officeDocument/2006/relationships/hyperlink" Target="https://www.avito.ru/moskva_zelenograd/remont_i_stroitelstvo/dachnyy_dom_3271525689" TargetMode="External"/><Relationship Id="rId809" Type="http://schemas.openxmlformats.org/officeDocument/2006/relationships/hyperlink" Target="https://www.avito.ru/moskva/remont_i_stroitelstvo/karkasnyy_dom_pod_klyuch_v_kredit_2461479192" TargetMode="External"/><Relationship Id="rId9" Type="http://schemas.openxmlformats.org/officeDocument/2006/relationships/hyperlink" Target="https://www.avito.ru/moskva/remont_i_stroitelstvo/karkasnyy_dom_zhukov_88m2_uteplennyy_4030428989" TargetMode="External"/><Relationship Id="rId210" Type="http://schemas.openxmlformats.org/officeDocument/2006/relationships/hyperlink" Target="https://www.avito.ru/user/0c6a46d07a83f14b797d49f59403399e/profile/all?src=search_seller_info&amp;sellerId=0c6a46d07a83f14b797d49f59403399e" TargetMode="External"/><Relationship Id="rId448" Type="http://schemas.openxmlformats.org/officeDocument/2006/relationships/hyperlink" Target="https://www.avito.ru/user/03f73928682629f858dc2713f4e227c7/profile/all?src=search_seller_info&amp;sellerId=03f73928682629f858dc2713f4e227c7" TargetMode="External"/><Relationship Id="rId655" Type="http://schemas.openxmlformats.org/officeDocument/2006/relationships/hyperlink" Target="https://www.avito.ru/moskva/remont_i_stroitelstvo/karkasnyy_dom_pod_klyuch_3990430641" TargetMode="External"/><Relationship Id="rId862" Type="http://schemas.openxmlformats.org/officeDocument/2006/relationships/hyperlink" Target="https://www.avito.ru/user/da67f4d8ca7b3b764459e83ee03f3301/profile/all?src=search_seller_info&amp;sellerId=da67f4d8ca7b3b764459e83ee03f3301" TargetMode="External"/><Relationship Id="rId1078" Type="http://schemas.openxmlformats.org/officeDocument/2006/relationships/hyperlink" Target="https://www.avito.ru/user/e96202d926da26aa4f799c09b378882a/profile/all?src=search_seller_info&amp;sellerId=e96202d926da26aa4f799c09b378882a" TargetMode="External"/><Relationship Id="rId294" Type="http://schemas.openxmlformats.org/officeDocument/2006/relationships/hyperlink" Target="https://www.avito.ru/user/8ff66314c41b94e3c3b3d0dd0da7ade13840831488e2af77c77b19064ae26da4/profile/all?src=search_seller_info&amp;sellerId=8ff66314c41b94e3c3b3d0dd0da7ade13840831488e2af77c77b19064ae26da4" TargetMode="External"/><Relationship Id="rId308" Type="http://schemas.openxmlformats.org/officeDocument/2006/relationships/hyperlink" Target="https://www.avito.ru/user/af863cd880b125bdd56f2f056ca11b8f/profile/all?src=search_seller_info&amp;sellerId=af863cd880b125bdd56f2f056ca11b8f" TargetMode="External"/><Relationship Id="rId515" Type="http://schemas.openxmlformats.org/officeDocument/2006/relationships/hyperlink" Target="https://www.avito.ru/moskva/remont_i_stroitelstvo/karkasnyy_dom_11h8_4425761390" TargetMode="External"/><Relationship Id="rId722" Type="http://schemas.openxmlformats.org/officeDocument/2006/relationships/hyperlink" Target="https://www.avito.ru/user/08384044fd6e7eaf2c174132247095d1/profile/all?src=search_seller_info&amp;sellerId=08384044fd6e7eaf2c174132247095d1" TargetMode="External"/><Relationship Id="rId1145" Type="http://schemas.openxmlformats.org/officeDocument/2006/relationships/hyperlink" Target="https://www.avito.ru/moskva/remont_i_stroitelstvo/a-freym_s_baney_4091411768" TargetMode="External"/><Relationship Id="rId89" Type="http://schemas.openxmlformats.org/officeDocument/2006/relationships/hyperlink" Target="https://www.avito.ru/moskva/remont_i_stroitelstvo/karkasnyy_dom_8x9_dachnyy_dom_72m2_3753272070" TargetMode="External"/><Relationship Id="rId154" Type="http://schemas.openxmlformats.org/officeDocument/2006/relationships/hyperlink" Target="https://www.avito.ru/user/8145e2346dbf273f61e2134bcd1e1d06/profile/all?src=search_seller_info&amp;sellerId=8145e2346dbf273f61e2134bcd1e1d06" TargetMode="External"/><Relationship Id="rId361" Type="http://schemas.openxmlformats.org/officeDocument/2006/relationships/hyperlink" Target="https://www.avito.ru/moskva/remont_i_stroitelstvo/karkasnyy_dom_9h8m_s_verandoy_4346731358" TargetMode="External"/><Relationship Id="rId599" Type="http://schemas.openxmlformats.org/officeDocument/2006/relationships/hyperlink" Target="https://www.avito.ru/moskva/remont_i_stroitelstvo/karkasnyy_sadovyy_dom_6h6m_s_verandoy_4343597656" TargetMode="External"/><Relationship Id="rId1005" Type="http://schemas.openxmlformats.org/officeDocument/2006/relationships/hyperlink" Target="https://www.avito.ru/moskva/remont_i_stroitelstvo/karkasnyy_dachnyy_dom_pod_klyuch_4418122291" TargetMode="External"/><Relationship Id="rId459" Type="http://schemas.openxmlformats.org/officeDocument/2006/relationships/hyperlink" Target="https://www.avito.ru/moskva/remont_i_stroitelstvo/karkasnyy_doma_8h6.9m_s_panoramnoy_gostinoy_4021058606" TargetMode="External"/><Relationship Id="rId666" Type="http://schemas.openxmlformats.org/officeDocument/2006/relationships/hyperlink" Target="https://www.avito.ru/user/08384044fd6e7eaf2c174132247095d1/profile/all?src=search_seller_info&amp;sellerId=08384044fd6e7eaf2c174132247095d1" TargetMode="External"/><Relationship Id="rId873" Type="http://schemas.openxmlformats.org/officeDocument/2006/relationships/hyperlink" Target="https://www.avito.ru/moskva/remont_i_stroitelstvo/karkasnyy_dachnyy_dom_4417781189" TargetMode="External"/><Relationship Id="rId1089" Type="http://schemas.openxmlformats.org/officeDocument/2006/relationships/hyperlink" Target="https://www.avito.ru/moskva/remont_i_stroitelstvo/dom_iz_brusa_2557020823" TargetMode="External"/><Relationship Id="rId16" Type="http://schemas.openxmlformats.org/officeDocument/2006/relationships/hyperlink" Target="https://www.avito.ru/user/fe63fecfbf7fd5852de05a2a3d56310e/profile/all?src=search_seller_info&amp;sellerId=fe63fecfbf7fd5852de05a2a3d56310e" TargetMode="External"/><Relationship Id="rId221" Type="http://schemas.openxmlformats.org/officeDocument/2006/relationships/hyperlink" Target="https://www.avito.ru/moskva/remont_i_stroitelstvo/dachnyy_karkasnyy_dom_pod_klyuch_4056659000" TargetMode="External"/><Relationship Id="rId319" Type="http://schemas.openxmlformats.org/officeDocument/2006/relationships/hyperlink" Target="https://www.avito.ru/moskva/remont_i_stroitelstvo/dom_karkasnyy_120_m2_iz_kachestvennyh_materialov_s_3616881668" TargetMode="External"/><Relationship Id="rId526" Type="http://schemas.openxmlformats.org/officeDocument/2006/relationships/hyperlink" Target="https://www.avito.ru/user/b3fc522316879cc558c46592c934377d/profile/all?src=search_seller_info&amp;sellerId=b3fc522316879cc558c46592c934377d" TargetMode="External"/><Relationship Id="rId1156" Type="http://schemas.openxmlformats.org/officeDocument/2006/relationships/hyperlink" Target="https://www.avito.ru/user/5d96d60c1c1539b807073a2896016b48/profile/all?src=search_seller_info&amp;sellerId=5d96d60c1c1539b807073a2896016b48" TargetMode="External"/><Relationship Id="rId733" Type="http://schemas.openxmlformats.org/officeDocument/2006/relationships/hyperlink" Target="https://www.avito.ru/moskva/remont_i_stroitelstvo/modulnyy_dom_3771247180" TargetMode="External"/><Relationship Id="rId940" Type="http://schemas.openxmlformats.org/officeDocument/2006/relationships/hyperlink" Target="https://www.avito.ru/user/08384044fd6e7eaf2c174132247095d1/profile/all?src=search_seller_info&amp;sellerId=08384044fd6e7eaf2c174132247095d1" TargetMode="External"/><Relationship Id="rId1016" Type="http://schemas.openxmlformats.org/officeDocument/2006/relationships/hyperlink" Target="https://www.avito.ru/user/08384044fd6e7eaf2c174132247095d1/profile/all?src=search_seller_info&amp;sellerId=08384044fd6e7eaf2c174132247095d1" TargetMode="External"/><Relationship Id="rId165" Type="http://schemas.openxmlformats.org/officeDocument/2006/relationships/hyperlink" Target="https://www.avito.ru/moskva/remont_i_stroitelstvo/karkasnyy_dom_4224973820" TargetMode="External"/><Relationship Id="rId372" Type="http://schemas.openxmlformats.org/officeDocument/2006/relationships/hyperlink" Target="https://www.avito.ru/user/258eb0d8be7ed025e47b4a9e65760f6b/profile/all?src=search_seller_info&amp;sellerId=258eb0d8be7ed025e47b4a9e65760f6b" TargetMode="External"/><Relationship Id="rId677" Type="http://schemas.openxmlformats.org/officeDocument/2006/relationships/hyperlink" Target="https://www.avito.ru/moskva/remont_i_stroitelstvo/proekt_karkasnogo_doma_4370163538" TargetMode="External"/><Relationship Id="rId800" Type="http://schemas.openxmlformats.org/officeDocument/2006/relationships/hyperlink" Target="https://www.avito.ru/user/63ad0c90c06bb2ac6334e190982f17c0/profile/all?src=search_seller_info&amp;sellerId=63ad0c90c06bb2ac6334e190982f17c0" TargetMode="External"/><Relationship Id="rId232" Type="http://schemas.openxmlformats.org/officeDocument/2006/relationships/hyperlink" Target="https://www.avito.ru/user/94fae31b4a4d9af591c128ddccc6a0ad/profile/all?src=search_seller_info&amp;sellerId=94fae31b4a4d9af591c128ddccc6a0ad" TargetMode="External"/><Relationship Id="rId884" Type="http://schemas.openxmlformats.org/officeDocument/2006/relationships/hyperlink" Target="https://www.avito.ru/user/e925bb607b50350f1f92200dc078cf45/profile/all?src=search_seller_info&amp;sellerId=e925bb607b50350f1f92200dc078cf45" TargetMode="External"/><Relationship Id="rId27" Type="http://schemas.openxmlformats.org/officeDocument/2006/relationships/hyperlink" Target="https://www.avito.ru/moskva/remont_i_stroitelstvo/dachnyy_dom_shale_8x9_4072730293" TargetMode="External"/><Relationship Id="rId537" Type="http://schemas.openxmlformats.org/officeDocument/2006/relationships/hyperlink" Target="https://www.avito.ru/moskva/remont_i_stroitelstvo/karkasnyy_dom_45_m2_pod_klyuch_s_dostavkoy_4260916115" TargetMode="External"/><Relationship Id="rId744" Type="http://schemas.openxmlformats.org/officeDocument/2006/relationships/hyperlink" Target="https://www.avito.ru/user/d353740fdd532017c0643f19f759da2c/profile/all?src=search_seller_info&amp;sellerId=d353740fdd532017c0643f19f759da2c" TargetMode="External"/><Relationship Id="rId951" Type="http://schemas.openxmlformats.org/officeDocument/2006/relationships/hyperlink" Target="https://www.avito.ru/moskva/remont_i_stroitelstvo/karkasnyy_domik_4642264823" TargetMode="External"/><Relationship Id="rId1167" Type="http://schemas.openxmlformats.org/officeDocument/2006/relationships/hyperlink" Target="https://www.avito.ru/moskva/remont_i_stroitelstvo/dachnyy_domik_karkasnyy_5h2.5_ddkj-8970_4530397149" TargetMode="External"/><Relationship Id="rId80" Type="http://schemas.openxmlformats.org/officeDocument/2006/relationships/hyperlink" Target="https://www.avito.ru/user/5b5217ffbe1dfba3e4d5e06cbd63a15f/profile/all?src=search_seller_info&amp;sellerId=5b5217ffbe1dfba3e4d5e06cbd63a15f" TargetMode="External"/><Relationship Id="rId176" Type="http://schemas.openxmlformats.org/officeDocument/2006/relationships/hyperlink" Target="https://www.avito.ru/user/67fddd200ad20daae8f835e63f3bd1e4/profile/all?src=search_seller_info&amp;sellerId=67fddd200ad20daae8f835e63f3bd1e4" TargetMode="External"/><Relationship Id="rId383" Type="http://schemas.openxmlformats.org/officeDocument/2006/relationships/hyperlink" Target="https://www.avito.ru/moskva/remont_i_stroitelstvo/karkasnyy_dom_62_kv.m._s_terrasoy_3564571914" TargetMode="External"/><Relationship Id="rId590" Type="http://schemas.openxmlformats.org/officeDocument/2006/relationships/hyperlink" Target="https://www.avito.ru/user/e326b7b55008d38f439c50bd2bd8f8a0/profile/all?src=search_seller_info&amp;sellerId=e326b7b55008d38f439c50bd2bd8f8a0" TargetMode="External"/><Relationship Id="rId604" Type="http://schemas.openxmlformats.org/officeDocument/2006/relationships/hyperlink" Target="https://www.avito.ru/user/c7cda3dbdd8424baa7013ef3d07741ee/profile/all?src=search_seller_info&amp;sellerId=c7cda3dbdd8424baa7013ef3d07741ee" TargetMode="External"/><Relationship Id="rId811" Type="http://schemas.openxmlformats.org/officeDocument/2006/relationships/hyperlink" Target="https://www.avito.ru/moskva/remont_i_stroitelstvo/karkasnyy_dom_9h8m_s_verandoy_4344481929" TargetMode="External"/><Relationship Id="rId1027" Type="http://schemas.openxmlformats.org/officeDocument/2006/relationships/hyperlink" Target="https://www.avito.ru/moskva/remont_i_stroitelstvo/dom_karkasnyy_barnhaus_7h48_do-5026_4466416392" TargetMode="External"/><Relationship Id="rId243" Type="http://schemas.openxmlformats.org/officeDocument/2006/relationships/hyperlink" Target="https://www.avito.ru/moskva/remont_i_stroitelstvo/karkasnye_modulnye_doma_pod_klyuch_ot_tehnologii_2385777798" TargetMode="External"/><Relationship Id="rId450" Type="http://schemas.openxmlformats.org/officeDocument/2006/relationships/hyperlink" Target="https://www.avito.ru/user/d97b2daec204beb06b0b623680d4484d/profile/all?src=search_seller_info&amp;sellerId=d97b2daec204beb06b0b623680d4484d" TargetMode="External"/><Relationship Id="rId688" Type="http://schemas.openxmlformats.org/officeDocument/2006/relationships/hyperlink" Target="https://www.avito.ru/user/e96202d926da26aa4f799c09b378882a/profile/all?src=search_seller_info&amp;sellerId=e96202d926da26aa4f799c09b378882a" TargetMode="External"/><Relationship Id="rId895" Type="http://schemas.openxmlformats.org/officeDocument/2006/relationships/hyperlink" Target="https://www.avito.ru/moskva/remont_i_stroitelstvo/karkasnyy_dom_124_kv.m._s_mansardoy_3883627938" TargetMode="External"/><Relationship Id="rId909" Type="http://schemas.openxmlformats.org/officeDocument/2006/relationships/hyperlink" Target="https://www.avito.ru/moskva/remont_i_stroitelstvo/karkasnyy_dachnyy_dom_4354208668" TargetMode="External"/><Relationship Id="rId1080" Type="http://schemas.openxmlformats.org/officeDocument/2006/relationships/hyperlink" Target="https://www.avito.ru/user/e96202d926da26aa4f799c09b378882a/profile/all?src=search_seller_info&amp;sellerId=e96202d926da26aa4f799c09b378882a" TargetMode="External"/><Relationship Id="rId38" Type="http://schemas.openxmlformats.org/officeDocument/2006/relationships/hyperlink" Target="https://www.avito.ru/user/7f4815432e939820544f5592bc27311f/profile/all?src=search_seller_info&amp;sellerId=7f4815432e939820544f5592bc27311f" TargetMode="External"/><Relationship Id="rId103" Type="http://schemas.openxmlformats.org/officeDocument/2006/relationships/hyperlink" Target="https://www.avito.ru/moskva/remont_i_stroitelstvo/karkasnyy_dom_schitovoy_6h8_4188298082" TargetMode="External"/><Relationship Id="rId310" Type="http://schemas.openxmlformats.org/officeDocument/2006/relationships/hyperlink" Target="https://www.avito.ru/user/6051cc640ef383f7a046f3ac90519777/profile/all?src=search_seller_info&amp;sellerId=6051cc640ef383f7a046f3ac90519777" TargetMode="External"/><Relationship Id="rId548" Type="http://schemas.openxmlformats.org/officeDocument/2006/relationships/hyperlink" Target="https://www.avito.ru/user/dd7dfea16e408eb0a8f256fb5bbaa628/profile/all?src=search_seller_info&amp;sellerId=dd7dfea16e408eb0a8f256fb5bbaa628" TargetMode="External"/><Relationship Id="rId755" Type="http://schemas.openxmlformats.org/officeDocument/2006/relationships/hyperlink" Target="https://www.avito.ru/moskva/remont_i_stroitelstvo/karkasnyy_dom_besplatnoe_obsluzhivanie_do_3h_let_2461380302" TargetMode="External"/><Relationship Id="rId962" Type="http://schemas.openxmlformats.org/officeDocument/2006/relationships/hyperlink" Target="https://www.avito.ru/user/c40a6f5df0a1f05c4edf11f2b9639a33/profile/all?src=search_seller_info&amp;sellerId=c40a6f5df0a1f05c4edf11f2b9639a33" TargetMode="External"/><Relationship Id="rId1178" Type="http://schemas.openxmlformats.org/officeDocument/2006/relationships/hyperlink" Target="https://www.avito.ru/user/08384044fd6e7eaf2c174132247095d1/profile/all?src=search_seller_info&amp;sellerId=08384044fd6e7eaf2c174132247095d1" TargetMode="External"/><Relationship Id="rId91" Type="http://schemas.openxmlformats.org/officeDocument/2006/relationships/hyperlink" Target="https://www.avito.ru/moskva/remont_i_stroitelstvo/karkasnyy_dom_9h8m_s_verandoy_4008369868" TargetMode="External"/><Relationship Id="rId187" Type="http://schemas.openxmlformats.org/officeDocument/2006/relationships/hyperlink" Target="https://www.avito.ru/moskva/remont_i_stroitelstvo/karkasnyy_dom_6h6_3080950045" TargetMode="External"/><Relationship Id="rId394" Type="http://schemas.openxmlformats.org/officeDocument/2006/relationships/hyperlink" Target="https://www.avito.ru/user/f24367175a23be2f3d18bb96258236e2/profile/all?src=search_seller_info&amp;sellerId=f24367175a23be2f3d18bb96258236e2" TargetMode="External"/><Relationship Id="rId408" Type="http://schemas.openxmlformats.org/officeDocument/2006/relationships/hyperlink" Target="https://www.avito.ru/user/ad13b6696e374983dd7365f5a65fc460/profile/all?src=search_seller_info&amp;sellerId=ad13b6696e374983dd7365f5a65fc460" TargetMode="External"/><Relationship Id="rId615" Type="http://schemas.openxmlformats.org/officeDocument/2006/relationships/hyperlink" Target="https://www.avito.ru/moskva/remont_i_stroitelstvo/karkasnyy_dachnyy_domik_3594638101" TargetMode="External"/><Relationship Id="rId822" Type="http://schemas.openxmlformats.org/officeDocument/2006/relationships/hyperlink" Target="https://www.avito.ru/user/e925bb607b50350f1f92200dc078cf45/profile/all?src=search_seller_info&amp;sellerId=e925bb607b50350f1f92200dc078cf45" TargetMode="External"/><Relationship Id="rId1038" Type="http://schemas.openxmlformats.org/officeDocument/2006/relationships/hyperlink" Target="https://www.avito.ru/user/63ad0c90c06bb2ac6334e190982f17c0/profile/all?src=search_seller_info&amp;sellerId=63ad0c90c06bb2ac6334e190982f17c0" TargetMode="External"/><Relationship Id="rId254" Type="http://schemas.openxmlformats.org/officeDocument/2006/relationships/hyperlink" Target="https://www.avito.ru/user/7b04dbd328d7f637c01abf6535dcc01b/profile/all?src=search_seller_info&amp;sellerId=7b04dbd328d7f637c01abf6535dcc01b" TargetMode="External"/><Relationship Id="rId699" Type="http://schemas.openxmlformats.org/officeDocument/2006/relationships/hyperlink" Target="https://www.avito.ru/moskva/remont_i_stroitelstvo/modulnyy_dom_54_m2_v_ipoteku_4030500012" TargetMode="External"/><Relationship Id="rId1091" Type="http://schemas.openxmlformats.org/officeDocument/2006/relationships/hyperlink" Target="https://www.avito.ru/moskva/remont_i_stroitelstvo/dachnyy_domik_karkasnyy_8h8m_4673647551" TargetMode="External"/><Relationship Id="rId1105" Type="http://schemas.openxmlformats.org/officeDocument/2006/relationships/hyperlink" Target="https://www.avito.ru/moskva_zelenograd/remont_i_stroitelstvo/dachnyy_domik_3207032841" TargetMode="External"/><Relationship Id="rId49" Type="http://schemas.openxmlformats.org/officeDocument/2006/relationships/hyperlink" Target="https://www.avito.ru/moskva/remont_i_stroitelstvo/dachnyy_karkasnyy_dom_pod_klyuch_7h9m_4292218712" TargetMode="External"/><Relationship Id="rId114" Type="http://schemas.openxmlformats.org/officeDocument/2006/relationships/hyperlink" Target="https://www.avito.ru/user/0848f61f9124224c26f403e8a2268c27/profile/all?src=search_seller_info&amp;sellerId=0848f61f9124224c26f403e8a2268c27" TargetMode="External"/><Relationship Id="rId461" Type="http://schemas.openxmlformats.org/officeDocument/2006/relationships/hyperlink" Target="https://www.avito.ru/moskva/remont_i_stroitelstvo/dom_karkasnyy_v_skandinavskom_stile_4166145079" TargetMode="External"/><Relationship Id="rId559" Type="http://schemas.openxmlformats.org/officeDocument/2006/relationships/hyperlink" Target="https://www.avito.ru/moskva/remont_i_stroitelstvo/karkasnyy_dachnyy_domik_2585319867" TargetMode="External"/><Relationship Id="rId766" Type="http://schemas.openxmlformats.org/officeDocument/2006/relationships/hyperlink" Target="https://www.avito.ru/user/d4b07712a100e874211413eac2e82263/profile/all?src=search_seller_info&amp;sellerId=d4b07712a100e874211413eac2e82263" TargetMode="External"/><Relationship Id="rId1189" Type="http://schemas.openxmlformats.org/officeDocument/2006/relationships/hyperlink" Target="https://www.avito.ru/moskva/remont_i_stroitelstvo/blok_konteyner_4182700565" TargetMode="External"/><Relationship Id="rId198" Type="http://schemas.openxmlformats.org/officeDocument/2006/relationships/hyperlink" Target="https://www.avito.ru/user/ad13b6696e374983dd7365f5a65fc460/profile/all?src=search_seller_info&amp;sellerId=ad13b6696e374983dd7365f5a65fc460" TargetMode="External"/><Relationship Id="rId321" Type="http://schemas.openxmlformats.org/officeDocument/2006/relationships/hyperlink" Target="https://www.avito.ru/moskva_zelenograd/remont_i_stroitelstvo/karkasnyy_dom_sadovyy_ot_proizvoditelya_4231505897" TargetMode="External"/><Relationship Id="rId419" Type="http://schemas.openxmlformats.org/officeDocument/2006/relationships/hyperlink" Target="https://www.avito.ru/moskva/remont_i_stroitelstvo/gotovyy_modulnyy_dom_pod_klyuch_loft_4145235314" TargetMode="External"/><Relationship Id="rId626" Type="http://schemas.openxmlformats.org/officeDocument/2006/relationships/hyperlink" Target="https://www.avito.ru/user/5f52ccdaf65c63dc3a251c20e271a6df287c3a7d1bf9f4bf1638d0c8557564fd/profile/all?src=search_seller_info&amp;sellerId=5f52ccdaf65c63dc3a251c20e271a6df287c3a7d1bf9f4bf1638d0c8557564fd" TargetMode="External"/><Relationship Id="rId973" Type="http://schemas.openxmlformats.org/officeDocument/2006/relationships/hyperlink" Target="https://www.avito.ru/moskva/remont_i_stroitelstvo/dom_karkasnyy_barnhaus_7h48_do-8949_4465885618" TargetMode="External"/><Relationship Id="rId1049" Type="http://schemas.openxmlformats.org/officeDocument/2006/relationships/hyperlink" Target="https://www.avito.ru/moskva/remont_i_stroitelstvo/dom_iz_brusa_2557146048" TargetMode="External"/><Relationship Id="rId833" Type="http://schemas.openxmlformats.org/officeDocument/2006/relationships/hyperlink" Target="https://www.avito.ru/moskva/remont_i_stroitelstvo/karkasnyy_dom_pod_klyuch_3798463219" TargetMode="External"/><Relationship Id="rId1116" Type="http://schemas.openxmlformats.org/officeDocument/2006/relationships/hyperlink" Target="https://www.avito.ru/user/2c8657c8c631e90a7afb916033252eb2/profile/all?src=search_seller_info&amp;sellerId=2c8657c8c631e90a7afb916033252eb2" TargetMode="External"/><Relationship Id="rId265" Type="http://schemas.openxmlformats.org/officeDocument/2006/relationships/hyperlink" Target="https://www.avito.ru/moskva/remont_i_stroitelstvo/karkasnyy_dom_v_stile_fahverk_pod_klyuch_3882206397" TargetMode="External"/><Relationship Id="rId472" Type="http://schemas.openxmlformats.org/officeDocument/2006/relationships/hyperlink" Target="https://www.avito.ru/user/c87ce29a8c61bbf89bc70908fb072c59/profile/all?src=search_seller_info&amp;sellerId=c87ce29a8c61bbf89bc70908fb072c59" TargetMode="External"/><Relationship Id="rId900" Type="http://schemas.openxmlformats.org/officeDocument/2006/relationships/hyperlink" Target="https://www.avito.ru/user/2c8657c8c631e90a7afb916033252eb2/profile/all?src=search_seller_info&amp;sellerId=2c8657c8c631e90a7afb916033252eb2" TargetMode="External"/><Relationship Id="rId125" Type="http://schemas.openxmlformats.org/officeDocument/2006/relationships/hyperlink" Target="https://www.avito.ru/moskva/remont_i_stroitelstvo/dachnyy_dom_7x9_63m2_4041443429" TargetMode="External"/><Relationship Id="rId332" Type="http://schemas.openxmlformats.org/officeDocument/2006/relationships/hyperlink" Target="https://www.avito.ru/user/94fae31b4a4d9af591c128ddccc6a0ad/profile/all?src=search_seller_info&amp;sellerId=94fae31b4a4d9af591c128ddccc6a0ad" TargetMode="External"/><Relationship Id="rId777" Type="http://schemas.openxmlformats.org/officeDocument/2006/relationships/hyperlink" Target="https://www.avito.ru/moskva/remont_i_stroitelstvo/karkasnyy_dom_4418294551" TargetMode="External"/><Relationship Id="rId984" Type="http://schemas.openxmlformats.org/officeDocument/2006/relationships/hyperlink" Target="https://www.avito.ru/user/08384044fd6e7eaf2c174132247095d1/profile/all?src=search_seller_info&amp;sellerId=08384044fd6e7eaf2c174132247095d1" TargetMode="External"/><Relationship Id="rId637" Type="http://schemas.openxmlformats.org/officeDocument/2006/relationships/hyperlink" Target="https://www.avito.ru/moskva/remont_i_stroitelstvo/karkasnyy_dom_13h15_m_4118027356" TargetMode="External"/><Relationship Id="rId844" Type="http://schemas.openxmlformats.org/officeDocument/2006/relationships/hyperlink" Target="https://www.avito.ru/user/a18e18a492270dc04eb012eef7e2edf5/profile/all?src=search_seller_info&amp;sellerId=a18e18a492270dc04eb012eef7e2edf5" TargetMode="External"/><Relationship Id="rId276" Type="http://schemas.openxmlformats.org/officeDocument/2006/relationships/hyperlink" Target="https://www.avito.ru/user/5920fd68f31ffbc21976777bd90edc7f/profile/all?src=search_seller_info&amp;sellerId=5920fd68f31ffbc21976777bd90edc7f" TargetMode="External"/><Relationship Id="rId483" Type="http://schemas.openxmlformats.org/officeDocument/2006/relationships/hyperlink" Target="https://www.avito.ru/moskva/remont_i_stroitelstvo/karkasnyy_dom_ochen_teplyy_3619640809" TargetMode="External"/><Relationship Id="rId690" Type="http://schemas.openxmlformats.org/officeDocument/2006/relationships/hyperlink" Target="https://www.avito.ru/user/e326b7b55008d38f439c50bd2bd8f8a0/profile/all?src=search_seller_info&amp;sellerId=e326b7b55008d38f439c50bd2bd8f8a0" TargetMode="External"/><Relationship Id="rId704" Type="http://schemas.openxmlformats.org/officeDocument/2006/relationships/hyperlink" Target="https://www.avito.ru/user/da67f4d8ca7b3b764459e83ee03f3301/profile/all?src=search_seller_info&amp;sellerId=da67f4d8ca7b3b764459e83ee03f3301" TargetMode="External"/><Relationship Id="rId911" Type="http://schemas.openxmlformats.org/officeDocument/2006/relationships/hyperlink" Target="https://www.avito.ru/moskva/remont_i_stroitelstvo/karkasnyy_dachnyy_dom_4418429795" TargetMode="External"/><Relationship Id="rId1127" Type="http://schemas.openxmlformats.org/officeDocument/2006/relationships/hyperlink" Target="https://www.avito.ru/moskva/remont_i_stroitelstvo/modulnyy_dom_69_m2_s_otdelkoy_pod_klyuch_4118189424" TargetMode="External"/><Relationship Id="rId40" Type="http://schemas.openxmlformats.org/officeDocument/2006/relationships/hyperlink" Target="https://www.avito.ru/user/edc2c0552aa2ce77aa42dc74a9834dbf/profile/all?src=search_seller_info&amp;sellerId=edc2c0552aa2ce77aa42dc74a9834dbf" TargetMode="External"/><Relationship Id="rId136" Type="http://schemas.openxmlformats.org/officeDocument/2006/relationships/hyperlink" Target="https://www.avito.ru/user/8ff641a0454b3fbc9b46526bd59cffa3/profile/all?src=search_seller_info&amp;sellerId=8ff641a0454b3fbc9b46526bd59cffa3" TargetMode="External"/><Relationship Id="rId343" Type="http://schemas.openxmlformats.org/officeDocument/2006/relationships/hyperlink" Target="https://www.avito.ru/moskva/remont_i_stroitelstvo/karkasnyy_dachnyy_domik_4346786306" TargetMode="External"/><Relationship Id="rId550" Type="http://schemas.openxmlformats.org/officeDocument/2006/relationships/hyperlink" Target="https://www.avito.ru/user/d38ca952673a978972912806282bb497/profile/all?src=search_seller_info&amp;sellerId=d38ca952673a978972912806282bb497" TargetMode="External"/><Relationship Id="rId788" Type="http://schemas.openxmlformats.org/officeDocument/2006/relationships/hyperlink" Target="https://www.avito.ru/user/e96202d926da26aa4f799c09b378882a/profile/all?src=search_seller_info&amp;sellerId=e96202d926da26aa4f799c09b378882a" TargetMode="External"/><Relationship Id="rId995" Type="http://schemas.openxmlformats.org/officeDocument/2006/relationships/hyperlink" Target="https://www.avito.ru/moskva/remont_i_stroitelstvo/karkasnyy_sadovye_dom_6h7m_s_verandoy_dlya_sezonnog_4418290104" TargetMode="External"/><Relationship Id="rId1180" Type="http://schemas.openxmlformats.org/officeDocument/2006/relationships/hyperlink" Target="https://www.avito.ru/user/258eb0d8be7ed025e47b4a9e65760f6b/profile/all?src=search_seller_info&amp;sellerId=258eb0d8be7ed025e47b4a9e65760f6b" TargetMode="External"/><Relationship Id="rId203" Type="http://schemas.openxmlformats.org/officeDocument/2006/relationships/hyperlink" Target="https://www.avito.ru/moskva/remont_i_stroitelstvo/karkasnyy_zimniy_dom_pod_klyuch_45m2_4008492146" TargetMode="External"/><Relationship Id="rId648" Type="http://schemas.openxmlformats.org/officeDocument/2006/relationships/hyperlink" Target="https://www.avito.ru/user/ea657fb813f8960ad7c6380703d11738/profile/all?src=search_seller_info&amp;sellerId=ea657fb813f8960ad7c6380703d11738" TargetMode="External"/><Relationship Id="rId855" Type="http://schemas.openxmlformats.org/officeDocument/2006/relationships/hyperlink" Target="https://www.avito.ru/moskva/remont_i_stroitelstvo/karkasnyy_sadovye_dom_6h6m_s_verandoy_bez_vnutrenn_4417687881" TargetMode="External"/><Relationship Id="rId1040" Type="http://schemas.openxmlformats.org/officeDocument/2006/relationships/hyperlink" Target="https://www.avito.ru/user/08384044fd6e7eaf2c174132247095d1/profile/all?src=search_seller_info&amp;sellerId=08384044fd6e7eaf2c174132247095d1" TargetMode="External"/><Relationship Id="rId287" Type="http://schemas.openxmlformats.org/officeDocument/2006/relationships/hyperlink" Target="https://www.avito.ru/moskva/remont_i_stroitelstvo/karkasnyy_dom_bez_vnutrenney_otdelki_6h7_09_4150800086" TargetMode="External"/><Relationship Id="rId410" Type="http://schemas.openxmlformats.org/officeDocument/2006/relationships/hyperlink" Target="https://www.avito.ru/user/94fae31b4a4d9af591c128ddccc6a0ad/profile/all?src=search_seller_info&amp;sellerId=94fae31b4a4d9af591c128ddccc6a0ad" TargetMode="External"/><Relationship Id="rId494" Type="http://schemas.openxmlformats.org/officeDocument/2006/relationships/hyperlink" Target="https://www.avito.ru/user/e326b7b55008d38f439c50bd2bd8f8a0/profile/all?src=search_seller_info&amp;sellerId=e326b7b55008d38f439c50bd2bd8f8a0" TargetMode="External"/><Relationship Id="rId508" Type="http://schemas.openxmlformats.org/officeDocument/2006/relationships/hyperlink" Target="https://www.avito.ru/user/105fbe09555760f3f07b2cb41ba84592/profile/all?src=search_seller_info&amp;sellerId=105fbe09555760f3f07b2cb41ba84592" TargetMode="External"/><Relationship Id="rId715" Type="http://schemas.openxmlformats.org/officeDocument/2006/relationships/hyperlink" Target="https://www.avito.ru/moskva/remont_i_stroitelstvo/karkasnyy_dachnyy_dom_4353613013" TargetMode="External"/><Relationship Id="rId922" Type="http://schemas.openxmlformats.org/officeDocument/2006/relationships/hyperlink" Target="https://www.avito.ru/user/c40a6f5df0a1f05c4edf11f2b9639a33/profile/all?src=search_seller_info&amp;sellerId=c40a6f5df0a1f05c4edf11f2b9639a33" TargetMode="External"/><Relationship Id="rId1138" Type="http://schemas.openxmlformats.org/officeDocument/2006/relationships/hyperlink" Target="https://www.avito.ru/user/286f24ebd9f7750b262ca6f60add7ea8/profile/all?src=search_seller_info&amp;sellerId=286f24ebd9f7750b262ca6f60add7ea8" TargetMode="External"/><Relationship Id="rId147" Type="http://schemas.openxmlformats.org/officeDocument/2006/relationships/hyperlink" Target="https://www.avito.ru/moskva/remont_i_stroitelstvo/modulnyy_dom_6x5_s_dostavkoy_4378011739" TargetMode="External"/><Relationship Id="rId354" Type="http://schemas.openxmlformats.org/officeDocument/2006/relationships/hyperlink" Target="https://www.avito.ru/user/39c4f59653f3f32223aed57808fd23486b3bc6e6e0f9a06d0c76addbd5b98f58/profile/all?src=search_seller_info&amp;sellerId=39c4f59653f3f32223aed57808fd23486b3bc6e6e0f9a06d0c76addbd5b98f58" TargetMode="External"/><Relationship Id="rId799" Type="http://schemas.openxmlformats.org/officeDocument/2006/relationships/hyperlink" Target="https://www.avito.ru/moskva/remont_i_stroitelstvo/dachnyy_dom_karkasnyy_dom_4347453139" TargetMode="External"/><Relationship Id="rId51" Type="http://schemas.openxmlformats.org/officeDocument/2006/relationships/hyperlink" Target="https://www.avito.ru/moskva/remont_i_stroitelstvo/dachnyy_karkasnyy_letniy_dom_3146859809" TargetMode="External"/><Relationship Id="rId561" Type="http://schemas.openxmlformats.org/officeDocument/2006/relationships/hyperlink" Target="https://www.avito.ru/moskva/remont_i_stroitelstvo/karkasnyy_dachnyy_domik_4182961074" TargetMode="External"/><Relationship Id="rId659" Type="http://schemas.openxmlformats.org/officeDocument/2006/relationships/hyperlink" Target="https://www.avito.ru/moskva/remont_i_stroitelstvo/modulnyy_dom_36m2_dlya_prozhivaniya_4062394639" TargetMode="External"/><Relationship Id="rId866" Type="http://schemas.openxmlformats.org/officeDocument/2006/relationships/hyperlink" Target="https://www.avito.ru/user/63ad0c90c06bb2ac6334e190982f17c0/profile/all?src=search_seller_info&amp;sellerId=63ad0c90c06bb2ac6334e190982f17c0" TargetMode="External"/><Relationship Id="rId214" Type="http://schemas.openxmlformats.org/officeDocument/2006/relationships/hyperlink" Target="https://www.avito.ru/user/df2ffd682751c644e66c7eae6f1e773b/profile/all?src=search_seller_info&amp;sellerId=df2ffd682751c644e66c7eae6f1e773b" TargetMode="External"/><Relationship Id="rId298" Type="http://schemas.openxmlformats.org/officeDocument/2006/relationships/hyperlink" Target="https://www.avito.ru/user/5f52ccdaf65c63dc3a251c20e271a6df93cfa9ffa3c9084b3a8901193ddeca84/profile/all?src=search_seller_info&amp;sellerId=5f52ccdaf65c63dc3a251c20e271a6df93cfa9ffa3c9084b3a8901193ddeca84" TargetMode="External"/><Relationship Id="rId421" Type="http://schemas.openxmlformats.org/officeDocument/2006/relationships/hyperlink" Target="https://www.avito.ru/moskva/remont_i_stroitelstvo/karkasnyy_dom_pod_klyuch_6h75_s_mansardoy._dom_4006328792" TargetMode="External"/><Relationship Id="rId519" Type="http://schemas.openxmlformats.org/officeDocument/2006/relationships/hyperlink" Target="https://www.avito.ru/moskva/remont_i_stroitelstvo/karkasnyy_dom_pod_klyuch_4459622545" TargetMode="External"/><Relationship Id="rId1051" Type="http://schemas.openxmlformats.org/officeDocument/2006/relationships/hyperlink" Target="https://www.avito.ru/moskva/remont_i_stroitelstvo/dom_iz_brusa_pod_klyuch_2589670699" TargetMode="External"/><Relationship Id="rId1149" Type="http://schemas.openxmlformats.org/officeDocument/2006/relationships/hyperlink" Target="https://www.avito.ru/moskva/remont_i_stroitelstvo/domik_dlya_dachi_iz_dereva_pod_klyuch_4095025489" TargetMode="External"/><Relationship Id="rId158" Type="http://schemas.openxmlformats.org/officeDocument/2006/relationships/hyperlink" Target="https://www.avito.ru/user/6f21b8536d71767d34b2470e9f2ec96f/profile/all?src=search_seller_info&amp;sellerId=6f21b8536d71767d34b2470e9f2ec96f" TargetMode="External"/><Relationship Id="rId726" Type="http://schemas.openxmlformats.org/officeDocument/2006/relationships/hyperlink" Target="https://www.avito.ru/user/08384044fd6e7eaf2c174132247095d1/profile/all?src=search_seller_info&amp;sellerId=08384044fd6e7eaf2c174132247095d1" TargetMode="External"/><Relationship Id="rId933" Type="http://schemas.openxmlformats.org/officeDocument/2006/relationships/hyperlink" Target="https://www.avito.ru/moskva/remont_i_stroitelstvo/karkasnyy_dom_4354370972" TargetMode="External"/><Relationship Id="rId1009" Type="http://schemas.openxmlformats.org/officeDocument/2006/relationships/hyperlink" Target="https://www.avito.ru/moskva/remont_i_stroitelstvo/dom_karkasnyy_barnhaus_7h48_dm-6744_4369795818" TargetMode="External"/><Relationship Id="rId62" Type="http://schemas.openxmlformats.org/officeDocument/2006/relationships/hyperlink" Target="https://www.avito.ru/user/edc2c0552aa2ce77aa42dc74a9834dbf/profile/all?src=search_seller_info&amp;sellerId=edc2c0552aa2ce77aa42dc74a9834dbf" TargetMode="External"/><Relationship Id="rId365" Type="http://schemas.openxmlformats.org/officeDocument/2006/relationships/hyperlink" Target="https://www.avito.ru/moskva_zelenograd/remont_i_stroitelstvo/modulnyy_karkasnyy_dom_50m2_s_otdelkoy_4118525710" TargetMode="External"/><Relationship Id="rId572" Type="http://schemas.openxmlformats.org/officeDocument/2006/relationships/hyperlink" Target="https://www.avito.ru/user/5f52ccdaf65c63dc3a251c20e271a6df7b409b801345e266cc25cd369a23509a/profile/all?src=search_seller_info&amp;sellerId=5f52ccdaf65c63dc3a251c20e271a6df7b409b801345e266cc25cd369a23509a" TargetMode="External"/><Relationship Id="rId225" Type="http://schemas.openxmlformats.org/officeDocument/2006/relationships/hyperlink" Target="https://www.avito.ru/moskva/remont_i_stroitelstvo/karkasnyy_modulnyy_dom_4087105706" TargetMode="External"/><Relationship Id="rId432" Type="http://schemas.openxmlformats.org/officeDocument/2006/relationships/hyperlink" Target="https://www.avito.ru/user/97ebd89bca240109ce6c9b0b0e502398/profile/all?src=search_seller_info&amp;sellerId=97ebd89bca240109ce6c9b0b0e502398" TargetMode="External"/><Relationship Id="rId877" Type="http://schemas.openxmlformats.org/officeDocument/2006/relationships/hyperlink" Target="https://www.avito.ru/moskva/remont_i_stroitelstvo/karkasnyy_dachnyy_dom_4418081005" TargetMode="External"/><Relationship Id="rId1062" Type="http://schemas.openxmlformats.org/officeDocument/2006/relationships/hyperlink" Target="https://www.avito.ru/user/2c8657c8c631e90a7afb916033252eb2/profile/all?src=search_seller_info&amp;sellerId=2c8657c8c631e90a7afb916033252eb2" TargetMode="External"/><Relationship Id="rId737" Type="http://schemas.openxmlformats.org/officeDocument/2006/relationships/hyperlink" Target="https://www.avito.ru/moskva/remont_i_stroitelstvo/modulnyy_dom_pod_klyuch_43m_ipoteka_ot_3_4221742599" TargetMode="External"/><Relationship Id="rId944" Type="http://schemas.openxmlformats.org/officeDocument/2006/relationships/hyperlink" Target="https://www.avito.ru/user/a18e18a492270dc04eb012eef7e2edf5/profile/all?src=search_seller_info&amp;sellerId=a18e18a492270dc04eb012eef7e2edf5" TargetMode="External"/><Relationship Id="rId73" Type="http://schemas.openxmlformats.org/officeDocument/2006/relationships/hyperlink" Target="https://www.avito.ru/moskva/remont_i_stroitelstvo/dachnyy_domik_pod_klyuch_karkasnyy_dom_suhoy_karkas_4346147148" TargetMode="External"/><Relationship Id="rId169" Type="http://schemas.openxmlformats.org/officeDocument/2006/relationships/hyperlink" Target="https://www.avito.ru/moskva/remont_i_stroitelstvo/karkasnyy_dom_8h9m_s_terrasoy_4007938857" TargetMode="External"/><Relationship Id="rId376" Type="http://schemas.openxmlformats.org/officeDocument/2006/relationships/hyperlink" Target="https://www.avito.ru/user/83aef80005801766b499bad6672e00ad/profile/all?src=search_seller_info&amp;sellerId=83aef80005801766b499bad6672e00ad" TargetMode="External"/><Relationship Id="rId583" Type="http://schemas.openxmlformats.org/officeDocument/2006/relationships/hyperlink" Target="https://www.avito.ru/moskva/remont_i_stroitelstvo/domik_4162521175" TargetMode="External"/><Relationship Id="rId790" Type="http://schemas.openxmlformats.org/officeDocument/2006/relationships/hyperlink" Target="https://www.avito.ru/user/6051cc640ef383f7a046f3ac90519777/profile/all?src=search_seller_info&amp;sellerId=6051cc640ef383f7a046f3ac90519777" TargetMode="External"/><Relationship Id="rId804" Type="http://schemas.openxmlformats.org/officeDocument/2006/relationships/hyperlink" Target="https://www.avito.ru/user/fd9fc1ccb7dd743181f18a5ef4ea13b4/profile/all?src=search_seller_info&amp;sellerId=fd9fc1ccb7dd743181f18a5ef4ea13b4" TargetMode="External"/><Relationship Id="rId4" Type="http://schemas.openxmlformats.org/officeDocument/2006/relationships/hyperlink" Target="https://www.avito.ru/user/306cf0d98cbe3b70b87f9094c63c6d3d/profile/all?src=search_seller_info&amp;sellerId=306cf0d98cbe3b70b87f9094c63c6d3d" TargetMode="External"/><Relationship Id="rId236" Type="http://schemas.openxmlformats.org/officeDocument/2006/relationships/hyperlink" Target="https://www.avito.ru/user/40e6b7cc74db7217c2ee705e16a3ec85/profile/all?src=search_seller_info&amp;sellerId=40e6b7cc74db7217c2ee705e16a3ec85" TargetMode="External"/><Relationship Id="rId443" Type="http://schemas.openxmlformats.org/officeDocument/2006/relationships/hyperlink" Target="https://www.avito.ru/moskva/remont_i_stroitelstvo/modulnyy_karkasnyy_dom_dlya_glempinga_3974461982" TargetMode="External"/><Relationship Id="rId650" Type="http://schemas.openxmlformats.org/officeDocument/2006/relationships/hyperlink" Target="https://www.avito.ru/user/409a87d4a4e021bfcd760ff2e55756aa/profile/all?src=search_seller_info&amp;sellerId=409a87d4a4e021bfcd760ff2e55756aa" TargetMode="External"/><Relationship Id="rId888" Type="http://schemas.openxmlformats.org/officeDocument/2006/relationships/hyperlink" Target="https://www.avito.ru/user/2c8657c8c631e90a7afb916033252eb2/profile/all?src=search_seller_info&amp;sellerId=2c8657c8c631e90a7afb916033252eb2" TargetMode="External"/><Relationship Id="rId1073" Type="http://schemas.openxmlformats.org/officeDocument/2006/relationships/hyperlink" Target="https://www.avito.ru/moskva/remont_i_stroitelstvo/dom_karkasnyy_barnhaus_7h5_m_do-8524_4466098621" TargetMode="External"/><Relationship Id="rId303" Type="http://schemas.openxmlformats.org/officeDocument/2006/relationships/hyperlink" Target="https://www.avito.ru/moskva/remont_i_stroitelstvo/fahverkovyy_dom_pod_klyuch_karkasnyy_3905362937" TargetMode="External"/><Relationship Id="rId748" Type="http://schemas.openxmlformats.org/officeDocument/2006/relationships/hyperlink" Target="https://www.avito.ru/user/d353740fdd532017c0643f19f759da2c/profile/all?src=search_seller_info&amp;sellerId=d353740fdd532017c0643f19f759da2c" TargetMode="External"/><Relationship Id="rId955" Type="http://schemas.openxmlformats.org/officeDocument/2006/relationships/hyperlink" Target="https://www.avito.ru/moskva/remont_i_stroitelstvo/modulnyy_dom_60_m2_pod_klyuch_3966195464" TargetMode="External"/><Relationship Id="rId1140" Type="http://schemas.openxmlformats.org/officeDocument/2006/relationships/hyperlink" Target="https://www.avito.ru/user/2c8657c8c631e90a7afb916033252eb2/profile/all?src=search_seller_info&amp;sellerId=2c8657c8c631e90a7afb916033252eb2" TargetMode="External"/><Relationship Id="rId84" Type="http://schemas.openxmlformats.org/officeDocument/2006/relationships/hyperlink" Target="https://www.avito.ru/user/5920fd68f31ffbc21976777bd90edc7f/profile/all?src=search_seller_info&amp;sellerId=5920fd68f31ffbc21976777bd90edc7f" TargetMode="External"/><Relationship Id="rId387" Type="http://schemas.openxmlformats.org/officeDocument/2006/relationships/hyperlink" Target="https://www.avito.ru/moskva/remont_i_stroitelstvo/stroitelstvo_karkasnyh_domov_fahverk_pod_klyuch_3904747635" TargetMode="External"/><Relationship Id="rId510" Type="http://schemas.openxmlformats.org/officeDocument/2006/relationships/hyperlink" Target="https://www.avito.ru/user/459ecc815cc62517f96e619cd38084448a4bdc2ccf49554f4b6861c5b1da67f0/profile/all?src=search_seller_info&amp;sellerId=459ecc815cc62517f96e619cd38084448a4bdc2ccf49554f4b6861c5b1da67f0" TargetMode="External"/><Relationship Id="rId594" Type="http://schemas.openxmlformats.org/officeDocument/2006/relationships/hyperlink" Target="https://www.avito.ru/user/f714eca5764e8268ce44ffd0f77818bd/profile/all?src=search_seller_info&amp;sellerId=f714eca5764e8268ce44ffd0f77818bd" TargetMode="External"/><Relationship Id="rId608" Type="http://schemas.openxmlformats.org/officeDocument/2006/relationships/hyperlink" Target="https://www.avito.ru/user/632c59dcce70619700cd02e064541ea476a3ce93484cb0f2bb331d3a250ac5c9/profile/all?src=search_seller_info&amp;sellerId=632c59dcce70619700cd02e064541ea476a3ce93484cb0f2bb331d3a250ac5c9" TargetMode="External"/><Relationship Id="rId815" Type="http://schemas.openxmlformats.org/officeDocument/2006/relationships/hyperlink" Target="https://www.avito.ru/moskva_zelenograd/remont_i_stroitelstvo/karkasnyy_dom_3239162007" TargetMode="External"/><Relationship Id="rId247" Type="http://schemas.openxmlformats.org/officeDocument/2006/relationships/hyperlink" Target="https://www.avito.ru/moskva/remont_i_stroitelstvo/modulnyy_karkasnyy_dom_50m2_s_otdelkoy_4118171565" TargetMode="External"/><Relationship Id="rId899" Type="http://schemas.openxmlformats.org/officeDocument/2006/relationships/hyperlink" Target="https://www.avito.ru/moskva/remont_i_stroitelstvo/karkasnyy_dachnyy_dom_2589332514" TargetMode="External"/><Relationship Id="rId1000" Type="http://schemas.openxmlformats.org/officeDocument/2006/relationships/hyperlink" Target="https://www.avito.ru/user/d353740fdd532017c0643f19f759da2c/profile/all?src=search_seller_info&amp;sellerId=d353740fdd532017c0643f19f759da2c" TargetMode="External"/><Relationship Id="rId1084" Type="http://schemas.openxmlformats.org/officeDocument/2006/relationships/hyperlink" Target="https://www.avito.ru/user/2c8657c8c631e90a7afb916033252eb2/profile/all?src=search_seller_info&amp;sellerId=2c8657c8c631e90a7afb916033252eb2" TargetMode="External"/><Relationship Id="rId107" Type="http://schemas.openxmlformats.org/officeDocument/2006/relationships/hyperlink" Target="https://www.avito.ru/moskva/remont_i_stroitelstvo/modulnyy_dom_4303851687" TargetMode="External"/><Relationship Id="rId454" Type="http://schemas.openxmlformats.org/officeDocument/2006/relationships/hyperlink" Target="https://www.avito.ru/user/2c41dd3154b0e81320c7e153f1531186/profile/all?src=search_seller_info&amp;sellerId=2c41dd3154b0e81320c7e153f1531186" TargetMode="External"/><Relationship Id="rId661" Type="http://schemas.openxmlformats.org/officeDocument/2006/relationships/hyperlink" Target="https://www.avito.ru/moskva/remont_i_stroitelstvo/karkasnyy_dom_852m_ot_proizvoditelya_3859701351" TargetMode="External"/><Relationship Id="rId759" Type="http://schemas.openxmlformats.org/officeDocument/2006/relationships/hyperlink" Target="https://www.avito.ru/moskva/remont_i_stroitelstvo/karkasnyy_dom_9h8m_s_terrasoy_4344000789" TargetMode="External"/><Relationship Id="rId966" Type="http://schemas.openxmlformats.org/officeDocument/2006/relationships/hyperlink" Target="https://www.avito.ru/user/08384044fd6e7eaf2c174132247095d1/profile/all?src=search_seller_info&amp;sellerId=08384044fd6e7eaf2c174132247095d1" TargetMode="External"/><Relationship Id="rId11" Type="http://schemas.openxmlformats.org/officeDocument/2006/relationships/hyperlink" Target="https://www.avito.ru/moskva/remont_i_stroitelstvo/karkasnyy_dom_obschey_ploschadyu_87_m_uteplennyy_4147812107" TargetMode="External"/><Relationship Id="rId314" Type="http://schemas.openxmlformats.org/officeDocument/2006/relationships/hyperlink" Target="https://www.avito.ru/user/5d96d60c1c1539b807073a2896016b48/profile/all?src=search_seller_info&amp;sellerId=5d96d60c1c1539b807073a2896016b48" TargetMode="External"/><Relationship Id="rId398" Type="http://schemas.openxmlformats.org/officeDocument/2006/relationships/hyperlink" Target="https://www.avito.ru/user/7b01ed36b75df42c5c62c4dd533d59a5afd0972b7e7ea14cea0a4ae5e546b25f/profile/all?src=search_seller_info&amp;sellerId=7b01ed36b75df42c5c62c4dd533d59a5afd0972b7e7ea14cea0a4ae5e546b25f" TargetMode="External"/><Relationship Id="rId521" Type="http://schemas.openxmlformats.org/officeDocument/2006/relationships/hyperlink" Target="https://www.avito.ru/moskva/remont_i_stroitelstvo/karkasnyy_dom_a_freym_v_ipoteku_pod_klyuch_4049207175" TargetMode="External"/><Relationship Id="rId619" Type="http://schemas.openxmlformats.org/officeDocument/2006/relationships/hyperlink" Target="https://www.avito.ru/moskva/remont_i_stroitelstvo/karkasno-panelnye_doma_v_stile_barnhaus_3326975630" TargetMode="External"/><Relationship Id="rId1151" Type="http://schemas.openxmlformats.org/officeDocument/2006/relationships/hyperlink" Target="https://www.avito.ru/moskva/remont_i_stroitelstvo/bytovka_vagonchik_4183510775" TargetMode="External"/><Relationship Id="rId95" Type="http://schemas.openxmlformats.org/officeDocument/2006/relationships/hyperlink" Target="https://www.avito.ru/moskva/remont_i_stroitelstvo/karkasnye_sadovye_dom_8h9m_4235546298" TargetMode="External"/><Relationship Id="rId160" Type="http://schemas.openxmlformats.org/officeDocument/2006/relationships/hyperlink" Target="https://www.avito.ru/user/67fddd200ad20daae8f835e63f3bd1e4/profile/all?src=search_seller_info&amp;sellerId=67fddd200ad20daae8f835e63f3bd1e4" TargetMode="External"/><Relationship Id="rId826" Type="http://schemas.openxmlformats.org/officeDocument/2006/relationships/hyperlink" Target="https://www.avito.ru/user/af1dcefa11795247611663c555ceec7d/profile/all?src=search_seller_info&amp;sellerId=af1dcefa11795247611663c555ceec7d" TargetMode="External"/><Relationship Id="rId1011" Type="http://schemas.openxmlformats.org/officeDocument/2006/relationships/hyperlink" Target="https://www.avito.ru/moskva/remont_i_stroitelstvo/a-freym_43_kv.m._karkasnyy_dom_s_terrasoy_3948351437" TargetMode="External"/><Relationship Id="rId1109" Type="http://schemas.openxmlformats.org/officeDocument/2006/relationships/hyperlink" Target="https://www.avito.ru/moskva/remont_i_stroitelstvo/dachnyy_domik_zimniy_uteplenie_150_mm_3907507003" TargetMode="External"/><Relationship Id="rId258" Type="http://schemas.openxmlformats.org/officeDocument/2006/relationships/hyperlink" Target="https://www.avito.ru/user/ff06abe619f1876347d0806882b389bb/profile/all?src=search_seller_info&amp;sellerId=ff06abe619f1876347d0806882b389bb" TargetMode="External"/><Relationship Id="rId465" Type="http://schemas.openxmlformats.org/officeDocument/2006/relationships/hyperlink" Target="https://www.avito.ru/moskva/remont_i_stroitelstvo/dachnyy_domik_teremok_6h55m_uteplennyy_4189734275" TargetMode="External"/><Relationship Id="rId672" Type="http://schemas.openxmlformats.org/officeDocument/2006/relationships/hyperlink" Target="https://www.avito.ru/user/eec8913ce4be14b6459bfe06af2960ee/profile/all?src=search_seller_info&amp;sellerId=eec8913ce4be14b6459bfe06af2960ee" TargetMode="External"/><Relationship Id="rId1095" Type="http://schemas.openxmlformats.org/officeDocument/2006/relationships/hyperlink" Target="https://www.avito.ru/moskva/remont_i_stroitelstvo/dom_iz_brusa_stroitelstvo_pod_klyuch_258898614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0"/>
  <sheetViews>
    <sheetView workbookViewId="0">
      <pane ySplit="1" topLeftCell="A2" activePane="bottomLeft" state="frozen"/>
      <selection pane="bottomLeft" activeCell="B3" sqref="B3"/>
    </sheetView>
  </sheetViews>
  <sheetFormatPr defaultColWidth="12.5703125" defaultRowHeight="15" customHeight="1"/>
  <cols>
    <col min="1" max="1" width="11.7109375" customWidth="1"/>
    <col min="2" max="2" width="54.28515625" customWidth="1"/>
    <col min="3" max="4" width="14.28515625" customWidth="1"/>
    <col min="5" max="5" width="20.7109375" customWidth="1"/>
    <col min="6" max="6" width="16.140625" customWidth="1"/>
    <col min="7" max="12" width="14.28515625" customWidth="1"/>
    <col min="13" max="13" width="19.28515625" customWidth="1"/>
    <col min="14" max="14" width="9.140625" customWidth="1"/>
    <col min="15" max="16" width="14.28515625" customWidth="1"/>
    <col min="17" max="17" width="23.28515625" customWidth="1"/>
    <col min="18" max="42" width="14.28515625" customWidth="1"/>
  </cols>
  <sheetData>
    <row r="1" spans="1:42" ht="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1" t="s">
        <v>21</v>
      </c>
      <c r="W1" s="1" t="s">
        <v>22</v>
      </c>
      <c r="X1" s="1" t="s">
        <v>23</v>
      </c>
      <c r="Y1" s="1" t="s">
        <v>24</v>
      </c>
      <c r="Z1" s="3" t="s">
        <v>25</v>
      </c>
      <c r="AA1" s="4" t="s">
        <v>26</v>
      </c>
      <c r="AB1" s="4" t="s">
        <v>27</v>
      </c>
      <c r="AC1" s="5" t="s">
        <v>28</v>
      </c>
      <c r="AD1" s="5" t="s">
        <v>29</v>
      </c>
      <c r="AE1" s="1"/>
      <c r="AF1" s="1"/>
      <c r="AG1" s="1"/>
      <c r="AH1" s="1"/>
      <c r="AI1" s="1"/>
      <c r="AJ1" s="1"/>
      <c r="AK1" s="1"/>
      <c r="AL1" s="1"/>
      <c r="AM1" s="1"/>
      <c r="AN1" s="1"/>
      <c r="AO1" s="1"/>
      <c r="AP1" s="1"/>
    </row>
    <row r="2" spans="1:42" ht="15.75" customHeight="1">
      <c r="A2" s="6">
        <v>1</v>
      </c>
      <c r="B2" s="7" t="s">
        <v>30</v>
      </c>
      <c r="C2" s="6">
        <v>865000</v>
      </c>
      <c r="D2" s="6" t="s">
        <v>31</v>
      </c>
      <c r="E2" s="7"/>
      <c r="F2" s="7" t="s">
        <v>32</v>
      </c>
      <c r="G2" s="6">
        <v>1610</v>
      </c>
      <c r="H2" s="7" t="s">
        <v>33</v>
      </c>
      <c r="I2" s="7" t="s">
        <v>34</v>
      </c>
      <c r="J2" s="8" t="s">
        <v>35</v>
      </c>
      <c r="K2" s="7" t="s">
        <v>36</v>
      </c>
      <c r="L2" s="7" t="s">
        <v>37</v>
      </c>
      <c r="M2" s="7" t="s">
        <v>38</v>
      </c>
      <c r="N2" s="6">
        <v>0</v>
      </c>
      <c r="O2" s="6">
        <v>12</v>
      </c>
      <c r="P2" s="6">
        <v>0</v>
      </c>
      <c r="Q2" s="6" t="s">
        <v>31</v>
      </c>
      <c r="R2" s="6" t="s">
        <v>39</v>
      </c>
      <c r="S2" s="6" t="s">
        <v>40</v>
      </c>
      <c r="T2" s="7"/>
      <c r="U2" s="7"/>
      <c r="V2" s="6">
        <v>104</v>
      </c>
      <c r="W2" s="6">
        <v>44906</v>
      </c>
      <c r="X2" s="8" t="s">
        <v>41</v>
      </c>
      <c r="Y2" s="6">
        <v>6</v>
      </c>
      <c r="Z2" s="9">
        <f t="shared" ref="Z2:Z256" si="0">V2*30</f>
        <v>3120</v>
      </c>
      <c r="AA2" s="10">
        <f t="shared" ref="AA2:AA256" si="1">IF(ISNUMBER(SEARCH("П", R2)), V2:V100, "")</f>
        <v>104</v>
      </c>
      <c r="AB2" s="10">
        <f t="shared" ref="AB2:AB31" si="2">IF(ISNUMBER(SEARCH("П", R2)), Z2:Z100, "")</f>
        <v>3120</v>
      </c>
      <c r="AC2" s="11" t="str">
        <f t="shared" ref="AC2:AC256" si="3">IF(ISBLANK(R2), V2:V1000, "")</f>
        <v/>
      </c>
      <c r="AD2" s="11" t="str">
        <f t="shared" ref="AD2:AD256" si="4">IF(ISBLANK(R2), Z2:Z1000, "")</f>
        <v/>
      </c>
      <c r="AE2" s="12"/>
      <c r="AF2" s="13"/>
      <c r="AH2" s="14"/>
    </row>
    <row r="3" spans="1:42" ht="15.75" customHeight="1">
      <c r="A3" s="6">
        <v>2</v>
      </c>
      <c r="B3" s="7" t="s">
        <v>42</v>
      </c>
      <c r="C3" s="6">
        <v>1490000</v>
      </c>
      <c r="D3" s="6" t="s">
        <v>31</v>
      </c>
      <c r="E3" s="7"/>
      <c r="F3" s="7" t="s">
        <v>43</v>
      </c>
      <c r="G3" s="6">
        <v>4774</v>
      </c>
      <c r="H3" s="7" t="s">
        <v>44</v>
      </c>
      <c r="I3" s="7" t="s">
        <v>34</v>
      </c>
      <c r="J3" s="8" t="s">
        <v>45</v>
      </c>
      <c r="K3" s="7" t="s">
        <v>46</v>
      </c>
      <c r="L3" s="7" t="s">
        <v>47</v>
      </c>
      <c r="M3" s="7" t="s">
        <v>48</v>
      </c>
      <c r="N3" s="6">
        <v>0</v>
      </c>
      <c r="O3" s="6">
        <v>16</v>
      </c>
      <c r="P3" s="6">
        <v>0</v>
      </c>
      <c r="Q3" s="6" t="s">
        <v>31</v>
      </c>
      <c r="R3" s="6" t="s">
        <v>39</v>
      </c>
      <c r="S3" s="6" t="s">
        <v>40</v>
      </c>
      <c r="T3" s="7"/>
      <c r="U3" s="7"/>
      <c r="V3" s="6">
        <v>10</v>
      </c>
      <c r="W3" s="6">
        <v>10</v>
      </c>
      <c r="X3" s="8" t="s">
        <v>49</v>
      </c>
      <c r="Y3" s="6">
        <v>6</v>
      </c>
      <c r="Z3" s="9">
        <f t="shared" si="0"/>
        <v>300</v>
      </c>
      <c r="AA3" s="10">
        <f t="shared" si="1"/>
        <v>10</v>
      </c>
      <c r="AB3" s="10">
        <f t="shared" si="2"/>
        <v>300</v>
      </c>
      <c r="AC3" s="11" t="str">
        <f t="shared" si="3"/>
        <v/>
      </c>
      <c r="AD3" s="11" t="str">
        <f t="shared" si="4"/>
        <v/>
      </c>
    </row>
    <row r="4" spans="1:42" ht="15.75" customHeight="1">
      <c r="A4" s="6">
        <v>3</v>
      </c>
      <c r="B4" s="7" t="s">
        <v>50</v>
      </c>
      <c r="C4" s="6">
        <v>1110000</v>
      </c>
      <c r="D4" s="6" t="s">
        <v>31</v>
      </c>
      <c r="E4" s="7"/>
      <c r="F4" s="7" t="s">
        <v>51</v>
      </c>
      <c r="G4" s="6">
        <v>1821</v>
      </c>
      <c r="H4" s="7" t="s">
        <v>33</v>
      </c>
      <c r="I4" s="7" t="s">
        <v>34</v>
      </c>
      <c r="J4" s="8" t="s">
        <v>52</v>
      </c>
      <c r="K4" s="7" t="s">
        <v>36</v>
      </c>
      <c r="L4" s="7" t="s">
        <v>37</v>
      </c>
      <c r="M4" s="7" t="s">
        <v>38</v>
      </c>
      <c r="N4" s="6">
        <v>0</v>
      </c>
      <c r="O4" s="6">
        <v>12</v>
      </c>
      <c r="P4" s="6">
        <v>0</v>
      </c>
      <c r="Q4" s="6" t="s">
        <v>31</v>
      </c>
      <c r="R4" s="6" t="s">
        <v>39</v>
      </c>
      <c r="S4" s="6" t="s">
        <v>40</v>
      </c>
      <c r="T4" s="7"/>
      <c r="U4" s="7"/>
      <c r="V4" s="6">
        <v>110</v>
      </c>
      <c r="W4" s="6">
        <v>25367</v>
      </c>
      <c r="X4" s="8" t="s">
        <v>41</v>
      </c>
      <c r="Y4" s="6">
        <v>7</v>
      </c>
      <c r="Z4" s="9">
        <f t="shared" si="0"/>
        <v>3300</v>
      </c>
      <c r="AA4" s="10">
        <f t="shared" si="1"/>
        <v>110</v>
      </c>
      <c r="AB4" s="10">
        <f t="shared" si="2"/>
        <v>3300</v>
      </c>
      <c r="AC4" s="11" t="str">
        <f t="shared" si="3"/>
        <v/>
      </c>
      <c r="AD4" s="11" t="str">
        <f t="shared" si="4"/>
        <v/>
      </c>
    </row>
    <row r="5" spans="1:42" ht="15.75" customHeight="1">
      <c r="A5" s="6">
        <v>4</v>
      </c>
      <c r="B5" s="7" t="s">
        <v>53</v>
      </c>
      <c r="C5" s="6">
        <v>1110000</v>
      </c>
      <c r="D5" s="6" t="s">
        <v>31</v>
      </c>
      <c r="E5" s="7"/>
      <c r="F5" s="7" t="s">
        <v>54</v>
      </c>
      <c r="G5" s="6">
        <v>592</v>
      </c>
      <c r="H5" s="7" t="s">
        <v>55</v>
      </c>
      <c r="I5" s="7" t="s">
        <v>34</v>
      </c>
      <c r="J5" s="8" t="s">
        <v>56</v>
      </c>
      <c r="K5" s="7" t="s">
        <v>57</v>
      </c>
      <c r="L5" s="7" t="s">
        <v>58</v>
      </c>
      <c r="M5" s="7" t="s">
        <v>59</v>
      </c>
      <c r="N5" s="6">
        <v>0</v>
      </c>
      <c r="O5" s="6">
        <v>0</v>
      </c>
      <c r="P5" s="6">
        <v>0</v>
      </c>
      <c r="Q5" s="6" t="s">
        <v>31</v>
      </c>
      <c r="R5" s="6"/>
      <c r="S5" s="6"/>
      <c r="T5" s="7"/>
      <c r="U5" s="7"/>
      <c r="V5" s="6">
        <v>1</v>
      </c>
      <c r="W5" s="6">
        <v>440</v>
      </c>
      <c r="X5" s="8" t="s">
        <v>60</v>
      </c>
      <c r="Y5" s="6">
        <v>3</v>
      </c>
      <c r="Z5" s="9">
        <f t="shared" si="0"/>
        <v>30</v>
      </c>
      <c r="AA5" s="10" t="str">
        <f t="shared" si="1"/>
        <v/>
      </c>
      <c r="AB5" s="10" t="str">
        <f t="shared" si="2"/>
        <v/>
      </c>
      <c r="AC5" s="11">
        <f t="shared" si="3"/>
        <v>1</v>
      </c>
      <c r="AD5" s="11">
        <f t="shared" si="4"/>
        <v>30</v>
      </c>
    </row>
    <row r="6" spans="1:42" ht="15.75" customHeight="1">
      <c r="A6" s="6">
        <v>5</v>
      </c>
      <c r="B6" s="7" t="s">
        <v>61</v>
      </c>
      <c r="C6" s="6">
        <v>699000</v>
      </c>
      <c r="D6" s="6" t="s">
        <v>31</v>
      </c>
      <c r="E6" s="7"/>
      <c r="F6" s="7" t="s">
        <v>62</v>
      </c>
      <c r="G6" s="6">
        <v>2612</v>
      </c>
      <c r="H6" s="7" t="s">
        <v>63</v>
      </c>
      <c r="I6" s="7" t="s">
        <v>34</v>
      </c>
      <c r="J6" s="8" t="s">
        <v>64</v>
      </c>
      <c r="K6" s="7" t="s">
        <v>65</v>
      </c>
      <c r="L6" s="7" t="s">
        <v>66</v>
      </c>
      <c r="M6" s="7" t="s">
        <v>67</v>
      </c>
      <c r="N6" s="6">
        <v>0</v>
      </c>
      <c r="O6" s="6">
        <v>34</v>
      </c>
      <c r="P6" s="6">
        <v>0</v>
      </c>
      <c r="Q6" s="6" t="s">
        <v>31</v>
      </c>
      <c r="R6" s="6" t="s">
        <v>39</v>
      </c>
      <c r="S6" s="6"/>
      <c r="T6" s="7"/>
      <c r="U6" s="7"/>
      <c r="V6" s="6">
        <v>246</v>
      </c>
      <c r="W6" s="6">
        <v>42412</v>
      </c>
      <c r="X6" s="8" t="s">
        <v>68</v>
      </c>
      <c r="Y6" s="6">
        <v>8</v>
      </c>
      <c r="Z6" s="9">
        <f t="shared" si="0"/>
        <v>7380</v>
      </c>
      <c r="AA6" s="10">
        <f t="shared" si="1"/>
        <v>246</v>
      </c>
      <c r="AB6" s="10">
        <f t="shared" si="2"/>
        <v>7380</v>
      </c>
      <c r="AC6" s="11" t="str">
        <f t="shared" si="3"/>
        <v/>
      </c>
      <c r="AD6" s="11" t="str">
        <f t="shared" si="4"/>
        <v/>
      </c>
    </row>
    <row r="7" spans="1:42" ht="15.75" customHeight="1">
      <c r="A7" s="6">
        <v>6</v>
      </c>
      <c r="B7" s="7" t="s">
        <v>69</v>
      </c>
      <c r="C7" s="6">
        <v>619000</v>
      </c>
      <c r="D7" s="6" t="s">
        <v>31</v>
      </c>
      <c r="E7" s="7"/>
      <c r="F7" s="7" t="s">
        <v>70</v>
      </c>
      <c r="G7" s="6">
        <v>2915</v>
      </c>
      <c r="H7" s="7" t="s">
        <v>71</v>
      </c>
      <c r="I7" s="7" t="s">
        <v>34</v>
      </c>
      <c r="J7" s="8" t="s">
        <v>72</v>
      </c>
      <c r="K7" s="7" t="s">
        <v>73</v>
      </c>
      <c r="L7" s="7" t="s">
        <v>74</v>
      </c>
      <c r="M7" s="7" t="s">
        <v>75</v>
      </c>
      <c r="N7" s="6">
        <v>0</v>
      </c>
      <c r="O7" s="6">
        <v>70</v>
      </c>
      <c r="P7" s="6">
        <v>0</v>
      </c>
      <c r="Q7" s="6" t="s">
        <v>31</v>
      </c>
      <c r="R7" s="6" t="s">
        <v>39</v>
      </c>
      <c r="S7" s="6"/>
      <c r="T7" s="7"/>
      <c r="U7" s="7"/>
      <c r="V7" s="6">
        <v>112</v>
      </c>
      <c r="W7" s="6">
        <v>35605</v>
      </c>
      <c r="X7" s="8" t="s">
        <v>76</v>
      </c>
      <c r="Y7" s="6">
        <v>5</v>
      </c>
      <c r="Z7" s="9">
        <f t="shared" si="0"/>
        <v>3360</v>
      </c>
      <c r="AA7" s="10">
        <f t="shared" si="1"/>
        <v>112</v>
      </c>
      <c r="AB7" s="10">
        <f t="shared" si="2"/>
        <v>3360</v>
      </c>
      <c r="AC7" s="11" t="str">
        <f t="shared" si="3"/>
        <v/>
      </c>
      <c r="AD7" s="11" t="str">
        <f t="shared" si="4"/>
        <v/>
      </c>
    </row>
    <row r="8" spans="1:42" ht="15.75" customHeight="1">
      <c r="A8" s="6">
        <v>7</v>
      </c>
      <c r="B8" s="7" t="s">
        <v>77</v>
      </c>
      <c r="C8" s="6">
        <v>195000</v>
      </c>
      <c r="D8" s="6" t="s">
        <v>31</v>
      </c>
      <c r="E8" s="7"/>
      <c r="F8" s="7" t="s">
        <v>78</v>
      </c>
      <c r="G8" s="6">
        <v>1709</v>
      </c>
      <c r="H8" s="7" t="s">
        <v>79</v>
      </c>
      <c r="I8" s="7" t="s">
        <v>34</v>
      </c>
      <c r="J8" s="8" t="s">
        <v>80</v>
      </c>
      <c r="K8" s="7" t="s">
        <v>81</v>
      </c>
      <c r="L8" s="7" t="s">
        <v>82</v>
      </c>
      <c r="M8" s="7" t="s">
        <v>83</v>
      </c>
      <c r="N8" s="6">
        <v>0</v>
      </c>
      <c r="O8" s="6">
        <v>34</v>
      </c>
      <c r="P8" s="6">
        <v>0</v>
      </c>
      <c r="Q8" s="6" t="s">
        <v>31</v>
      </c>
      <c r="R8" s="6" t="s">
        <v>39</v>
      </c>
      <c r="S8" s="6" t="s">
        <v>40</v>
      </c>
      <c r="T8" s="7"/>
      <c r="U8" s="7"/>
      <c r="V8" s="6">
        <v>122</v>
      </c>
      <c r="W8" s="6">
        <v>2439</v>
      </c>
      <c r="X8" s="8" t="s">
        <v>84</v>
      </c>
      <c r="Y8" s="6">
        <v>11</v>
      </c>
      <c r="Z8" s="9">
        <f t="shared" si="0"/>
        <v>3660</v>
      </c>
      <c r="AA8" s="10">
        <f t="shared" si="1"/>
        <v>122</v>
      </c>
      <c r="AB8" s="10">
        <f t="shared" si="2"/>
        <v>3660</v>
      </c>
      <c r="AC8" s="11" t="str">
        <f t="shared" si="3"/>
        <v/>
      </c>
      <c r="AD8" s="11" t="str">
        <f t="shared" si="4"/>
        <v/>
      </c>
    </row>
    <row r="9" spans="1:42" ht="15.75" customHeight="1">
      <c r="A9" s="6">
        <v>8</v>
      </c>
      <c r="B9" s="7" t="s">
        <v>85</v>
      </c>
      <c r="C9" s="6">
        <v>1110000</v>
      </c>
      <c r="D9" s="6" t="s">
        <v>31</v>
      </c>
      <c r="E9" s="7"/>
      <c r="F9" s="7" t="s">
        <v>86</v>
      </c>
      <c r="G9" s="6">
        <v>1828</v>
      </c>
      <c r="H9" s="7" t="s">
        <v>33</v>
      </c>
      <c r="I9" s="7" t="s">
        <v>34</v>
      </c>
      <c r="J9" s="8" t="s">
        <v>87</v>
      </c>
      <c r="K9" s="7" t="s">
        <v>36</v>
      </c>
      <c r="L9" s="7" t="s">
        <v>37</v>
      </c>
      <c r="M9" s="7" t="s">
        <v>38</v>
      </c>
      <c r="N9" s="6">
        <v>0</v>
      </c>
      <c r="O9" s="6">
        <v>12</v>
      </c>
      <c r="P9" s="6">
        <v>0</v>
      </c>
      <c r="Q9" s="6" t="s">
        <v>31</v>
      </c>
      <c r="R9" s="6" t="s">
        <v>39</v>
      </c>
      <c r="S9" s="6" t="s">
        <v>40</v>
      </c>
      <c r="T9" s="7"/>
      <c r="U9" s="7"/>
      <c r="V9" s="6">
        <v>239</v>
      </c>
      <c r="W9" s="6">
        <v>3576</v>
      </c>
      <c r="X9" s="8" t="s">
        <v>41</v>
      </c>
      <c r="Y9" s="6">
        <v>7</v>
      </c>
      <c r="Z9" s="9">
        <f t="shared" si="0"/>
        <v>7170</v>
      </c>
      <c r="AA9" s="10">
        <f t="shared" si="1"/>
        <v>239</v>
      </c>
      <c r="AB9" s="10">
        <f t="shared" si="2"/>
        <v>7170</v>
      </c>
      <c r="AC9" s="11" t="str">
        <f t="shared" si="3"/>
        <v/>
      </c>
      <c r="AD9" s="11" t="str">
        <f t="shared" si="4"/>
        <v/>
      </c>
    </row>
    <row r="10" spans="1:42" ht="15.75" customHeight="1">
      <c r="A10" s="6">
        <v>9</v>
      </c>
      <c r="B10" s="7" t="s">
        <v>88</v>
      </c>
      <c r="C10" s="6">
        <v>185000</v>
      </c>
      <c r="D10" s="6" t="s">
        <v>31</v>
      </c>
      <c r="E10" s="7"/>
      <c r="F10" s="7" t="s">
        <v>89</v>
      </c>
      <c r="G10" s="6">
        <v>1083</v>
      </c>
      <c r="H10" s="7" t="s">
        <v>90</v>
      </c>
      <c r="I10" s="7" t="s">
        <v>34</v>
      </c>
      <c r="J10" s="8" t="s">
        <v>91</v>
      </c>
      <c r="K10" s="7" t="s">
        <v>92</v>
      </c>
      <c r="L10" s="7" t="s">
        <v>93</v>
      </c>
      <c r="M10" s="7" t="s">
        <v>94</v>
      </c>
      <c r="N10" s="6">
        <v>0</v>
      </c>
      <c r="O10" s="6">
        <v>158</v>
      </c>
      <c r="P10" s="6">
        <v>0</v>
      </c>
      <c r="Q10" s="6" t="s">
        <v>31</v>
      </c>
      <c r="R10" s="6" t="s">
        <v>39</v>
      </c>
      <c r="S10" s="6" t="s">
        <v>95</v>
      </c>
      <c r="T10" s="7"/>
      <c r="U10" s="7"/>
      <c r="V10" s="6">
        <v>93</v>
      </c>
      <c r="W10" s="6">
        <v>15559</v>
      </c>
      <c r="X10" s="8" t="s">
        <v>96</v>
      </c>
      <c r="Y10" s="6">
        <v>11</v>
      </c>
      <c r="Z10" s="9">
        <f t="shared" si="0"/>
        <v>2790</v>
      </c>
      <c r="AA10" s="10">
        <f t="shared" si="1"/>
        <v>93</v>
      </c>
      <c r="AB10" s="10">
        <f t="shared" si="2"/>
        <v>2790</v>
      </c>
      <c r="AC10" s="11" t="str">
        <f t="shared" si="3"/>
        <v/>
      </c>
      <c r="AD10" s="11" t="str">
        <f t="shared" si="4"/>
        <v/>
      </c>
    </row>
    <row r="11" spans="1:42" ht="15.75" customHeight="1">
      <c r="A11" s="6">
        <v>10</v>
      </c>
      <c r="B11" s="7" t="s">
        <v>97</v>
      </c>
      <c r="C11" s="6">
        <v>359000</v>
      </c>
      <c r="D11" s="6" t="s">
        <v>31</v>
      </c>
      <c r="E11" s="7"/>
      <c r="F11" s="7" t="s">
        <v>98</v>
      </c>
      <c r="G11" s="6">
        <v>2516</v>
      </c>
      <c r="H11" s="7" t="s">
        <v>99</v>
      </c>
      <c r="I11" s="7" t="s">
        <v>34</v>
      </c>
      <c r="J11" s="8" t="s">
        <v>100</v>
      </c>
      <c r="K11" s="7" t="s">
        <v>65</v>
      </c>
      <c r="L11" s="7" t="s">
        <v>66</v>
      </c>
      <c r="M11" s="7" t="s">
        <v>101</v>
      </c>
      <c r="N11" s="6">
        <v>0</v>
      </c>
      <c r="O11" s="6">
        <v>34</v>
      </c>
      <c r="P11" s="6">
        <v>0</v>
      </c>
      <c r="Q11" s="6" t="s">
        <v>31</v>
      </c>
      <c r="R11" s="6" t="s">
        <v>39</v>
      </c>
      <c r="S11" s="6"/>
      <c r="T11" s="7"/>
      <c r="U11" s="7"/>
      <c r="V11" s="6">
        <v>305</v>
      </c>
      <c r="W11" s="6">
        <v>27435</v>
      </c>
      <c r="X11" s="8" t="s">
        <v>68</v>
      </c>
      <c r="Y11" s="6">
        <v>8</v>
      </c>
      <c r="Z11" s="9">
        <f t="shared" si="0"/>
        <v>9150</v>
      </c>
      <c r="AA11" s="10">
        <f t="shared" si="1"/>
        <v>305</v>
      </c>
      <c r="AB11" s="10">
        <f t="shared" si="2"/>
        <v>9150</v>
      </c>
      <c r="AC11" s="11" t="str">
        <f t="shared" si="3"/>
        <v/>
      </c>
      <c r="AD11" s="11" t="str">
        <f t="shared" si="4"/>
        <v/>
      </c>
    </row>
    <row r="12" spans="1:42" ht="15.75" customHeight="1">
      <c r="A12" s="6">
        <v>11</v>
      </c>
      <c r="B12" s="7" t="s">
        <v>102</v>
      </c>
      <c r="C12" s="6">
        <v>127000</v>
      </c>
      <c r="D12" s="6" t="s">
        <v>31</v>
      </c>
      <c r="E12" s="7"/>
      <c r="F12" s="7" t="s">
        <v>103</v>
      </c>
      <c r="G12" s="6">
        <v>2482</v>
      </c>
      <c r="H12" s="7" t="s">
        <v>104</v>
      </c>
      <c r="I12" s="7" t="s">
        <v>34</v>
      </c>
      <c r="J12" s="8" t="s">
        <v>105</v>
      </c>
      <c r="K12" s="7" t="s">
        <v>106</v>
      </c>
      <c r="L12" s="7" t="s">
        <v>107</v>
      </c>
      <c r="M12" s="7" t="s">
        <v>108</v>
      </c>
      <c r="N12" s="6">
        <v>0</v>
      </c>
      <c r="O12" s="6">
        <v>84</v>
      </c>
      <c r="P12" s="6">
        <v>0</v>
      </c>
      <c r="Q12" s="6" t="s">
        <v>31</v>
      </c>
      <c r="R12" s="6" t="s">
        <v>39</v>
      </c>
      <c r="S12" s="6" t="s">
        <v>40</v>
      </c>
      <c r="T12" s="7"/>
      <c r="U12" s="7"/>
      <c r="V12" s="6">
        <v>93</v>
      </c>
      <c r="W12" s="6">
        <v>41824</v>
      </c>
      <c r="X12" s="8" t="s">
        <v>109</v>
      </c>
      <c r="Y12" s="6">
        <v>11</v>
      </c>
      <c r="Z12" s="9">
        <f t="shared" si="0"/>
        <v>2790</v>
      </c>
      <c r="AA12" s="10">
        <f t="shared" si="1"/>
        <v>93</v>
      </c>
      <c r="AB12" s="10">
        <f t="shared" si="2"/>
        <v>2790</v>
      </c>
      <c r="AC12" s="11" t="str">
        <f t="shared" si="3"/>
        <v/>
      </c>
      <c r="AD12" s="11" t="str">
        <f t="shared" si="4"/>
        <v/>
      </c>
    </row>
    <row r="13" spans="1:42" ht="15.75" customHeight="1">
      <c r="A13" s="6">
        <v>12</v>
      </c>
      <c r="B13" s="7" t="s">
        <v>110</v>
      </c>
      <c r="C13" s="6">
        <v>4500000</v>
      </c>
      <c r="D13" s="6" t="s">
        <v>31</v>
      </c>
      <c r="E13" s="7"/>
      <c r="F13" s="7" t="s">
        <v>111</v>
      </c>
      <c r="G13" s="6">
        <v>4016</v>
      </c>
      <c r="H13" s="7" t="s">
        <v>112</v>
      </c>
      <c r="I13" s="7" t="s">
        <v>34</v>
      </c>
      <c r="J13" s="8" t="s">
        <v>113</v>
      </c>
      <c r="K13" s="7" t="s">
        <v>114</v>
      </c>
      <c r="L13" s="7" t="s">
        <v>115</v>
      </c>
      <c r="M13" s="7" t="s">
        <v>116</v>
      </c>
      <c r="N13" s="6">
        <v>0</v>
      </c>
      <c r="O13" s="6">
        <v>6</v>
      </c>
      <c r="P13" s="6">
        <v>0</v>
      </c>
      <c r="Q13" s="6" t="s">
        <v>31</v>
      </c>
      <c r="R13" s="6" t="s">
        <v>39</v>
      </c>
      <c r="S13" s="6" t="s">
        <v>40</v>
      </c>
      <c r="T13" s="7"/>
      <c r="U13" s="7"/>
      <c r="V13" s="6">
        <v>315</v>
      </c>
      <c r="W13" s="6">
        <v>8447</v>
      </c>
      <c r="X13" s="8" t="s">
        <v>117</v>
      </c>
      <c r="Y13" s="6">
        <v>10</v>
      </c>
      <c r="Z13" s="9">
        <f t="shared" si="0"/>
        <v>9450</v>
      </c>
      <c r="AA13" s="10">
        <f t="shared" si="1"/>
        <v>315</v>
      </c>
      <c r="AB13" s="10">
        <f t="shared" si="2"/>
        <v>9450</v>
      </c>
      <c r="AC13" s="11" t="str">
        <f t="shared" si="3"/>
        <v/>
      </c>
      <c r="AD13" s="11" t="str">
        <f t="shared" si="4"/>
        <v/>
      </c>
    </row>
    <row r="14" spans="1:42" ht="15.75" customHeight="1">
      <c r="A14" s="6">
        <v>13</v>
      </c>
      <c r="B14" s="7" t="s">
        <v>118</v>
      </c>
      <c r="C14" s="6">
        <v>1250000</v>
      </c>
      <c r="D14" s="6" t="s">
        <v>31</v>
      </c>
      <c r="E14" s="7"/>
      <c r="F14" s="7" t="s">
        <v>119</v>
      </c>
      <c r="G14" s="6">
        <v>1014</v>
      </c>
      <c r="H14" s="7" t="s">
        <v>120</v>
      </c>
      <c r="I14" s="7" t="s">
        <v>34</v>
      </c>
      <c r="J14" s="8" t="s">
        <v>121</v>
      </c>
      <c r="K14" s="7" t="s">
        <v>122</v>
      </c>
      <c r="L14" s="7" t="s">
        <v>123</v>
      </c>
      <c r="M14" s="7" t="s">
        <v>124</v>
      </c>
      <c r="N14" s="6">
        <v>0</v>
      </c>
      <c r="O14" s="6">
        <v>0</v>
      </c>
      <c r="P14" s="6">
        <v>0</v>
      </c>
      <c r="Q14" s="6" t="s">
        <v>31</v>
      </c>
      <c r="R14" s="6" t="s">
        <v>39</v>
      </c>
      <c r="S14" s="6"/>
      <c r="T14" s="7"/>
      <c r="U14" s="7"/>
      <c r="V14" s="6">
        <v>32</v>
      </c>
      <c r="W14" s="6">
        <v>393</v>
      </c>
      <c r="X14" s="8" t="s">
        <v>125</v>
      </c>
      <c r="Y14" s="6">
        <v>5</v>
      </c>
      <c r="Z14" s="9">
        <f t="shared" si="0"/>
        <v>960</v>
      </c>
      <c r="AA14" s="10">
        <f t="shared" si="1"/>
        <v>32</v>
      </c>
      <c r="AB14" s="10">
        <f t="shared" si="2"/>
        <v>960</v>
      </c>
      <c r="AC14" s="11" t="str">
        <f t="shared" si="3"/>
        <v/>
      </c>
      <c r="AD14" s="11" t="str">
        <f t="shared" si="4"/>
        <v/>
      </c>
    </row>
    <row r="15" spans="1:42" ht="15.75" customHeight="1">
      <c r="A15" s="6">
        <v>14</v>
      </c>
      <c r="B15" s="7" t="s">
        <v>126</v>
      </c>
      <c r="C15" s="6">
        <v>1110000</v>
      </c>
      <c r="D15" s="6" t="s">
        <v>31</v>
      </c>
      <c r="E15" s="7"/>
      <c r="F15" s="7" t="s">
        <v>127</v>
      </c>
      <c r="G15" s="6">
        <v>2254</v>
      </c>
      <c r="H15" s="7" t="s">
        <v>33</v>
      </c>
      <c r="I15" s="7" t="s">
        <v>34</v>
      </c>
      <c r="J15" s="8" t="s">
        <v>128</v>
      </c>
      <c r="K15" s="7" t="s">
        <v>36</v>
      </c>
      <c r="L15" s="7" t="s">
        <v>37</v>
      </c>
      <c r="M15" s="7" t="s">
        <v>38</v>
      </c>
      <c r="N15" s="6">
        <v>0</v>
      </c>
      <c r="O15" s="6">
        <v>12</v>
      </c>
      <c r="P15" s="6">
        <v>0</v>
      </c>
      <c r="Q15" s="6" t="s">
        <v>31</v>
      </c>
      <c r="R15" s="6" t="s">
        <v>39</v>
      </c>
      <c r="S15" s="6" t="s">
        <v>40</v>
      </c>
      <c r="T15" s="7"/>
      <c r="U15" s="7"/>
      <c r="V15" s="6">
        <v>112</v>
      </c>
      <c r="W15" s="6">
        <v>10907</v>
      </c>
      <c r="X15" s="8" t="s">
        <v>41</v>
      </c>
      <c r="Y15" s="6">
        <v>6</v>
      </c>
      <c r="Z15" s="9">
        <f t="shared" si="0"/>
        <v>3360</v>
      </c>
      <c r="AA15" s="10">
        <f t="shared" si="1"/>
        <v>112</v>
      </c>
      <c r="AB15" s="10">
        <f t="shared" si="2"/>
        <v>3360</v>
      </c>
      <c r="AC15" s="11" t="str">
        <f t="shared" si="3"/>
        <v/>
      </c>
      <c r="AD15" s="11" t="str">
        <f t="shared" si="4"/>
        <v/>
      </c>
    </row>
    <row r="16" spans="1:42" ht="15.75" customHeight="1">
      <c r="A16" s="6">
        <v>15</v>
      </c>
      <c r="B16" s="7" t="s">
        <v>129</v>
      </c>
      <c r="C16" s="6">
        <v>599000</v>
      </c>
      <c r="D16" s="6" t="s">
        <v>31</v>
      </c>
      <c r="E16" s="7"/>
      <c r="F16" s="7" t="s">
        <v>130</v>
      </c>
      <c r="G16" s="6">
        <v>2180</v>
      </c>
      <c r="H16" s="7" t="s">
        <v>131</v>
      </c>
      <c r="I16" s="7" t="s">
        <v>34</v>
      </c>
      <c r="J16" s="8" t="s">
        <v>132</v>
      </c>
      <c r="K16" s="7" t="s">
        <v>65</v>
      </c>
      <c r="L16" s="7" t="s">
        <v>66</v>
      </c>
      <c r="M16" s="7" t="s">
        <v>133</v>
      </c>
      <c r="N16" s="6">
        <v>0</v>
      </c>
      <c r="O16" s="6">
        <v>34</v>
      </c>
      <c r="P16" s="6">
        <v>0</v>
      </c>
      <c r="Q16" s="6" t="s">
        <v>31</v>
      </c>
      <c r="R16" s="6" t="s">
        <v>39</v>
      </c>
      <c r="S16" s="6"/>
      <c r="T16" s="7"/>
      <c r="U16" s="7"/>
      <c r="V16" s="6">
        <v>448</v>
      </c>
      <c r="W16" s="6">
        <v>20084</v>
      </c>
      <c r="X16" s="8" t="s">
        <v>68</v>
      </c>
      <c r="Y16" s="6">
        <v>10</v>
      </c>
      <c r="Z16" s="9">
        <f t="shared" si="0"/>
        <v>13440</v>
      </c>
      <c r="AA16" s="10">
        <f t="shared" si="1"/>
        <v>448</v>
      </c>
      <c r="AB16" s="10">
        <f t="shared" si="2"/>
        <v>13440</v>
      </c>
      <c r="AC16" s="11" t="str">
        <f t="shared" si="3"/>
        <v/>
      </c>
      <c r="AD16" s="11" t="str">
        <f t="shared" si="4"/>
        <v/>
      </c>
    </row>
    <row r="17" spans="1:30" ht="15.75" customHeight="1">
      <c r="A17" s="6">
        <v>16</v>
      </c>
      <c r="B17" s="7" t="s">
        <v>134</v>
      </c>
      <c r="C17" s="6">
        <v>4182000</v>
      </c>
      <c r="D17" s="6" t="s">
        <v>31</v>
      </c>
      <c r="E17" s="7"/>
      <c r="F17" s="7" t="s">
        <v>135</v>
      </c>
      <c r="G17" s="6">
        <v>2121</v>
      </c>
      <c r="H17" s="7" t="s">
        <v>55</v>
      </c>
      <c r="I17" s="7" t="s">
        <v>34</v>
      </c>
      <c r="J17" s="8" t="s">
        <v>136</v>
      </c>
      <c r="K17" s="7" t="s">
        <v>137</v>
      </c>
      <c r="L17" s="7" t="s">
        <v>138</v>
      </c>
      <c r="M17" s="7" t="s">
        <v>139</v>
      </c>
      <c r="N17" s="6">
        <v>0</v>
      </c>
      <c r="O17" s="6">
        <v>14</v>
      </c>
      <c r="P17" s="6">
        <v>0</v>
      </c>
      <c r="Q17" s="6" t="s">
        <v>31</v>
      </c>
      <c r="R17" s="6" t="s">
        <v>39</v>
      </c>
      <c r="S17" s="6" t="s">
        <v>40</v>
      </c>
      <c r="T17" s="7"/>
      <c r="U17" s="7"/>
      <c r="V17" s="6">
        <v>6</v>
      </c>
      <c r="W17" s="6">
        <v>2208</v>
      </c>
      <c r="X17" s="8" t="s">
        <v>140</v>
      </c>
      <c r="Y17" s="6">
        <v>6</v>
      </c>
      <c r="Z17" s="9">
        <f t="shared" si="0"/>
        <v>180</v>
      </c>
      <c r="AA17" s="10">
        <f t="shared" si="1"/>
        <v>6</v>
      </c>
      <c r="AB17" s="10">
        <f t="shared" si="2"/>
        <v>180</v>
      </c>
      <c r="AC17" s="11" t="str">
        <f t="shared" si="3"/>
        <v/>
      </c>
      <c r="AD17" s="11" t="str">
        <f t="shared" si="4"/>
        <v/>
      </c>
    </row>
    <row r="18" spans="1:30" ht="15.75" customHeight="1">
      <c r="A18" s="6">
        <v>17</v>
      </c>
      <c r="B18" s="7" t="s">
        <v>141</v>
      </c>
      <c r="C18" s="6">
        <v>3800000</v>
      </c>
      <c r="D18" s="6" t="s">
        <v>31</v>
      </c>
      <c r="E18" s="7"/>
      <c r="F18" s="7" t="s">
        <v>142</v>
      </c>
      <c r="G18" s="6">
        <v>3659</v>
      </c>
      <c r="H18" s="7" t="s">
        <v>112</v>
      </c>
      <c r="I18" s="7" t="s">
        <v>34</v>
      </c>
      <c r="J18" s="8" t="s">
        <v>143</v>
      </c>
      <c r="K18" s="7" t="s">
        <v>114</v>
      </c>
      <c r="L18" s="7" t="s">
        <v>115</v>
      </c>
      <c r="M18" s="7" t="s">
        <v>116</v>
      </c>
      <c r="N18" s="6">
        <v>0</v>
      </c>
      <c r="O18" s="6">
        <v>6</v>
      </c>
      <c r="P18" s="6">
        <v>0</v>
      </c>
      <c r="Q18" s="6" t="s">
        <v>31</v>
      </c>
      <c r="R18" s="6" t="s">
        <v>39</v>
      </c>
      <c r="S18" s="6" t="s">
        <v>40</v>
      </c>
      <c r="T18" s="7"/>
      <c r="U18" s="7"/>
      <c r="V18" s="6">
        <v>193</v>
      </c>
      <c r="W18" s="6">
        <v>8390</v>
      </c>
      <c r="X18" s="8" t="s">
        <v>117</v>
      </c>
      <c r="Y18" s="6">
        <v>10</v>
      </c>
      <c r="Z18" s="9">
        <f t="shared" si="0"/>
        <v>5790</v>
      </c>
      <c r="AA18" s="10">
        <f t="shared" si="1"/>
        <v>193</v>
      </c>
      <c r="AB18" s="10">
        <f t="shared" si="2"/>
        <v>5790</v>
      </c>
      <c r="AC18" s="11" t="str">
        <f t="shared" si="3"/>
        <v/>
      </c>
      <c r="AD18" s="11" t="str">
        <f t="shared" si="4"/>
        <v/>
      </c>
    </row>
    <row r="19" spans="1:30" ht="15.75" customHeight="1">
      <c r="A19" s="6">
        <v>18</v>
      </c>
      <c r="B19" s="7" t="s">
        <v>144</v>
      </c>
      <c r="C19" s="6">
        <v>1341000</v>
      </c>
      <c r="D19" s="6" t="s">
        <v>31</v>
      </c>
      <c r="E19" s="7" t="s">
        <v>145</v>
      </c>
      <c r="F19" s="7" t="s">
        <v>146</v>
      </c>
      <c r="G19" s="6">
        <v>932</v>
      </c>
      <c r="H19" s="7" t="s">
        <v>147</v>
      </c>
      <c r="I19" s="7" t="s">
        <v>34</v>
      </c>
      <c r="J19" s="8" t="s">
        <v>148</v>
      </c>
      <c r="K19" s="7" t="s">
        <v>46</v>
      </c>
      <c r="L19" s="7" t="s">
        <v>47</v>
      </c>
      <c r="M19" s="7" t="s">
        <v>149</v>
      </c>
      <c r="N19" s="6">
        <v>0</v>
      </c>
      <c r="O19" s="6">
        <v>16</v>
      </c>
      <c r="P19" s="6">
        <v>0</v>
      </c>
      <c r="Q19" s="6" t="s">
        <v>31</v>
      </c>
      <c r="R19" s="6" t="s">
        <v>39</v>
      </c>
      <c r="S19" s="6" t="s">
        <v>95</v>
      </c>
      <c r="T19" s="7"/>
      <c r="U19" s="7"/>
      <c r="V19" s="6">
        <v>180</v>
      </c>
      <c r="W19" s="6">
        <v>1244</v>
      </c>
      <c r="X19" s="8" t="s">
        <v>49</v>
      </c>
      <c r="Y19" s="6">
        <v>10</v>
      </c>
      <c r="Z19" s="9">
        <f t="shared" si="0"/>
        <v>5400</v>
      </c>
      <c r="AA19" s="10">
        <f t="shared" si="1"/>
        <v>180</v>
      </c>
      <c r="AB19" s="10">
        <f t="shared" si="2"/>
        <v>5400</v>
      </c>
      <c r="AC19" s="11" t="str">
        <f t="shared" si="3"/>
        <v/>
      </c>
      <c r="AD19" s="11" t="str">
        <f t="shared" si="4"/>
        <v/>
      </c>
    </row>
    <row r="20" spans="1:30" ht="15.75" customHeight="1">
      <c r="A20" s="6">
        <v>19</v>
      </c>
      <c r="B20" s="7" t="s">
        <v>150</v>
      </c>
      <c r="C20" s="6">
        <v>50000</v>
      </c>
      <c r="D20" s="6" t="s">
        <v>31</v>
      </c>
      <c r="E20" s="7"/>
      <c r="F20" s="7" t="s">
        <v>151</v>
      </c>
      <c r="G20" s="6">
        <v>1624</v>
      </c>
      <c r="H20" s="7" t="s">
        <v>152</v>
      </c>
      <c r="I20" s="7" t="s">
        <v>34</v>
      </c>
      <c r="J20" s="8" t="s">
        <v>153</v>
      </c>
      <c r="K20" s="7" t="s">
        <v>154</v>
      </c>
      <c r="L20" s="7" t="s">
        <v>155</v>
      </c>
      <c r="M20" s="7" t="s">
        <v>156</v>
      </c>
      <c r="N20" s="6">
        <v>0</v>
      </c>
      <c r="O20" s="6">
        <v>4</v>
      </c>
      <c r="P20" s="6">
        <v>0</v>
      </c>
      <c r="Q20" s="6" t="s">
        <v>31</v>
      </c>
      <c r="R20" s="6" t="s">
        <v>39</v>
      </c>
      <c r="S20" s="6" t="s">
        <v>40</v>
      </c>
      <c r="T20" s="7"/>
      <c r="U20" s="7"/>
      <c r="V20" s="6">
        <v>29</v>
      </c>
      <c r="W20" s="6">
        <v>3815</v>
      </c>
      <c r="X20" s="8" t="s">
        <v>157</v>
      </c>
      <c r="Y20" s="6">
        <v>10</v>
      </c>
      <c r="Z20" s="9">
        <f t="shared" si="0"/>
        <v>870</v>
      </c>
      <c r="AA20" s="10">
        <f t="shared" si="1"/>
        <v>29</v>
      </c>
      <c r="AB20" s="10">
        <f t="shared" si="2"/>
        <v>870</v>
      </c>
      <c r="AC20" s="11" t="str">
        <f t="shared" si="3"/>
        <v/>
      </c>
      <c r="AD20" s="11" t="str">
        <f t="shared" si="4"/>
        <v/>
      </c>
    </row>
    <row r="21" spans="1:30" ht="15.75" customHeight="1">
      <c r="A21" s="6">
        <v>20</v>
      </c>
      <c r="B21" s="7" t="s">
        <v>158</v>
      </c>
      <c r="C21" s="6">
        <v>130000</v>
      </c>
      <c r="D21" s="6" t="s">
        <v>31</v>
      </c>
      <c r="E21" s="7"/>
      <c r="F21" s="7" t="s">
        <v>159</v>
      </c>
      <c r="G21" s="6">
        <v>2193</v>
      </c>
      <c r="H21" s="7" t="s">
        <v>160</v>
      </c>
      <c r="I21" s="7" t="s">
        <v>34</v>
      </c>
      <c r="J21" s="8" t="s">
        <v>161</v>
      </c>
      <c r="K21" s="7" t="s">
        <v>81</v>
      </c>
      <c r="L21" s="7" t="s">
        <v>82</v>
      </c>
      <c r="M21" s="7" t="s">
        <v>162</v>
      </c>
      <c r="N21" s="6">
        <v>0</v>
      </c>
      <c r="O21" s="6">
        <v>34</v>
      </c>
      <c r="P21" s="6">
        <v>0</v>
      </c>
      <c r="Q21" s="6" t="s">
        <v>31</v>
      </c>
      <c r="R21" s="6" t="s">
        <v>39</v>
      </c>
      <c r="S21" s="6"/>
      <c r="T21" s="7"/>
      <c r="U21" s="7"/>
      <c r="V21" s="6">
        <v>29</v>
      </c>
      <c r="W21" s="6">
        <v>299</v>
      </c>
      <c r="X21" s="8" t="s">
        <v>84</v>
      </c>
      <c r="Y21" s="6">
        <v>11</v>
      </c>
      <c r="Z21" s="9">
        <f t="shared" si="0"/>
        <v>870</v>
      </c>
      <c r="AA21" s="10">
        <f t="shared" si="1"/>
        <v>29</v>
      </c>
      <c r="AB21" s="10">
        <f t="shared" si="2"/>
        <v>870</v>
      </c>
      <c r="AC21" s="11" t="str">
        <f t="shared" si="3"/>
        <v/>
      </c>
      <c r="AD21" s="11" t="str">
        <f t="shared" si="4"/>
        <v/>
      </c>
    </row>
    <row r="22" spans="1:30" ht="15.75" customHeight="1">
      <c r="A22" s="6">
        <v>21</v>
      </c>
      <c r="B22" s="7" t="s">
        <v>134</v>
      </c>
      <c r="C22" s="6">
        <v>4534000</v>
      </c>
      <c r="D22" s="6" t="s">
        <v>31</v>
      </c>
      <c r="E22" s="7"/>
      <c r="F22" s="7" t="s">
        <v>163</v>
      </c>
      <c r="G22" s="6">
        <v>2162</v>
      </c>
      <c r="H22" s="7" t="s">
        <v>55</v>
      </c>
      <c r="I22" s="7" t="s">
        <v>34</v>
      </c>
      <c r="J22" s="8" t="s">
        <v>164</v>
      </c>
      <c r="K22" s="7" t="s">
        <v>137</v>
      </c>
      <c r="L22" s="7" t="s">
        <v>138</v>
      </c>
      <c r="M22" s="7" t="s">
        <v>165</v>
      </c>
      <c r="N22" s="6">
        <v>0</v>
      </c>
      <c r="O22" s="6">
        <v>14</v>
      </c>
      <c r="P22" s="6">
        <v>0</v>
      </c>
      <c r="Q22" s="6" t="s">
        <v>31</v>
      </c>
      <c r="R22" s="6" t="s">
        <v>39</v>
      </c>
      <c r="S22" s="6" t="s">
        <v>40</v>
      </c>
      <c r="T22" s="7"/>
      <c r="U22" s="7"/>
      <c r="V22" s="6">
        <v>7</v>
      </c>
      <c r="W22" s="6">
        <v>2091</v>
      </c>
      <c r="X22" s="8" t="s">
        <v>140</v>
      </c>
      <c r="Y22" s="6">
        <v>7</v>
      </c>
      <c r="Z22" s="9">
        <f t="shared" si="0"/>
        <v>210</v>
      </c>
      <c r="AA22" s="10">
        <f t="shared" si="1"/>
        <v>7</v>
      </c>
      <c r="AB22" s="10">
        <f t="shared" si="2"/>
        <v>210</v>
      </c>
      <c r="AC22" s="11" t="str">
        <f t="shared" si="3"/>
        <v/>
      </c>
      <c r="AD22" s="11" t="str">
        <f t="shared" si="4"/>
        <v/>
      </c>
    </row>
    <row r="23" spans="1:30" ht="15.75" customHeight="1">
      <c r="A23" s="6">
        <v>22</v>
      </c>
      <c r="B23" s="7" t="s">
        <v>166</v>
      </c>
      <c r="C23" s="6">
        <v>1869000</v>
      </c>
      <c r="D23" s="6" t="s">
        <v>31</v>
      </c>
      <c r="E23" s="7"/>
      <c r="F23" s="7" t="s">
        <v>167</v>
      </c>
      <c r="G23" s="6">
        <v>2602</v>
      </c>
      <c r="H23" s="7" t="s">
        <v>55</v>
      </c>
      <c r="I23" s="7" t="s">
        <v>34</v>
      </c>
      <c r="J23" s="8" t="s">
        <v>168</v>
      </c>
      <c r="K23" s="7" t="s">
        <v>169</v>
      </c>
      <c r="L23" s="7" t="s">
        <v>170</v>
      </c>
      <c r="M23" s="7" t="s">
        <v>171</v>
      </c>
      <c r="N23" s="6">
        <v>0</v>
      </c>
      <c r="O23" s="6">
        <v>4</v>
      </c>
      <c r="P23" s="6">
        <v>0</v>
      </c>
      <c r="Q23" s="6" t="s">
        <v>31</v>
      </c>
      <c r="R23" s="6" t="s">
        <v>39</v>
      </c>
      <c r="S23" s="6" t="s">
        <v>40</v>
      </c>
      <c r="T23" s="7"/>
      <c r="U23" s="7"/>
      <c r="V23" s="6">
        <v>7</v>
      </c>
      <c r="W23" s="6">
        <v>9555</v>
      </c>
      <c r="X23" s="8" t="s">
        <v>172</v>
      </c>
      <c r="Y23" s="6">
        <v>10</v>
      </c>
      <c r="Z23" s="9">
        <f t="shared" si="0"/>
        <v>210</v>
      </c>
      <c r="AA23" s="10">
        <f t="shared" si="1"/>
        <v>7</v>
      </c>
      <c r="AB23" s="10">
        <f t="shared" si="2"/>
        <v>210</v>
      </c>
      <c r="AC23" s="11" t="str">
        <f t="shared" si="3"/>
        <v/>
      </c>
      <c r="AD23" s="11" t="str">
        <f t="shared" si="4"/>
        <v/>
      </c>
    </row>
    <row r="24" spans="1:30" ht="15.75" customHeight="1">
      <c r="A24" s="6">
        <v>23</v>
      </c>
      <c r="B24" s="7" t="s">
        <v>173</v>
      </c>
      <c r="C24" s="6">
        <v>4320000</v>
      </c>
      <c r="D24" s="6" t="s">
        <v>31</v>
      </c>
      <c r="E24" s="7"/>
      <c r="F24" s="7" t="s">
        <v>174</v>
      </c>
      <c r="G24" s="6">
        <v>1513</v>
      </c>
      <c r="H24" s="7" t="s">
        <v>175</v>
      </c>
      <c r="I24" s="7" t="s">
        <v>34</v>
      </c>
      <c r="J24" s="8" t="s">
        <v>176</v>
      </c>
      <c r="K24" s="7" t="s">
        <v>177</v>
      </c>
      <c r="L24" s="7" t="s">
        <v>178</v>
      </c>
      <c r="M24" s="7" t="s">
        <v>179</v>
      </c>
      <c r="N24" s="6">
        <v>0</v>
      </c>
      <c r="O24" s="6">
        <v>2</v>
      </c>
      <c r="P24" s="6">
        <v>0</v>
      </c>
      <c r="Q24" s="6" t="s">
        <v>31</v>
      </c>
      <c r="R24" s="6" t="s">
        <v>39</v>
      </c>
      <c r="S24" s="6"/>
      <c r="T24" s="7"/>
      <c r="U24" s="7"/>
      <c r="V24" s="6">
        <v>5</v>
      </c>
      <c r="W24" s="6">
        <v>3933</v>
      </c>
      <c r="X24" s="8" t="s">
        <v>180</v>
      </c>
      <c r="Y24" s="6">
        <v>10</v>
      </c>
      <c r="Z24" s="9">
        <f t="shared" si="0"/>
        <v>150</v>
      </c>
      <c r="AA24" s="10">
        <f t="shared" si="1"/>
        <v>5</v>
      </c>
      <c r="AB24" s="10">
        <f t="shared" si="2"/>
        <v>150</v>
      </c>
      <c r="AC24" s="11" t="str">
        <f t="shared" si="3"/>
        <v/>
      </c>
      <c r="AD24" s="11" t="str">
        <f t="shared" si="4"/>
        <v/>
      </c>
    </row>
    <row r="25" spans="1:30" ht="15.75" customHeight="1">
      <c r="A25" s="6">
        <v>24</v>
      </c>
      <c r="B25" s="7" t="s">
        <v>181</v>
      </c>
      <c r="C25" s="6">
        <v>2875000</v>
      </c>
      <c r="D25" s="6" t="s">
        <v>31</v>
      </c>
      <c r="E25" s="7"/>
      <c r="F25" s="7" t="s">
        <v>182</v>
      </c>
      <c r="G25" s="6">
        <v>1632</v>
      </c>
      <c r="H25" s="7" t="s">
        <v>183</v>
      </c>
      <c r="I25" s="7" t="s">
        <v>34</v>
      </c>
      <c r="J25" s="8" t="s">
        <v>184</v>
      </c>
      <c r="K25" s="7" t="s">
        <v>185</v>
      </c>
      <c r="L25" s="7" t="s">
        <v>186</v>
      </c>
      <c r="M25" s="7" t="s">
        <v>187</v>
      </c>
      <c r="N25" s="6">
        <v>0</v>
      </c>
      <c r="O25" s="6">
        <v>0</v>
      </c>
      <c r="P25" s="6">
        <v>0</v>
      </c>
      <c r="Q25" s="6" t="s">
        <v>31</v>
      </c>
      <c r="R25" s="6" t="s">
        <v>39</v>
      </c>
      <c r="S25" s="6" t="s">
        <v>40</v>
      </c>
      <c r="T25" s="7"/>
      <c r="U25" s="7"/>
      <c r="V25" s="6">
        <v>1</v>
      </c>
      <c r="W25" s="6">
        <v>261</v>
      </c>
      <c r="X25" s="8" t="s">
        <v>188</v>
      </c>
      <c r="Y25" s="6">
        <v>10</v>
      </c>
      <c r="Z25" s="9">
        <f t="shared" si="0"/>
        <v>30</v>
      </c>
      <c r="AA25" s="10">
        <f t="shared" si="1"/>
        <v>1</v>
      </c>
      <c r="AB25" s="10">
        <f t="shared" si="2"/>
        <v>30</v>
      </c>
      <c r="AC25" s="11" t="str">
        <f t="shared" si="3"/>
        <v/>
      </c>
      <c r="AD25" s="11" t="str">
        <f t="shared" si="4"/>
        <v/>
      </c>
    </row>
    <row r="26" spans="1:30" ht="15.75" customHeight="1">
      <c r="A26" s="6">
        <v>25</v>
      </c>
      <c r="B26" s="7" t="s">
        <v>189</v>
      </c>
      <c r="C26" s="6">
        <v>490000</v>
      </c>
      <c r="D26" s="6" t="s">
        <v>31</v>
      </c>
      <c r="E26" s="7"/>
      <c r="F26" s="7" t="s">
        <v>190</v>
      </c>
      <c r="G26" s="6">
        <v>2461</v>
      </c>
      <c r="H26" s="7" t="s">
        <v>191</v>
      </c>
      <c r="I26" s="7" t="s">
        <v>34</v>
      </c>
      <c r="J26" s="8" t="s">
        <v>192</v>
      </c>
      <c r="K26" s="7" t="s">
        <v>193</v>
      </c>
      <c r="L26" s="7" t="s">
        <v>194</v>
      </c>
      <c r="M26" s="7" t="s">
        <v>195</v>
      </c>
      <c r="N26" s="6">
        <v>0</v>
      </c>
      <c r="O26" s="6">
        <v>5</v>
      </c>
      <c r="P26" s="6">
        <v>0</v>
      </c>
      <c r="Q26" s="6" t="s">
        <v>31</v>
      </c>
      <c r="R26" s="6"/>
      <c r="S26" s="6"/>
      <c r="T26" s="7"/>
      <c r="U26" s="7"/>
      <c r="V26" s="6">
        <v>54</v>
      </c>
      <c r="W26" s="6">
        <v>4086</v>
      </c>
      <c r="X26" s="8" t="s">
        <v>196</v>
      </c>
      <c r="Y26" s="6">
        <v>10</v>
      </c>
      <c r="Z26" s="9">
        <f t="shared" si="0"/>
        <v>1620</v>
      </c>
      <c r="AA26" s="10" t="str">
        <f t="shared" si="1"/>
        <v/>
      </c>
      <c r="AB26" s="10" t="str">
        <f t="shared" si="2"/>
        <v/>
      </c>
      <c r="AC26" s="11">
        <f t="shared" si="3"/>
        <v>54</v>
      </c>
      <c r="AD26" s="11">
        <f t="shared" si="4"/>
        <v>1620</v>
      </c>
    </row>
    <row r="27" spans="1:30" ht="15.75" customHeight="1">
      <c r="A27" s="6">
        <v>26</v>
      </c>
      <c r="B27" s="7" t="s">
        <v>166</v>
      </c>
      <c r="C27" s="6">
        <v>1981000</v>
      </c>
      <c r="D27" s="6" t="s">
        <v>31</v>
      </c>
      <c r="E27" s="7"/>
      <c r="F27" s="7" t="s">
        <v>197</v>
      </c>
      <c r="G27" s="6">
        <v>2168</v>
      </c>
      <c r="H27" s="7" t="s">
        <v>55</v>
      </c>
      <c r="I27" s="7" t="s">
        <v>34</v>
      </c>
      <c r="J27" s="8" t="s">
        <v>198</v>
      </c>
      <c r="K27" s="7" t="s">
        <v>137</v>
      </c>
      <c r="L27" s="7" t="s">
        <v>138</v>
      </c>
      <c r="M27" s="7" t="s">
        <v>199</v>
      </c>
      <c r="N27" s="6">
        <v>0</v>
      </c>
      <c r="O27" s="6">
        <v>14</v>
      </c>
      <c r="P27" s="6">
        <v>0</v>
      </c>
      <c r="Q27" s="6" t="s">
        <v>31</v>
      </c>
      <c r="R27" s="6" t="s">
        <v>39</v>
      </c>
      <c r="S27" s="6" t="s">
        <v>40</v>
      </c>
      <c r="T27" s="7"/>
      <c r="U27" s="7"/>
      <c r="V27" s="6">
        <v>6</v>
      </c>
      <c r="W27" s="6">
        <v>10301</v>
      </c>
      <c r="X27" s="8" t="s">
        <v>140</v>
      </c>
      <c r="Y27" s="6">
        <v>11</v>
      </c>
      <c r="Z27" s="9">
        <f t="shared" si="0"/>
        <v>180</v>
      </c>
      <c r="AA27" s="10">
        <f t="shared" si="1"/>
        <v>6</v>
      </c>
      <c r="AB27" s="10">
        <f t="shared" si="2"/>
        <v>180</v>
      </c>
      <c r="AC27" s="11" t="str">
        <f t="shared" si="3"/>
        <v/>
      </c>
      <c r="AD27" s="11" t="str">
        <f t="shared" si="4"/>
        <v/>
      </c>
    </row>
    <row r="28" spans="1:30" ht="15.75" customHeight="1">
      <c r="A28" s="6">
        <v>27</v>
      </c>
      <c r="B28" s="7" t="s">
        <v>53</v>
      </c>
      <c r="C28" s="6">
        <v>2056000</v>
      </c>
      <c r="D28" s="6" t="s">
        <v>31</v>
      </c>
      <c r="E28" s="7"/>
      <c r="F28" s="7" t="s">
        <v>200</v>
      </c>
      <c r="G28" s="6">
        <v>2878</v>
      </c>
      <c r="H28" s="7" t="s">
        <v>55</v>
      </c>
      <c r="I28" s="7" t="s">
        <v>34</v>
      </c>
      <c r="J28" s="8" t="s">
        <v>201</v>
      </c>
      <c r="K28" s="7" t="s">
        <v>169</v>
      </c>
      <c r="L28" s="7" t="s">
        <v>170</v>
      </c>
      <c r="M28" s="7" t="s">
        <v>202</v>
      </c>
      <c r="N28" s="6">
        <v>0</v>
      </c>
      <c r="O28" s="6">
        <v>4</v>
      </c>
      <c r="P28" s="6">
        <v>0</v>
      </c>
      <c r="Q28" s="6" t="s">
        <v>31</v>
      </c>
      <c r="R28" s="6" t="s">
        <v>39</v>
      </c>
      <c r="S28" s="6"/>
      <c r="T28" s="7"/>
      <c r="U28" s="7"/>
      <c r="V28" s="6">
        <v>5</v>
      </c>
      <c r="W28" s="6">
        <v>3339</v>
      </c>
      <c r="X28" s="8" t="s">
        <v>172</v>
      </c>
      <c r="Y28" s="6">
        <v>5</v>
      </c>
      <c r="Z28" s="9">
        <f t="shared" si="0"/>
        <v>150</v>
      </c>
      <c r="AA28" s="10">
        <f t="shared" si="1"/>
        <v>5</v>
      </c>
      <c r="AB28" s="10">
        <f t="shared" si="2"/>
        <v>150</v>
      </c>
      <c r="AC28" s="11" t="str">
        <f t="shared" si="3"/>
        <v/>
      </c>
      <c r="AD28" s="11" t="str">
        <f t="shared" si="4"/>
        <v/>
      </c>
    </row>
    <row r="29" spans="1:30" ht="15.75" customHeight="1">
      <c r="A29" s="6">
        <v>28</v>
      </c>
      <c r="B29" s="7" t="s">
        <v>203</v>
      </c>
      <c r="C29" s="6">
        <v>1981000</v>
      </c>
      <c r="D29" s="6" t="s">
        <v>31</v>
      </c>
      <c r="E29" s="7"/>
      <c r="F29" s="7" t="s">
        <v>204</v>
      </c>
      <c r="G29" s="6">
        <v>2542</v>
      </c>
      <c r="H29" s="7" t="s">
        <v>55</v>
      </c>
      <c r="I29" s="7" t="s">
        <v>34</v>
      </c>
      <c r="J29" s="8" t="s">
        <v>205</v>
      </c>
      <c r="K29" s="7" t="s">
        <v>169</v>
      </c>
      <c r="L29" s="7" t="s">
        <v>170</v>
      </c>
      <c r="M29" s="7" t="s">
        <v>206</v>
      </c>
      <c r="N29" s="6">
        <v>0</v>
      </c>
      <c r="O29" s="6">
        <v>4</v>
      </c>
      <c r="P29" s="6">
        <v>0</v>
      </c>
      <c r="Q29" s="6" t="s">
        <v>31</v>
      </c>
      <c r="R29" s="6" t="s">
        <v>39</v>
      </c>
      <c r="S29" s="6" t="s">
        <v>40</v>
      </c>
      <c r="T29" s="7"/>
      <c r="U29" s="7"/>
      <c r="V29" s="6">
        <v>16</v>
      </c>
      <c r="W29" s="6">
        <v>32059</v>
      </c>
      <c r="X29" s="8" t="s">
        <v>172</v>
      </c>
      <c r="Y29" s="6">
        <v>8</v>
      </c>
      <c r="Z29" s="9">
        <f t="shared" si="0"/>
        <v>480</v>
      </c>
      <c r="AA29" s="10">
        <f t="shared" si="1"/>
        <v>16</v>
      </c>
      <c r="AB29" s="10">
        <f t="shared" si="2"/>
        <v>480</v>
      </c>
      <c r="AC29" s="11" t="str">
        <f t="shared" si="3"/>
        <v/>
      </c>
      <c r="AD29" s="11" t="str">
        <f t="shared" si="4"/>
        <v/>
      </c>
    </row>
    <row r="30" spans="1:30" ht="15.75" customHeight="1">
      <c r="A30" s="6">
        <v>29</v>
      </c>
      <c r="B30" s="7" t="s">
        <v>207</v>
      </c>
      <c r="C30" s="6">
        <v>225000</v>
      </c>
      <c r="D30" s="6" t="s">
        <v>31</v>
      </c>
      <c r="E30" s="7" t="s">
        <v>145</v>
      </c>
      <c r="F30" s="7" t="s">
        <v>208</v>
      </c>
      <c r="G30" s="6">
        <v>2212</v>
      </c>
      <c r="H30" s="7" t="s">
        <v>55</v>
      </c>
      <c r="I30" s="7" t="s">
        <v>34</v>
      </c>
      <c r="J30" s="8" t="s">
        <v>209</v>
      </c>
      <c r="K30" s="7" t="s">
        <v>210</v>
      </c>
      <c r="L30" s="7" t="s">
        <v>178</v>
      </c>
      <c r="M30" s="7" t="s">
        <v>211</v>
      </c>
      <c r="N30" s="6">
        <v>0</v>
      </c>
      <c r="O30" s="6">
        <v>7</v>
      </c>
      <c r="P30" s="6">
        <v>0</v>
      </c>
      <c r="Q30" s="6" t="s">
        <v>31</v>
      </c>
      <c r="R30" s="6" t="s">
        <v>39</v>
      </c>
      <c r="S30" s="6" t="s">
        <v>40</v>
      </c>
      <c r="T30" s="7"/>
      <c r="U30" s="7"/>
      <c r="V30" s="6">
        <v>21</v>
      </c>
      <c r="W30" s="6">
        <v>454</v>
      </c>
      <c r="X30" s="8" t="s">
        <v>212</v>
      </c>
      <c r="Y30" s="6">
        <v>4</v>
      </c>
      <c r="Z30" s="9">
        <f t="shared" si="0"/>
        <v>630</v>
      </c>
      <c r="AA30" s="10">
        <f t="shared" si="1"/>
        <v>21</v>
      </c>
      <c r="AB30" s="10">
        <f t="shared" si="2"/>
        <v>630</v>
      </c>
      <c r="AC30" s="11" t="str">
        <f t="shared" si="3"/>
        <v/>
      </c>
      <c r="AD30" s="11" t="str">
        <f t="shared" si="4"/>
        <v/>
      </c>
    </row>
    <row r="31" spans="1:30" ht="15.75" customHeight="1">
      <c r="A31" s="6">
        <v>30</v>
      </c>
      <c r="B31" s="7" t="s">
        <v>213</v>
      </c>
      <c r="C31" s="6">
        <v>1800000</v>
      </c>
      <c r="D31" s="6" t="s">
        <v>31</v>
      </c>
      <c r="E31" s="7"/>
      <c r="F31" s="7" t="s">
        <v>214</v>
      </c>
      <c r="G31" s="6">
        <v>3648</v>
      </c>
      <c r="H31" s="7" t="s">
        <v>215</v>
      </c>
      <c r="I31" s="7" t="s">
        <v>34</v>
      </c>
      <c r="J31" s="8" t="s">
        <v>216</v>
      </c>
      <c r="K31" s="7" t="s">
        <v>114</v>
      </c>
      <c r="L31" s="7" t="s">
        <v>115</v>
      </c>
      <c r="M31" s="7" t="s">
        <v>217</v>
      </c>
      <c r="N31" s="6">
        <v>0</v>
      </c>
      <c r="O31" s="6">
        <v>6</v>
      </c>
      <c r="P31" s="6">
        <v>0</v>
      </c>
      <c r="Q31" s="6" t="s">
        <v>31</v>
      </c>
      <c r="R31" s="6" t="s">
        <v>39</v>
      </c>
      <c r="S31" s="6" t="s">
        <v>40</v>
      </c>
      <c r="T31" s="7"/>
      <c r="U31" s="7"/>
      <c r="V31" s="6">
        <v>96</v>
      </c>
      <c r="W31" s="6">
        <v>5627</v>
      </c>
      <c r="X31" s="8" t="s">
        <v>117</v>
      </c>
      <c r="Y31" s="6">
        <v>10</v>
      </c>
      <c r="Z31" s="9">
        <f t="shared" si="0"/>
        <v>2880</v>
      </c>
      <c r="AA31" s="10">
        <f t="shared" si="1"/>
        <v>96</v>
      </c>
      <c r="AB31" s="10">
        <f t="shared" si="2"/>
        <v>2880</v>
      </c>
      <c r="AC31" s="11" t="str">
        <f t="shared" si="3"/>
        <v/>
      </c>
      <c r="AD31" s="11" t="str">
        <f t="shared" si="4"/>
        <v/>
      </c>
    </row>
    <row r="32" spans="1:30" ht="15.75" customHeight="1">
      <c r="A32" s="6">
        <v>31</v>
      </c>
      <c r="B32" s="7" t="s">
        <v>218</v>
      </c>
      <c r="C32" s="6">
        <v>235000</v>
      </c>
      <c r="D32" s="6" t="s">
        <v>31</v>
      </c>
      <c r="E32" s="7"/>
      <c r="F32" s="7" t="s">
        <v>219</v>
      </c>
      <c r="G32" s="6">
        <v>1793</v>
      </c>
      <c r="H32" s="7" t="s">
        <v>220</v>
      </c>
      <c r="I32" s="7" t="s">
        <v>34</v>
      </c>
      <c r="J32" s="8" t="s">
        <v>221</v>
      </c>
      <c r="K32" s="7" t="s">
        <v>81</v>
      </c>
      <c r="L32" s="7" t="s">
        <v>82</v>
      </c>
      <c r="M32" s="7" t="s">
        <v>162</v>
      </c>
      <c r="N32" s="6">
        <v>0</v>
      </c>
      <c r="O32" s="6">
        <v>34</v>
      </c>
      <c r="P32" s="6">
        <v>0</v>
      </c>
      <c r="Q32" s="6" t="s">
        <v>31</v>
      </c>
      <c r="R32" s="6" t="s">
        <v>39</v>
      </c>
      <c r="S32" s="6"/>
      <c r="T32" s="7"/>
      <c r="U32" s="7"/>
      <c r="V32" s="6">
        <v>9</v>
      </c>
      <c r="W32" s="6">
        <v>204</v>
      </c>
      <c r="X32" s="8" t="s">
        <v>84</v>
      </c>
      <c r="Y32" s="6">
        <v>11</v>
      </c>
      <c r="Z32" s="9">
        <f t="shared" si="0"/>
        <v>270</v>
      </c>
      <c r="AA32" s="10">
        <f t="shared" si="1"/>
        <v>9</v>
      </c>
      <c r="AB32" s="10">
        <f>IF(ISNUMBER(SEARCH("П",R32)), Z32:Z130, "")</f>
        <v>270</v>
      </c>
      <c r="AC32" s="11" t="str">
        <f t="shared" si="3"/>
        <v/>
      </c>
      <c r="AD32" s="11" t="str">
        <f t="shared" si="4"/>
        <v/>
      </c>
    </row>
    <row r="33" spans="1:30" ht="15.75" customHeight="1">
      <c r="A33" s="6">
        <v>32</v>
      </c>
      <c r="B33" s="7" t="s">
        <v>222</v>
      </c>
      <c r="C33" s="6">
        <v>1120000</v>
      </c>
      <c r="D33" s="6" t="s">
        <v>31</v>
      </c>
      <c r="E33" s="7"/>
      <c r="F33" s="7" t="s">
        <v>223</v>
      </c>
      <c r="G33" s="6">
        <v>1501</v>
      </c>
      <c r="H33" s="7" t="s">
        <v>33</v>
      </c>
      <c r="I33" s="7" t="s">
        <v>34</v>
      </c>
      <c r="J33" s="8" t="s">
        <v>224</v>
      </c>
      <c r="K33" s="7" t="s">
        <v>36</v>
      </c>
      <c r="L33" s="7" t="s">
        <v>37</v>
      </c>
      <c r="M33" s="7" t="s">
        <v>225</v>
      </c>
      <c r="N33" s="6">
        <v>0</v>
      </c>
      <c r="O33" s="6">
        <v>12</v>
      </c>
      <c r="P33" s="6">
        <v>0</v>
      </c>
      <c r="Q33" s="6" t="s">
        <v>31</v>
      </c>
      <c r="R33" s="6" t="s">
        <v>39</v>
      </c>
      <c r="S33" s="6" t="s">
        <v>40</v>
      </c>
      <c r="T33" s="7"/>
      <c r="U33" s="7"/>
      <c r="V33" s="6">
        <v>22</v>
      </c>
      <c r="W33" s="6">
        <v>31011</v>
      </c>
      <c r="X33" s="8" t="s">
        <v>41</v>
      </c>
      <c r="Y33" s="6">
        <v>6</v>
      </c>
      <c r="Z33" s="9">
        <f t="shared" si="0"/>
        <v>660</v>
      </c>
      <c r="AA33" s="10">
        <f t="shared" si="1"/>
        <v>22</v>
      </c>
      <c r="AB33" s="10">
        <f t="shared" ref="AB33:AB287" si="5">IF(ISNUMBER(SEARCH("П", R33)), Z33:Z131, "")</f>
        <v>660</v>
      </c>
      <c r="AC33" s="11" t="str">
        <f t="shared" si="3"/>
        <v/>
      </c>
      <c r="AD33" s="11" t="str">
        <f t="shared" si="4"/>
        <v/>
      </c>
    </row>
    <row r="34" spans="1:30" ht="15.75" customHeight="1">
      <c r="A34" s="6">
        <v>33</v>
      </c>
      <c r="B34" s="7" t="s">
        <v>226</v>
      </c>
      <c r="C34" s="6">
        <v>0</v>
      </c>
      <c r="D34" s="6" t="s">
        <v>31</v>
      </c>
      <c r="E34" s="7"/>
      <c r="F34" s="7" t="s">
        <v>227</v>
      </c>
      <c r="G34" s="6">
        <v>2805</v>
      </c>
      <c r="H34" s="7" t="s">
        <v>228</v>
      </c>
      <c r="I34" s="7" t="s">
        <v>34</v>
      </c>
      <c r="J34" s="8" t="s">
        <v>229</v>
      </c>
      <c r="K34" s="7" t="s">
        <v>230</v>
      </c>
      <c r="L34" s="7" t="s">
        <v>231</v>
      </c>
      <c r="M34" s="7" t="s">
        <v>232</v>
      </c>
      <c r="N34" s="6">
        <v>0</v>
      </c>
      <c r="O34" s="6">
        <v>0</v>
      </c>
      <c r="P34" s="6">
        <v>0</v>
      </c>
      <c r="Q34" s="6" t="s">
        <v>31</v>
      </c>
      <c r="R34" s="6"/>
      <c r="S34" s="6"/>
      <c r="T34" s="7"/>
      <c r="U34" s="7"/>
      <c r="V34" s="6">
        <v>5</v>
      </c>
      <c r="W34" s="6">
        <v>243</v>
      </c>
      <c r="X34" s="8" t="s">
        <v>233</v>
      </c>
      <c r="Y34" s="6">
        <v>10</v>
      </c>
      <c r="Z34" s="9">
        <f t="shared" si="0"/>
        <v>150</v>
      </c>
      <c r="AA34" s="10" t="str">
        <f t="shared" si="1"/>
        <v/>
      </c>
      <c r="AB34" s="10" t="str">
        <f t="shared" si="5"/>
        <v/>
      </c>
      <c r="AC34" s="11">
        <f t="shared" si="3"/>
        <v>5</v>
      </c>
      <c r="AD34" s="11">
        <f t="shared" si="4"/>
        <v>150</v>
      </c>
    </row>
    <row r="35" spans="1:30" ht="15.75" customHeight="1">
      <c r="A35" s="6">
        <v>34</v>
      </c>
      <c r="B35" s="7" t="s">
        <v>234</v>
      </c>
      <c r="C35" s="6">
        <v>1520000</v>
      </c>
      <c r="D35" s="6" t="s">
        <v>31</v>
      </c>
      <c r="E35" s="7"/>
      <c r="F35" s="7" t="s">
        <v>235</v>
      </c>
      <c r="G35" s="6">
        <v>914</v>
      </c>
      <c r="H35" s="7" t="s">
        <v>55</v>
      </c>
      <c r="I35" s="7" t="s">
        <v>34</v>
      </c>
      <c r="J35" s="8" t="s">
        <v>236</v>
      </c>
      <c r="K35" s="7" t="s">
        <v>237</v>
      </c>
      <c r="L35" s="7" t="s">
        <v>238</v>
      </c>
      <c r="M35" s="7" t="s">
        <v>239</v>
      </c>
      <c r="N35" s="6">
        <v>0</v>
      </c>
      <c r="O35" s="6">
        <v>21</v>
      </c>
      <c r="P35" s="6">
        <v>0</v>
      </c>
      <c r="Q35" s="6" t="s">
        <v>31</v>
      </c>
      <c r="R35" s="6" t="s">
        <v>39</v>
      </c>
      <c r="S35" s="6" t="s">
        <v>40</v>
      </c>
      <c r="T35" s="7"/>
      <c r="U35" s="7"/>
      <c r="V35" s="6">
        <v>4</v>
      </c>
      <c r="W35" s="6">
        <v>68</v>
      </c>
      <c r="X35" s="8" t="s">
        <v>240</v>
      </c>
      <c r="Y35" s="6">
        <v>9</v>
      </c>
      <c r="Z35" s="9">
        <f t="shared" si="0"/>
        <v>120</v>
      </c>
      <c r="AA35" s="10">
        <f t="shared" si="1"/>
        <v>4</v>
      </c>
      <c r="AB35" s="10">
        <f t="shared" si="5"/>
        <v>120</v>
      </c>
      <c r="AC35" s="11" t="str">
        <f t="shared" si="3"/>
        <v/>
      </c>
      <c r="AD35" s="11" t="str">
        <f t="shared" si="4"/>
        <v/>
      </c>
    </row>
    <row r="36" spans="1:30" ht="15.75" customHeight="1">
      <c r="A36" s="6">
        <v>35</v>
      </c>
      <c r="B36" s="7" t="s">
        <v>241</v>
      </c>
      <c r="C36" s="6">
        <v>370000</v>
      </c>
      <c r="D36" s="6" t="s">
        <v>31</v>
      </c>
      <c r="E36" s="7"/>
      <c r="F36" s="7" t="s">
        <v>242</v>
      </c>
      <c r="G36" s="6">
        <v>1697</v>
      </c>
      <c r="H36" s="7" t="s">
        <v>243</v>
      </c>
      <c r="I36" s="7" t="s">
        <v>34</v>
      </c>
      <c r="J36" s="8" t="s">
        <v>244</v>
      </c>
      <c r="K36" s="7" t="s">
        <v>245</v>
      </c>
      <c r="L36" s="7" t="s">
        <v>246</v>
      </c>
      <c r="M36" s="7" t="s">
        <v>247</v>
      </c>
      <c r="N36" s="6">
        <v>0</v>
      </c>
      <c r="O36" s="6">
        <v>66</v>
      </c>
      <c r="P36" s="6">
        <v>0</v>
      </c>
      <c r="Q36" s="6" t="s">
        <v>31</v>
      </c>
      <c r="R36" s="6"/>
      <c r="S36" s="6" t="s">
        <v>40</v>
      </c>
      <c r="T36" s="7"/>
      <c r="U36" s="7"/>
      <c r="V36" s="6">
        <v>7</v>
      </c>
      <c r="W36" s="6">
        <v>638</v>
      </c>
      <c r="X36" s="8" t="s">
        <v>248</v>
      </c>
      <c r="Y36" s="6">
        <v>11</v>
      </c>
      <c r="Z36" s="9">
        <f t="shared" si="0"/>
        <v>210</v>
      </c>
      <c r="AA36" s="10" t="str">
        <f t="shared" si="1"/>
        <v/>
      </c>
      <c r="AB36" s="10" t="str">
        <f t="shared" si="5"/>
        <v/>
      </c>
      <c r="AC36" s="11">
        <f t="shared" si="3"/>
        <v>7</v>
      </c>
      <c r="AD36" s="11">
        <f t="shared" si="4"/>
        <v>210</v>
      </c>
    </row>
    <row r="37" spans="1:30" ht="15.75" customHeight="1">
      <c r="A37" s="6">
        <v>36</v>
      </c>
      <c r="B37" s="7" t="s">
        <v>134</v>
      </c>
      <c r="C37" s="6">
        <v>2056000</v>
      </c>
      <c r="D37" s="6" t="s">
        <v>31</v>
      </c>
      <c r="E37" s="7"/>
      <c r="F37" s="7" t="s">
        <v>249</v>
      </c>
      <c r="G37" s="6">
        <v>2928</v>
      </c>
      <c r="H37" s="7" t="s">
        <v>55</v>
      </c>
      <c r="I37" s="7" t="s">
        <v>34</v>
      </c>
      <c r="J37" s="8" t="s">
        <v>250</v>
      </c>
      <c r="K37" s="7" t="s">
        <v>137</v>
      </c>
      <c r="L37" s="7" t="s">
        <v>138</v>
      </c>
      <c r="M37" s="7" t="s">
        <v>251</v>
      </c>
      <c r="N37" s="6">
        <v>0</v>
      </c>
      <c r="O37" s="6">
        <v>14</v>
      </c>
      <c r="P37" s="6">
        <v>0</v>
      </c>
      <c r="Q37" s="6" t="s">
        <v>31</v>
      </c>
      <c r="R37" s="6" t="s">
        <v>39</v>
      </c>
      <c r="S37" s="6" t="s">
        <v>40</v>
      </c>
      <c r="T37" s="7"/>
      <c r="U37" s="7"/>
      <c r="V37" s="6">
        <v>11</v>
      </c>
      <c r="W37" s="6">
        <v>5796</v>
      </c>
      <c r="X37" s="8" t="s">
        <v>140</v>
      </c>
      <c r="Y37" s="6">
        <v>11</v>
      </c>
      <c r="Z37" s="9">
        <f t="shared" si="0"/>
        <v>330</v>
      </c>
      <c r="AA37" s="10">
        <f t="shared" si="1"/>
        <v>11</v>
      </c>
      <c r="AB37" s="10">
        <f t="shared" si="5"/>
        <v>330</v>
      </c>
      <c r="AC37" s="11" t="str">
        <f t="shared" si="3"/>
        <v/>
      </c>
      <c r="AD37" s="11" t="str">
        <f t="shared" si="4"/>
        <v/>
      </c>
    </row>
    <row r="38" spans="1:30" ht="15.75" customHeight="1">
      <c r="A38" s="6">
        <v>37</v>
      </c>
      <c r="B38" s="7" t="s">
        <v>252</v>
      </c>
      <c r="C38" s="6">
        <v>228980</v>
      </c>
      <c r="D38" s="6" t="s">
        <v>31</v>
      </c>
      <c r="E38" s="7"/>
      <c r="F38" s="7" t="s">
        <v>253</v>
      </c>
      <c r="G38" s="6">
        <v>2397</v>
      </c>
      <c r="H38" s="7" t="s">
        <v>254</v>
      </c>
      <c r="I38" s="7" t="s">
        <v>34</v>
      </c>
      <c r="J38" s="8" t="s">
        <v>255</v>
      </c>
      <c r="K38" s="7" t="s">
        <v>256</v>
      </c>
      <c r="L38" s="7" t="s">
        <v>257</v>
      </c>
      <c r="M38" s="7" t="s">
        <v>258</v>
      </c>
      <c r="N38" s="6">
        <v>0</v>
      </c>
      <c r="O38" s="6">
        <v>80</v>
      </c>
      <c r="P38" s="6">
        <v>0</v>
      </c>
      <c r="Q38" s="6" t="s">
        <v>31</v>
      </c>
      <c r="R38" s="6" t="s">
        <v>39</v>
      </c>
      <c r="S38" s="6" t="s">
        <v>40</v>
      </c>
      <c r="T38" s="7"/>
      <c r="U38" s="7"/>
      <c r="V38" s="6">
        <v>21</v>
      </c>
      <c r="W38" s="6">
        <v>300</v>
      </c>
      <c r="X38" s="8" t="s">
        <v>259</v>
      </c>
      <c r="Y38" s="6">
        <v>11</v>
      </c>
      <c r="Z38" s="9">
        <f t="shared" si="0"/>
        <v>630</v>
      </c>
      <c r="AA38" s="10">
        <f t="shared" si="1"/>
        <v>21</v>
      </c>
      <c r="AB38" s="10">
        <f t="shared" si="5"/>
        <v>630</v>
      </c>
      <c r="AC38" s="11" t="str">
        <f t="shared" si="3"/>
        <v/>
      </c>
      <c r="AD38" s="11" t="str">
        <f t="shared" si="4"/>
        <v/>
      </c>
    </row>
    <row r="39" spans="1:30" ht="15.75" customHeight="1">
      <c r="A39" s="6">
        <v>38</v>
      </c>
      <c r="B39" s="7" t="s">
        <v>260</v>
      </c>
      <c r="C39" s="6">
        <v>313900</v>
      </c>
      <c r="D39" s="6" t="s">
        <v>31</v>
      </c>
      <c r="E39" s="7"/>
      <c r="F39" s="7" t="s">
        <v>261</v>
      </c>
      <c r="G39" s="6">
        <v>3308</v>
      </c>
      <c r="H39" s="7" t="s">
        <v>262</v>
      </c>
      <c r="I39" s="7" t="s">
        <v>34</v>
      </c>
      <c r="J39" s="8" t="s">
        <v>263</v>
      </c>
      <c r="K39" s="7" t="s">
        <v>264</v>
      </c>
      <c r="L39" s="7" t="s">
        <v>265</v>
      </c>
      <c r="M39" s="7" t="s">
        <v>266</v>
      </c>
      <c r="N39" s="6">
        <v>0</v>
      </c>
      <c r="O39" s="6">
        <v>26</v>
      </c>
      <c r="P39" s="6">
        <v>4</v>
      </c>
      <c r="Q39" s="6" t="s">
        <v>31</v>
      </c>
      <c r="R39" s="6"/>
      <c r="S39" s="6"/>
      <c r="T39" s="7"/>
      <c r="U39" s="7"/>
      <c r="V39" s="6">
        <v>41</v>
      </c>
      <c r="W39" s="6">
        <v>1919</v>
      </c>
      <c r="X39" s="8" t="s">
        <v>267</v>
      </c>
      <c r="Y39" s="6">
        <v>11</v>
      </c>
      <c r="Z39" s="9">
        <f t="shared" si="0"/>
        <v>1230</v>
      </c>
      <c r="AA39" s="10" t="str">
        <f t="shared" si="1"/>
        <v/>
      </c>
      <c r="AB39" s="10" t="str">
        <f t="shared" si="5"/>
        <v/>
      </c>
      <c r="AC39" s="11">
        <f t="shared" si="3"/>
        <v>41</v>
      </c>
      <c r="AD39" s="11">
        <f t="shared" si="4"/>
        <v>1230</v>
      </c>
    </row>
    <row r="40" spans="1:30" ht="15.75" customHeight="1">
      <c r="A40" s="6">
        <v>39</v>
      </c>
      <c r="B40" s="7" t="s">
        <v>53</v>
      </c>
      <c r="C40" s="6">
        <v>5386000</v>
      </c>
      <c r="D40" s="6" t="s">
        <v>31</v>
      </c>
      <c r="E40" s="7"/>
      <c r="F40" s="7" t="s">
        <v>268</v>
      </c>
      <c r="G40" s="6">
        <v>2184</v>
      </c>
      <c r="H40" s="7" t="s">
        <v>55</v>
      </c>
      <c r="I40" s="7" t="s">
        <v>34</v>
      </c>
      <c r="J40" s="8" t="s">
        <v>269</v>
      </c>
      <c r="K40" s="7" t="s">
        <v>137</v>
      </c>
      <c r="L40" s="7" t="s">
        <v>138</v>
      </c>
      <c r="M40" s="7" t="s">
        <v>270</v>
      </c>
      <c r="N40" s="6">
        <v>0</v>
      </c>
      <c r="O40" s="6">
        <v>14</v>
      </c>
      <c r="P40" s="6">
        <v>0</v>
      </c>
      <c r="Q40" s="6" t="s">
        <v>31</v>
      </c>
      <c r="R40" s="6" t="s">
        <v>39</v>
      </c>
      <c r="S40" s="6" t="s">
        <v>40</v>
      </c>
      <c r="T40" s="7"/>
      <c r="U40" s="7"/>
      <c r="V40" s="6">
        <v>1</v>
      </c>
      <c r="W40" s="6">
        <v>2093</v>
      </c>
      <c r="X40" s="8" t="s">
        <v>140</v>
      </c>
      <c r="Y40" s="6">
        <v>9</v>
      </c>
      <c r="Z40" s="9">
        <f t="shared" si="0"/>
        <v>30</v>
      </c>
      <c r="AA40" s="10">
        <f t="shared" si="1"/>
        <v>1</v>
      </c>
      <c r="AB40" s="10">
        <f t="shared" si="5"/>
        <v>30</v>
      </c>
      <c r="AC40" s="11" t="str">
        <f t="shared" si="3"/>
        <v/>
      </c>
      <c r="AD40" s="11" t="str">
        <f t="shared" si="4"/>
        <v/>
      </c>
    </row>
    <row r="41" spans="1:30" ht="15.75" customHeight="1">
      <c r="A41" s="6">
        <v>40</v>
      </c>
      <c r="B41" s="7" t="s">
        <v>271</v>
      </c>
      <c r="C41" s="6">
        <v>527400</v>
      </c>
      <c r="D41" s="6" t="s">
        <v>31</v>
      </c>
      <c r="E41" s="7" t="s">
        <v>145</v>
      </c>
      <c r="F41" s="7" t="s">
        <v>272</v>
      </c>
      <c r="G41" s="6">
        <v>5223</v>
      </c>
      <c r="H41" s="7" t="s">
        <v>273</v>
      </c>
      <c r="I41" s="7" t="s">
        <v>34</v>
      </c>
      <c r="J41" s="8" t="s">
        <v>274</v>
      </c>
      <c r="K41" s="7" t="s">
        <v>275</v>
      </c>
      <c r="L41" s="7" t="s">
        <v>276</v>
      </c>
      <c r="M41" s="7" t="s">
        <v>277</v>
      </c>
      <c r="N41" s="6">
        <v>0</v>
      </c>
      <c r="O41" s="6">
        <v>226</v>
      </c>
      <c r="P41" s="6">
        <v>0</v>
      </c>
      <c r="Q41" s="6" t="s">
        <v>31</v>
      </c>
      <c r="R41" s="6"/>
      <c r="S41" s="6"/>
      <c r="T41" s="7"/>
      <c r="U41" s="7"/>
      <c r="V41" s="6">
        <v>5</v>
      </c>
      <c r="W41" s="6">
        <v>2704</v>
      </c>
      <c r="X41" s="8" t="s">
        <v>278</v>
      </c>
      <c r="Y41" s="6">
        <v>8</v>
      </c>
      <c r="Z41" s="9">
        <f t="shared" si="0"/>
        <v>150</v>
      </c>
      <c r="AA41" s="10" t="str">
        <f t="shared" si="1"/>
        <v/>
      </c>
      <c r="AB41" s="10" t="str">
        <f t="shared" si="5"/>
        <v/>
      </c>
      <c r="AC41" s="11">
        <f t="shared" si="3"/>
        <v>5</v>
      </c>
      <c r="AD41" s="11">
        <f t="shared" si="4"/>
        <v>150</v>
      </c>
    </row>
    <row r="42" spans="1:30" ht="15.75" customHeight="1">
      <c r="A42" s="6">
        <v>41</v>
      </c>
      <c r="B42" s="7" t="s">
        <v>203</v>
      </c>
      <c r="C42" s="6">
        <v>1582000</v>
      </c>
      <c r="D42" s="6" t="s">
        <v>31</v>
      </c>
      <c r="E42" s="7"/>
      <c r="F42" s="7" t="s">
        <v>279</v>
      </c>
      <c r="G42" s="6">
        <v>2323</v>
      </c>
      <c r="H42" s="7" t="s">
        <v>55</v>
      </c>
      <c r="I42" s="7" t="s">
        <v>34</v>
      </c>
      <c r="J42" s="8" t="s">
        <v>280</v>
      </c>
      <c r="K42" s="7" t="s">
        <v>137</v>
      </c>
      <c r="L42" s="7" t="s">
        <v>138</v>
      </c>
      <c r="M42" s="7" t="s">
        <v>281</v>
      </c>
      <c r="N42" s="6">
        <v>0</v>
      </c>
      <c r="O42" s="6">
        <v>14</v>
      </c>
      <c r="P42" s="6">
        <v>0</v>
      </c>
      <c r="Q42" s="6" t="s">
        <v>31</v>
      </c>
      <c r="R42" s="6" t="s">
        <v>39</v>
      </c>
      <c r="S42" s="6" t="s">
        <v>40</v>
      </c>
      <c r="T42" s="7"/>
      <c r="U42" s="7"/>
      <c r="V42" s="6">
        <v>12</v>
      </c>
      <c r="W42" s="6">
        <v>5472</v>
      </c>
      <c r="X42" s="8" t="s">
        <v>140</v>
      </c>
      <c r="Y42" s="6">
        <v>10</v>
      </c>
      <c r="Z42" s="9">
        <f t="shared" si="0"/>
        <v>360</v>
      </c>
      <c r="AA42" s="10">
        <f t="shared" si="1"/>
        <v>12</v>
      </c>
      <c r="AB42" s="10">
        <f t="shared" si="5"/>
        <v>360</v>
      </c>
      <c r="AC42" s="11" t="str">
        <f t="shared" si="3"/>
        <v/>
      </c>
      <c r="AD42" s="11" t="str">
        <f t="shared" si="4"/>
        <v/>
      </c>
    </row>
    <row r="43" spans="1:30" ht="15.75" customHeight="1">
      <c r="A43" s="6">
        <v>42</v>
      </c>
      <c r="B43" s="7" t="s">
        <v>53</v>
      </c>
      <c r="C43" s="6">
        <v>1760000</v>
      </c>
      <c r="D43" s="6" t="s">
        <v>31</v>
      </c>
      <c r="E43" s="7"/>
      <c r="F43" s="7" t="s">
        <v>282</v>
      </c>
      <c r="G43" s="6">
        <v>2236</v>
      </c>
      <c r="H43" s="7" t="s">
        <v>55</v>
      </c>
      <c r="I43" s="7" t="s">
        <v>34</v>
      </c>
      <c r="J43" s="8" t="s">
        <v>283</v>
      </c>
      <c r="K43" s="7" t="s">
        <v>169</v>
      </c>
      <c r="L43" s="7" t="s">
        <v>170</v>
      </c>
      <c r="M43" s="7" t="s">
        <v>284</v>
      </c>
      <c r="N43" s="6">
        <v>0</v>
      </c>
      <c r="O43" s="6">
        <v>4</v>
      </c>
      <c r="P43" s="6">
        <v>0</v>
      </c>
      <c r="Q43" s="6" t="s">
        <v>31</v>
      </c>
      <c r="R43" s="6" t="s">
        <v>39</v>
      </c>
      <c r="S43" s="6" t="s">
        <v>40</v>
      </c>
      <c r="T43" s="7"/>
      <c r="U43" s="7"/>
      <c r="V43" s="6">
        <v>7</v>
      </c>
      <c r="W43" s="6">
        <v>25917</v>
      </c>
      <c r="X43" s="8" t="s">
        <v>172</v>
      </c>
      <c r="Y43" s="6">
        <v>7</v>
      </c>
      <c r="Z43" s="9">
        <f t="shared" si="0"/>
        <v>210</v>
      </c>
      <c r="AA43" s="10">
        <f t="shared" si="1"/>
        <v>7</v>
      </c>
      <c r="AB43" s="10">
        <f t="shared" si="5"/>
        <v>210</v>
      </c>
      <c r="AC43" s="11" t="str">
        <f t="shared" si="3"/>
        <v/>
      </c>
      <c r="AD43" s="11" t="str">
        <f t="shared" si="4"/>
        <v/>
      </c>
    </row>
    <row r="44" spans="1:30" ht="15.75" customHeight="1">
      <c r="A44" s="6">
        <v>43</v>
      </c>
      <c r="B44" s="7" t="s">
        <v>285</v>
      </c>
      <c r="C44" s="6">
        <v>1387913</v>
      </c>
      <c r="D44" s="6" t="s">
        <v>31</v>
      </c>
      <c r="E44" s="7"/>
      <c r="F44" s="7" t="s">
        <v>286</v>
      </c>
      <c r="G44" s="6">
        <v>1424</v>
      </c>
      <c r="H44" s="7" t="s">
        <v>287</v>
      </c>
      <c r="I44" s="7" t="s">
        <v>34</v>
      </c>
      <c r="J44" s="8" t="s">
        <v>288</v>
      </c>
      <c r="K44" s="7" t="s">
        <v>289</v>
      </c>
      <c r="L44" s="7" t="s">
        <v>290</v>
      </c>
      <c r="M44" s="7" t="s">
        <v>291</v>
      </c>
      <c r="N44" s="6">
        <v>0</v>
      </c>
      <c r="O44" s="6">
        <v>7</v>
      </c>
      <c r="P44" s="6">
        <v>0</v>
      </c>
      <c r="Q44" s="6" t="s">
        <v>31</v>
      </c>
      <c r="R44" s="6" t="s">
        <v>39</v>
      </c>
      <c r="S44" s="6" t="s">
        <v>40</v>
      </c>
      <c r="T44" s="7"/>
      <c r="U44" s="7"/>
      <c r="V44" s="6">
        <v>90</v>
      </c>
      <c r="W44" s="6">
        <v>1529</v>
      </c>
      <c r="X44" s="8" t="s">
        <v>292</v>
      </c>
      <c r="Y44" s="6">
        <v>10</v>
      </c>
      <c r="Z44" s="9">
        <f t="shared" si="0"/>
        <v>2700</v>
      </c>
      <c r="AA44" s="10">
        <f t="shared" si="1"/>
        <v>90</v>
      </c>
      <c r="AB44" s="10">
        <f t="shared" si="5"/>
        <v>2700</v>
      </c>
      <c r="AC44" s="11" t="str">
        <f t="shared" si="3"/>
        <v/>
      </c>
      <c r="AD44" s="11" t="str">
        <f t="shared" si="4"/>
        <v/>
      </c>
    </row>
    <row r="45" spans="1:30" ht="15.75" customHeight="1">
      <c r="A45" s="6">
        <v>44</v>
      </c>
      <c r="B45" s="7" t="s">
        <v>293</v>
      </c>
      <c r="C45" s="6">
        <v>3336000</v>
      </c>
      <c r="D45" s="6" t="s">
        <v>31</v>
      </c>
      <c r="E45" s="7"/>
      <c r="F45" s="7" t="s">
        <v>294</v>
      </c>
      <c r="G45" s="6">
        <v>1533</v>
      </c>
      <c r="H45" s="7" t="s">
        <v>55</v>
      </c>
      <c r="I45" s="7" t="s">
        <v>34</v>
      </c>
      <c r="J45" s="8" t="s">
        <v>295</v>
      </c>
      <c r="K45" s="7" t="s">
        <v>296</v>
      </c>
      <c r="L45" s="7" t="s">
        <v>297</v>
      </c>
      <c r="M45" s="7" t="s">
        <v>298</v>
      </c>
      <c r="N45" s="6">
        <v>0</v>
      </c>
      <c r="O45" s="6">
        <v>8</v>
      </c>
      <c r="P45" s="6">
        <v>0</v>
      </c>
      <c r="Q45" s="6" t="s">
        <v>31</v>
      </c>
      <c r="R45" s="6" t="s">
        <v>39</v>
      </c>
      <c r="S45" s="6"/>
      <c r="T45" s="7"/>
      <c r="U45" s="7"/>
      <c r="V45" s="6">
        <v>6</v>
      </c>
      <c r="W45" s="6">
        <v>285</v>
      </c>
      <c r="X45" s="8" t="s">
        <v>299</v>
      </c>
      <c r="Y45" s="6">
        <v>8</v>
      </c>
      <c r="Z45" s="9">
        <f t="shared" si="0"/>
        <v>180</v>
      </c>
      <c r="AA45" s="10">
        <f t="shared" si="1"/>
        <v>6</v>
      </c>
      <c r="AB45" s="10">
        <f t="shared" si="5"/>
        <v>180</v>
      </c>
      <c r="AC45" s="11" t="str">
        <f t="shared" si="3"/>
        <v/>
      </c>
      <c r="AD45" s="11" t="str">
        <f t="shared" si="4"/>
        <v/>
      </c>
    </row>
    <row r="46" spans="1:30" ht="15.75" customHeight="1">
      <c r="A46" s="6">
        <v>45</v>
      </c>
      <c r="B46" s="7" t="s">
        <v>300</v>
      </c>
      <c r="C46" s="6">
        <v>1100000</v>
      </c>
      <c r="D46" s="6" t="s">
        <v>31</v>
      </c>
      <c r="E46" s="7"/>
      <c r="F46" s="7" t="s">
        <v>301</v>
      </c>
      <c r="G46" s="6">
        <v>1501</v>
      </c>
      <c r="H46" s="7" t="s">
        <v>33</v>
      </c>
      <c r="I46" s="7" t="s">
        <v>34</v>
      </c>
      <c r="J46" s="8" t="s">
        <v>302</v>
      </c>
      <c r="K46" s="7" t="s">
        <v>36</v>
      </c>
      <c r="L46" s="7" t="s">
        <v>37</v>
      </c>
      <c r="M46" s="7" t="s">
        <v>303</v>
      </c>
      <c r="N46" s="6">
        <v>0</v>
      </c>
      <c r="O46" s="6">
        <v>12</v>
      </c>
      <c r="P46" s="6">
        <v>0</v>
      </c>
      <c r="Q46" s="6" t="s">
        <v>31</v>
      </c>
      <c r="R46" s="6" t="s">
        <v>39</v>
      </c>
      <c r="S46" s="6" t="s">
        <v>40</v>
      </c>
      <c r="T46" s="7"/>
      <c r="U46" s="7"/>
      <c r="V46" s="6">
        <v>40</v>
      </c>
      <c r="W46" s="6">
        <v>30692</v>
      </c>
      <c r="X46" s="8" t="s">
        <v>41</v>
      </c>
      <c r="Y46" s="6">
        <v>7</v>
      </c>
      <c r="Z46" s="9">
        <f t="shared" si="0"/>
        <v>1200</v>
      </c>
      <c r="AA46" s="10">
        <f t="shared" si="1"/>
        <v>40</v>
      </c>
      <c r="AB46" s="10">
        <f t="shared" si="5"/>
        <v>1200</v>
      </c>
      <c r="AC46" s="11" t="str">
        <f t="shared" si="3"/>
        <v/>
      </c>
      <c r="AD46" s="11" t="str">
        <f t="shared" si="4"/>
        <v/>
      </c>
    </row>
    <row r="47" spans="1:30" ht="15.75" customHeight="1">
      <c r="A47" s="6">
        <v>46</v>
      </c>
      <c r="B47" s="7" t="s">
        <v>304</v>
      </c>
      <c r="C47" s="6">
        <v>490000</v>
      </c>
      <c r="D47" s="6" t="s">
        <v>31</v>
      </c>
      <c r="E47" s="7"/>
      <c r="F47" s="7" t="s">
        <v>305</v>
      </c>
      <c r="G47" s="6">
        <v>2709</v>
      </c>
      <c r="H47" s="7" t="s">
        <v>306</v>
      </c>
      <c r="I47" s="7" t="s">
        <v>34</v>
      </c>
      <c r="J47" s="8" t="s">
        <v>307</v>
      </c>
      <c r="K47" s="7" t="s">
        <v>308</v>
      </c>
      <c r="L47" s="7" t="s">
        <v>309</v>
      </c>
      <c r="M47" s="7" t="s">
        <v>310</v>
      </c>
      <c r="N47" s="6">
        <v>0</v>
      </c>
      <c r="O47" s="6">
        <v>182</v>
      </c>
      <c r="P47" s="6">
        <v>0</v>
      </c>
      <c r="Q47" s="6" t="s">
        <v>31</v>
      </c>
      <c r="R47" s="6"/>
      <c r="S47" s="6"/>
      <c r="T47" s="7"/>
      <c r="U47" s="7"/>
      <c r="V47" s="6">
        <v>4</v>
      </c>
      <c r="W47" s="6">
        <v>57</v>
      </c>
      <c r="X47" s="8" t="s">
        <v>311</v>
      </c>
      <c r="Y47" s="6">
        <v>8</v>
      </c>
      <c r="Z47" s="9">
        <f t="shared" si="0"/>
        <v>120</v>
      </c>
      <c r="AA47" s="10" t="str">
        <f t="shared" si="1"/>
        <v/>
      </c>
      <c r="AB47" s="10" t="str">
        <f t="shared" si="5"/>
        <v/>
      </c>
      <c r="AC47" s="11">
        <f t="shared" si="3"/>
        <v>4</v>
      </c>
      <c r="AD47" s="11">
        <f t="shared" si="4"/>
        <v>120</v>
      </c>
    </row>
    <row r="48" spans="1:30" ht="15.75" customHeight="1">
      <c r="A48" s="6">
        <v>47</v>
      </c>
      <c r="B48" s="7" t="s">
        <v>312</v>
      </c>
      <c r="C48" s="6">
        <v>470000</v>
      </c>
      <c r="D48" s="6" t="s">
        <v>31</v>
      </c>
      <c r="E48" s="7"/>
      <c r="F48" s="7" t="s">
        <v>313</v>
      </c>
      <c r="G48" s="6">
        <v>2561</v>
      </c>
      <c r="H48" s="7" t="s">
        <v>55</v>
      </c>
      <c r="I48" s="7" t="s">
        <v>34</v>
      </c>
      <c r="J48" s="8" t="s">
        <v>314</v>
      </c>
      <c r="K48" s="7" t="s">
        <v>169</v>
      </c>
      <c r="L48" s="7" t="s">
        <v>170</v>
      </c>
      <c r="M48" s="7" t="s">
        <v>315</v>
      </c>
      <c r="N48" s="6">
        <v>0</v>
      </c>
      <c r="O48" s="6">
        <v>4</v>
      </c>
      <c r="P48" s="6">
        <v>0</v>
      </c>
      <c r="Q48" s="6" t="s">
        <v>31</v>
      </c>
      <c r="R48" s="6" t="s">
        <v>39</v>
      </c>
      <c r="S48" s="6" t="s">
        <v>40</v>
      </c>
      <c r="T48" s="7"/>
      <c r="U48" s="7"/>
      <c r="V48" s="6">
        <v>17</v>
      </c>
      <c r="W48" s="6">
        <v>11609</v>
      </c>
      <c r="X48" s="8" t="s">
        <v>172</v>
      </c>
      <c r="Y48" s="6">
        <v>5</v>
      </c>
      <c r="Z48" s="9">
        <f t="shared" si="0"/>
        <v>510</v>
      </c>
      <c r="AA48" s="10">
        <f t="shared" si="1"/>
        <v>17</v>
      </c>
      <c r="AB48" s="10">
        <f t="shared" si="5"/>
        <v>510</v>
      </c>
      <c r="AC48" s="11" t="str">
        <f t="shared" si="3"/>
        <v/>
      </c>
      <c r="AD48" s="11" t="str">
        <f t="shared" si="4"/>
        <v/>
      </c>
    </row>
    <row r="49" spans="1:30" ht="15.75" customHeight="1">
      <c r="A49" s="6">
        <v>48</v>
      </c>
      <c r="B49" s="7" t="s">
        <v>316</v>
      </c>
      <c r="C49" s="6">
        <v>520000</v>
      </c>
      <c r="D49" s="6" t="s">
        <v>31</v>
      </c>
      <c r="E49" s="7"/>
      <c r="F49" s="7" t="s">
        <v>317</v>
      </c>
      <c r="G49" s="6">
        <v>2722</v>
      </c>
      <c r="H49" s="7" t="s">
        <v>55</v>
      </c>
      <c r="I49" s="7" t="s">
        <v>34</v>
      </c>
      <c r="J49" s="8" t="s">
        <v>318</v>
      </c>
      <c r="K49" s="7" t="s">
        <v>319</v>
      </c>
      <c r="L49" s="7" t="s">
        <v>320</v>
      </c>
      <c r="M49" s="7" t="s">
        <v>321</v>
      </c>
      <c r="N49" s="6">
        <v>0</v>
      </c>
      <c r="O49" s="6">
        <v>21</v>
      </c>
      <c r="P49" s="6">
        <v>0</v>
      </c>
      <c r="Q49" s="6" t="s">
        <v>31</v>
      </c>
      <c r="R49" s="6"/>
      <c r="S49" s="6"/>
      <c r="T49" s="7"/>
      <c r="U49" s="7"/>
      <c r="V49" s="6">
        <v>3</v>
      </c>
      <c r="W49" s="6">
        <v>4105</v>
      </c>
      <c r="X49" s="8" t="s">
        <v>322</v>
      </c>
      <c r="Y49" s="6">
        <v>4</v>
      </c>
      <c r="Z49" s="9">
        <f t="shared" si="0"/>
        <v>90</v>
      </c>
      <c r="AA49" s="10" t="str">
        <f t="shared" si="1"/>
        <v/>
      </c>
      <c r="AB49" s="10" t="str">
        <f t="shared" si="5"/>
        <v/>
      </c>
      <c r="AC49" s="11">
        <f t="shared" si="3"/>
        <v>3</v>
      </c>
      <c r="AD49" s="11">
        <f t="shared" si="4"/>
        <v>90</v>
      </c>
    </row>
    <row r="50" spans="1:30" ht="15.75" customHeight="1">
      <c r="A50" s="6">
        <v>49</v>
      </c>
      <c r="B50" s="7" t="s">
        <v>323</v>
      </c>
      <c r="C50" s="6">
        <v>1980000</v>
      </c>
      <c r="D50" s="6" t="s">
        <v>31</v>
      </c>
      <c r="E50" s="7" t="s">
        <v>145</v>
      </c>
      <c r="F50" s="7" t="s">
        <v>324</v>
      </c>
      <c r="G50" s="6">
        <v>1823</v>
      </c>
      <c r="H50" s="7" t="s">
        <v>325</v>
      </c>
      <c r="I50" s="7" t="s">
        <v>34</v>
      </c>
      <c r="J50" s="8" t="s">
        <v>326</v>
      </c>
      <c r="K50" s="7" t="s">
        <v>327</v>
      </c>
      <c r="L50" s="7" t="s">
        <v>328</v>
      </c>
      <c r="M50" s="7" t="s">
        <v>329</v>
      </c>
      <c r="N50" s="6">
        <v>0</v>
      </c>
      <c r="O50" s="6">
        <v>3</v>
      </c>
      <c r="P50" s="6">
        <v>1</v>
      </c>
      <c r="Q50" s="6" t="s">
        <v>31</v>
      </c>
      <c r="R50" s="6" t="s">
        <v>39</v>
      </c>
      <c r="S50" s="6" t="s">
        <v>40</v>
      </c>
      <c r="T50" s="7"/>
      <c r="U50" s="7"/>
      <c r="V50" s="6">
        <v>45</v>
      </c>
      <c r="W50" s="6">
        <v>39488</v>
      </c>
      <c r="X50" s="8" t="s">
        <v>330</v>
      </c>
      <c r="Y50" s="6">
        <v>10</v>
      </c>
      <c r="Z50" s="9">
        <f t="shared" si="0"/>
        <v>1350</v>
      </c>
      <c r="AA50" s="10">
        <f t="shared" si="1"/>
        <v>45</v>
      </c>
      <c r="AB50" s="10">
        <f t="shared" si="5"/>
        <v>1350</v>
      </c>
      <c r="AC50" s="11" t="str">
        <f t="shared" si="3"/>
        <v/>
      </c>
      <c r="AD50" s="11" t="str">
        <f t="shared" si="4"/>
        <v/>
      </c>
    </row>
    <row r="51" spans="1:30" ht="15.75" customHeight="1">
      <c r="A51" s="6">
        <v>50</v>
      </c>
      <c r="B51" s="7" t="s">
        <v>331</v>
      </c>
      <c r="C51" s="6">
        <v>590000</v>
      </c>
      <c r="D51" s="6" t="s">
        <v>31</v>
      </c>
      <c r="E51" s="7"/>
      <c r="F51" s="7" t="s">
        <v>332</v>
      </c>
      <c r="G51" s="6">
        <v>2978</v>
      </c>
      <c r="H51" s="7" t="s">
        <v>333</v>
      </c>
      <c r="I51" s="7" t="s">
        <v>34</v>
      </c>
      <c r="J51" s="8" t="s">
        <v>334</v>
      </c>
      <c r="K51" s="7" t="s">
        <v>73</v>
      </c>
      <c r="L51" s="7" t="s">
        <v>74</v>
      </c>
      <c r="M51" s="7" t="s">
        <v>335</v>
      </c>
      <c r="N51" s="6">
        <v>0</v>
      </c>
      <c r="O51" s="6">
        <v>70</v>
      </c>
      <c r="P51" s="6">
        <v>0</v>
      </c>
      <c r="Q51" s="6" t="s">
        <v>31</v>
      </c>
      <c r="R51" s="6"/>
      <c r="S51" s="6"/>
      <c r="T51" s="7"/>
      <c r="U51" s="7"/>
      <c r="V51" s="6">
        <v>311</v>
      </c>
      <c r="W51" s="6">
        <v>10352</v>
      </c>
      <c r="X51" s="8" t="s">
        <v>76</v>
      </c>
      <c r="Y51" s="6">
        <v>7</v>
      </c>
      <c r="Z51" s="9">
        <f t="shared" si="0"/>
        <v>9330</v>
      </c>
      <c r="AA51" s="10" t="str">
        <f t="shared" si="1"/>
        <v/>
      </c>
      <c r="AB51" s="10" t="str">
        <f t="shared" si="5"/>
        <v/>
      </c>
      <c r="AC51" s="11">
        <f t="shared" si="3"/>
        <v>311</v>
      </c>
      <c r="AD51" s="11">
        <f t="shared" si="4"/>
        <v>9330</v>
      </c>
    </row>
    <row r="52" spans="1:30" ht="15.75" customHeight="1">
      <c r="A52" s="6">
        <v>51</v>
      </c>
      <c r="B52" s="7" t="s">
        <v>336</v>
      </c>
      <c r="C52" s="6">
        <v>975000</v>
      </c>
      <c r="D52" s="6" t="s">
        <v>31</v>
      </c>
      <c r="E52" s="7"/>
      <c r="F52" s="7" t="s">
        <v>337</v>
      </c>
      <c r="G52" s="6">
        <v>1499</v>
      </c>
      <c r="H52" s="7" t="s">
        <v>33</v>
      </c>
      <c r="I52" s="7" t="s">
        <v>34</v>
      </c>
      <c r="J52" s="8" t="s">
        <v>338</v>
      </c>
      <c r="K52" s="7" t="s">
        <v>36</v>
      </c>
      <c r="L52" s="7" t="s">
        <v>37</v>
      </c>
      <c r="M52" s="7" t="s">
        <v>339</v>
      </c>
      <c r="N52" s="6">
        <v>0</v>
      </c>
      <c r="O52" s="6">
        <v>12</v>
      </c>
      <c r="P52" s="6">
        <v>0</v>
      </c>
      <c r="Q52" s="6" t="s">
        <v>31</v>
      </c>
      <c r="R52" s="6" t="s">
        <v>39</v>
      </c>
      <c r="S52" s="6" t="s">
        <v>40</v>
      </c>
      <c r="T52" s="7"/>
      <c r="U52" s="7"/>
      <c r="V52" s="6">
        <v>18</v>
      </c>
      <c r="W52" s="6">
        <v>45522</v>
      </c>
      <c r="X52" s="8" t="s">
        <v>41</v>
      </c>
      <c r="Y52" s="6">
        <v>7</v>
      </c>
      <c r="Z52" s="9">
        <f t="shared" si="0"/>
        <v>540</v>
      </c>
      <c r="AA52" s="10">
        <f t="shared" si="1"/>
        <v>18</v>
      </c>
      <c r="AB52" s="10">
        <f t="shared" si="5"/>
        <v>540</v>
      </c>
      <c r="AC52" s="11" t="str">
        <f t="shared" si="3"/>
        <v/>
      </c>
      <c r="AD52" s="11" t="str">
        <f t="shared" si="4"/>
        <v/>
      </c>
    </row>
    <row r="53" spans="1:30" ht="15.75" customHeight="1">
      <c r="A53" s="6">
        <v>52</v>
      </c>
      <c r="B53" s="7" t="s">
        <v>234</v>
      </c>
      <c r="C53" s="6">
        <v>965000</v>
      </c>
      <c r="D53" s="6" t="s">
        <v>31</v>
      </c>
      <c r="E53" s="7"/>
      <c r="F53" s="7" t="s">
        <v>340</v>
      </c>
      <c r="G53" s="6">
        <v>860</v>
      </c>
      <c r="H53" s="7" t="s">
        <v>55</v>
      </c>
      <c r="I53" s="7" t="s">
        <v>34</v>
      </c>
      <c r="J53" s="8" t="s">
        <v>341</v>
      </c>
      <c r="K53" s="7" t="s">
        <v>237</v>
      </c>
      <c r="L53" s="7" t="s">
        <v>238</v>
      </c>
      <c r="M53" s="7" t="s">
        <v>342</v>
      </c>
      <c r="N53" s="6">
        <v>0</v>
      </c>
      <c r="O53" s="6">
        <v>21</v>
      </c>
      <c r="P53" s="6">
        <v>0</v>
      </c>
      <c r="Q53" s="6" t="s">
        <v>31</v>
      </c>
      <c r="R53" s="6" t="s">
        <v>39</v>
      </c>
      <c r="S53" s="6" t="s">
        <v>40</v>
      </c>
      <c r="T53" s="7"/>
      <c r="U53" s="7"/>
      <c r="V53" s="6">
        <v>2</v>
      </c>
      <c r="W53" s="6">
        <v>23</v>
      </c>
      <c r="X53" s="8" t="s">
        <v>240</v>
      </c>
      <c r="Y53" s="6">
        <v>8</v>
      </c>
      <c r="Z53" s="9">
        <f t="shared" si="0"/>
        <v>60</v>
      </c>
      <c r="AA53" s="10">
        <f t="shared" si="1"/>
        <v>2</v>
      </c>
      <c r="AB53" s="10">
        <f t="shared" si="5"/>
        <v>60</v>
      </c>
      <c r="AC53" s="11" t="str">
        <f t="shared" si="3"/>
        <v/>
      </c>
      <c r="AD53" s="11" t="str">
        <f t="shared" si="4"/>
        <v/>
      </c>
    </row>
    <row r="54" spans="1:30" ht="15.75" customHeight="1">
      <c r="A54" s="6">
        <v>53</v>
      </c>
      <c r="B54" s="7" t="s">
        <v>343</v>
      </c>
      <c r="C54" s="6">
        <v>1850000</v>
      </c>
      <c r="D54" s="6" t="s">
        <v>31</v>
      </c>
      <c r="E54" s="7"/>
      <c r="F54" s="7" t="s">
        <v>344</v>
      </c>
      <c r="G54" s="6">
        <v>1752</v>
      </c>
      <c r="H54" s="7" t="s">
        <v>345</v>
      </c>
      <c r="I54" s="7" t="s">
        <v>34</v>
      </c>
      <c r="J54" s="8" t="s">
        <v>346</v>
      </c>
      <c r="K54" s="7" t="s">
        <v>347</v>
      </c>
      <c r="L54" s="7" t="s">
        <v>348</v>
      </c>
      <c r="M54" s="7" t="s">
        <v>349</v>
      </c>
      <c r="N54" s="6">
        <v>0</v>
      </c>
      <c r="O54" s="6">
        <v>4</v>
      </c>
      <c r="P54" s="6">
        <v>0</v>
      </c>
      <c r="Q54" s="6" t="s">
        <v>31</v>
      </c>
      <c r="R54" s="6"/>
      <c r="S54" s="6"/>
      <c r="T54" s="7"/>
      <c r="U54" s="7"/>
      <c r="V54" s="6">
        <v>6</v>
      </c>
      <c r="W54" s="6">
        <v>2890</v>
      </c>
      <c r="X54" s="8" t="s">
        <v>350</v>
      </c>
      <c r="Y54" s="6">
        <v>6</v>
      </c>
      <c r="Z54" s="9">
        <f t="shared" si="0"/>
        <v>180</v>
      </c>
      <c r="AA54" s="10" t="str">
        <f t="shared" si="1"/>
        <v/>
      </c>
      <c r="AB54" s="10" t="str">
        <f t="shared" si="5"/>
        <v/>
      </c>
      <c r="AC54" s="11">
        <f t="shared" si="3"/>
        <v>6</v>
      </c>
      <c r="AD54" s="11">
        <f t="shared" si="4"/>
        <v>180</v>
      </c>
    </row>
    <row r="55" spans="1:30" ht="15.75" customHeight="1">
      <c r="A55" s="6">
        <v>54</v>
      </c>
      <c r="B55" s="7" t="s">
        <v>351</v>
      </c>
      <c r="C55" s="6">
        <v>1900000</v>
      </c>
      <c r="D55" s="6" t="s">
        <v>31</v>
      </c>
      <c r="E55" s="7"/>
      <c r="F55" s="7" t="s">
        <v>352</v>
      </c>
      <c r="G55" s="6">
        <v>5475</v>
      </c>
      <c r="H55" s="7" t="s">
        <v>55</v>
      </c>
      <c r="I55" s="7" t="s">
        <v>34</v>
      </c>
      <c r="J55" s="8" t="s">
        <v>353</v>
      </c>
      <c r="K55" s="7" t="s">
        <v>354</v>
      </c>
      <c r="L55" s="7" t="s">
        <v>355</v>
      </c>
      <c r="M55" s="7" t="s">
        <v>356</v>
      </c>
      <c r="N55" s="6">
        <v>0</v>
      </c>
      <c r="O55" s="6">
        <v>1</v>
      </c>
      <c r="P55" s="6">
        <v>0</v>
      </c>
      <c r="Q55" s="6" t="s">
        <v>31</v>
      </c>
      <c r="R55" s="6" t="s">
        <v>39</v>
      </c>
      <c r="S55" s="6" t="s">
        <v>40</v>
      </c>
      <c r="T55" s="7"/>
      <c r="U55" s="7"/>
      <c r="V55" s="6">
        <v>42</v>
      </c>
      <c r="W55" s="6">
        <v>476</v>
      </c>
      <c r="X55" s="8" t="s">
        <v>357</v>
      </c>
      <c r="Y55" s="6">
        <v>6</v>
      </c>
      <c r="Z55" s="9">
        <f t="shared" si="0"/>
        <v>1260</v>
      </c>
      <c r="AA55" s="10">
        <f t="shared" si="1"/>
        <v>42</v>
      </c>
      <c r="AB55" s="10">
        <f t="shared" si="5"/>
        <v>1260</v>
      </c>
      <c r="AC55" s="11" t="str">
        <f t="shared" si="3"/>
        <v/>
      </c>
      <c r="AD55" s="11" t="str">
        <f t="shared" si="4"/>
        <v/>
      </c>
    </row>
    <row r="56" spans="1:30" ht="15.75" customHeight="1">
      <c r="A56" s="6">
        <v>55</v>
      </c>
      <c r="B56" s="7" t="s">
        <v>358</v>
      </c>
      <c r="C56" s="6">
        <v>4020440</v>
      </c>
      <c r="D56" s="6" t="s">
        <v>31</v>
      </c>
      <c r="E56" s="7"/>
      <c r="F56" s="7" t="s">
        <v>359</v>
      </c>
      <c r="G56" s="6">
        <v>2282</v>
      </c>
      <c r="H56" s="7" t="s">
        <v>360</v>
      </c>
      <c r="I56" s="7" t="s">
        <v>34</v>
      </c>
      <c r="J56" s="8" t="s">
        <v>361</v>
      </c>
      <c r="K56" s="7" t="s">
        <v>362</v>
      </c>
      <c r="L56" s="7" t="s">
        <v>363</v>
      </c>
      <c r="M56" s="7" t="s">
        <v>364</v>
      </c>
      <c r="N56" s="6">
        <v>0</v>
      </c>
      <c r="O56" s="6">
        <v>5</v>
      </c>
      <c r="P56" s="6">
        <v>0</v>
      </c>
      <c r="Q56" s="6" t="s">
        <v>31</v>
      </c>
      <c r="R56" s="6" t="s">
        <v>39</v>
      </c>
      <c r="S56" s="6" t="s">
        <v>95</v>
      </c>
      <c r="T56" s="7"/>
      <c r="U56" s="7"/>
      <c r="V56" s="6">
        <v>19</v>
      </c>
      <c r="W56" s="6">
        <v>18693</v>
      </c>
      <c r="X56" s="8" t="s">
        <v>365</v>
      </c>
      <c r="Y56" s="6">
        <v>9</v>
      </c>
      <c r="Z56" s="9">
        <f t="shared" si="0"/>
        <v>570</v>
      </c>
      <c r="AA56" s="10">
        <f t="shared" si="1"/>
        <v>19</v>
      </c>
      <c r="AB56" s="10">
        <f t="shared" si="5"/>
        <v>570</v>
      </c>
      <c r="AC56" s="11" t="str">
        <f t="shared" si="3"/>
        <v/>
      </c>
      <c r="AD56" s="11" t="str">
        <f t="shared" si="4"/>
        <v/>
      </c>
    </row>
    <row r="57" spans="1:30" ht="15.75" customHeight="1">
      <c r="A57" s="6">
        <v>56</v>
      </c>
      <c r="B57" s="7" t="s">
        <v>366</v>
      </c>
      <c r="C57" s="6">
        <v>1100000</v>
      </c>
      <c r="D57" s="6" t="s">
        <v>31</v>
      </c>
      <c r="E57" s="7"/>
      <c r="F57" s="7" t="s">
        <v>301</v>
      </c>
      <c r="G57" s="6">
        <v>1501</v>
      </c>
      <c r="H57" s="7" t="s">
        <v>33</v>
      </c>
      <c r="I57" s="7" t="s">
        <v>34</v>
      </c>
      <c r="J57" s="8" t="s">
        <v>367</v>
      </c>
      <c r="K57" s="7" t="s">
        <v>36</v>
      </c>
      <c r="L57" s="7" t="s">
        <v>37</v>
      </c>
      <c r="M57" s="7" t="s">
        <v>368</v>
      </c>
      <c r="N57" s="6">
        <v>0</v>
      </c>
      <c r="O57" s="6">
        <v>12</v>
      </c>
      <c r="P57" s="6">
        <v>0</v>
      </c>
      <c r="Q57" s="6" t="s">
        <v>31</v>
      </c>
      <c r="R57" s="6" t="s">
        <v>39</v>
      </c>
      <c r="S57" s="6" t="s">
        <v>40</v>
      </c>
      <c r="T57" s="7"/>
      <c r="U57" s="7"/>
      <c r="V57" s="6">
        <v>23</v>
      </c>
      <c r="W57" s="6">
        <v>19264</v>
      </c>
      <c r="X57" s="8" t="s">
        <v>41</v>
      </c>
      <c r="Y57" s="6">
        <v>5</v>
      </c>
      <c r="Z57" s="9">
        <f t="shared" si="0"/>
        <v>690</v>
      </c>
      <c r="AA57" s="10">
        <f t="shared" si="1"/>
        <v>23</v>
      </c>
      <c r="AB57" s="10">
        <f t="shared" si="5"/>
        <v>690</v>
      </c>
      <c r="AC57" s="11" t="str">
        <f t="shared" si="3"/>
        <v/>
      </c>
      <c r="AD57" s="11" t="str">
        <f t="shared" si="4"/>
        <v/>
      </c>
    </row>
    <row r="58" spans="1:30" ht="15.75" customHeight="1">
      <c r="A58" s="6">
        <v>57</v>
      </c>
      <c r="B58" s="7" t="s">
        <v>369</v>
      </c>
      <c r="C58" s="6">
        <v>1000000</v>
      </c>
      <c r="D58" s="6" t="s">
        <v>31</v>
      </c>
      <c r="E58" s="7"/>
      <c r="F58" s="7" t="s">
        <v>370</v>
      </c>
      <c r="G58" s="6">
        <v>1555</v>
      </c>
      <c r="H58" s="7" t="s">
        <v>371</v>
      </c>
      <c r="I58" s="7" t="s">
        <v>34</v>
      </c>
      <c r="J58" s="8" t="s">
        <v>372</v>
      </c>
      <c r="K58" s="7" t="s">
        <v>373</v>
      </c>
      <c r="L58" s="7" t="s">
        <v>374</v>
      </c>
      <c r="M58" s="7" t="s">
        <v>375</v>
      </c>
      <c r="N58" s="6">
        <v>0</v>
      </c>
      <c r="O58" s="6">
        <v>9</v>
      </c>
      <c r="P58" s="6">
        <v>0</v>
      </c>
      <c r="Q58" s="6" t="s">
        <v>31</v>
      </c>
      <c r="R58" s="6"/>
      <c r="S58" s="6"/>
      <c r="T58" s="7"/>
      <c r="U58" s="7"/>
      <c r="V58" s="6">
        <v>3</v>
      </c>
      <c r="W58" s="6">
        <v>83</v>
      </c>
      <c r="X58" s="8" t="s">
        <v>376</v>
      </c>
      <c r="Y58" s="6">
        <v>4</v>
      </c>
      <c r="Z58" s="9">
        <f t="shared" si="0"/>
        <v>90</v>
      </c>
      <c r="AA58" s="10" t="str">
        <f t="shared" si="1"/>
        <v/>
      </c>
      <c r="AB58" s="10" t="str">
        <f t="shared" si="5"/>
        <v/>
      </c>
      <c r="AC58" s="11">
        <f t="shared" si="3"/>
        <v>3</v>
      </c>
      <c r="AD58" s="11">
        <f t="shared" si="4"/>
        <v>90</v>
      </c>
    </row>
    <row r="59" spans="1:30" ht="15.75" customHeight="1">
      <c r="A59" s="6">
        <v>58</v>
      </c>
      <c r="B59" s="7" t="s">
        <v>377</v>
      </c>
      <c r="C59" s="6">
        <v>98</v>
      </c>
      <c r="D59" s="6" t="s">
        <v>31</v>
      </c>
      <c r="E59" s="7"/>
      <c r="F59" s="7" t="s">
        <v>378</v>
      </c>
      <c r="G59" s="6">
        <v>1032</v>
      </c>
      <c r="H59" s="7" t="s">
        <v>55</v>
      </c>
      <c r="I59" s="7" t="s">
        <v>34</v>
      </c>
      <c r="J59" s="8" t="s">
        <v>379</v>
      </c>
      <c r="K59" s="7" t="s">
        <v>380</v>
      </c>
      <c r="L59" s="7" t="s">
        <v>381</v>
      </c>
      <c r="M59" s="7" t="s">
        <v>382</v>
      </c>
      <c r="N59" s="6">
        <v>0</v>
      </c>
      <c r="O59" s="6">
        <v>3</v>
      </c>
      <c r="P59" s="6">
        <v>0</v>
      </c>
      <c r="Q59" s="6" t="s">
        <v>31</v>
      </c>
      <c r="R59" s="6"/>
      <c r="S59" s="6"/>
      <c r="T59" s="7"/>
      <c r="U59" s="7"/>
      <c r="V59" s="6">
        <v>4</v>
      </c>
      <c r="W59" s="6">
        <v>138</v>
      </c>
      <c r="X59" s="8" t="s">
        <v>383</v>
      </c>
      <c r="Y59" s="6">
        <v>6</v>
      </c>
      <c r="Z59" s="9">
        <f t="shared" si="0"/>
        <v>120</v>
      </c>
      <c r="AA59" s="10" t="str">
        <f t="shared" si="1"/>
        <v/>
      </c>
      <c r="AB59" s="10" t="str">
        <f t="shared" si="5"/>
        <v/>
      </c>
      <c r="AC59" s="11">
        <f t="shared" si="3"/>
        <v>4</v>
      </c>
      <c r="AD59" s="11">
        <f t="shared" si="4"/>
        <v>120</v>
      </c>
    </row>
    <row r="60" spans="1:30" ht="15.75" customHeight="1">
      <c r="A60" s="6">
        <v>59</v>
      </c>
      <c r="B60" s="7" t="s">
        <v>66</v>
      </c>
      <c r="C60" s="6">
        <v>1869000</v>
      </c>
      <c r="D60" s="6" t="s">
        <v>31</v>
      </c>
      <c r="E60" s="7"/>
      <c r="F60" s="7" t="s">
        <v>167</v>
      </c>
      <c r="G60" s="6">
        <v>2602</v>
      </c>
      <c r="H60" s="7" t="s">
        <v>384</v>
      </c>
      <c r="I60" s="7" t="s">
        <v>34</v>
      </c>
      <c r="J60" s="8" t="s">
        <v>385</v>
      </c>
      <c r="K60" s="7" t="s">
        <v>169</v>
      </c>
      <c r="L60" s="7" t="s">
        <v>170</v>
      </c>
      <c r="M60" s="7" t="s">
        <v>386</v>
      </c>
      <c r="N60" s="6">
        <v>0</v>
      </c>
      <c r="O60" s="6">
        <v>4</v>
      </c>
      <c r="P60" s="6">
        <v>0</v>
      </c>
      <c r="Q60" s="6" t="s">
        <v>31</v>
      </c>
      <c r="R60" s="6" t="s">
        <v>39</v>
      </c>
      <c r="S60" s="6" t="s">
        <v>40</v>
      </c>
      <c r="T60" s="7"/>
      <c r="U60" s="7"/>
      <c r="V60" s="6">
        <v>0</v>
      </c>
      <c r="W60" s="6">
        <v>1079</v>
      </c>
      <c r="X60" s="8" t="s">
        <v>172</v>
      </c>
      <c r="Y60" s="6">
        <v>2</v>
      </c>
      <c r="Z60" s="9">
        <f t="shared" si="0"/>
        <v>0</v>
      </c>
      <c r="AA60" s="10">
        <f t="shared" si="1"/>
        <v>0</v>
      </c>
      <c r="AB60" s="10">
        <f t="shared" si="5"/>
        <v>0</v>
      </c>
      <c r="AC60" s="11" t="str">
        <f t="shared" si="3"/>
        <v/>
      </c>
      <c r="AD60" s="11" t="str">
        <f t="shared" si="4"/>
        <v/>
      </c>
    </row>
    <row r="61" spans="1:30" ht="15.75" customHeight="1">
      <c r="A61" s="6">
        <v>60</v>
      </c>
      <c r="B61" s="7" t="s">
        <v>53</v>
      </c>
      <c r="C61" s="6">
        <v>900000</v>
      </c>
      <c r="D61" s="6" t="s">
        <v>31</v>
      </c>
      <c r="E61" s="7"/>
      <c r="F61" s="7" t="s">
        <v>387</v>
      </c>
      <c r="G61" s="6">
        <v>1306</v>
      </c>
      <c r="H61" s="7" t="s">
        <v>388</v>
      </c>
      <c r="I61" s="7" t="s">
        <v>34</v>
      </c>
      <c r="J61" s="8" t="s">
        <v>389</v>
      </c>
      <c r="K61" s="7" t="s">
        <v>390</v>
      </c>
      <c r="L61" s="7" t="s">
        <v>391</v>
      </c>
      <c r="M61" s="7" t="s">
        <v>392</v>
      </c>
      <c r="N61" s="6">
        <v>0</v>
      </c>
      <c r="O61" s="6">
        <v>1</v>
      </c>
      <c r="P61" s="6">
        <v>0</v>
      </c>
      <c r="Q61" s="6" t="s">
        <v>31</v>
      </c>
      <c r="R61" s="6"/>
      <c r="S61" s="6"/>
      <c r="T61" s="7"/>
      <c r="U61" s="7"/>
      <c r="V61" s="6">
        <v>5</v>
      </c>
      <c r="W61" s="6">
        <v>68</v>
      </c>
      <c r="X61" s="8" t="s">
        <v>393</v>
      </c>
      <c r="Y61" s="6">
        <v>11</v>
      </c>
      <c r="Z61" s="9">
        <f t="shared" si="0"/>
        <v>150</v>
      </c>
      <c r="AA61" s="10" t="str">
        <f t="shared" si="1"/>
        <v/>
      </c>
      <c r="AB61" s="10" t="str">
        <f t="shared" si="5"/>
        <v/>
      </c>
      <c r="AC61" s="11">
        <f t="shared" si="3"/>
        <v>5</v>
      </c>
      <c r="AD61" s="11">
        <f t="shared" si="4"/>
        <v>150</v>
      </c>
    </row>
    <row r="62" spans="1:30" ht="15.75" customHeight="1">
      <c r="A62" s="6">
        <v>61</v>
      </c>
      <c r="B62" s="7" t="s">
        <v>394</v>
      </c>
      <c r="C62" s="6">
        <v>329900</v>
      </c>
      <c r="D62" s="6" t="s">
        <v>31</v>
      </c>
      <c r="E62" s="7"/>
      <c r="F62" s="7" t="s">
        <v>395</v>
      </c>
      <c r="G62" s="6">
        <v>1216</v>
      </c>
      <c r="H62" s="7" t="s">
        <v>396</v>
      </c>
      <c r="I62" s="7" t="s">
        <v>34</v>
      </c>
      <c r="J62" s="8" t="s">
        <v>397</v>
      </c>
      <c r="K62" s="7" t="s">
        <v>398</v>
      </c>
      <c r="L62" s="7" t="s">
        <v>399</v>
      </c>
      <c r="M62" s="7" t="s">
        <v>400</v>
      </c>
      <c r="N62" s="6">
        <v>0</v>
      </c>
      <c r="O62" s="6">
        <v>10</v>
      </c>
      <c r="P62" s="6">
        <v>0</v>
      </c>
      <c r="Q62" s="6" t="s">
        <v>31</v>
      </c>
      <c r="R62" s="6"/>
      <c r="S62" s="6" t="s">
        <v>40</v>
      </c>
      <c r="T62" s="7"/>
      <c r="U62" s="7"/>
      <c r="V62" s="6">
        <v>5</v>
      </c>
      <c r="W62" s="6">
        <v>398</v>
      </c>
      <c r="X62" s="8" t="s">
        <v>401</v>
      </c>
      <c r="Y62" s="6">
        <v>10</v>
      </c>
      <c r="Z62" s="9">
        <f t="shared" si="0"/>
        <v>150</v>
      </c>
      <c r="AA62" s="10" t="str">
        <f t="shared" si="1"/>
        <v/>
      </c>
      <c r="AB62" s="10" t="str">
        <f t="shared" si="5"/>
        <v/>
      </c>
      <c r="AC62" s="11">
        <f t="shared" si="3"/>
        <v>5</v>
      </c>
      <c r="AD62" s="11">
        <f t="shared" si="4"/>
        <v>150</v>
      </c>
    </row>
    <row r="63" spans="1:30" ht="15.75" customHeight="1">
      <c r="A63" s="6">
        <v>62</v>
      </c>
      <c r="B63" s="7" t="s">
        <v>402</v>
      </c>
      <c r="C63" s="6">
        <v>1110000</v>
      </c>
      <c r="D63" s="6" t="s">
        <v>31</v>
      </c>
      <c r="E63" s="7"/>
      <c r="F63" s="7" t="s">
        <v>403</v>
      </c>
      <c r="G63" s="6">
        <v>1771</v>
      </c>
      <c r="H63" s="7" t="s">
        <v>33</v>
      </c>
      <c r="I63" s="7" t="s">
        <v>34</v>
      </c>
      <c r="J63" s="8" t="s">
        <v>404</v>
      </c>
      <c r="K63" s="7" t="s">
        <v>36</v>
      </c>
      <c r="L63" s="7" t="s">
        <v>37</v>
      </c>
      <c r="M63" s="7" t="s">
        <v>405</v>
      </c>
      <c r="N63" s="6">
        <v>0</v>
      </c>
      <c r="O63" s="6">
        <v>12</v>
      </c>
      <c r="P63" s="6">
        <v>0</v>
      </c>
      <c r="Q63" s="6" t="s">
        <v>31</v>
      </c>
      <c r="R63" s="6" t="s">
        <v>39</v>
      </c>
      <c r="S63" s="6" t="s">
        <v>40</v>
      </c>
      <c r="T63" s="7"/>
      <c r="U63" s="7"/>
      <c r="V63" s="6">
        <v>45</v>
      </c>
      <c r="W63" s="6">
        <v>5251</v>
      </c>
      <c r="X63" s="8" t="s">
        <v>41</v>
      </c>
      <c r="Y63" s="6">
        <v>7</v>
      </c>
      <c r="Z63" s="9">
        <f t="shared" si="0"/>
        <v>1350</v>
      </c>
      <c r="AA63" s="10">
        <f t="shared" si="1"/>
        <v>45</v>
      </c>
      <c r="AB63" s="10">
        <f t="shared" si="5"/>
        <v>1350</v>
      </c>
      <c r="AC63" s="11" t="str">
        <f t="shared" si="3"/>
        <v/>
      </c>
      <c r="AD63" s="11" t="str">
        <f t="shared" si="4"/>
        <v/>
      </c>
    </row>
    <row r="64" spans="1:30" ht="15.75" customHeight="1">
      <c r="A64" s="6">
        <v>63</v>
      </c>
      <c r="B64" s="7" t="s">
        <v>406</v>
      </c>
      <c r="C64" s="6">
        <v>975000</v>
      </c>
      <c r="D64" s="6" t="s">
        <v>31</v>
      </c>
      <c r="E64" s="7"/>
      <c r="F64" s="7" t="s">
        <v>407</v>
      </c>
      <c r="G64" s="6">
        <v>1758</v>
      </c>
      <c r="H64" s="7" t="s">
        <v>33</v>
      </c>
      <c r="I64" s="7" t="s">
        <v>34</v>
      </c>
      <c r="J64" s="8" t="s">
        <v>408</v>
      </c>
      <c r="K64" s="7" t="s">
        <v>36</v>
      </c>
      <c r="L64" s="7" t="s">
        <v>37</v>
      </c>
      <c r="M64" s="7" t="s">
        <v>405</v>
      </c>
      <c r="N64" s="6">
        <v>0</v>
      </c>
      <c r="O64" s="6">
        <v>12</v>
      </c>
      <c r="P64" s="6">
        <v>0</v>
      </c>
      <c r="Q64" s="6" t="s">
        <v>31</v>
      </c>
      <c r="R64" s="6" t="s">
        <v>39</v>
      </c>
      <c r="S64" s="6" t="s">
        <v>40</v>
      </c>
      <c r="T64" s="7"/>
      <c r="U64" s="7"/>
      <c r="V64" s="6">
        <v>237</v>
      </c>
      <c r="W64" s="6">
        <v>12453</v>
      </c>
      <c r="X64" s="8" t="s">
        <v>41</v>
      </c>
      <c r="Y64" s="6">
        <v>6</v>
      </c>
      <c r="Z64" s="9">
        <f t="shared" si="0"/>
        <v>7110</v>
      </c>
      <c r="AA64" s="10">
        <f t="shared" si="1"/>
        <v>237</v>
      </c>
      <c r="AB64" s="10">
        <f t="shared" si="5"/>
        <v>7110</v>
      </c>
      <c r="AC64" s="11" t="str">
        <f t="shared" si="3"/>
        <v/>
      </c>
      <c r="AD64" s="11" t="str">
        <f t="shared" si="4"/>
        <v/>
      </c>
    </row>
    <row r="65" spans="1:30" ht="15.75" customHeight="1">
      <c r="A65" s="6">
        <v>64</v>
      </c>
      <c r="B65" s="7" t="s">
        <v>409</v>
      </c>
      <c r="C65" s="6">
        <v>675000</v>
      </c>
      <c r="D65" s="6" t="s">
        <v>31</v>
      </c>
      <c r="E65" s="7"/>
      <c r="F65" s="7" t="s">
        <v>410</v>
      </c>
      <c r="G65" s="6">
        <v>1447</v>
      </c>
      <c r="H65" s="7" t="s">
        <v>411</v>
      </c>
      <c r="I65" s="7" t="s">
        <v>34</v>
      </c>
      <c r="J65" s="8" t="s">
        <v>412</v>
      </c>
      <c r="K65" s="7" t="s">
        <v>413</v>
      </c>
      <c r="L65" s="7" t="s">
        <v>414</v>
      </c>
      <c r="M65" s="7" t="s">
        <v>415</v>
      </c>
      <c r="N65" s="6">
        <v>0</v>
      </c>
      <c r="O65" s="6">
        <v>4</v>
      </c>
      <c r="P65" s="6">
        <v>0</v>
      </c>
      <c r="Q65" s="6" t="s">
        <v>31</v>
      </c>
      <c r="R65" s="6"/>
      <c r="S65" s="6"/>
      <c r="T65" s="7"/>
      <c r="U65" s="7"/>
      <c r="V65" s="6">
        <v>1</v>
      </c>
      <c r="W65" s="6">
        <v>57</v>
      </c>
      <c r="X65" s="8" t="s">
        <v>416</v>
      </c>
      <c r="Y65" s="6">
        <v>8</v>
      </c>
      <c r="Z65" s="9">
        <f t="shared" si="0"/>
        <v>30</v>
      </c>
      <c r="AA65" s="10" t="str">
        <f t="shared" si="1"/>
        <v/>
      </c>
      <c r="AB65" s="10" t="str">
        <f t="shared" si="5"/>
        <v/>
      </c>
      <c r="AC65" s="11">
        <f t="shared" si="3"/>
        <v>1</v>
      </c>
      <c r="AD65" s="11">
        <f t="shared" si="4"/>
        <v>30</v>
      </c>
    </row>
    <row r="66" spans="1:30" ht="15.75" customHeight="1">
      <c r="A66" s="6">
        <v>65</v>
      </c>
      <c r="B66" s="7" t="s">
        <v>417</v>
      </c>
      <c r="C66" s="6">
        <v>863000</v>
      </c>
      <c r="D66" s="6" t="s">
        <v>31</v>
      </c>
      <c r="E66" s="7"/>
      <c r="F66" s="7" t="s">
        <v>418</v>
      </c>
      <c r="G66" s="6">
        <v>1017</v>
      </c>
      <c r="H66" s="7" t="s">
        <v>419</v>
      </c>
      <c r="I66" s="7" t="s">
        <v>34</v>
      </c>
      <c r="J66" s="8" t="s">
        <v>420</v>
      </c>
      <c r="K66" s="7" t="s">
        <v>421</v>
      </c>
      <c r="L66" s="7" t="s">
        <v>422</v>
      </c>
      <c r="M66" s="7" t="s">
        <v>423</v>
      </c>
      <c r="N66" s="6">
        <v>0</v>
      </c>
      <c r="O66" s="6">
        <v>32</v>
      </c>
      <c r="P66" s="6">
        <v>0</v>
      </c>
      <c r="Q66" s="6" t="s">
        <v>31</v>
      </c>
      <c r="R66" s="6" t="s">
        <v>39</v>
      </c>
      <c r="S66" s="6"/>
      <c r="T66" s="7"/>
      <c r="U66" s="7"/>
      <c r="V66" s="6">
        <v>762</v>
      </c>
      <c r="W66" s="6">
        <v>4330</v>
      </c>
      <c r="X66" s="8" t="s">
        <v>424</v>
      </c>
      <c r="Y66" s="6">
        <v>9</v>
      </c>
      <c r="Z66" s="9">
        <f t="shared" si="0"/>
        <v>22860</v>
      </c>
      <c r="AA66" s="10">
        <f t="shared" si="1"/>
        <v>762</v>
      </c>
      <c r="AB66" s="10">
        <f t="shared" si="5"/>
        <v>22860</v>
      </c>
      <c r="AC66" s="11" t="str">
        <f t="shared" si="3"/>
        <v/>
      </c>
      <c r="AD66" s="11" t="str">
        <f t="shared" si="4"/>
        <v/>
      </c>
    </row>
    <row r="67" spans="1:30" ht="15.75" customHeight="1">
      <c r="A67" s="6">
        <v>66</v>
      </c>
      <c r="B67" s="7" t="s">
        <v>53</v>
      </c>
      <c r="C67" s="6">
        <v>1760000</v>
      </c>
      <c r="D67" s="6" t="s">
        <v>31</v>
      </c>
      <c r="E67" s="7"/>
      <c r="F67" s="7" t="s">
        <v>425</v>
      </c>
      <c r="G67" s="6">
        <v>2236</v>
      </c>
      <c r="H67" s="7" t="s">
        <v>55</v>
      </c>
      <c r="I67" s="7" t="s">
        <v>34</v>
      </c>
      <c r="J67" s="8" t="s">
        <v>426</v>
      </c>
      <c r="K67" s="7" t="s">
        <v>169</v>
      </c>
      <c r="L67" s="7" t="s">
        <v>170</v>
      </c>
      <c r="M67" s="7" t="s">
        <v>206</v>
      </c>
      <c r="N67" s="6">
        <v>0</v>
      </c>
      <c r="O67" s="6">
        <v>4</v>
      </c>
      <c r="P67" s="6">
        <v>0</v>
      </c>
      <c r="Q67" s="6" t="s">
        <v>31</v>
      </c>
      <c r="R67" s="6"/>
      <c r="S67" s="6" t="s">
        <v>40</v>
      </c>
      <c r="T67" s="7"/>
      <c r="U67" s="7"/>
      <c r="V67" s="6">
        <v>1</v>
      </c>
      <c r="W67" s="6">
        <v>34230</v>
      </c>
      <c r="X67" s="8" t="s">
        <v>172</v>
      </c>
      <c r="Y67" s="6">
        <v>8</v>
      </c>
      <c r="Z67" s="9">
        <f t="shared" si="0"/>
        <v>30</v>
      </c>
      <c r="AA67" s="10" t="str">
        <f t="shared" si="1"/>
        <v/>
      </c>
      <c r="AB67" s="10" t="str">
        <f t="shared" si="5"/>
        <v/>
      </c>
      <c r="AC67" s="11">
        <f t="shared" si="3"/>
        <v>1</v>
      </c>
      <c r="AD67" s="11">
        <f t="shared" si="4"/>
        <v>30</v>
      </c>
    </row>
    <row r="68" spans="1:30" ht="15.75" customHeight="1">
      <c r="A68" s="6">
        <v>67</v>
      </c>
      <c r="B68" s="7" t="s">
        <v>427</v>
      </c>
      <c r="C68" s="6">
        <v>2420000</v>
      </c>
      <c r="D68" s="6" t="s">
        <v>31</v>
      </c>
      <c r="E68" s="7"/>
      <c r="F68" s="7" t="s">
        <v>428</v>
      </c>
      <c r="G68" s="6">
        <v>1174</v>
      </c>
      <c r="H68" s="7" t="s">
        <v>429</v>
      </c>
      <c r="I68" s="7" t="s">
        <v>34</v>
      </c>
      <c r="J68" s="8" t="s">
        <v>430</v>
      </c>
      <c r="K68" s="7" t="s">
        <v>431</v>
      </c>
      <c r="L68" s="7" t="s">
        <v>432</v>
      </c>
      <c r="M68" s="7" t="s">
        <v>433</v>
      </c>
      <c r="N68" s="6">
        <v>0</v>
      </c>
      <c r="O68" s="6">
        <v>9</v>
      </c>
      <c r="P68" s="6">
        <v>0</v>
      </c>
      <c r="Q68" s="6" t="s">
        <v>31</v>
      </c>
      <c r="R68" s="6"/>
      <c r="S68" s="6"/>
      <c r="T68" s="7"/>
      <c r="U68" s="7"/>
      <c r="V68" s="6">
        <v>6</v>
      </c>
      <c r="W68" s="6">
        <v>1706</v>
      </c>
      <c r="X68" s="8" t="s">
        <v>434</v>
      </c>
      <c r="Y68" s="6">
        <v>6</v>
      </c>
      <c r="Z68" s="9">
        <f t="shared" si="0"/>
        <v>180</v>
      </c>
      <c r="AA68" s="10" t="str">
        <f t="shared" si="1"/>
        <v/>
      </c>
      <c r="AB68" s="10" t="str">
        <f t="shared" si="5"/>
        <v/>
      </c>
      <c r="AC68" s="11">
        <f t="shared" si="3"/>
        <v>6</v>
      </c>
      <c r="AD68" s="11">
        <f t="shared" si="4"/>
        <v>180</v>
      </c>
    </row>
    <row r="69" spans="1:30" ht="15.75" customHeight="1">
      <c r="A69" s="6">
        <v>68</v>
      </c>
      <c r="B69" s="7" t="s">
        <v>435</v>
      </c>
      <c r="C69" s="6">
        <v>597000</v>
      </c>
      <c r="D69" s="6" t="s">
        <v>31</v>
      </c>
      <c r="E69" s="7"/>
      <c r="F69" s="7" t="s">
        <v>436</v>
      </c>
      <c r="G69" s="6">
        <v>2290</v>
      </c>
      <c r="H69" s="7" t="s">
        <v>437</v>
      </c>
      <c r="I69" s="7" t="s">
        <v>34</v>
      </c>
      <c r="J69" s="8" t="s">
        <v>438</v>
      </c>
      <c r="K69" s="7" t="s">
        <v>73</v>
      </c>
      <c r="L69" s="7" t="s">
        <v>74</v>
      </c>
      <c r="M69" s="7" t="s">
        <v>439</v>
      </c>
      <c r="N69" s="6">
        <v>0</v>
      </c>
      <c r="O69" s="6">
        <v>70</v>
      </c>
      <c r="P69" s="6">
        <v>0</v>
      </c>
      <c r="Q69" s="6" t="s">
        <v>31</v>
      </c>
      <c r="R69" s="6"/>
      <c r="S69" s="6"/>
      <c r="T69" s="7"/>
      <c r="U69" s="7"/>
      <c r="V69" s="6">
        <v>114</v>
      </c>
      <c r="W69" s="6">
        <v>25734</v>
      </c>
      <c r="X69" s="8" t="s">
        <v>76</v>
      </c>
      <c r="Y69" s="6">
        <v>5</v>
      </c>
      <c r="Z69" s="9">
        <f t="shared" si="0"/>
        <v>3420</v>
      </c>
      <c r="AA69" s="10" t="str">
        <f t="shared" si="1"/>
        <v/>
      </c>
      <c r="AB69" s="10" t="str">
        <f t="shared" si="5"/>
        <v/>
      </c>
      <c r="AC69" s="11">
        <f t="shared" si="3"/>
        <v>114</v>
      </c>
      <c r="AD69" s="11">
        <f t="shared" si="4"/>
        <v>3420</v>
      </c>
    </row>
    <row r="70" spans="1:30" ht="15.75" customHeight="1">
      <c r="A70" s="6">
        <v>69</v>
      </c>
      <c r="B70" s="7" t="s">
        <v>440</v>
      </c>
      <c r="C70" s="6">
        <v>1900000</v>
      </c>
      <c r="D70" s="6" t="s">
        <v>31</v>
      </c>
      <c r="E70" s="7"/>
      <c r="F70" s="7" t="s">
        <v>441</v>
      </c>
      <c r="G70" s="6">
        <v>1662</v>
      </c>
      <c r="H70" s="7" t="s">
        <v>442</v>
      </c>
      <c r="I70" s="7" t="s">
        <v>34</v>
      </c>
      <c r="J70" s="8" t="s">
        <v>443</v>
      </c>
      <c r="K70" s="7" t="s">
        <v>444</v>
      </c>
      <c r="L70" s="7" t="s">
        <v>445</v>
      </c>
      <c r="M70" s="7" t="s">
        <v>446</v>
      </c>
      <c r="N70" s="6">
        <v>0</v>
      </c>
      <c r="O70" s="6">
        <v>2</v>
      </c>
      <c r="P70" s="6">
        <v>0</v>
      </c>
      <c r="Q70" s="6" t="s">
        <v>31</v>
      </c>
      <c r="R70" s="6" t="s">
        <v>39</v>
      </c>
      <c r="S70" s="6"/>
      <c r="T70" s="7"/>
      <c r="U70" s="7"/>
      <c r="V70" s="6">
        <v>165</v>
      </c>
      <c r="W70" s="6">
        <v>9063</v>
      </c>
      <c r="X70" s="8" t="s">
        <v>447</v>
      </c>
      <c r="Y70" s="6">
        <v>10</v>
      </c>
      <c r="Z70" s="9">
        <f t="shared" si="0"/>
        <v>4950</v>
      </c>
      <c r="AA70" s="10">
        <f t="shared" si="1"/>
        <v>165</v>
      </c>
      <c r="AB70" s="10">
        <f t="shared" si="5"/>
        <v>4950</v>
      </c>
      <c r="AC70" s="11" t="str">
        <f t="shared" si="3"/>
        <v/>
      </c>
      <c r="AD70" s="11" t="str">
        <f t="shared" si="4"/>
        <v/>
      </c>
    </row>
    <row r="71" spans="1:30" ht="15.75" customHeight="1">
      <c r="A71" s="6">
        <v>70</v>
      </c>
      <c r="B71" s="7" t="s">
        <v>448</v>
      </c>
      <c r="C71" s="6">
        <v>2090000</v>
      </c>
      <c r="D71" s="6" t="s">
        <v>31</v>
      </c>
      <c r="E71" s="7"/>
      <c r="F71" s="7" t="s">
        <v>449</v>
      </c>
      <c r="G71" s="6">
        <v>3971</v>
      </c>
      <c r="H71" s="7" t="s">
        <v>450</v>
      </c>
      <c r="I71" s="7" t="s">
        <v>34</v>
      </c>
      <c r="J71" s="8" t="s">
        <v>451</v>
      </c>
      <c r="K71" s="7" t="s">
        <v>452</v>
      </c>
      <c r="L71" s="7" t="s">
        <v>453</v>
      </c>
      <c r="M71" s="7" t="s">
        <v>454</v>
      </c>
      <c r="N71" s="6">
        <v>0</v>
      </c>
      <c r="O71" s="6">
        <v>7</v>
      </c>
      <c r="P71" s="6">
        <v>0</v>
      </c>
      <c r="Q71" s="6" t="s">
        <v>31</v>
      </c>
      <c r="R71" s="6"/>
      <c r="S71" s="6"/>
      <c r="T71" s="7"/>
      <c r="U71" s="7"/>
      <c r="V71" s="6">
        <v>8</v>
      </c>
      <c r="W71" s="6">
        <v>210</v>
      </c>
      <c r="X71" s="8" t="s">
        <v>455</v>
      </c>
      <c r="Y71" s="6">
        <v>11</v>
      </c>
      <c r="Z71" s="9">
        <f t="shared" si="0"/>
        <v>240</v>
      </c>
      <c r="AA71" s="10" t="str">
        <f t="shared" si="1"/>
        <v/>
      </c>
      <c r="AB71" s="10" t="str">
        <f t="shared" si="5"/>
        <v/>
      </c>
      <c r="AC71" s="11">
        <f t="shared" si="3"/>
        <v>8</v>
      </c>
      <c r="AD71" s="11">
        <f t="shared" si="4"/>
        <v>240</v>
      </c>
    </row>
    <row r="72" spans="1:30" ht="15.75" customHeight="1">
      <c r="A72" s="6">
        <v>71</v>
      </c>
      <c r="B72" s="7" t="s">
        <v>456</v>
      </c>
      <c r="C72" s="6">
        <v>0</v>
      </c>
      <c r="D72" s="6" t="s">
        <v>31</v>
      </c>
      <c r="E72" s="7"/>
      <c r="F72" s="7" t="s">
        <v>457</v>
      </c>
      <c r="G72" s="6">
        <v>2337</v>
      </c>
      <c r="H72" s="7" t="s">
        <v>458</v>
      </c>
      <c r="I72" s="7" t="s">
        <v>34</v>
      </c>
      <c r="J72" s="8" t="s">
        <v>459</v>
      </c>
      <c r="K72" s="7" t="s">
        <v>230</v>
      </c>
      <c r="L72" s="7" t="s">
        <v>231</v>
      </c>
      <c r="M72" s="7" t="s">
        <v>460</v>
      </c>
      <c r="N72" s="6">
        <v>0</v>
      </c>
      <c r="O72" s="6">
        <v>0</v>
      </c>
      <c r="P72" s="6">
        <v>0</v>
      </c>
      <c r="Q72" s="6" t="s">
        <v>31</v>
      </c>
      <c r="R72" s="6"/>
      <c r="S72" s="6"/>
      <c r="T72" s="7"/>
      <c r="U72" s="7"/>
      <c r="V72" s="6">
        <v>2</v>
      </c>
      <c r="W72" s="6">
        <v>209</v>
      </c>
      <c r="X72" s="8" t="s">
        <v>233</v>
      </c>
      <c r="Y72" s="6">
        <v>10</v>
      </c>
      <c r="Z72" s="9">
        <f t="shared" si="0"/>
        <v>60</v>
      </c>
      <c r="AA72" s="10" t="str">
        <f t="shared" si="1"/>
        <v/>
      </c>
      <c r="AB72" s="10" t="str">
        <f t="shared" si="5"/>
        <v/>
      </c>
      <c r="AC72" s="11">
        <f t="shared" si="3"/>
        <v>2</v>
      </c>
      <c r="AD72" s="11">
        <f t="shared" si="4"/>
        <v>60</v>
      </c>
    </row>
    <row r="73" spans="1:30" ht="15.75" customHeight="1">
      <c r="A73" s="6">
        <v>72</v>
      </c>
      <c r="B73" s="7" t="s">
        <v>461</v>
      </c>
      <c r="C73" s="6">
        <v>2390000</v>
      </c>
      <c r="D73" s="6" t="s">
        <v>31</v>
      </c>
      <c r="E73" s="7"/>
      <c r="F73" s="7" t="s">
        <v>462</v>
      </c>
      <c r="G73" s="6">
        <v>1448</v>
      </c>
      <c r="H73" s="7" t="s">
        <v>55</v>
      </c>
      <c r="I73" s="7" t="s">
        <v>34</v>
      </c>
      <c r="J73" s="8" t="s">
        <v>463</v>
      </c>
      <c r="K73" s="7" t="s">
        <v>464</v>
      </c>
      <c r="L73" s="7" t="s">
        <v>465</v>
      </c>
      <c r="M73" s="7" t="s">
        <v>466</v>
      </c>
      <c r="N73" s="6">
        <v>0</v>
      </c>
      <c r="O73" s="6">
        <v>23</v>
      </c>
      <c r="P73" s="6">
        <v>0</v>
      </c>
      <c r="Q73" s="6" t="s">
        <v>31</v>
      </c>
      <c r="R73" s="6"/>
      <c r="S73" s="6"/>
      <c r="T73" s="7"/>
      <c r="U73" s="7"/>
      <c r="V73" s="6">
        <v>0</v>
      </c>
      <c r="W73" s="6">
        <v>1269</v>
      </c>
      <c r="X73" s="8" t="s">
        <v>467</v>
      </c>
      <c r="Y73" s="6">
        <v>6</v>
      </c>
      <c r="Z73" s="9">
        <f t="shared" si="0"/>
        <v>0</v>
      </c>
      <c r="AA73" s="10" t="str">
        <f t="shared" si="1"/>
        <v/>
      </c>
      <c r="AB73" s="10" t="str">
        <f t="shared" si="5"/>
        <v/>
      </c>
      <c r="AC73" s="11">
        <f t="shared" si="3"/>
        <v>0</v>
      </c>
      <c r="AD73" s="11">
        <f t="shared" si="4"/>
        <v>0</v>
      </c>
    </row>
    <row r="74" spans="1:30" ht="15.75" customHeight="1">
      <c r="A74" s="6">
        <v>73</v>
      </c>
      <c r="B74" s="7" t="s">
        <v>53</v>
      </c>
      <c r="C74" s="6">
        <v>1350000</v>
      </c>
      <c r="D74" s="6" t="s">
        <v>31</v>
      </c>
      <c r="E74" s="7"/>
      <c r="F74" s="7" t="s">
        <v>468</v>
      </c>
      <c r="G74" s="6">
        <v>1200</v>
      </c>
      <c r="H74" s="7" t="s">
        <v>469</v>
      </c>
      <c r="I74" s="7" t="s">
        <v>34</v>
      </c>
      <c r="J74" s="8" t="s">
        <v>470</v>
      </c>
      <c r="K74" s="7" t="s">
        <v>471</v>
      </c>
      <c r="L74" s="7" t="s">
        <v>472</v>
      </c>
      <c r="M74" s="7" t="s">
        <v>473</v>
      </c>
      <c r="N74" s="6">
        <v>0</v>
      </c>
      <c r="O74" s="6">
        <v>12</v>
      </c>
      <c r="P74" s="6">
        <v>0</v>
      </c>
      <c r="Q74" s="6" t="s">
        <v>31</v>
      </c>
      <c r="R74" s="6"/>
      <c r="S74" s="6"/>
      <c r="T74" s="7"/>
      <c r="U74" s="7"/>
      <c r="V74" s="6">
        <v>8</v>
      </c>
      <c r="W74" s="6">
        <v>107961</v>
      </c>
      <c r="X74" s="8" t="s">
        <v>474</v>
      </c>
      <c r="Y74" s="6">
        <v>10</v>
      </c>
      <c r="Z74" s="9">
        <f t="shared" si="0"/>
        <v>240</v>
      </c>
      <c r="AA74" s="10" t="str">
        <f t="shared" si="1"/>
        <v/>
      </c>
      <c r="AB74" s="10" t="str">
        <f t="shared" si="5"/>
        <v/>
      </c>
      <c r="AC74" s="11">
        <f t="shared" si="3"/>
        <v>8</v>
      </c>
      <c r="AD74" s="11">
        <f t="shared" si="4"/>
        <v>240</v>
      </c>
    </row>
    <row r="75" spans="1:30" ht="15.75" customHeight="1">
      <c r="A75" s="6">
        <v>74</v>
      </c>
      <c r="B75" s="7" t="s">
        <v>475</v>
      </c>
      <c r="C75" s="6">
        <v>980000</v>
      </c>
      <c r="D75" s="6" t="s">
        <v>31</v>
      </c>
      <c r="E75" s="7"/>
      <c r="F75" s="7" t="s">
        <v>476</v>
      </c>
      <c r="G75" s="6">
        <v>1167</v>
      </c>
      <c r="H75" s="7" t="s">
        <v>477</v>
      </c>
      <c r="I75" s="7" t="s">
        <v>34</v>
      </c>
      <c r="J75" s="8" t="s">
        <v>478</v>
      </c>
      <c r="K75" s="7" t="s">
        <v>479</v>
      </c>
      <c r="L75" s="7" t="s">
        <v>480</v>
      </c>
      <c r="M75" s="7" t="s">
        <v>481</v>
      </c>
      <c r="N75" s="6">
        <v>0</v>
      </c>
      <c r="O75" s="6">
        <v>57</v>
      </c>
      <c r="P75" s="6">
        <v>25</v>
      </c>
      <c r="Q75" s="6" t="s">
        <v>31</v>
      </c>
      <c r="R75" s="6" t="s">
        <v>39</v>
      </c>
      <c r="S75" s="6" t="s">
        <v>40</v>
      </c>
      <c r="T75" s="7"/>
      <c r="U75" s="7"/>
      <c r="V75" s="6">
        <v>36</v>
      </c>
      <c r="W75" s="6">
        <v>763</v>
      </c>
      <c r="X75" s="8" t="s">
        <v>482</v>
      </c>
      <c r="Y75" s="6">
        <v>10</v>
      </c>
      <c r="Z75" s="9">
        <f t="shared" si="0"/>
        <v>1080</v>
      </c>
      <c r="AA75" s="10">
        <f t="shared" si="1"/>
        <v>36</v>
      </c>
      <c r="AB75" s="10">
        <f t="shared" si="5"/>
        <v>1080</v>
      </c>
      <c r="AC75" s="11" t="str">
        <f t="shared" si="3"/>
        <v/>
      </c>
      <c r="AD75" s="11" t="str">
        <f t="shared" si="4"/>
        <v/>
      </c>
    </row>
    <row r="76" spans="1:30" ht="15.75" customHeight="1">
      <c r="A76" s="6">
        <v>75</v>
      </c>
      <c r="B76" s="7" t="s">
        <v>483</v>
      </c>
      <c r="C76" s="6">
        <v>2640000</v>
      </c>
      <c r="D76" s="6" t="s">
        <v>31</v>
      </c>
      <c r="E76" s="7" t="s">
        <v>484</v>
      </c>
      <c r="F76" s="7" t="s">
        <v>485</v>
      </c>
      <c r="G76" s="6">
        <v>2297</v>
      </c>
      <c r="H76" s="7" t="s">
        <v>486</v>
      </c>
      <c r="I76" s="7" t="s">
        <v>34</v>
      </c>
      <c r="J76" s="8" t="s">
        <v>487</v>
      </c>
      <c r="K76" s="7" t="s">
        <v>488</v>
      </c>
      <c r="L76" s="7" t="s">
        <v>489</v>
      </c>
      <c r="M76" s="7" t="s">
        <v>490</v>
      </c>
      <c r="N76" s="6">
        <v>0</v>
      </c>
      <c r="O76" s="6">
        <v>1</v>
      </c>
      <c r="P76" s="6">
        <v>0</v>
      </c>
      <c r="Q76" s="6" t="s">
        <v>31</v>
      </c>
      <c r="R76" s="6"/>
      <c r="S76" s="6"/>
      <c r="T76" s="7"/>
      <c r="U76" s="7"/>
      <c r="V76" s="6">
        <v>61</v>
      </c>
      <c r="W76" s="6">
        <v>8266</v>
      </c>
      <c r="X76" s="8" t="s">
        <v>491</v>
      </c>
      <c r="Y76" s="6">
        <v>8</v>
      </c>
      <c r="Z76" s="9">
        <f t="shared" si="0"/>
        <v>1830</v>
      </c>
      <c r="AA76" s="10" t="str">
        <f t="shared" si="1"/>
        <v/>
      </c>
      <c r="AB76" s="10" t="str">
        <f t="shared" si="5"/>
        <v/>
      </c>
      <c r="AC76" s="11">
        <f t="shared" si="3"/>
        <v>61</v>
      </c>
      <c r="AD76" s="11">
        <f t="shared" si="4"/>
        <v>1830</v>
      </c>
    </row>
    <row r="77" spans="1:30" ht="15.75" customHeight="1">
      <c r="A77" s="6">
        <v>76</v>
      </c>
      <c r="B77" s="7" t="s">
        <v>492</v>
      </c>
      <c r="C77" s="6">
        <v>347400</v>
      </c>
      <c r="D77" s="6" t="s">
        <v>31</v>
      </c>
      <c r="E77" s="7" t="s">
        <v>145</v>
      </c>
      <c r="F77" s="7" t="s">
        <v>493</v>
      </c>
      <c r="G77" s="6">
        <v>2594</v>
      </c>
      <c r="H77" s="7" t="s">
        <v>384</v>
      </c>
      <c r="I77" s="7" t="s">
        <v>34</v>
      </c>
      <c r="J77" s="8" t="s">
        <v>494</v>
      </c>
      <c r="K77" s="7" t="s">
        <v>275</v>
      </c>
      <c r="L77" s="7" t="s">
        <v>276</v>
      </c>
      <c r="M77" s="7" t="s">
        <v>495</v>
      </c>
      <c r="N77" s="6">
        <v>0</v>
      </c>
      <c r="O77" s="6">
        <v>226</v>
      </c>
      <c r="P77" s="6">
        <v>0</v>
      </c>
      <c r="Q77" s="6" t="s">
        <v>31</v>
      </c>
      <c r="R77" s="6"/>
      <c r="S77" s="6"/>
      <c r="T77" s="7"/>
      <c r="U77" s="7"/>
      <c r="V77" s="6">
        <v>1</v>
      </c>
      <c r="W77" s="6">
        <v>634</v>
      </c>
      <c r="X77" s="8" t="s">
        <v>278</v>
      </c>
      <c r="Y77" s="6">
        <v>5</v>
      </c>
      <c r="Z77" s="9">
        <f t="shared" si="0"/>
        <v>30</v>
      </c>
      <c r="AA77" s="10" t="str">
        <f t="shared" si="1"/>
        <v/>
      </c>
      <c r="AB77" s="10" t="str">
        <f t="shared" si="5"/>
        <v/>
      </c>
      <c r="AC77" s="11">
        <f t="shared" si="3"/>
        <v>1</v>
      </c>
      <c r="AD77" s="11">
        <f t="shared" si="4"/>
        <v>30</v>
      </c>
    </row>
    <row r="78" spans="1:30" ht="15.75" customHeight="1">
      <c r="A78" s="6">
        <v>77</v>
      </c>
      <c r="B78" s="7" t="s">
        <v>496</v>
      </c>
      <c r="C78" s="6">
        <v>550000</v>
      </c>
      <c r="D78" s="6" t="s">
        <v>31</v>
      </c>
      <c r="E78" s="7"/>
      <c r="F78" s="7" t="s">
        <v>497</v>
      </c>
      <c r="G78" s="6">
        <v>768</v>
      </c>
      <c r="H78" s="7" t="s">
        <v>55</v>
      </c>
      <c r="I78" s="7" t="s">
        <v>34</v>
      </c>
      <c r="J78" s="8" t="s">
        <v>498</v>
      </c>
      <c r="K78" s="7" t="s">
        <v>499</v>
      </c>
      <c r="L78" s="7" t="s">
        <v>500</v>
      </c>
      <c r="M78" s="7" t="s">
        <v>501</v>
      </c>
      <c r="N78" s="6">
        <v>0</v>
      </c>
      <c r="O78" s="6">
        <v>0</v>
      </c>
      <c r="P78" s="6">
        <v>0</v>
      </c>
      <c r="Q78" s="6" t="s">
        <v>31</v>
      </c>
      <c r="R78" s="6"/>
      <c r="S78" s="6"/>
      <c r="T78" s="7"/>
      <c r="U78" s="7"/>
      <c r="V78" s="6">
        <v>435</v>
      </c>
      <c r="W78" s="6">
        <v>20706</v>
      </c>
      <c r="X78" s="8" t="s">
        <v>502</v>
      </c>
      <c r="Y78" s="6">
        <v>8</v>
      </c>
      <c r="Z78" s="9">
        <f t="shared" si="0"/>
        <v>13050</v>
      </c>
      <c r="AA78" s="10" t="str">
        <f t="shared" si="1"/>
        <v/>
      </c>
      <c r="AB78" s="10" t="str">
        <f t="shared" si="5"/>
        <v/>
      </c>
      <c r="AC78" s="11">
        <f t="shared" si="3"/>
        <v>435</v>
      </c>
      <c r="AD78" s="11">
        <f t="shared" si="4"/>
        <v>13050</v>
      </c>
    </row>
    <row r="79" spans="1:30" ht="15.75" customHeight="1">
      <c r="A79" s="6">
        <v>78</v>
      </c>
      <c r="B79" s="7" t="s">
        <v>166</v>
      </c>
      <c r="C79" s="6">
        <v>470000</v>
      </c>
      <c r="D79" s="6" t="s">
        <v>31</v>
      </c>
      <c r="E79" s="7"/>
      <c r="F79" s="7" t="s">
        <v>313</v>
      </c>
      <c r="G79" s="6">
        <v>2561</v>
      </c>
      <c r="H79" s="7" t="s">
        <v>55</v>
      </c>
      <c r="I79" s="7" t="s">
        <v>34</v>
      </c>
      <c r="J79" s="8" t="s">
        <v>503</v>
      </c>
      <c r="K79" s="7" t="s">
        <v>169</v>
      </c>
      <c r="L79" s="7" t="s">
        <v>170</v>
      </c>
      <c r="M79" s="7" t="s">
        <v>504</v>
      </c>
      <c r="N79" s="6">
        <v>0</v>
      </c>
      <c r="O79" s="6">
        <v>4</v>
      </c>
      <c r="P79" s="6">
        <v>0</v>
      </c>
      <c r="Q79" s="6" t="s">
        <v>31</v>
      </c>
      <c r="R79" s="6"/>
      <c r="S79" s="6" t="s">
        <v>40</v>
      </c>
      <c r="T79" s="7"/>
      <c r="U79" s="7"/>
      <c r="V79" s="6">
        <v>12</v>
      </c>
      <c r="W79" s="6">
        <v>25297</v>
      </c>
      <c r="X79" s="8" t="s">
        <v>172</v>
      </c>
      <c r="Y79" s="6">
        <v>6</v>
      </c>
      <c r="Z79" s="9">
        <f t="shared" si="0"/>
        <v>360</v>
      </c>
      <c r="AA79" s="10" t="str">
        <f t="shared" si="1"/>
        <v/>
      </c>
      <c r="AB79" s="10" t="str">
        <f t="shared" si="5"/>
        <v/>
      </c>
      <c r="AC79" s="11">
        <f t="shared" si="3"/>
        <v>12</v>
      </c>
      <c r="AD79" s="11">
        <f t="shared" si="4"/>
        <v>360</v>
      </c>
    </row>
    <row r="80" spans="1:30" ht="15.75" customHeight="1">
      <c r="A80" s="6">
        <v>79</v>
      </c>
      <c r="B80" s="7" t="s">
        <v>53</v>
      </c>
      <c r="C80" s="6">
        <v>1200000</v>
      </c>
      <c r="D80" s="6" t="s">
        <v>31</v>
      </c>
      <c r="E80" s="7"/>
      <c r="F80" s="7" t="s">
        <v>505</v>
      </c>
      <c r="G80" s="6">
        <v>1175</v>
      </c>
      <c r="H80" s="7" t="s">
        <v>506</v>
      </c>
      <c r="I80" s="7" t="s">
        <v>34</v>
      </c>
      <c r="J80" s="8" t="s">
        <v>507</v>
      </c>
      <c r="K80" s="7" t="s">
        <v>390</v>
      </c>
      <c r="L80" s="7" t="s">
        <v>391</v>
      </c>
      <c r="M80" s="7" t="s">
        <v>508</v>
      </c>
      <c r="N80" s="6">
        <v>0</v>
      </c>
      <c r="O80" s="6">
        <v>1</v>
      </c>
      <c r="P80" s="6">
        <v>0</v>
      </c>
      <c r="Q80" s="6" t="s">
        <v>31</v>
      </c>
      <c r="R80" s="6"/>
      <c r="S80" s="6"/>
      <c r="T80" s="7"/>
      <c r="U80" s="7"/>
      <c r="V80" s="6">
        <v>4</v>
      </c>
      <c r="W80" s="6">
        <v>57</v>
      </c>
      <c r="X80" s="8" t="s">
        <v>393</v>
      </c>
      <c r="Y80" s="6">
        <v>9</v>
      </c>
      <c r="Z80" s="9">
        <f t="shared" si="0"/>
        <v>120</v>
      </c>
      <c r="AA80" s="10" t="str">
        <f t="shared" si="1"/>
        <v/>
      </c>
      <c r="AB80" s="10" t="str">
        <f t="shared" si="5"/>
        <v/>
      </c>
      <c r="AC80" s="11">
        <f t="shared" si="3"/>
        <v>4</v>
      </c>
      <c r="AD80" s="11">
        <f t="shared" si="4"/>
        <v>120</v>
      </c>
    </row>
    <row r="81" spans="1:30" ht="15.75" customHeight="1">
      <c r="A81" s="6">
        <v>80</v>
      </c>
      <c r="B81" s="7" t="s">
        <v>509</v>
      </c>
      <c r="C81" s="6">
        <v>519000</v>
      </c>
      <c r="D81" s="6" t="s">
        <v>31</v>
      </c>
      <c r="E81" s="7"/>
      <c r="F81" s="7" t="s">
        <v>510</v>
      </c>
      <c r="G81" s="6">
        <v>1071</v>
      </c>
      <c r="H81" s="7" t="s">
        <v>511</v>
      </c>
      <c r="I81" s="7" t="s">
        <v>34</v>
      </c>
      <c r="J81" s="8" t="s">
        <v>512</v>
      </c>
      <c r="K81" s="7" t="s">
        <v>513</v>
      </c>
      <c r="L81" s="7" t="s">
        <v>514</v>
      </c>
      <c r="M81" s="7" t="s">
        <v>515</v>
      </c>
      <c r="N81" s="6">
        <v>0</v>
      </c>
      <c r="O81" s="6">
        <v>4</v>
      </c>
      <c r="P81" s="6">
        <v>0</v>
      </c>
      <c r="Q81" s="6" t="s">
        <v>31</v>
      </c>
      <c r="R81" s="6"/>
      <c r="S81" s="6"/>
      <c r="T81" s="7"/>
      <c r="U81" s="7"/>
      <c r="V81" s="6">
        <v>0</v>
      </c>
      <c r="W81" s="6">
        <v>3</v>
      </c>
      <c r="X81" s="8" t="s">
        <v>516</v>
      </c>
      <c r="Y81" s="6">
        <v>6</v>
      </c>
      <c r="Z81" s="9">
        <f t="shared" si="0"/>
        <v>0</v>
      </c>
      <c r="AA81" s="10" t="str">
        <f t="shared" si="1"/>
        <v/>
      </c>
      <c r="AB81" s="10" t="str">
        <f t="shared" si="5"/>
        <v/>
      </c>
      <c r="AC81" s="11">
        <f t="shared" si="3"/>
        <v>0</v>
      </c>
      <c r="AD81" s="11">
        <f t="shared" si="4"/>
        <v>0</v>
      </c>
    </row>
    <row r="82" spans="1:30" ht="15.75" customHeight="1">
      <c r="A82" s="6">
        <v>81</v>
      </c>
      <c r="B82" s="7" t="s">
        <v>517</v>
      </c>
      <c r="C82" s="6">
        <v>495000</v>
      </c>
      <c r="D82" s="6" t="s">
        <v>31</v>
      </c>
      <c r="E82" s="7"/>
      <c r="F82" s="7" t="s">
        <v>518</v>
      </c>
      <c r="G82" s="6">
        <v>2467</v>
      </c>
      <c r="H82" s="7" t="s">
        <v>55</v>
      </c>
      <c r="I82" s="7" t="s">
        <v>34</v>
      </c>
      <c r="J82" s="8" t="s">
        <v>519</v>
      </c>
      <c r="K82" s="7" t="s">
        <v>319</v>
      </c>
      <c r="L82" s="7" t="s">
        <v>320</v>
      </c>
      <c r="M82" s="7" t="s">
        <v>520</v>
      </c>
      <c r="N82" s="6">
        <v>0</v>
      </c>
      <c r="O82" s="6">
        <v>21</v>
      </c>
      <c r="P82" s="6">
        <v>0</v>
      </c>
      <c r="Q82" s="6" t="s">
        <v>31</v>
      </c>
      <c r="R82" s="6"/>
      <c r="S82" s="6"/>
      <c r="T82" s="7"/>
      <c r="U82" s="7"/>
      <c r="V82" s="6">
        <v>15</v>
      </c>
      <c r="W82" s="6">
        <v>1519</v>
      </c>
      <c r="X82" s="8" t="s">
        <v>322</v>
      </c>
      <c r="Y82" s="6">
        <v>3</v>
      </c>
      <c r="Z82" s="9">
        <f t="shared" si="0"/>
        <v>450</v>
      </c>
      <c r="AA82" s="10" t="str">
        <f t="shared" si="1"/>
        <v/>
      </c>
      <c r="AB82" s="10" t="str">
        <f t="shared" si="5"/>
        <v/>
      </c>
      <c r="AC82" s="11">
        <f t="shared" si="3"/>
        <v>15</v>
      </c>
      <c r="AD82" s="11">
        <f t="shared" si="4"/>
        <v>450</v>
      </c>
    </row>
    <row r="83" spans="1:30" ht="15.75" customHeight="1">
      <c r="A83" s="6">
        <v>82</v>
      </c>
      <c r="B83" s="7" t="s">
        <v>521</v>
      </c>
      <c r="C83" s="6">
        <v>570000</v>
      </c>
      <c r="D83" s="6" t="s">
        <v>31</v>
      </c>
      <c r="E83" s="7"/>
      <c r="F83" s="7" t="s">
        <v>522</v>
      </c>
      <c r="G83" s="6">
        <v>2759</v>
      </c>
      <c r="H83" s="7" t="s">
        <v>523</v>
      </c>
      <c r="I83" s="7" t="s">
        <v>34</v>
      </c>
      <c r="J83" s="8" t="s">
        <v>524</v>
      </c>
      <c r="K83" s="7" t="s">
        <v>525</v>
      </c>
      <c r="L83" s="7" t="s">
        <v>526</v>
      </c>
      <c r="M83" s="7" t="s">
        <v>527</v>
      </c>
      <c r="N83" s="6">
        <v>0</v>
      </c>
      <c r="O83" s="6">
        <v>0</v>
      </c>
      <c r="P83" s="6">
        <v>0</v>
      </c>
      <c r="Q83" s="6" t="s">
        <v>31</v>
      </c>
      <c r="R83" s="6"/>
      <c r="S83" s="6"/>
      <c r="T83" s="7"/>
      <c r="U83" s="7"/>
      <c r="V83" s="6">
        <v>0</v>
      </c>
      <c r="W83" s="6">
        <v>21</v>
      </c>
      <c r="X83" s="8" t="s">
        <v>528</v>
      </c>
      <c r="Y83" s="6">
        <v>5</v>
      </c>
      <c r="Z83" s="9">
        <f t="shared" si="0"/>
        <v>0</v>
      </c>
      <c r="AA83" s="10" t="str">
        <f t="shared" si="1"/>
        <v/>
      </c>
      <c r="AB83" s="10" t="str">
        <f t="shared" si="5"/>
        <v/>
      </c>
      <c r="AC83" s="11">
        <f t="shared" si="3"/>
        <v>0</v>
      </c>
      <c r="AD83" s="11">
        <f t="shared" si="4"/>
        <v>0</v>
      </c>
    </row>
    <row r="84" spans="1:30" ht="15.75" customHeight="1">
      <c r="A84" s="6">
        <v>83</v>
      </c>
      <c r="B84" s="7" t="s">
        <v>53</v>
      </c>
      <c r="C84" s="6">
        <v>1965000</v>
      </c>
      <c r="D84" s="6" t="s">
        <v>31</v>
      </c>
      <c r="E84" s="7"/>
      <c r="F84" s="7" t="s">
        <v>529</v>
      </c>
      <c r="G84" s="6">
        <v>31</v>
      </c>
      <c r="H84" s="7" t="s">
        <v>530</v>
      </c>
      <c r="I84" s="7" t="s">
        <v>34</v>
      </c>
      <c r="J84" s="8" t="s">
        <v>531</v>
      </c>
      <c r="K84" s="7" t="s">
        <v>532</v>
      </c>
      <c r="L84" s="7" t="s">
        <v>533</v>
      </c>
      <c r="M84" s="7" t="s">
        <v>534</v>
      </c>
      <c r="N84" s="6">
        <v>0</v>
      </c>
      <c r="O84" s="6">
        <v>29</v>
      </c>
      <c r="P84" s="6">
        <v>0</v>
      </c>
      <c r="Q84" s="6" t="s">
        <v>31</v>
      </c>
      <c r="R84" s="6"/>
      <c r="S84" s="6"/>
      <c r="T84" s="7"/>
      <c r="U84" s="7"/>
      <c r="V84" s="6">
        <v>12</v>
      </c>
      <c r="W84" s="6">
        <v>12</v>
      </c>
      <c r="X84" s="8" t="s">
        <v>535</v>
      </c>
      <c r="Y84" s="6">
        <v>9</v>
      </c>
      <c r="Z84" s="9">
        <f t="shared" si="0"/>
        <v>360</v>
      </c>
      <c r="AA84" s="10" t="str">
        <f t="shared" si="1"/>
        <v/>
      </c>
      <c r="AB84" s="10" t="str">
        <f t="shared" si="5"/>
        <v/>
      </c>
      <c r="AC84" s="11">
        <f t="shared" si="3"/>
        <v>12</v>
      </c>
      <c r="AD84" s="11">
        <f t="shared" si="4"/>
        <v>360</v>
      </c>
    </row>
    <row r="85" spans="1:30" ht="15.75" customHeight="1">
      <c r="A85" s="6">
        <v>84</v>
      </c>
      <c r="B85" s="7" t="s">
        <v>536</v>
      </c>
      <c r="C85" s="6">
        <v>1157000</v>
      </c>
      <c r="D85" s="6" t="s">
        <v>31</v>
      </c>
      <c r="E85" s="7"/>
      <c r="F85" s="7" t="s">
        <v>537</v>
      </c>
      <c r="G85" s="6">
        <v>1799</v>
      </c>
      <c r="H85" s="7" t="s">
        <v>538</v>
      </c>
      <c r="I85" s="7" t="s">
        <v>34</v>
      </c>
      <c r="J85" s="8" t="s">
        <v>539</v>
      </c>
      <c r="K85" s="7" t="s">
        <v>245</v>
      </c>
      <c r="L85" s="7" t="s">
        <v>246</v>
      </c>
      <c r="M85" s="7" t="s">
        <v>540</v>
      </c>
      <c r="N85" s="6">
        <v>0</v>
      </c>
      <c r="O85" s="6">
        <v>66</v>
      </c>
      <c r="P85" s="6">
        <v>0</v>
      </c>
      <c r="Q85" s="6" t="s">
        <v>31</v>
      </c>
      <c r="R85" s="6"/>
      <c r="S85" s="6" t="s">
        <v>40</v>
      </c>
      <c r="T85" s="7"/>
      <c r="U85" s="7"/>
      <c r="V85" s="6">
        <v>13</v>
      </c>
      <c r="W85" s="6">
        <v>893</v>
      </c>
      <c r="X85" s="8" t="s">
        <v>248</v>
      </c>
      <c r="Y85" s="6">
        <v>11</v>
      </c>
      <c r="Z85" s="9">
        <f t="shared" si="0"/>
        <v>390</v>
      </c>
      <c r="AA85" s="10" t="str">
        <f t="shared" si="1"/>
        <v/>
      </c>
      <c r="AB85" s="10" t="str">
        <f t="shared" si="5"/>
        <v/>
      </c>
      <c r="AC85" s="11">
        <f t="shared" si="3"/>
        <v>13</v>
      </c>
      <c r="AD85" s="11">
        <f t="shared" si="4"/>
        <v>390</v>
      </c>
    </row>
    <row r="86" spans="1:30" ht="15.75" customHeight="1">
      <c r="A86" s="6">
        <v>85</v>
      </c>
      <c r="B86" s="7" t="s">
        <v>521</v>
      </c>
      <c r="C86" s="6">
        <v>570000</v>
      </c>
      <c r="D86" s="6" t="s">
        <v>31</v>
      </c>
      <c r="E86" s="7"/>
      <c r="F86" s="7" t="s">
        <v>541</v>
      </c>
      <c r="G86" s="6">
        <v>2759</v>
      </c>
      <c r="H86" s="7" t="s">
        <v>542</v>
      </c>
      <c r="I86" s="7" t="s">
        <v>34</v>
      </c>
      <c r="J86" s="8" t="s">
        <v>543</v>
      </c>
      <c r="K86" s="7" t="s">
        <v>308</v>
      </c>
      <c r="L86" s="7" t="s">
        <v>309</v>
      </c>
      <c r="M86" s="7" t="s">
        <v>544</v>
      </c>
      <c r="N86" s="6">
        <v>0</v>
      </c>
      <c r="O86" s="6">
        <v>182</v>
      </c>
      <c r="P86" s="6">
        <v>0</v>
      </c>
      <c r="Q86" s="6" t="s">
        <v>31</v>
      </c>
      <c r="R86" s="6"/>
      <c r="S86" s="6"/>
      <c r="T86" s="7"/>
      <c r="U86" s="7"/>
      <c r="V86" s="6">
        <v>5</v>
      </c>
      <c r="W86" s="6">
        <v>213</v>
      </c>
      <c r="X86" s="8" t="s">
        <v>311</v>
      </c>
      <c r="Y86" s="6">
        <v>5</v>
      </c>
      <c r="Z86" s="9">
        <f t="shared" si="0"/>
        <v>150</v>
      </c>
      <c r="AA86" s="10" t="str">
        <f t="shared" si="1"/>
        <v/>
      </c>
      <c r="AB86" s="10" t="str">
        <f t="shared" si="5"/>
        <v/>
      </c>
      <c r="AC86" s="11">
        <f t="shared" si="3"/>
        <v>5</v>
      </c>
      <c r="AD86" s="11">
        <f t="shared" si="4"/>
        <v>150</v>
      </c>
    </row>
    <row r="87" spans="1:30" ht="15.75" customHeight="1">
      <c r="A87" s="6">
        <v>86</v>
      </c>
      <c r="B87" s="7" t="s">
        <v>545</v>
      </c>
      <c r="C87" s="6">
        <v>2335000</v>
      </c>
      <c r="D87" s="6" t="s">
        <v>31</v>
      </c>
      <c r="E87" s="7"/>
      <c r="F87" s="7" t="s">
        <v>546</v>
      </c>
      <c r="G87" s="6">
        <v>1457</v>
      </c>
      <c r="H87" s="7" t="s">
        <v>55</v>
      </c>
      <c r="I87" s="7" t="s">
        <v>34</v>
      </c>
      <c r="J87" s="8" t="s">
        <v>547</v>
      </c>
      <c r="K87" s="7" t="s">
        <v>464</v>
      </c>
      <c r="L87" s="7" t="s">
        <v>465</v>
      </c>
      <c r="M87" s="7" t="s">
        <v>548</v>
      </c>
      <c r="N87" s="6">
        <v>0</v>
      </c>
      <c r="O87" s="6">
        <v>23</v>
      </c>
      <c r="P87" s="6">
        <v>0</v>
      </c>
      <c r="Q87" s="6" t="s">
        <v>31</v>
      </c>
      <c r="R87" s="6"/>
      <c r="S87" s="6"/>
      <c r="T87" s="7"/>
      <c r="U87" s="7"/>
      <c r="V87" s="6">
        <v>2</v>
      </c>
      <c r="W87" s="6">
        <v>171</v>
      </c>
      <c r="X87" s="8" t="s">
        <v>467</v>
      </c>
      <c r="Y87" s="6">
        <v>6</v>
      </c>
      <c r="Z87" s="9">
        <f t="shared" si="0"/>
        <v>60</v>
      </c>
      <c r="AA87" s="10" t="str">
        <f t="shared" si="1"/>
        <v/>
      </c>
      <c r="AB87" s="10" t="str">
        <f t="shared" si="5"/>
        <v/>
      </c>
      <c r="AC87" s="11">
        <f t="shared" si="3"/>
        <v>2</v>
      </c>
      <c r="AD87" s="11">
        <f t="shared" si="4"/>
        <v>60</v>
      </c>
    </row>
    <row r="88" spans="1:30" ht="15.75" customHeight="1">
      <c r="A88" s="6">
        <v>87</v>
      </c>
      <c r="B88" s="7" t="s">
        <v>549</v>
      </c>
      <c r="C88" s="6">
        <v>1170000</v>
      </c>
      <c r="D88" s="6" t="s">
        <v>31</v>
      </c>
      <c r="E88" s="7"/>
      <c r="F88" s="7" t="s">
        <v>550</v>
      </c>
      <c r="G88" s="6">
        <v>1273</v>
      </c>
      <c r="H88" s="7" t="s">
        <v>551</v>
      </c>
      <c r="I88" s="7" t="s">
        <v>34</v>
      </c>
      <c r="J88" s="8" t="s">
        <v>552</v>
      </c>
      <c r="K88" s="7" t="s">
        <v>413</v>
      </c>
      <c r="L88" s="7" t="s">
        <v>414</v>
      </c>
      <c r="M88" s="7" t="s">
        <v>553</v>
      </c>
      <c r="N88" s="6">
        <v>0</v>
      </c>
      <c r="O88" s="6">
        <v>4</v>
      </c>
      <c r="P88" s="6">
        <v>0</v>
      </c>
      <c r="Q88" s="6" t="s">
        <v>31</v>
      </c>
      <c r="R88" s="6"/>
      <c r="S88" s="6"/>
      <c r="T88" s="7"/>
      <c r="U88" s="7"/>
      <c r="V88" s="6">
        <v>3</v>
      </c>
      <c r="W88" s="6">
        <v>148</v>
      </c>
      <c r="X88" s="8" t="s">
        <v>416</v>
      </c>
      <c r="Y88" s="6">
        <v>10</v>
      </c>
      <c r="Z88" s="9">
        <f t="shared" si="0"/>
        <v>90</v>
      </c>
      <c r="AA88" s="10" t="str">
        <f t="shared" si="1"/>
        <v/>
      </c>
      <c r="AB88" s="10" t="str">
        <f t="shared" si="5"/>
        <v/>
      </c>
      <c r="AC88" s="11">
        <f t="shared" si="3"/>
        <v>3</v>
      </c>
      <c r="AD88" s="11">
        <f t="shared" si="4"/>
        <v>90</v>
      </c>
    </row>
    <row r="89" spans="1:30" ht="15.75" customHeight="1">
      <c r="A89" s="6">
        <v>88</v>
      </c>
      <c r="B89" s="7" t="s">
        <v>554</v>
      </c>
      <c r="C89" s="6">
        <v>870000</v>
      </c>
      <c r="D89" s="6" t="s">
        <v>31</v>
      </c>
      <c r="E89" s="7"/>
      <c r="F89" s="7" t="s">
        <v>555</v>
      </c>
      <c r="G89" s="6">
        <v>1509</v>
      </c>
      <c r="H89" s="7" t="s">
        <v>556</v>
      </c>
      <c r="I89" s="7" t="s">
        <v>34</v>
      </c>
      <c r="J89" s="8" t="s">
        <v>557</v>
      </c>
      <c r="K89" s="7" t="s">
        <v>513</v>
      </c>
      <c r="L89" s="7" t="s">
        <v>514</v>
      </c>
      <c r="M89" s="7" t="s">
        <v>558</v>
      </c>
      <c r="N89" s="6">
        <v>0</v>
      </c>
      <c r="O89" s="6">
        <v>4</v>
      </c>
      <c r="P89" s="6">
        <v>0</v>
      </c>
      <c r="Q89" s="6" t="s">
        <v>31</v>
      </c>
      <c r="R89" s="6"/>
      <c r="S89" s="6"/>
      <c r="T89" s="7"/>
      <c r="U89" s="7"/>
      <c r="V89" s="6">
        <v>1</v>
      </c>
      <c r="W89" s="6">
        <v>20</v>
      </c>
      <c r="X89" s="8" t="s">
        <v>516</v>
      </c>
      <c r="Y89" s="6">
        <v>7</v>
      </c>
      <c r="Z89" s="9">
        <f t="shared" si="0"/>
        <v>30</v>
      </c>
      <c r="AA89" s="10" t="str">
        <f t="shared" si="1"/>
        <v/>
      </c>
      <c r="AB89" s="10" t="str">
        <f t="shared" si="5"/>
        <v/>
      </c>
      <c r="AC89" s="11">
        <f t="shared" si="3"/>
        <v>1</v>
      </c>
      <c r="AD89" s="11">
        <f t="shared" si="4"/>
        <v>30</v>
      </c>
    </row>
    <row r="90" spans="1:30" ht="15.75" customHeight="1">
      <c r="A90" s="6">
        <v>89</v>
      </c>
      <c r="B90" s="7" t="s">
        <v>559</v>
      </c>
      <c r="C90" s="6">
        <v>2298000</v>
      </c>
      <c r="D90" s="6" t="s">
        <v>31</v>
      </c>
      <c r="E90" s="7"/>
      <c r="F90" s="7" t="s">
        <v>560</v>
      </c>
      <c r="G90" s="6">
        <v>2945</v>
      </c>
      <c r="H90" s="7" t="s">
        <v>79</v>
      </c>
      <c r="I90" s="7" t="s">
        <v>34</v>
      </c>
      <c r="J90" s="8" t="s">
        <v>561</v>
      </c>
      <c r="K90" s="7" t="s">
        <v>562</v>
      </c>
      <c r="L90" s="7" t="s">
        <v>563</v>
      </c>
      <c r="M90" s="7" t="s">
        <v>564</v>
      </c>
      <c r="N90" s="6">
        <v>0</v>
      </c>
      <c r="O90" s="6">
        <v>7</v>
      </c>
      <c r="P90" s="6">
        <v>0</v>
      </c>
      <c r="Q90" s="6" t="s">
        <v>31</v>
      </c>
      <c r="R90" s="6"/>
      <c r="S90" s="6" t="s">
        <v>40</v>
      </c>
      <c r="T90" s="7"/>
      <c r="U90" s="7"/>
      <c r="V90" s="6">
        <v>13</v>
      </c>
      <c r="W90" s="6">
        <v>388</v>
      </c>
      <c r="X90" s="8" t="s">
        <v>565</v>
      </c>
      <c r="Y90" s="6">
        <v>10</v>
      </c>
      <c r="Z90" s="9">
        <f t="shared" si="0"/>
        <v>390</v>
      </c>
      <c r="AA90" s="10" t="str">
        <f t="shared" si="1"/>
        <v/>
      </c>
      <c r="AB90" s="10" t="str">
        <f t="shared" si="5"/>
        <v/>
      </c>
      <c r="AC90" s="11">
        <f t="shared" si="3"/>
        <v>13</v>
      </c>
      <c r="AD90" s="11">
        <f t="shared" si="4"/>
        <v>390</v>
      </c>
    </row>
    <row r="91" spans="1:30" ht="15.75" customHeight="1">
      <c r="A91" s="6">
        <v>90</v>
      </c>
      <c r="B91" s="7" t="s">
        <v>566</v>
      </c>
      <c r="C91" s="6">
        <v>650000</v>
      </c>
      <c r="D91" s="6" t="s">
        <v>31</v>
      </c>
      <c r="E91" s="7"/>
      <c r="F91" s="7" t="s">
        <v>567</v>
      </c>
      <c r="G91" s="6">
        <v>2145</v>
      </c>
      <c r="H91" s="7" t="s">
        <v>568</v>
      </c>
      <c r="I91" s="7" t="s">
        <v>34</v>
      </c>
      <c r="J91" s="8" t="s">
        <v>569</v>
      </c>
      <c r="K91" s="7" t="s">
        <v>570</v>
      </c>
      <c r="L91" s="7" t="s">
        <v>178</v>
      </c>
      <c r="M91" s="7" t="s">
        <v>571</v>
      </c>
      <c r="N91" s="6">
        <v>0</v>
      </c>
      <c r="O91" s="6">
        <v>0</v>
      </c>
      <c r="P91" s="6">
        <v>0</v>
      </c>
      <c r="Q91" s="6" t="s">
        <v>31</v>
      </c>
      <c r="R91" s="6"/>
      <c r="S91" s="6"/>
      <c r="T91" s="7"/>
      <c r="U91" s="7"/>
      <c r="V91" s="6">
        <v>5</v>
      </c>
      <c r="W91" s="6">
        <v>5324</v>
      </c>
      <c r="X91" s="8" t="s">
        <v>572</v>
      </c>
      <c r="Y91" s="6">
        <v>7</v>
      </c>
      <c r="Z91" s="9">
        <f t="shared" si="0"/>
        <v>150</v>
      </c>
      <c r="AA91" s="10" t="str">
        <f t="shared" si="1"/>
        <v/>
      </c>
      <c r="AB91" s="10" t="str">
        <f t="shared" si="5"/>
        <v/>
      </c>
      <c r="AC91" s="11">
        <f t="shared" si="3"/>
        <v>5</v>
      </c>
      <c r="AD91" s="11">
        <f t="shared" si="4"/>
        <v>150</v>
      </c>
    </row>
    <row r="92" spans="1:30" ht="15.75" customHeight="1">
      <c r="A92" s="6">
        <v>91</v>
      </c>
      <c r="B92" s="7" t="s">
        <v>573</v>
      </c>
      <c r="C92" s="6">
        <v>1420000</v>
      </c>
      <c r="D92" s="6" t="s">
        <v>31</v>
      </c>
      <c r="E92" s="7"/>
      <c r="F92" s="7" t="s">
        <v>574</v>
      </c>
      <c r="G92" s="6">
        <v>1998</v>
      </c>
      <c r="H92" s="7" t="s">
        <v>575</v>
      </c>
      <c r="I92" s="7" t="s">
        <v>34</v>
      </c>
      <c r="J92" s="8" t="s">
        <v>576</v>
      </c>
      <c r="K92" s="7" t="s">
        <v>577</v>
      </c>
      <c r="L92" s="7" t="s">
        <v>578</v>
      </c>
      <c r="M92" s="7" t="s">
        <v>579</v>
      </c>
      <c r="N92" s="6">
        <v>0</v>
      </c>
      <c r="O92" s="6">
        <v>1</v>
      </c>
      <c r="P92" s="6">
        <v>0</v>
      </c>
      <c r="Q92" s="6" t="s">
        <v>31</v>
      </c>
      <c r="R92" s="6"/>
      <c r="S92" s="6"/>
      <c r="T92" s="7"/>
      <c r="U92" s="7"/>
      <c r="V92" s="6">
        <v>3</v>
      </c>
      <c r="W92" s="6">
        <v>394</v>
      </c>
      <c r="X92" s="8" t="s">
        <v>580</v>
      </c>
      <c r="Y92" s="6">
        <v>10</v>
      </c>
      <c r="Z92" s="9">
        <f t="shared" si="0"/>
        <v>90</v>
      </c>
      <c r="AA92" s="10" t="str">
        <f t="shared" si="1"/>
        <v/>
      </c>
      <c r="AB92" s="10" t="str">
        <f t="shared" si="5"/>
        <v/>
      </c>
      <c r="AC92" s="11">
        <f t="shared" si="3"/>
        <v>3</v>
      </c>
      <c r="AD92" s="11">
        <f t="shared" si="4"/>
        <v>90</v>
      </c>
    </row>
    <row r="93" spans="1:30" ht="15.75" customHeight="1">
      <c r="A93" s="6">
        <v>92</v>
      </c>
      <c r="B93" s="7" t="s">
        <v>581</v>
      </c>
      <c r="C93" s="6">
        <v>1250000</v>
      </c>
      <c r="D93" s="6" t="s">
        <v>31</v>
      </c>
      <c r="E93" s="7"/>
      <c r="F93" s="7" t="s">
        <v>582</v>
      </c>
      <c r="G93" s="6">
        <v>66</v>
      </c>
      <c r="H93" s="7" t="s">
        <v>583</v>
      </c>
      <c r="I93" s="7" t="s">
        <v>34</v>
      </c>
      <c r="J93" s="8" t="s">
        <v>584</v>
      </c>
      <c r="K93" s="7" t="s">
        <v>585</v>
      </c>
      <c r="L93" s="7" t="s">
        <v>586</v>
      </c>
      <c r="M93" s="7" t="s">
        <v>587</v>
      </c>
      <c r="N93" s="6">
        <v>0</v>
      </c>
      <c r="O93" s="6">
        <v>5</v>
      </c>
      <c r="P93" s="6">
        <v>0</v>
      </c>
      <c r="Q93" s="6" t="s">
        <v>31</v>
      </c>
      <c r="R93" s="6"/>
      <c r="S93" s="6"/>
      <c r="T93" s="7"/>
      <c r="U93" s="7"/>
      <c r="V93" s="6">
        <v>0</v>
      </c>
      <c r="W93" s="6">
        <v>100</v>
      </c>
      <c r="X93" s="8" t="s">
        <v>588</v>
      </c>
      <c r="Y93" s="6">
        <v>4</v>
      </c>
      <c r="Z93" s="9">
        <f t="shared" si="0"/>
        <v>0</v>
      </c>
      <c r="AA93" s="10" t="str">
        <f t="shared" si="1"/>
        <v/>
      </c>
      <c r="AB93" s="10" t="str">
        <f t="shared" si="5"/>
        <v/>
      </c>
      <c r="AC93" s="11">
        <f t="shared" si="3"/>
        <v>0</v>
      </c>
      <c r="AD93" s="11">
        <f t="shared" si="4"/>
        <v>0</v>
      </c>
    </row>
    <row r="94" spans="1:30" ht="15.75" customHeight="1">
      <c r="A94" s="6">
        <v>93</v>
      </c>
      <c r="B94" s="7" t="s">
        <v>589</v>
      </c>
      <c r="C94" s="6">
        <v>920000</v>
      </c>
      <c r="D94" s="6" t="s">
        <v>31</v>
      </c>
      <c r="E94" s="7"/>
      <c r="F94" s="7" t="s">
        <v>590</v>
      </c>
      <c r="G94" s="6">
        <v>1105</v>
      </c>
      <c r="H94" s="7" t="s">
        <v>591</v>
      </c>
      <c r="I94" s="7" t="s">
        <v>34</v>
      </c>
      <c r="J94" s="8" t="s">
        <v>592</v>
      </c>
      <c r="K94" s="7" t="s">
        <v>593</v>
      </c>
      <c r="L94" s="7" t="s">
        <v>594</v>
      </c>
      <c r="M94" s="7" t="s">
        <v>595</v>
      </c>
      <c r="N94" s="6">
        <v>0</v>
      </c>
      <c r="O94" s="6">
        <v>13</v>
      </c>
      <c r="P94" s="6">
        <v>0</v>
      </c>
      <c r="Q94" s="6" t="s">
        <v>31</v>
      </c>
      <c r="R94" s="6"/>
      <c r="S94" s="6"/>
      <c r="T94" s="7"/>
      <c r="U94" s="7"/>
      <c r="V94" s="6">
        <v>1</v>
      </c>
      <c r="W94" s="6">
        <v>3301</v>
      </c>
      <c r="X94" s="8" t="s">
        <v>596</v>
      </c>
      <c r="Y94" s="6">
        <v>9</v>
      </c>
      <c r="Z94" s="9">
        <f t="shared" si="0"/>
        <v>30</v>
      </c>
      <c r="AA94" s="10" t="str">
        <f t="shared" si="1"/>
        <v/>
      </c>
      <c r="AB94" s="10" t="str">
        <f t="shared" si="5"/>
        <v/>
      </c>
      <c r="AC94" s="11">
        <f t="shared" si="3"/>
        <v>1</v>
      </c>
      <c r="AD94" s="11">
        <f t="shared" si="4"/>
        <v>30</v>
      </c>
    </row>
    <row r="95" spans="1:30" ht="15.75" customHeight="1">
      <c r="A95" s="6">
        <v>94</v>
      </c>
      <c r="B95" s="7" t="s">
        <v>597</v>
      </c>
      <c r="C95" s="6">
        <v>470000</v>
      </c>
      <c r="D95" s="6" t="s">
        <v>31</v>
      </c>
      <c r="E95" s="7"/>
      <c r="F95" s="7" t="s">
        <v>598</v>
      </c>
      <c r="G95" s="6">
        <v>373</v>
      </c>
      <c r="H95" s="7" t="s">
        <v>599</v>
      </c>
      <c r="I95" s="7" t="s">
        <v>34</v>
      </c>
      <c r="J95" s="8" t="s">
        <v>600</v>
      </c>
      <c r="K95" s="7" t="s">
        <v>601</v>
      </c>
      <c r="L95" s="7" t="s">
        <v>602</v>
      </c>
      <c r="M95" s="7" t="s">
        <v>603</v>
      </c>
      <c r="N95" s="6">
        <v>0</v>
      </c>
      <c r="O95" s="6">
        <v>24</v>
      </c>
      <c r="P95" s="6">
        <v>0</v>
      </c>
      <c r="Q95" s="6" t="s">
        <v>31</v>
      </c>
      <c r="R95" s="6"/>
      <c r="S95" s="6"/>
      <c r="T95" s="7"/>
      <c r="U95" s="7"/>
      <c r="V95" s="6">
        <v>4</v>
      </c>
      <c r="W95" s="6">
        <v>846</v>
      </c>
      <c r="X95" s="8" t="s">
        <v>604</v>
      </c>
      <c r="Y95" s="6">
        <v>5</v>
      </c>
      <c r="Z95" s="9">
        <f t="shared" si="0"/>
        <v>120</v>
      </c>
      <c r="AA95" s="10" t="str">
        <f t="shared" si="1"/>
        <v/>
      </c>
      <c r="AB95" s="10" t="str">
        <f t="shared" si="5"/>
        <v/>
      </c>
      <c r="AC95" s="11">
        <f t="shared" si="3"/>
        <v>4</v>
      </c>
      <c r="AD95" s="11">
        <f t="shared" si="4"/>
        <v>120</v>
      </c>
    </row>
    <row r="96" spans="1:30" ht="15.75" customHeight="1">
      <c r="A96" s="6">
        <v>95</v>
      </c>
      <c r="B96" s="7" t="s">
        <v>605</v>
      </c>
      <c r="C96" s="6">
        <v>650000</v>
      </c>
      <c r="D96" s="6" t="s">
        <v>31</v>
      </c>
      <c r="E96" s="7"/>
      <c r="F96" s="7" t="s">
        <v>606</v>
      </c>
      <c r="G96" s="6">
        <v>914</v>
      </c>
      <c r="H96" s="7" t="s">
        <v>607</v>
      </c>
      <c r="I96" s="7" t="s">
        <v>34</v>
      </c>
      <c r="J96" s="8" t="s">
        <v>608</v>
      </c>
      <c r="K96" s="7" t="s">
        <v>609</v>
      </c>
      <c r="L96" s="7" t="s">
        <v>610</v>
      </c>
      <c r="M96" s="7" t="s">
        <v>611</v>
      </c>
      <c r="N96" s="6">
        <v>0</v>
      </c>
      <c r="O96" s="6">
        <v>155</v>
      </c>
      <c r="P96" s="6">
        <v>94</v>
      </c>
      <c r="Q96" s="6" t="s">
        <v>31</v>
      </c>
      <c r="R96" s="6"/>
      <c r="S96" s="6"/>
      <c r="T96" s="7"/>
      <c r="U96" s="7"/>
      <c r="V96" s="6">
        <v>0</v>
      </c>
      <c r="W96" s="6">
        <v>276</v>
      </c>
      <c r="X96" s="8" t="s">
        <v>612</v>
      </c>
      <c r="Y96" s="6">
        <v>8</v>
      </c>
      <c r="Z96" s="9">
        <f t="shared" si="0"/>
        <v>0</v>
      </c>
      <c r="AA96" s="10" t="str">
        <f t="shared" si="1"/>
        <v/>
      </c>
      <c r="AB96" s="10" t="str">
        <f t="shared" si="5"/>
        <v/>
      </c>
      <c r="AC96" s="11">
        <f t="shared" si="3"/>
        <v>0</v>
      </c>
      <c r="AD96" s="11">
        <f t="shared" si="4"/>
        <v>0</v>
      </c>
    </row>
    <row r="97" spans="1:30" ht="15.75" customHeight="1">
      <c r="A97" s="6">
        <v>96</v>
      </c>
      <c r="B97" s="7" t="s">
        <v>613</v>
      </c>
      <c r="C97" s="6">
        <v>6123</v>
      </c>
      <c r="D97" s="6" t="s">
        <v>31</v>
      </c>
      <c r="E97" s="7"/>
      <c r="F97" s="7" t="s">
        <v>614</v>
      </c>
      <c r="G97" s="6">
        <v>1649</v>
      </c>
      <c r="H97" s="7" t="s">
        <v>55</v>
      </c>
      <c r="I97" s="7" t="s">
        <v>34</v>
      </c>
      <c r="J97" s="8" t="s">
        <v>615</v>
      </c>
      <c r="K97" s="7" t="s">
        <v>616</v>
      </c>
      <c r="L97" s="7" t="s">
        <v>617</v>
      </c>
      <c r="M97" s="7" t="s">
        <v>618</v>
      </c>
      <c r="N97" s="6">
        <v>0</v>
      </c>
      <c r="O97" s="6">
        <v>23</v>
      </c>
      <c r="P97" s="6">
        <v>0</v>
      </c>
      <c r="Q97" s="6" t="s">
        <v>31</v>
      </c>
      <c r="R97" s="6"/>
      <c r="S97" s="6"/>
      <c r="T97" s="7"/>
      <c r="U97" s="7"/>
      <c r="V97" s="6">
        <v>1</v>
      </c>
      <c r="W97" s="6">
        <v>205</v>
      </c>
      <c r="X97" s="8" t="s">
        <v>619</v>
      </c>
      <c r="Y97" s="6">
        <v>11</v>
      </c>
      <c r="Z97" s="9">
        <f t="shared" si="0"/>
        <v>30</v>
      </c>
      <c r="AA97" s="10" t="str">
        <f t="shared" si="1"/>
        <v/>
      </c>
      <c r="AB97" s="10" t="str">
        <f t="shared" si="5"/>
        <v/>
      </c>
      <c r="AC97" s="11">
        <f t="shared" si="3"/>
        <v>1</v>
      </c>
      <c r="AD97" s="11">
        <f t="shared" si="4"/>
        <v>30</v>
      </c>
    </row>
    <row r="98" spans="1:30" ht="15.75" customHeight="1">
      <c r="A98" s="6">
        <v>97</v>
      </c>
      <c r="B98" s="7" t="s">
        <v>620</v>
      </c>
      <c r="C98" s="6">
        <v>500000</v>
      </c>
      <c r="D98" s="6" t="s">
        <v>31</v>
      </c>
      <c r="E98" s="7"/>
      <c r="F98" s="7" t="s">
        <v>621</v>
      </c>
      <c r="G98" s="6">
        <v>2713</v>
      </c>
      <c r="H98" s="7" t="s">
        <v>622</v>
      </c>
      <c r="I98" s="7" t="s">
        <v>34</v>
      </c>
      <c r="J98" s="8" t="s">
        <v>623</v>
      </c>
      <c r="K98" s="7" t="s">
        <v>624</v>
      </c>
      <c r="L98" s="7" t="s">
        <v>625</v>
      </c>
      <c r="M98" s="7" t="s">
        <v>626</v>
      </c>
      <c r="N98" s="6">
        <v>0</v>
      </c>
      <c r="O98" s="6">
        <v>3</v>
      </c>
      <c r="P98" s="6">
        <v>0</v>
      </c>
      <c r="Q98" s="6" t="s">
        <v>31</v>
      </c>
      <c r="R98" s="6"/>
      <c r="S98" s="6"/>
      <c r="T98" s="7"/>
      <c r="U98" s="7"/>
      <c r="V98" s="6">
        <v>6</v>
      </c>
      <c r="W98" s="6">
        <v>1840</v>
      </c>
      <c r="X98" s="8" t="s">
        <v>627</v>
      </c>
      <c r="Y98" s="6">
        <v>9</v>
      </c>
      <c r="Z98" s="9">
        <f t="shared" si="0"/>
        <v>180</v>
      </c>
      <c r="AA98" s="10" t="str">
        <f t="shared" si="1"/>
        <v/>
      </c>
      <c r="AB98" s="10" t="str">
        <f t="shared" si="5"/>
        <v/>
      </c>
      <c r="AC98" s="11">
        <f t="shared" si="3"/>
        <v>6</v>
      </c>
      <c r="AD98" s="11">
        <f t="shared" si="4"/>
        <v>180</v>
      </c>
    </row>
    <row r="99" spans="1:30" ht="15.75" customHeight="1">
      <c r="A99" s="6">
        <v>98</v>
      </c>
      <c r="B99" s="7" t="s">
        <v>628</v>
      </c>
      <c r="C99" s="6">
        <v>1000000</v>
      </c>
      <c r="D99" s="6" t="s">
        <v>31</v>
      </c>
      <c r="E99" s="7"/>
      <c r="F99" s="7" t="s">
        <v>629</v>
      </c>
      <c r="G99" s="6">
        <v>1554</v>
      </c>
      <c r="H99" s="7" t="s">
        <v>371</v>
      </c>
      <c r="I99" s="7" t="s">
        <v>34</v>
      </c>
      <c r="J99" s="8" t="s">
        <v>630</v>
      </c>
      <c r="K99" s="7" t="s">
        <v>373</v>
      </c>
      <c r="L99" s="7" t="s">
        <v>374</v>
      </c>
      <c r="M99" s="7" t="s">
        <v>631</v>
      </c>
      <c r="N99" s="6">
        <v>0</v>
      </c>
      <c r="O99" s="6">
        <v>9</v>
      </c>
      <c r="P99" s="6">
        <v>0</v>
      </c>
      <c r="Q99" s="6" t="s">
        <v>31</v>
      </c>
      <c r="R99" s="6"/>
      <c r="S99" s="6"/>
      <c r="T99" s="7"/>
      <c r="U99" s="7"/>
      <c r="V99" s="6">
        <v>3</v>
      </c>
      <c r="W99" s="6">
        <v>101</v>
      </c>
      <c r="X99" s="8" t="s">
        <v>376</v>
      </c>
      <c r="Y99" s="6">
        <v>4</v>
      </c>
      <c r="Z99" s="9">
        <f t="shared" si="0"/>
        <v>90</v>
      </c>
      <c r="AA99" s="10" t="str">
        <f t="shared" si="1"/>
        <v/>
      </c>
      <c r="AB99" s="10" t="str">
        <f t="shared" si="5"/>
        <v/>
      </c>
      <c r="AC99" s="11">
        <f t="shared" si="3"/>
        <v>3</v>
      </c>
      <c r="AD99" s="11">
        <f t="shared" si="4"/>
        <v>90</v>
      </c>
    </row>
    <row r="100" spans="1:30" ht="15.75" customHeight="1">
      <c r="A100" s="6">
        <v>99</v>
      </c>
      <c r="B100" s="7" t="s">
        <v>632</v>
      </c>
      <c r="C100" s="6">
        <v>390000</v>
      </c>
      <c r="D100" s="6" t="s">
        <v>31</v>
      </c>
      <c r="E100" s="7"/>
      <c r="F100" s="7" t="s">
        <v>633</v>
      </c>
      <c r="G100" s="6">
        <v>2502</v>
      </c>
      <c r="H100" s="7" t="s">
        <v>55</v>
      </c>
      <c r="I100" s="7" t="s">
        <v>34</v>
      </c>
      <c r="J100" s="8" t="s">
        <v>634</v>
      </c>
      <c r="K100" s="7" t="s">
        <v>635</v>
      </c>
      <c r="L100" s="7" t="s">
        <v>636</v>
      </c>
      <c r="M100" s="7" t="s">
        <v>637</v>
      </c>
      <c r="N100" s="6">
        <v>0</v>
      </c>
      <c r="O100" s="6">
        <v>11</v>
      </c>
      <c r="P100" s="6">
        <v>0</v>
      </c>
      <c r="Q100" s="6" t="s">
        <v>31</v>
      </c>
      <c r="R100" s="6"/>
      <c r="S100" s="6"/>
      <c r="T100" s="7"/>
      <c r="U100" s="7"/>
      <c r="V100" s="6">
        <v>81</v>
      </c>
      <c r="W100" s="6">
        <v>68493</v>
      </c>
      <c r="X100" s="8" t="s">
        <v>638</v>
      </c>
      <c r="Y100" s="6">
        <v>7</v>
      </c>
      <c r="Z100" s="9">
        <f t="shared" si="0"/>
        <v>2430</v>
      </c>
      <c r="AA100" s="10" t="str">
        <f t="shared" si="1"/>
        <v/>
      </c>
      <c r="AB100" s="10" t="str">
        <f t="shared" si="5"/>
        <v/>
      </c>
      <c r="AC100" s="11">
        <f t="shared" si="3"/>
        <v>81</v>
      </c>
      <c r="AD100" s="11">
        <f t="shared" si="4"/>
        <v>2430</v>
      </c>
    </row>
    <row r="101" spans="1:30" ht="15.75" customHeight="1">
      <c r="A101" s="6">
        <v>100</v>
      </c>
      <c r="B101" s="7" t="s">
        <v>53</v>
      </c>
      <c r="C101" s="6">
        <v>1675000</v>
      </c>
      <c r="D101" s="6" t="s">
        <v>31</v>
      </c>
      <c r="E101" s="7"/>
      <c r="F101" s="7" t="s">
        <v>639</v>
      </c>
      <c r="G101" s="6">
        <v>1152</v>
      </c>
      <c r="H101" s="7" t="s">
        <v>640</v>
      </c>
      <c r="I101" s="7" t="s">
        <v>34</v>
      </c>
      <c r="J101" s="8" t="s">
        <v>641</v>
      </c>
      <c r="K101" s="7" t="s">
        <v>585</v>
      </c>
      <c r="L101" s="7" t="s">
        <v>586</v>
      </c>
      <c r="M101" s="7" t="s">
        <v>642</v>
      </c>
      <c r="N101" s="6">
        <v>0</v>
      </c>
      <c r="O101" s="6">
        <v>5</v>
      </c>
      <c r="P101" s="6">
        <v>0</v>
      </c>
      <c r="Q101" s="6" t="s">
        <v>31</v>
      </c>
      <c r="R101" s="6"/>
      <c r="S101" s="6"/>
      <c r="T101" s="7"/>
      <c r="U101" s="7"/>
      <c r="V101" s="6">
        <v>0</v>
      </c>
      <c r="W101" s="6">
        <v>196</v>
      </c>
      <c r="X101" s="8" t="s">
        <v>588</v>
      </c>
      <c r="Y101" s="6">
        <v>7</v>
      </c>
      <c r="Z101" s="9">
        <f t="shared" si="0"/>
        <v>0</v>
      </c>
      <c r="AA101" s="10" t="str">
        <f t="shared" si="1"/>
        <v/>
      </c>
      <c r="AB101" s="10" t="str">
        <f t="shared" si="5"/>
        <v/>
      </c>
      <c r="AC101" s="11">
        <f t="shared" si="3"/>
        <v>0</v>
      </c>
      <c r="AD101" s="11">
        <f t="shared" si="4"/>
        <v>0</v>
      </c>
    </row>
    <row r="102" spans="1:30" ht="15.75" customHeight="1">
      <c r="A102" s="6">
        <v>101</v>
      </c>
      <c r="B102" s="7" t="s">
        <v>166</v>
      </c>
      <c r="C102" s="6">
        <v>797000</v>
      </c>
      <c r="D102" s="6" t="s">
        <v>31</v>
      </c>
      <c r="E102" s="7"/>
      <c r="F102" s="7" t="s">
        <v>643</v>
      </c>
      <c r="G102" s="6">
        <v>2562</v>
      </c>
      <c r="H102" s="7" t="s">
        <v>55</v>
      </c>
      <c r="I102" s="7" t="s">
        <v>34</v>
      </c>
      <c r="J102" s="8" t="s">
        <v>644</v>
      </c>
      <c r="K102" s="7" t="s">
        <v>169</v>
      </c>
      <c r="L102" s="7" t="s">
        <v>170</v>
      </c>
      <c r="M102" s="7" t="s">
        <v>645</v>
      </c>
      <c r="N102" s="6">
        <v>0</v>
      </c>
      <c r="O102" s="6">
        <v>4</v>
      </c>
      <c r="P102" s="6">
        <v>0</v>
      </c>
      <c r="Q102" s="6" t="s">
        <v>31</v>
      </c>
      <c r="R102" s="6"/>
      <c r="S102" s="6" t="s">
        <v>40</v>
      </c>
      <c r="T102" s="7"/>
      <c r="U102" s="7"/>
      <c r="V102" s="6">
        <v>4</v>
      </c>
      <c r="W102" s="6">
        <v>37702</v>
      </c>
      <c r="X102" s="8" t="s">
        <v>172</v>
      </c>
      <c r="Y102" s="6">
        <v>6</v>
      </c>
      <c r="Z102" s="9">
        <f t="shared" si="0"/>
        <v>120</v>
      </c>
      <c r="AA102" s="10" t="str">
        <f t="shared" si="1"/>
        <v/>
      </c>
      <c r="AB102" s="10" t="str">
        <f t="shared" si="5"/>
        <v/>
      </c>
      <c r="AC102" s="11">
        <f t="shared" si="3"/>
        <v>4</v>
      </c>
      <c r="AD102" s="11">
        <f t="shared" si="4"/>
        <v>120</v>
      </c>
    </row>
    <row r="103" spans="1:30" ht="15.75" customHeight="1">
      <c r="A103" s="6">
        <v>102</v>
      </c>
      <c r="B103" s="7" t="s">
        <v>646</v>
      </c>
      <c r="C103" s="6">
        <v>1750000</v>
      </c>
      <c r="D103" s="6" t="s">
        <v>31</v>
      </c>
      <c r="E103" s="7"/>
      <c r="F103" s="7" t="s">
        <v>647</v>
      </c>
      <c r="G103" s="6">
        <v>1137</v>
      </c>
      <c r="H103" s="7" t="s">
        <v>648</v>
      </c>
      <c r="I103" s="7" t="s">
        <v>34</v>
      </c>
      <c r="J103" s="8" t="s">
        <v>649</v>
      </c>
      <c r="K103" s="7" t="s">
        <v>431</v>
      </c>
      <c r="L103" s="7" t="s">
        <v>432</v>
      </c>
      <c r="M103" s="7" t="s">
        <v>650</v>
      </c>
      <c r="N103" s="6">
        <v>0</v>
      </c>
      <c r="O103" s="6">
        <v>9</v>
      </c>
      <c r="P103" s="6">
        <v>0</v>
      </c>
      <c r="Q103" s="6" t="s">
        <v>31</v>
      </c>
      <c r="R103" s="6"/>
      <c r="S103" s="6"/>
      <c r="T103" s="7"/>
      <c r="U103" s="7"/>
      <c r="V103" s="6">
        <v>5</v>
      </c>
      <c r="W103" s="6">
        <v>3172</v>
      </c>
      <c r="X103" s="8" t="s">
        <v>434</v>
      </c>
      <c r="Y103" s="6">
        <v>10</v>
      </c>
      <c r="Z103" s="9">
        <f t="shared" si="0"/>
        <v>150</v>
      </c>
      <c r="AA103" s="10" t="str">
        <f t="shared" si="1"/>
        <v/>
      </c>
      <c r="AB103" s="10" t="str">
        <f t="shared" si="5"/>
        <v/>
      </c>
      <c r="AC103" s="11">
        <f t="shared" si="3"/>
        <v>5</v>
      </c>
      <c r="AD103" s="11">
        <f t="shared" si="4"/>
        <v>150</v>
      </c>
    </row>
    <row r="104" spans="1:30" ht="15.75" customHeight="1">
      <c r="A104" s="6">
        <v>103</v>
      </c>
      <c r="B104" s="7" t="s">
        <v>651</v>
      </c>
      <c r="C104" s="6">
        <v>678000</v>
      </c>
      <c r="D104" s="6" t="s">
        <v>31</v>
      </c>
      <c r="E104" s="7"/>
      <c r="F104" s="7" t="s">
        <v>652</v>
      </c>
      <c r="G104" s="6">
        <v>36</v>
      </c>
      <c r="H104" s="7" t="s">
        <v>653</v>
      </c>
      <c r="I104" s="7" t="s">
        <v>34</v>
      </c>
      <c r="J104" s="8" t="s">
        <v>654</v>
      </c>
      <c r="K104" s="7" t="s">
        <v>655</v>
      </c>
      <c r="L104" s="7" t="s">
        <v>656</v>
      </c>
      <c r="M104" s="7" t="s">
        <v>657</v>
      </c>
      <c r="N104" s="6">
        <v>0</v>
      </c>
      <c r="O104" s="6">
        <v>13</v>
      </c>
      <c r="P104" s="6">
        <v>0</v>
      </c>
      <c r="Q104" s="6" t="s">
        <v>31</v>
      </c>
      <c r="R104" s="6"/>
      <c r="S104" s="6"/>
      <c r="T104" s="7"/>
      <c r="U104" s="7"/>
      <c r="V104" s="6">
        <v>0</v>
      </c>
      <c r="W104" s="6">
        <v>149</v>
      </c>
      <c r="X104" s="8" t="s">
        <v>658</v>
      </c>
      <c r="Y104" s="6">
        <v>2</v>
      </c>
      <c r="Z104" s="9">
        <f t="shared" si="0"/>
        <v>0</v>
      </c>
      <c r="AA104" s="10" t="str">
        <f t="shared" si="1"/>
        <v/>
      </c>
      <c r="AB104" s="10" t="str">
        <f t="shared" si="5"/>
        <v/>
      </c>
      <c r="AC104" s="11">
        <f t="shared" si="3"/>
        <v>0</v>
      </c>
      <c r="AD104" s="11">
        <f t="shared" si="4"/>
        <v>0</v>
      </c>
    </row>
    <row r="105" spans="1:30" ht="15.75" customHeight="1">
      <c r="A105" s="6">
        <v>104</v>
      </c>
      <c r="B105" s="7" t="s">
        <v>659</v>
      </c>
      <c r="C105" s="6">
        <v>1650000</v>
      </c>
      <c r="D105" s="6" t="s">
        <v>31</v>
      </c>
      <c r="E105" s="7"/>
      <c r="F105" s="7" t="s">
        <v>660</v>
      </c>
      <c r="G105" s="6">
        <v>3413</v>
      </c>
      <c r="H105" s="7" t="s">
        <v>63</v>
      </c>
      <c r="I105" s="7" t="s">
        <v>34</v>
      </c>
      <c r="J105" s="8" t="s">
        <v>661</v>
      </c>
      <c r="K105" s="7" t="s">
        <v>662</v>
      </c>
      <c r="L105" s="7" t="s">
        <v>663</v>
      </c>
      <c r="M105" s="7" t="s">
        <v>664</v>
      </c>
      <c r="N105" s="6">
        <v>0</v>
      </c>
      <c r="O105" s="6">
        <v>1</v>
      </c>
      <c r="P105" s="6">
        <v>0</v>
      </c>
      <c r="Q105" s="6" t="s">
        <v>31</v>
      </c>
      <c r="R105" s="6"/>
      <c r="S105" s="6"/>
      <c r="T105" s="7"/>
      <c r="U105" s="7"/>
      <c r="V105" s="6">
        <v>6</v>
      </c>
      <c r="W105" s="6">
        <v>576</v>
      </c>
      <c r="X105" s="8" t="s">
        <v>665</v>
      </c>
      <c r="Y105" s="6">
        <v>10</v>
      </c>
      <c r="Z105" s="9">
        <f t="shared" si="0"/>
        <v>180</v>
      </c>
      <c r="AA105" s="10" t="str">
        <f t="shared" si="1"/>
        <v/>
      </c>
      <c r="AB105" s="10" t="str">
        <f t="shared" si="5"/>
        <v/>
      </c>
      <c r="AC105" s="11">
        <f t="shared" si="3"/>
        <v>6</v>
      </c>
      <c r="AD105" s="11">
        <f t="shared" si="4"/>
        <v>180</v>
      </c>
    </row>
    <row r="106" spans="1:30" ht="15.75" customHeight="1">
      <c r="A106" s="6">
        <v>105</v>
      </c>
      <c r="B106" s="7" t="s">
        <v>666</v>
      </c>
      <c r="C106" s="6">
        <v>530000</v>
      </c>
      <c r="D106" s="6" t="s">
        <v>31</v>
      </c>
      <c r="E106" s="7"/>
      <c r="F106" s="7" t="s">
        <v>667</v>
      </c>
      <c r="G106" s="6">
        <v>2667</v>
      </c>
      <c r="H106" s="7" t="s">
        <v>215</v>
      </c>
      <c r="I106" s="7" t="s">
        <v>34</v>
      </c>
      <c r="J106" s="8" t="s">
        <v>668</v>
      </c>
      <c r="K106" s="7" t="s">
        <v>308</v>
      </c>
      <c r="L106" s="7" t="s">
        <v>309</v>
      </c>
      <c r="M106" s="7" t="s">
        <v>669</v>
      </c>
      <c r="N106" s="6">
        <v>0</v>
      </c>
      <c r="O106" s="6">
        <v>182</v>
      </c>
      <c r="P106" s="6">
        <v>0</v>
      </c>
      <c r="Q106" s="6" t="s">
        <v>31</v>
      </c>
      <c r="R106" s="6"/>
      <c r="S106" s="6"/>
      <c r="T106" s="7"/>
      <c r="U106" s="7"/>
      <c r="V106" s="6">
        <v>1</v>
      </c>
      <c r="W106" s="6">
        <v>30</v>
      </c>
      <c r="X106" s="8" t="s">
        <v>311</v>
      </c>
      <c r="Y106" s="6">
        <v>3</v>
      </c>
      <c r="Z106" s="9">
        <f t="shared" si="0"/>
        <v>30</v>
      </c>
      <c r="AA106" s="10" t="str">
        <f t="shared" si="1"/>
        <v/>
      </c>
      <c r="AB106" s="10" t="str">
        <f t="shared" si="5"/>
        <v/>
      </c>
      <c r="AC106" s="11">
        <f t="shared" si="3"/>
        <v>1</v>
      </c>
      <c r="AD106" s="11">
        <f t="shared" si="4"/>
        <v>30</v>
      </c>
    </row>
    <row r="107" spans="1:30" ht="15.75" customHeight="1">
      <c r="A107" s="6">
        <v>106</v>
      </c>
      <c r="B107" s="7" t="s">
        <v>670</v>
      </c>
      <c r="C107" s="6">
        <v>575000</v>
      </c>
      <c r="D107" s="6" t="s">
        <v>31</v>
      </c>
      <c r="E107" s="7"/>
      <c r="F107" s="7" t="s">
        <v>671</v>
      </c>
      <c r="G107" s="6">
        <v>2330</v>
      </c>
      <c r="H107" s="7" t="s">
        <v>672</v>
      </c>
      <c r="I107" s="7" t="s">
        <v>673</v>
      </c>
      <c r="J107" s="8" t="s">
        <v>674</v>
      </c>
      <c r="K107" s="7" t="s">
        <v>413</v>
      </c>
      <c r="L107" s="7" t="s">
        <v>414</v>
      </c>
      <c r="M107" s="7" t="s">
        <v>675</v>
      </c>
      <c r="N107" s="6">
        <v>0</v>
      </c>
      <c r="O107" s="6">
        <v>4</v>
      </c>
      <c r="P107" s="6">
        <v>0</v>
      </c>
      <c r="Q107" s="6" t="s">
        <v>31</v>
      </c>
      <c r="R107" s="6"/>
      <c r="S107" s="6"/>
      <c r="T107" s="7"/>
      <c r="U107" s="7"/>
      <c r="V107" s="6">
        <v>2</v>
      </c>
      <c r="W107" s="6">
        <v>2244</v>
      </c>
      <c r="X107" s="8" t="s">
        <v>416</v>
      </c>
      <c r="Y107" s="6">
        <v>10</v>
      </c>
      <c r="Z107" s="9">
        <f t="shared" si="0"/>
        <v>60</v>
      </c>
      <c r="AA107" s="10" t="str">
        <f t="shared" si="1"/>
        <v/>
      </c>
      <c r="AB107" s="10" t="str">
        <f t="shared" si="5"/>
        <v/>
      </c>
      <c r="AC107" s="11">
        <f t="shared" si="3"/>
        <v>2</v>
      </c>
      <c r="AD107" s="11">
        <f t="shared" si="4"/>
        <v>60</v>
      </c>
    </row>
    <row r="108" spans="1:30" ht="15.75" customHeight="1">
      <c r="A108" s="6">
        <v>107</v>
      </c>
      <c r="B108" s="7" t="s">
        <v>676</v>
      </c>
      <c r="C108" s="6">
        <v>1100000</v>
      </c>
      <c r="D108" s="6" t="s">
        <v>31</v>
      </c>
      <c r="E108" s="7"/>
      <c r="F108" s="7" t="s">
        <v>677</v>
      </c>
      <c r="G108" s="6">
        <v>2617</v>
      </c>
      <c r="H108" s="7" t="s">
        <v>678</v>
      </c>
      <c r="I108" s="7" t="s">
        <v>34</v>
      </c>
      <c r="J108" s="8" t="s">
        <v>679</v>
      </c>
      <c r="K108" s="7" t="s">
        <v>624</v>
      </c>
      <c r="L108" s="7" t="s">
        <v>625</v>
      </c>
      <c r="M108" s="7" t="s">
        <v>680</v>
      </c>
      <c r="N108" s="6">
        <v>0</v>
      </c>
      <c r="O108" s="6">
        <v>3</v>
      </c>
      <c r="P108" s="6">
        <v>0</v>
      </c>
      <c r="Q108" s="6" t="s">
        <v>31</v>
      </c>
      <c r="R108" s="6"/>
      <c r="S108" s="6"/>
      <c r="T108" s="7"/>
      <c r="U108" s="7"/>
      <c r="V108" s="6">
        <v>157</v>
      </c>
      <c r="W108" s="6">
        <v>1557</v>
      </c>
      <c r="X108" s="8" t="s">
        <v>627</v>
      </c>
      <c r="Y108" s="6">
        <v>10</v>
      </c>
      <c r="Z108" s="9">
        <f t="shared" si="0"/>
        <v>4710</v>
      </c>
      <c r="AA108" s="10" t="str">
        <f t="shared" si="1"/>
        <v/>
      </c>
      <c r="AB108" s="10" t="str">
        <f t="shared" si="5"/>
        <v/>
      </c>
      <c r="AC108" s="11">
        <f t="shared" si="3"/>
        <v>157</v>
      </c>
      <c r="AD108" s="11">
        <f t="shared" si="4"/>
        <v>4710</v>
      </c>
    </row>
    <row r="109" spans="1:30" ht="15.75" customHeight="1">
      <c r="A109" s="6">
        <v>108</v>
      </c>
      <c r="B109" s="7" t="s">
        <v>369</v>
      </c>
      <c r="C109" s="6">
        <v>0</v>
      </c>
      <c r="D109" s="6" t="s">
        <v>31</v>
      </c>
      <c r="E109" s="7"/>
      <c r="F109" s="7" t="s">
        <v>681</v>
      </c>
      <c r="G109" s="6">
        <v>2260</v>
      </c>
      <c r="H109" s="7" t="s">
        <v>682</v>
      </c>
      <c r="I109" s="7" t="s">
        <v>34</v>
      </c>
      <c r="J109" s="8" t="s">
        <v>683</v>
      </c>
      <c r="K109" s="7" t="s">
        <v>684</v>
      </c>
      <c r="L109" s="7" t="s">
        <v>685</v>
      </c>
      <c r="M109" s="7" t="s">
        <v>686</v>
      </c>
      <c r="N109" s="6">
        <v>0</v>
      </c>
      <c r="O109" s="6">
        <v>38</v>
      </c>
      <c r="P109" s="6">
        <v>0</v>
      </c>
      <c r="Q109" s="6" t="s">
        <v>31</v>
      </c>
      <c r="R109" s="6"/>
      <c r="S109" s="6"/>
      <c r="T109" s="7"/>
      <c r="U109" s="7"/>
      <c r="V109" s="6">
        <v>0</v>
      </c>
      <c r="W109" s="6">
        <v>127</v>
      </c>
      <c r="X109" s="8" t="s">
        <v>687</v>
      </c>
      <c r="Y109" s="6">
        <v>11</v>
      </c>
      <c r="Z109" s="9">
        <f t="shared" si="0"/>
        <v>0</v>
      </c>
      <c r="AA109" s="10" t="str">
        <f t="shared" si="1"/>
        <v/>
      </c>
      <c r="AB109" s="10" t="str">
        <f t="shared" si="5"/>
        <v/>
      </c>
      <c r="AC109" s="11">
        <f t="shared" si="3"/>
        <v>0</v>
      </c>
      <c r="AD109" s="11">
        <f t="shared" si="4"/>
        <v>0</v>
      </c>
    </row>
    <row r="110" spans="1:30" ht="15.75" customHeight="1">
      <c r="A110" s="6">
        <v>109</v>
      </c>
      <c r="B110" s="7" t="s">
        <v>688</v>
      </c>
      <c r="C110" s="6">
        <v>650000</v>
      </c>
      <c r="D110" s="6" t="s">
        <v>31</v>
      </c>
      <c r="E110" s="7"/>
      <c r="F110" s="7" t="s">
        <v>606</v>
      </c>
      <c r="G110" s="6">
        <v>914</v>
      </c>
      <c r="H110" s="7" t="s">
        <v>607</v>
      </c>
      <c r="I110" s="7" t="s">
        <v>34</v>
      </c>
      <c r="J110" s="8" t="s">
        <v>689</v>
      </c>
      <c r="K110" s="7" t="s">
        <v>609</v>
      </c>
      <c r="L110" s="7" t="s">
        <v>610</v>
      </c>
      <c r="M110" s="7" t="s">
        <v>690</v>
      </c>
      <c r="N110" s="6">
        <v>0</v>
      </c>
      <c r="O110" s="6">
        <v>155</v>
      </c>
      <c r="P110" s="6">
        <v>94</v>
      </c>
      <c r="Q110" s="6" t="s">
        <v>31</v>
      </c>
      <c r="R110" s="6"/>
      <c r="S110" s="6"/>
      <c r="T110" s="7"/>
      <c r="U110" s="7"/>
      <c r="V110" s="6">
        <v>0</v>
      </c>
      <c r="W110" s="6">
        <v>323</v>
      </c>
      <c r="X110" s="8" t="s">
        <v>612</v>
      </c>
      <c r="Y110" s="6">
        <v>4</v>
      </c>
      <c r="Z110" s="9">
        <f t="shared" si="0"/>
        <v>0</v>
      </c>
      <c r="AA110" s="10" t="str">
        <f t="shared" si="1"/>
        <v/>
      </c>
      <c r="AB110" s="10" t="str">
        <f t="shared" si="5"/>
        <v/>
      </c>
      <c r="AC110" s="11">
        <f t="shared" si="3"/>
        <v>0</v>
      </c>
      <c r="AD110" s="11">
        <f t="shared" si="4"/>
        <v>0</v>
      </c>
    </row>
    <row r="111" spans="1:30" ht="15.75" customHeight="1">
      <c r="A111" s="6">
        <v>110</v>
      </c>
      <c r="B111" s="7" t="s">
        <v>691</v>
      </c>
      <c r="C111" s="6">
        <v>3978000</v>
      </c>
      <c r="D111" s="6" t="s">
        <v>31</v>
      </c>
      <c r="E111" s="7"/>
      <c r="F111" s="7" t="s">
        <v>692</v>
      </c>
      <c r="G111" s="6">
        <v>4900</v>
      </c>
      <c r="H111" s="7" t="s">
        <v>693</v>
      </c>
      <c r="I111" s="7" t="s">
        <v>34</v>
      </c>
      <c r="J111" s="8" t="s">
        <v>694</v>
      </c>
      <c r="K111" s="7" t="s">
        <v>695</v>
      </c>
      <c r="L111" s="7" t="s">
        <v>696</v>
      </c>
      <c r="M111" s="7" t="s">
        <v>697</v>
      </c>
      <c r="N111" s="6">
        <v>0</v>
      </c>
      <c r="O111" s="6">
        <v>6</v>
      </c>
      <c r="P111" s="6">
        <v>0</v>
      </c>
      <c r="Q111" s="6" t="s">
        <v>31</v>
      </c>
      <c r="R111" s="6"/>
      <c r="S111" s="6"/>
      <c r="T111" s="7"/>
      <c r="U111" s="7"/>
      <c r="V111" s="6">
        <v>24</v>
      </c>
      <c r="W111" s="6">
        <v>437</v>
      </c>
      <c r="X111" s="8" t="s">
        <v>698</v>
      </c>
      <c r="Y111" s="6">
        <v>8</v>
      </c>
      <c r="Z111" s="9">
        <f t="shared" si="0"/>
        <v>720</v>
      </c>
      <c r="AA111" s="10" t="str">
        <f t="shared" si="1"/>
        <v/>
      </c>
      <c r="AB111" s="10" t="str">
        <f t="shared" si="5"/>
        <v/>
      </c>
      <c r="AC111" s="11">
        <f t="shared" si="3"/>
        <v>24</v>
      </c>
      <c r="AD111" s="11">
        <f t="shared" si="4"/>
        <v>720</v>
      </c>
    </row>
    <row r="112" spans="1:30" ht="15.75" customHeight="1">
      <c r="A112" s="6">
        <v>111</v>
      </c>
      <c r="B112" s="7" t="s">
        <v>226</v>
      </c>
      <c r="C112" s="6">
        <v>0</v>
      </c>
      <c r="D112" s="6" t="s">
        <v>31</v>
      </c>
      <c r="E112" s="7"/>
      <c r="F112" s="7" t="s">
        <v>227</v>
      </c>
      <c r="G112" s="6">
        <v>2805</v>
      </c>
      <c r="H112" s="7" t="s">
        <v>699</v>
      </c>
      <c r="I112" s="7" t="s">
        <v>34</v>
      </c>
      <c r="J112" s="8" t="s">
        <v>700</v>
      </c>
      <c r="K112" s="7" t="s">
        <v>230</v>
      </c>
      <c r="L112" s="7" t="s">
        <v>231</v>
      </c>
      <c r="M112" s="7" t="s">
        <v>701</v>
      </c>
      <c r="N112" s="6">
        <v>0</v>
      </c>
      <c r="O112" s="6">
        <v>0</v>
      </c>
      <c r="P112" s="6">
        <v>0</v>
      </c>
      <c r="Q112" s="6" t="s">
        <v>31</v>
      </c>
      <c r="R112" s="6"/>
      <c r="S112" s="6"/>
      <c r="T112" s="7"/>
      <c r="U112" s="7"/>
      <c r="V112" s="6">
        <v>1</v>
      </c>
      <c r="W112" s="6">
        <v>122</v>
      </c>
      <c r="X112" s="8" t="s">
        <v>233</v>
      </c>
      <c r="Y112" s="6">
        <v>10</v>
      </c>
      <c r="Z112" s="9">
        <f t="shared" si="0"/>
        <v>30</v>
      </c>
      <c r="AA112" s="10" t="str">
        <f t="shared" si="1"/>
        <v/>
      </c>
      <c r="AB112" s="10" t="str">
        <f t="shared" si="5"/>
        <v/>
      </c>
      <c r="AC112" s="11">
        <f t="shared" si="3"/>
        <v>1</v>
      </c>
      <c r="AD112" s="11">
        <f t="shared" si="4"/>
        <v>30</v>
      </c>
    </row>
    <row r="113" spans="1:30" ht="15.75" customHeight="1">
      <c r="A113" s="6">
        <v>112</v>
      </c>
      <c r="B113" s="7" t="s">
        <v>702</v>
      </c>
      <c r="C113" s="6">
        <v>1714000</v>
      </c>
      <c r="D113" s="6" t="s">
        <v>31</v>
      </c>
      <c r="E113" s="7"/>
      <c r="F113" s="7" t="s">
        <v>703</v>
      </c>
      <c r="G113" s="6">
        <v>3523</v>
      </c>
      <c r="H113" s="7" t="s">
        <v>704</v>
      </c>
      <c r="I113" s="7" t="s">
        <v>34</v>
      </c>
      <c r="J113" s="8" t="s">
        <v>705</v>
      </c>
      <c r="K113" s="7" t="s">
        <v>706</v>
      </c>
      <c r="L113" s="7" t="s">
        <v>707</v>
      </c>
      <c r="M113" s="7" t="s">
        <v>708</v>
      </c>
      <c r="N113" s="6">
        <v>0</v>
      </c>
      <c r="O113" s="6">
        <v>9</v>
      </c>
      <c r="P113" s="6">
        <v>0</v>
      </c>
      <c r="Q113" s="6" t="s">
        <v>31</v>
      </c>
      <c r="R113" s="6" t="s">
        <v>39</v>
      </c>
      <c r="S113" s="6"/>
      <c r="T113" s="7"/>
      <c r="U113" s="7"/>
      <c r="V113" s="6">
        <v>1</v>
      </c>
      <c r="W113" s="6">
        <v>128</v>
      </c>
      <c r="X113" s="8" t="s">
        <v>709</v>
      </c>
      <c r="Y113" s="6">
        <v>5</v>
      </c>
      <c r="Z113" s="9">
        <f t="shared" si="0"/>
        <v>30</v>
      </c>
      <c r="AA113" s="10">
        <f t="shared" si="1"/>
        <v>1</v>
      </c>
      <c r="AB113" s="10">
        <f t="shared" si="5"/>
        <v>30</v>
      </c>
      <c r="AC113" s="11" t="str">
        <f t="shared" si="3"/>
        <v/>
      </c>
      <c r="AD113" s="11" t="str">
        <f t="shared" si="4"/>
        <v/>
      </c>
    </row>
    <row r="114" spans="1:30" ht="15.75" customHeight="1">
      <c r="A114" s="6">
        <v>113</v>
      </c>
      <c r="B114" s="7" t="s">
        <v>710</v>
      </c>
      <c r="C114" s="6">
        <v>2860000</v>
      </c>
      <c r="D114" s="6" t="s">
        <v>31</v>
      </c>
      <c r="E114" s="7"/>
      <c r="F114" s="7" t="s">
        <v>711</v>
      </c>
      <c r="G114" s="6">
        <v>964</v>
      </c>
      <c r="H114" s="7" t="s">
        <v>44</v>
      </c>
      <c r="I114" s="7" t="s">
        <v>34</v>
      </c>
      <c r="J114" s="8" t="s">
        <v>712</v>
      </c>
      <c r="K114" s="7" t="s">
        <v>713</v>
      </c>
      <c r="L114" s="7" t="s">
        <v>178</v>
      </c>
      <c r="M114" s="7" t="s">
        <v>714</v>
      </c>
      <c r="N114" s="6">
        <v>0</v>
      </c>
      <c r="O114" s="6">
        <v>15</v>
      </c>
      <c r="P114" s="6">
        <v>0</v>
      </c>
      <c r="Q114" s="6" t="s">
        <v>31</v>
      </c>
      <c r="R114" s="6"/>
      <c r="S114" s="6"/>
      <c r="T114" s="7"/>
      <c r="U114" s="7"/>
      <c r="V114" s="6">
        <v>2</v>
      </c>
      <c r="W114" s="6">
        <v>1691</v>
      </c>
      <c r="X114" s="8" t="s">
        <v>715</v>
      </c>
      <c r="Y114" s="6">
        <v>2</v>
      </c>
      <c r="Z114" s="9">
        <f t="shared" si="0"/>
        <v>60</v>
      </c>
      <c r="AA114" s="10" t="str">
        <f t="shared" si="1"/>
        <v/>
      </c>
      <c r="AB114" s="10" t="str">
        <f t="shared" si="5"/>
        <v/>
      </c>
      <c r="AC114" s="11">
        <f t="shared" si="3"/>
        <v>2</v>
      </c>
      <c r="AD114" s="11">
        <f t="shared" si="4"/>
        <v>60</v>
      </c>
    </row>
    <row r="115" spans="1:30" ht="15.75" customHeight="1">
      <c r="A115" s="6">
        <v>114</v>
      </c>
      <c r="B115" s="7" t="s">
        <v>716</v>
      </c>
      <c r="C115" s="6">
        <v>620000</v>
      </c>
      <c r="D115" s="6" t="s">
        <v>31</v>
      </c>
      <c r="E115" s="7"/>
      <c r="F115" s="7" t="s">
        <v>717</v>
      </c>
      <c r="G115" s="6">
        <v>2781</v>
      </c>
      <c r="H115" s="7" t="s">
        <v>718</v>
      </c>
      <c r="I115" s="7" t="s">
        <v>34</v>
      </c>
      <c r="J115" s="8" t="s">
        <v>719</v>
      </c>
      <c r="K115" s="7" t="s">
        <v>308</v>
      </c>
      <c r="L115" s="7" t="s">
        <v>309</v>
      </c>
      <c r="M115" s="7" t="s">
        <v>720</v>
      </c>
      <c r="N115" s="6">
        <v>0</v>
      </c>
      <c r="O115" s="6">
        <v>182</v>
      </c>
      <c r="P115" s="6">
        <v>0</v>
      </c>
      <c r="Q115" s="6" t="s">
        <v>31</v>
      </c>
      <c r="R115" s="6"/>
      <c r="S115" s="6"/>
      <c r="T115" s="7"/>
      <c r="U115" s="7"/>
      <c r="V115" s="6">
        <v>0</v>
      </c>
      <c r="W115" s="6">
        <v>18</v>
      </c>
      <c r="X115" s="8" t="s">
        <v>311</v>
      </c>
      <c r="Y115" s="6">
        <v>3</v>
      </c>
      <c r="Z115" s="9">
        <f t="shared" si="0"/>
        <v>0</v>
      </c>
      <c r="AA115" s="10" t="str">
        <f t="shared" si="1"/>
        <v/>
      </c>
      <c r="AB115" s="10" t="str">
        <f t="shared" si="5"/>
        <v/>
      </c>
      <c r="AC115" s="11">
        <f t="shared" si="3"/>
        <v>0</v>
      </c>
      <c r="AD115" s="11">
        <f t="shared" si="4"/>
        <v>0</v>
      </c>
    </row>
    <row r="116" spans="1:30" ht="15.75" customHeight="1">
      <c r="A116" s="6">
        <v>115</v>
      </c>
      <c r="B116" s="7" t="s">
        <v>369</v>
      </c>
      <c r="C116" s="6">
        <v>2800000</v>
      </c>
      <c r="D116" s="6" t="s">
        <v>31</v>
      </c>
      <c r="E116" s="7"/>
      <c r="F116" s="7" t="s">
        <v>721</v>
      </c>
      <c r="G116" s="6">
        <v>2790</v>
      </c>
      <c r="H116" s="7" t="s">
        <v>722</v>
      </c>
      <c r="I116" s="7" t="s">
        <v>34</v>
      </c>
      <c r="J116" s="8" t="s">
        <v>723</v>
      </c>
      <c r="K116" s="7" t="s">
        <v>724</v>
      </c>
      <c r="L116" s="7" t="s">
        <v>725</v>
      </c>
      <c r="M116" s="7" t="s">
        <v>726</v>
      </c>
      <c r="N116" s="6">
        <v>0</v>
      </c>
      <c r="O116" s="6">
        <v>10</v>
      </c>
      <c r="P116" s="6">
        <v>0</v>
      </c>
      <c r="Q116" s="6" t="s">
        <v>31</v>
      </c>
      <c r="R116" s="6"/>
      <c r="S116" s="6"/>
      <c r="T116" s="7"/>
      <c r="U116" s="7"/>
      <c r="V116" s="6">
        <v>3</v>
      </c>
      <c r="W116" s="6">
        <v>985</v>
      </c>
      <c r="X116" s="8" t="s">
        <v>727</v>
      </c>
      <c r="Y116" s="6">
        <v>11</v>
      </c>
      <c r="Z116" s="9">
        <f t="shared" si="0"/>
        <v>90</v>
      </c>
      <c r="AA116" s="10" t="str">
        <f t="shared" si="1"/>
        <v/>
      </c>
      <c r="AB116" s="10" t="str">
        <f t="shared" si="5"/>
        <v/>
      </c>
      <c r="AC116" s="11">
        <f t="shared" si="3"/>
        <v>3</v>
      </c>
      <c r="AD116" s="11">
        <f t="shared" si="4"/>
        <v>90</v>
      </c>
    </row>
    <row r="117" spans="1:30" ht="15.75" customHeight="1">
      <c r="A117" s="6">
        <v>116</v>
      </c>
      <c r="B117" s="7" t="s">
        <v>728</v>
      </c>
      <c r="C117" s="6">
        <v>3675000</v>
      </c>
      <c r="D117" s="6" t="s">
        <v>31</v>
      </c>
      <c r="E117" s="7"/>
      <c r="F117" s="7" t="s">
        <v>729</v>
      </c>
      <c r="G117" s="6">
        <v>1645</v>
      </c>
      <c r="H117" s="7" t="s">
        <v>730</v>
      </c>
      <c r="I117" s="7" t="s">
        <v>34</v>
      </c>
      <c r="J117" s="8" t="s">
        <v>731</v>
      </c>
      <c r="K117" s="7" t="s">
        <v>732</v>
      </c>
      <c r="L117" s="7" t="s">
        <v>733</v>
      </c>
      <c r="M117" s="7" t="s">
        <v>734</v>
      </c>
      <c r="N117" s="6">
        <v>0</v>
      </c>
      <c r="O117" s="6">
        <v>1</v>
      </c>
      <c r="P117" s="6">
        <v>0</v>
      </c>
      <c r="Q117" s="6" t="s">
        <v>31</v>
      </c>
      <c r="R117" s="6"/>
      <c r="S117" s="6"/>
      <c r="T117" s="7"/>
      <c r="U117" s="7"/>
      <c r="V117" s="6">
        <v>1</v>
      </c>
      <c r="W117" s="6">
        <v>855</v>
      </c>
      <c r="X117" s="8" t="s">
        <v>735</v>
      </c>
      <c r="Y117" s="6">
        <v>8</v>
      </c>
      <c r="Z117" s="9">
        <f t="shared" si="0"/>
        <v>30</v>
      </c>
      <c r="AA117" s="10" t="str">
        <f t="shared" si="1"/>
        <v/>
      </c>
      <c r="AB117" s="10" t="str">
        <f t="shared" si="5"/>
        <v/>
      </c>
      <c r="AC117" s="11">
        <f t="shared" si="3"/>
        <v>1</v>
      </c>
      <c r="AD117" s="11">
        <f t="shared" si="4"/>
        <v>30</v>
      </c>
    </row>
    <row r="118" spans="1:30" ht="15.75" customHeight="1">
      <c r="A118" s="6">
        <v>117</v>
      </c>
      <c r="B118" s="7" t="s">
        <v>736</v>
      </c>
      <c r="C118" s="6">
        <v>950000</v>
      </c>
      <c r="D118" s="6" t="s">
        <v>31</v>
      </c>
      <c r="E118" s="7"/>
      <c r="F118" s="7" t="s">
        <v>737</v>
      </c>
      <c r="G118" s="6">
        <v>1204</v>
      </c>
      <c r="H118" s="7" t="s">
        <v>345</v>
      </c>
      <c r="I118" s="7" t="s">
        <v>34</v>
      </c>
      <c r="J118" s="8" t="s">
        <v>738</v>
      </c>
      <c r="K118" s="7" t="s">
        <v>585</v>
      </c>
      <c r="L118" s="7" t="s">
        <v>586</v>
      </c>
      <c r="M118" s="7" t="s">
        <v>739</v>
      </c>
      <c r="N118" s="6">
        <v>0</v>
      </c>
      <c r="O118" s="6">
        <v>5</v>
      </c>
      <c r="P118" s="6">
        <v>0</v>
      </c>
      <c r="Q118" s="6" t="s">
        <v>31</v>
      </c>
      <c r="R118" s="6"/>
      <c r="S118" s="6"/>
      <c r="T118" s="7"/>
      <c r="U118" s="7"/>
      <c r="V118" s="6">
        <v>1</v>
      </c>
      <c r="W118" s="6">
        <v>90</v>
      </c>
      <c r="X118" s="8" t="s">
        <v>588</v>
      </c>
      <c r="Y118" s="6">
        <v>3</v>
      </c>
      <c r="Z118" s="9">
        <f t="shared" si="0"/>
        <v>30</v>
      </c>
      <c r="AA118" s="10" t="str">
        <f t="shared" si="1"/>
        <v/>
      </c>
      <c r="AB118" s="10" t="str">
        <f t="shared" si="5"/>
        <v/>
      </c>
      <c r="AC118" s="11">
        <f t="shared" si="3"/>
        <v>1</v>
      </c>
      <c r="AD118" s="11">
        <f t="shared" si="4"/>
        <v>30</v>
      </c>
    </row>
    <row r="119" spans="1:30" ht="15.75" customHeight="1">
      <c r="A119" s="6">
        <v>118</v>
      </c>
      <c r="B119" s="7" t="s">
        <v>740</v>
      </c>
      <c r="C119" s="6">
        <v>3500000</v>
      </c>
      <c r="D119" s="6" t="s">
        <v>31</v>
      </c>
      <c r="E119" s="7"/>
      <c r="F119" s="7" t="s">
        <v>741</v>
      </c>
      <c r="G119" s="6">
        <v>2038</v>
      </c>
      <c r="H119" s="7" t="s">
        <v>55</v>
      </c>
      <c r="I119" s="7" t="s">
        <v>34</v>
      </c>
      <c r="J119" s="8" t="s">
        <v>742</v>
      </c>
      <c r="K119" s="7" t="s">
        <v>743</v>
      </c>
      <c r="L119" s="7" t="s">
        <v>744</v>
      </c>
      <c r="M119" s="7" t="s">
        <v>745</v>
      </c>
      <c r="N119" s="6">
        <v>0</v>
      </c>
      <c r="O119" s="6">
        <v>10</v>
      </c>
      <c r="P119" s="6">
        <v>0</v>
      </c>
      <c r="Q119" s="6" t="s">
        <v>31</v>
      </c>
      <c r="R119" s="6"/>
      <c r="S119" s="6"/>
      <c r="T119" s="7"/>
      <c r="U119" s="7"/>
      <c r="V119" s="6">
        <v>0</v>
      </c>
      <c r="W119" s="6">
        <v>153</v>
      </c>
      <c r="X119" s="8" t="s">
        <v>746</v>
      </c>
      <c r="Y119" s="6">
        <v>7</v>
      </c>
      <c r="Z119" s="9">
        <f t="shared" si="0"/>
        <v>0</v>
      </c>
      <c r="AA119" s="10" t="str">
        <f t="shared" si="1"/>
        <v/>
      </c>
      <c r="AB119" s="10" t="str">
        <f t="shared" si="5"/>
        <v/>
      </c>
      <c r="AC119" s="11">
        <f t="shared" si="3"/>
        <v>0</v>
      </c>
      <c r="AD119" s="11">
        <f t="shared" si="4"/>
        <v>0</v>
      </c>
    </row>
    <row r="120" spans="1:30" ht="15.75" customHeight="1">
      <c r="A120" s="6">
        <v>119</v>
      </c>
      <c r="B120" s="7" t="s">
        <v>747</v>
      </c>
      <c r="C120" s="6">
        <v>526000</v>
      </c>
      <c r="D120" s="6" t="s">
        <v>31</v>
      </c>
      <c r="E120" s="7"/>
      <c r="F120" s="7" t="s">
        <v>748</v>
      </c>
      <c r="G120" s="6">
        <v>1122</v>
      </c>
      <c r="H120" s="7" t="s">
        <v>384</v>
      </c>
      <c r="I120" s="7" t="s">
        <v>34</v>
      </c>
      <c r="J120" s="8" t="s">
        <v>749</v>
      </c>
      <c r="K120" s="7" t="s">
        <v>750</v>
      </c>
      <c r="L120" s="7" t="s">
        <v>751</v>
      </c>
      <c r="M120" s="7" t="s">
        <v>752</v>
      </c>
      <c r="N120" s="6">
        <v>0</v>
      </c>
      <c r="O120" s="6">
        <v>7</v>
      </c>
      <c r="P120" s="6">
        <v>0</v>
      </c>
      <c r="Q120" s="6" t="s">
        <v>31</v>
      </c>
      <c r="R120" s="6"/>
      <c r="S120" s="6"/>
      <c r="T120" s="7"/>
      <c r="U120" s="7"/>
      <c r="V120" s="6">
        <v>0</v>
      </c>
      <c r="W120" s="6">
        <v>180</v>
      </c>
      <c r="X120" s="8" t="s">
        <v>753</v>
      </c>
      <c r="Y120" s="6">
        <v>11</v>
      </c>
      <c r="Z120" s="9">
        <f t="shared" si="0"/>
        <v>0</v>
      </c>
      <c r="AA120" s="10" t="str">
        <f t="shared" si="1"/>
        <v/>
      </c>
      <c r="AB120" s="10" t="str">
        <f t="shared" si="5"/>
        <v/>
      </c>
      <c r="AC120" s="11">
        <f t="shared" si="3"/>
        <v>0</v>
      </c>
      <c r="AD120" s="11">
        <f t="shared" si="4"/>
        <v>0</v>
      </c>
    </row>
    <row r="121" spans="1:30" ht="15.75" customHeight="1">
      <c r="A121" s="6">
        <v>120</v>
      </c>
      <c r="B121" s="7" t="s">
        <v>754</v>
      </c>
      <c r="C121" s="6">
        <v>154000</v>
      </c>
      <c r="D121" s="6" t="s">
        <v>31</v>
      </c>
      <c r="E121" s="7"/>
      <c r="F121" s="7" t="s">
        <v>755</v>
      </c>
      <c r="G121" s="6">
        <v>2651</v>
      </c>
      <c r="H121" s="7" t="s">
        <v>215</v>
      </c>
      <c r="I121" s="7" t="s">
        <v>34</v>
      </c>
      <c r="J121" s="8" t="s">
        <v>756</v>
      </c>
      <c r="K121" s="7" t="s">
        <v>757</v>
      </c>
      <c r="L121" s="7" t="s">
        <v>758</v>
      </c>
      <c r="M121" s="7" t="s">
        <v>759</v>
      </c>
      <c r="N121" s="6">
        <v>0</v>
      </c>
      <c r="O121" s="6">
        <v>20</v>
      </c>
      <c r="P121" s="6">
        <v>0</v>
      </c>
      <c r="Q121" s="6" t="s">
        <v>31</v>
      </c>
      <c r="R121" s="6"/>
      <c r="S121" s="6"/>
      <c r="T121" s="7"/>
      <c r="U121" s="7"/>
      <c r="V121" s="6">
        <v>1</v>
      </c>
      <c r="W121" s="6">
        <v>6692</v>
      </c>
      <c r="X121" s="8" t="s">
        <v>760</v>
      </c>
      <c r="Y121" s="6">
        <v>11</v>
      </c>
      <c r="Z121" s="9">
        <f t="shared" si="0"/>
        <v>30</v>
      </c>
      <c r="AA121" s="10" t="str">
        <f t="shared" si="1"/>
        <v/>
      </c>
      <c r="AB121" s="10" t="str">
        <f t="shared" si="5"/>
        <v/>
      </c>
      <c r="AC121" s="11">
        <f t="shared" si="3"/>
        <v>1</v>
      </c>
      <c r="AD121" s="11">
        <f t="shared" si="4"/>
        <v>30</v>
      </c>
    </row>
    <row r="122" spans="1:30" ht="15.75" customHeight="1">
      <c r="A122" s="6">
        <v>121</v>
      </c>
      <c r="B122" s="7" t="s">
        <v>761</v>
      </c>
      <c r="C122" s="6">
        <v>145000</v>
      </c>
      <c r="D122" s="6" t="s">
        <v>31</v>
      </c>
      <c r="E122" s="7"/>
      <c r="F122" s="7" t="s">
        <v>762</v>
      </c>
      <c r="G122" s="6">
        <v>1051</v>
      </c>
      <c r="H122" s="7" t="s">
        <v>763</v>
      </c>
      <c r="I122" s="7" t="s">
        <v>34</v>
      </c>
      <c r="J122" s="8" t="s">
        <v>764</v>
      </c>
      <c r="K122" s="7" t="s">
        <v>765</v>
      </c>
      <c r="L122" s="7" t="s">
        <v>766</v>
      </c>
      <c r="M122" s="7" t="s">
        <v>767</v>
      </c>
      <c r="N122" s="6">
        <v>0</v>
      </c>
      <c r="O122" s="6">
        <v>121</v>
      </c>
      <c r="P122" s="6">
        <v>0</v>
      </c>
      <c r="Q122" s="6" t="s">
        <v>31</v>
      </c>
      <c r="R122" s="6"/>
      <c r="S122" s="6"/>
      <c r="T122" s="7"/>
      <c r="U122" s="7"/>
      <c r="V122" s="6">
        <v>5</v>
      </c>
      <c r="W122" s="6">
        <v>1033</v>
      </c>
      <c r="X122" s="8" t="s">
        <v>768</v>
      </c>
      <c r="Y122" s="6">
        <v>8</v>
      </c>
      <c r="Z122" s="9">
        <f t="shared" si="0"/>
        <v>150</v>
      </c>
      <c r="AA122" s="10" t="str">
        <f t="shared" si="1"/>
        <v/>
      </c>
      <c r="AB122" s="10" t="str">
        <f t="shared" si="5"/>
        <v/>
      </c>
      <c r="AC122" s="11">
        <f t="shared" si="3"/>
        <v>5</v>
      </c>
      <c r="AD122" s="11">
        <f t="shared" si="4"/>
        <v>150</v>
      </c>
    </row>
    <row r="123" spans="1:30" ht="15.75" customHeight="1">
      <c r="A123" s="6">
        <v>122</v>
      </c>
      <c r="B123" s="7" t="s">
        <v>769</v>
      </c>
      <c r="C123" s="6">
        <v>2321366</v>
      </c>
      <c r="D123" s="6" t="s">
        <v>31</v>
      </c>
      <c r="E123" s="7"/>
      <c r="F123" s="7" t="s">
        <v>770</v>
      </c>
      <c r="G123" s="6">
        <v>2320</v>
      </c>
      <c r="H123" s="7" t="s">
        <v>360</v>
      </c>
      <c r="I123" s="7" t="s">
        <v>34</v>
      </c>
      <c r="J123" s="8" t="s">
        <v>771</v>
      </c>
      <c r="K123" s="7" t="s">
        <v>362</v>
      </c>
      <c r="L123" s="7" t="s">
        <v>363</v>
      </c>
      <c r="M123" s="7" t="s">
        <v>772</v>
      </c>
      <c r="N123" s="6">
        <v>0</v>
      </c>
      <c r="O123" s="6">
        <v>5</v>
      </c>
      <c r="P123" s="6">
        <v>0</v>
      </c>
      <c r="Q123" s="6" t="s">
        <v>31</v>
      </c>
      <c r="R123" s="6"/>
      <c r="S123" s="6" t="s">
        <v>95</v>
      </c>
      <c r="T123" s="7"/>
      <c r="U123" s="7"/>
      <c r="V123" s="6">
        <v>14</v>
      </c>
      <c r="W123" s="6">
        <v>164667</v>
      </c>
      <c r="X123" s="8" t="s">
        <v>365</v>
      </c>
      <c r="Y123" s="6">
        <v>11</v>
      </c>
      <c r="Z123" s="9">
        <f t="shared" si="0"/>
        <v>420</v>
      </c>
      <c r="AA123" s="10" t="str">
        <f t="shared" si="1"/>
        <v/>
      </c>
      <c r="AB123" s="10" t="str">
        <f t="shared" si="5"/>
        <v/>
      </c>
      <c r="AC123" s="11">
        <f t="shared" si="3"/>
        <v>14</v>
      </c>
      <c r="AD123" s="11">
        <f t="shared" si="4"/>
        <v>420</v>
      </c>
    </row>
    <row r="124" spans="1:30" ht="15.75" customHeight="1">
      <c r="A124" s="6">
        <v>123</v>
      </c>
      <c r="B124" s="7" t="s">
        <v>773</v>
      </c>
      <c r="C124" s="6">
        <v>512000</v>
      </c>
      <c r="D124" s="6" t="s">
        <v>31</v>
      </c>
      <c r="E124" s="7"/>
      <c r="F124" s="7" t="s">
        <v>774</v>
      </c>
      <c r="G124" s="6">
        <v>1809</v>
      </c>
      <c r="H124" s="7" t="s">
        <v>775</v>
      </c>
      <c r="I124" s="7" t="s">
        <v>34</v>
      </c>
      <c r="J124" s="8" t="s">
        <v>776</v>
      </c>
      <c r="K124" s="7" t="s">
        <v>577</v>
      </c>
      <c r="L124" s="7" t="s">
        <v>578</v>
      </c>
      <c r="M124" s="7" t="s">
        <v>777</v>
      </c>
      <c r="N124" s="6">
        <v>0</v>
      </c>
      <c r="O124" s="6">
        <v>1</v>
      </c>
      <c r="P124" s="6">
        <v>0</v>
      </c>
      <c r="Q124" s="6" t="s">
        <v>31</v>
      </c>
      <c r="R124" s="6"/>
      <c r="S124" s="6"/>
      <c r="T124" s="7"/>
      <c r="U124" s="7"/>
      <c r="V124" s="6">
        <v>1</v>
      </c>
      <c r="W124" s="6">
        <v>26</v>
      </c>
      <c r="X124" s="8" t="s">
        <v>580</v>
      </c>
      <c r="Y124" s="6">
        <v>11</v>
      </c>
      <c r="Z124" s="9">
        <f t="shared" si="0"/>
        <v>30</v>
      </c>
      <c r="AA124" s="10" t="str">
        <f t="shared" si="1"/>
        <v/>
      </c>
      <c r="AB124" s="10" t="str">
        <f t="shared" si="5"/>
        <v/>
      </c>
      <c r="AC124" s="11">
        <f t="shared" si="3"/>
        <v>1</v>
      </c>
      <c r="AD124" s="11">
        <f t="shared" si="4"/>
        <v>30</v>
      </c>
    </row>
    <row r="125" spans="1:30" ht="15.75" customHeight="1">
      <c r="A125" s="6">
        <v>124</v>
      </c>
      <c r="B125" s="7" t="s">
        <v>778</v>
      </c>
      <c r="C125" s="6">
        <v>1340000</v>
      </c>
      <c r="D125" s="6" t="s">
        <v>31</v>
      </c>
      <c r="E125" s="7"/>
      <c r="F125" s="7" t="s">
        <v>779</v>
      </c>
      <c r="G125" s="6">
        <v>3942</v>
      </c>
      <c r="H125" s="7" t="s">
        <v>780</v>
      </c>
      <c r="I125" s="7" t="s">
        <v>34</v>
      </c>
      <c r="J125" s="8" t="s">
        <v>781</v>
      </c>
      <c r="K125" s="7" t="s">
        <v>452</v>
      </c>
      <c r="L125" s="7" t="s">
        <v>453</v>
      </c>
      <c r="M125" s="7" t="s">
        <v>782</v>
      </c>
      <c r="N125" s="6">
        <v>0</v>
      </c>
      <c r="O125" s="6">
        <v>7</v>
      </c>
      <c r="P125" s="6">
        <v>0</v>
      </c>
      <c r="Q125" s="6" t="s">
        <v>31</v>
      </c>
      <c r="R125" s="6"/>
      <c r="S125" s="6"/>
      <c r="T125" s="7"/>
      <c r="U125" s="7"/>
      <c r="V125" s="6">
        <v>0</v>
      </c>
      <c r="W125" s="6">
        <v>116</v>
      </c>
      <c r="X125" s="8" t="s">
        <v>455</v>
      </c>
      <c r="Y125" s="6">
        <v>11</v>
      </c>
      <c r="Z125" s="9">
        <f t="shared" si="0"/>
        <v>0</v>
      </c>
      <c r="AA125" s="10" t="str">
        <f t="shared" si="1"/>
        <v/>
      </c>
      <c r="AB125" s="10" t="str">
        <f t="shared" si="5"/>
        <v/>
      </c>
      <c r="AC125" s="11">
        <f t="shared" si="3"/>
        <v>0</v>
      </c>
      <c r="AD125" s="11">
        <f t="shared" si="4"/>
        <v>0</v>
      </c>
    </row>
    <row r="126" spans="1:30" ht="15.75" customHeight="1">
      <c r="A126" s="6">
        <v>125</v>
      </c>
      <c r="B126" s="7" t="s">
        <v>783</v>
      </c>
      <c r="C126" s="6">
        <v>980000</v>
      </c>
      <c r="D126" s="6" t="s">
        <v>31</v>
      </c>
      <c r="E126" s="7"/>
      <c r="F126" s="7" t="s">
        <v>784</v>
      </c>
      <c r="G126" s="6">
        <v>1036</v>
      </c>
      <c r="H126" s="7" t="s">
        <v>785</v>
      </c>
      <c r="I126" s="7" t="s">
        <v>673</v>
      </c>
      <c r="J126" s="8" t="s">
        <v>786</v>
      </c>
      <c r="K126" s="7" t="s">
        <v>593</v>
      </c>
      <c r="L126" s="7" t="s">
        <v>594</v>
      </c>
      <c r="M126" s="7" t="s">
        <v>787</v>
      </c>
      <c r="N126" s="6">
        <v>0</v>
      </c>
      <c r="O126" s="6">
        <v>13</v>
      </c>
      <c r="P126" s="6">
        <v>0</v>
      </c>
      <c r="Q126" s="6" t="s">
        <v>31</v>
      </c>
      <c r="R126" s="6"/>
      <c r="S126" s="6"/>
      <c r="T126" s="7"/>
      <c r="U126" s="7"/>
      <c r="V126" s="6">
        <v>18</v>
      </c>
      <c r="W126" s="6">
        <v>5993</v>
      </c>
      <c r="X126" s="8" t="s">
        <v>596</v>
      </c>
      <c r="Y126" s="6">
        <v>3</v>
      </c>
      <c r="Z126" s="9">
        <f t="shared" si="0"/>
        <v>540</v>
      </c>
      <c r="AA126" s="10" t="str">
        <f t="shared" si="1"/>
        <v/>
      </c>
      <c r="AB126" s="10" t="str">
        <f t="shared" si="5"/>
        <v/>
      </c>
      <c r="AC126" s="11">
        <f t="shared" si="3"/>
        <v>18</v>
      </c>
      <c r="AD126" s="11">
        <f t="shared" si="4"/>
        <v>540</v>
      </c>
    </row>
    <row r="127" spans="1:30" ht="15.75" customHeight="1">
      <c r="A127" s="6">
        <v>126</v>
      </c>
      <c r="B127" s="7" t="s">
        <v>788</v>
      </c>
      <c r="C127" s="6">
        <v>1350789</v>
      </c>
      <c r="D127" s="6" t="s">
        <v>31</v>
      </c>
      <c r="E127" s="7"/>
      <c r="F127" s="7" t="s">
        <v>789</v>
      </c>
      <c r="G127" s="6">
        <v>5260</v>
      </c>
      <c r="H127" s="7" t="s">
        <v>790</v>
      </c>
      <c r="I127" s="7" t="s">
        <v>34</v>
      </c>
      <c r="J127" s="8" t="s">
        <v>791</v>
      </c>
      <c r="K127" s="7" t="s">
        <v>792</v>
      </c>
      <c r="L127" s="7" t="s">
        <v>793</v>
      </c>
      <c r="M127" s="7" t="s">
        <v>794</v>
      </c>
      <c r="N127" s="6">
        <v>0</v>
      </c>
      <c r="O127" s="6">
        <v>0</v>
      </c>
      <c r="P127" s="6">
        <v>0</v>
      </c>
      <c r="Q127" s="6" t="s">
        <v>31</v>
      </c>
      <c r="R127" s="6"/>
      <c r="S127" s="6"/>
      <c r="T127" s="7"/>
      <c r="U127" s="7"/>
      <c r="V127" s="6">
        <v>6</v>
      </c>
      <c r="W127" s="6">
        <v>459</v>
      </c>
      <c r="X127" s="8" t="s">
        <v>795</v>
      </c>
      <c r="Y127" s="6">
        <v>11</v>
      </c>
      <c r="Z127" s="9">
        <f t="shared" si="0"/>
        <v>180</v>
      </c>
      <c r="AA127" s="10" t="str">
        <f t="shared" si="1"/>
        <v/>
      </c>
      <c r="AB127" s="10" t="str">
        <f t="shared" si="5"/>
        <v/>
      </c>
      <c r="AC127" s="11">
        <f t="shared" si="3"/>
        <v>6</v>
      </c>
      <c r="AD127" s="11">
        <f t="shared" si="4"/>
        <v>180</v>
      </c>
    </row>
    <row r="128" spans="1:30" ht="15.75" customHeight="1">
      <c r="A128" s="6">
        <v>127</v>
      </c>
      <c r="B128" s="7" t="s">
        <v>796</v>
      </c>
      <c r="C128" s="6">
        <v>2800000</v>
      </c>
      <c r="D128" s="6" t="s">
        <v>31</v>
      </c>
      <c r="E128" s="7"/>
      <c r="F128" s="7" t="s">
        <v>797</v>
      </c>
      <c r="G128" s="6">
        <v>1253</v>
      </c>
      <c r="H128" s="7" t="s">
        <v>798</v>
      </c>
      <c r="I128" s="7" t="s">
        <v>34</v>
      </c>
      <c r="J128" s="8" t="s">
        <v>799</v>
      </c>
      <c r="K128" s="7" t="s">
        <v>800</v>
      </c>
      <c r="L128" s="7" t="s">
        <v>801</v>
      </c>
      <c r="M128" s="7" t="s">
        <v>802</v>
      </c>
      <c r="N128" s="6">
        <v>0</v>
      </c>
      <c r="O128" s="6">
        <v>19</v>
      </c>
      <c r="P128" s="6">
        <v>0</v>
      </c>
      <c r="Q128" s="6" t="s">
        <v>31</v>
      </c>
      <c r="R128" s="6"/>
      <c r="S128" s="6"/>
      <c r="T128" s="7"/>
      <c r="U128" s="7"/>
      <c r="V128" s="6">
        <v>2</v>
      </c>
      <c r="W128" s="6">
        <v>150</v>
      </c>
      <c r="X128" s="8" t="s">
        <v>803</v>
      </c>
      <c r="Y128" s="6">
        <v>4</v>
      </c>
      <c r="Z128" s="9">
        <f t="shared" si="0"/>
        <v>60</v>
      </c>
      <c r="AA128" s="10" t="str">
        <f t="shared" si="1"/>
        <v/>
      </c>
      <c r="AB128" s="10" t="str">
        <f t="shared" si="5"/>
        <v/>
      </c>
      <c r="AC128" s="11">
        <f t="shared" si="3"/>
        <v>2</v>
      </c>
      <c r="AD128" s="11">
        <f t="shared" si="4"/>
        <v>60</v>
      </c>
    </row>
    <row r="129" spans="1:30" ht="15.75" customHeight="1">
      <c r="A129" s="6">
        <v>128</v>
      </c>
      <c r="B129" s="7" t="s">
        <v>369</v>
      </c>
      <c r="C129" s="6">
        <v>1350000</v>
      </c>
      <c r="D129" s="6" t="s">
        <v>31</v>
      </c>
      <c r="E129" s="7"/>
      <c r="F129" s="7" t="s">
        <v>804</v>
      </c>
      <c r="G129" s="6">
        <v>1550</v>
      </c>
      <c r="H129" s="7" t="s">
        <v>371</v>
      </c>
      <c r="I129" s="7" t="s">
        <v>34</v>
      </c>
      <c r="J129" s="8" t="s">
        <v>805</v>
      </c>
      <c r="K129" s="7" t="s">
        <v>373</v>
      </c>
      <c r="L129" s="7" t="s">
        <v>374</v>
      </c>
      <c r="M129" s="7" t="s">
        <v>806</v>
      </c>
      <c r="N129" s="6">
        <v>0</v>
      </c>
      <c r="O129" s="6">
        <v>9</v>
      </c>
      <c r="P129" s="6">
        <v>0</v>
      </c>
      <c r="Q129" s="6" t="s">
        <v>31</v>
      </c>
      <c r="R129" s="6"/>
      <c r="S129" s="6"/>
      <c r="T129" s="7"/>
      <c r="U129" s="7"/>
      <c r="V129" s="6">
        <v>4</v>
      </c>
      <c r="W129" s="6">
        <v>35</v>
      </c>
      <c r="X129" s="8" t="s">
        <v>376</v>
      </c>
      <c r="Y129" s="6">
        <v>4</v>
      </c>
      <c r="Z129" s="9">
        <f t="shared" si="0"/>
        <v>120</v>
      </c>
      <c r="AA129" s="10" t="str">
        <f t="shared" si="1"/>
        <v/>
      </c>
      <c r="AB129" s="10" t="str">
        <f t="shared" si="5"/>
        <v/>
      </c>
      <c r="AC129" s="11">
        <f t="shared" si="3"/>
        <v>4</v>
      </c>
      <c r="AD129" s="11">
        <f t="shared" si="4"/>
        <v>120</v>
      </c>
    </row>
    <row r="130" spans="1:30" ht="15.75" customHeight="1">
      <c r="A130" s="6">
        <v>129</v>
      </c>
      <c r="B130" s="7" t="s">
        <v>807</v>
      </c>
      <c r="C130" s="6">
        <v>864000</v>
      </c>
      <c r="D130" s="6" t="s">
        <v>31</v>
      </c>
      <c r="E130" s="7"/>
      <c r="F130" s="7" t="s">
        <v>808</v>
      </c>
      <c r="G130" s="6">
        <v>1332</v>
      </c>
      <c r="H130" s="7" t="s">
        <v>809</v>
      </c>
      <c r="I130" s="7" t="s">
        <v>34</v>
      </c>
      <c r="J130" s="8" t="s">
        <v>810</v>
      </c>
      <c r="K130" s="7" t="s">
        <v>811</v>
      </c>
      <c r="L130" s="7" t="s">
        <v>812</v>
      </c>
      <c r="M130" s="7" t="s">
        <v>813</v>
      </c>
      <c r="N130" s="6">
        <v>0</v>
      </c>
      <c r="O130" s="6">
        <v>2</v>
      </c>
      <c r="P130" s="6">
        <v>0</v>
      </c>
      <c r="Q130" s="6" t="s">
        <v>31</v>
      </c>
      <c r="R130" s="6"/>
      <c r="S130" s="6" t="s">
        <v>40</v>
      </c>
      <c r="T130" s="7"/>
      <c r="U130" s="7"/>
      <c r="V130" s="6">
        <v>2</v>
      </c>
      <c r="W130" s="6">
        <v>200</v>
      </c>
      <c r="X130" s="8" t="s">
        <v>814</v>
      </c>
      <c r="Y130" s="6">
        <v>9</v>
      </c>
      <c r="Z130" s="9">
        <f t="shared" si="0"/>
        <v>60</v>
      </c>
      <c r="AA130" s="10" t="str">
        <f t="shared" si="1"/>
        <v/>
      </c>
      <c r="AB130" s="10" t="str">
        <f t="shared" si="5"/>
        <v/>
      </c>
      <c r="AC130" s="11">
        <f t="shared" si="3"/>
        <v>2</v>
      </c>
      <c r="AD130" s="11">
        <f t="shared" si="4"/>
        <v>60</v>
      </c>
    </row>
    <row r="131" spans="1:30" ht="15.75" customHeight="1">
      <c r="A131" s="6">
        <v>130</v>
      </c>
      <c r="B131" s="7" t="s">
        <v>815</v>
      </c>
      <c r="C131" s="6">
        <v>1390000</v>
      </c>
      <c r="D131" s="6" t="s">
        <v>31</v>
      </c>
      <c r="E131" s="7"/>
      <c r="F131" s="7" t="s">
        <v>816</v>
      </c>
      <c r="G131" s="6">
        <v>922</v>
      </c>
      <c r="H131" s="7" t="s">
        <v>477</v>
      </c>
      <c r="I131" s="7" t="s">
        <v>34</v>
      </c>
      <c r="J131" s="8" t="s">
        <v>817</v>
      </c>
      <c r="K131" s="7" t="s">
        <v>479</v>
      </c>
      <c r="L131" s="7" t="s">
        <v>480</v>
      </c>
      <c r="M131" s="7" t="s">
        <v>818</v>
      </c>
      <c r="N131" s="6">
        <v>0</v>
      </c>
      <c r="O131" s="6">
        <v>57</v>
      </c>
      <c r="P131" s="6">
        <v>25</v>
      </c>
      <c r="Q131" s="6" t="s">
        <v>31</v>
      </c>
      <c r="R131" s="6" t="s">
        <v>39</v>
      </c>
      <c r="S131" s="6"/>
      <c r="T131" s="7"/>
      <c r="U131" s="7"/>
      <c r="V131" s="6">
        <v>25</v>
      </c>
      <c r="W131" s="6">
        <v>10550</v>
      </c>
      <c r="X131" s="8" t="s">
        <v>482</v>
      </c>
      <c r="Y131" s="6">
        <v>8</v>
      </c>
      <c r="Z131" s="9">
        <f t="shared" si="0"/>
        <v>750</v>
      </c>
      <c r="AA131" s="10">
        <f t="shared" si="1"/>
        <v>25</v>
      </c>
      <c r="AB131" s="10">
        <f t="shared" si="5"/>
        <v>750</v>
      </c>
      <c r="AC131" s="11" t="str">
        <f t="shared" si="3"/>
        <v/>
      </c>
      <c r="AD131" s="11" t="str">
        <f t="shared" si="4"/>
        <v/>
      </c>
    </row>
    <row r="132" spans="1:30" ht="15.75" customHeight="1">
      <c r="A132" s="6">
        <v>131</v>
      </c>
      <c r="B132" s="7" t="s">
        <v>819</v>
      </c>
      <c r="C132" s="6">
        <v>522000</v>
      </c>
      <c r="D132" s="6" t="s">
        <v>31</v>
      </c>
      <c r="E132" s="7" t="s">
        <v>145</v>
      </c>
      <c r="F132" s="7" t="s">
        <v>820</v>
      </c>
      <c r="G132" s="6">
        <v>2577</v>
      </c>
      <c r="H132" s="7" t="s">
        <v>55</v>
      </c>
      <c r="I132" s="7" t="s">
        <v>34</v>
      </c>
      <c r="J132" s="8" t="s">
        <v>821</v>
      </c>
      <c r="K132" s="7" t="s">
        <v>822</v>
      </c>
      <c r="L132" s="7" t="s">
        <v>178</v>
      </c>
      <c r="M132" s="7" t="s">
        <v>823</v>
      </c>
      <c r="N132" s="6">
        <v>0</v>
      </c>
      <c r="O132" s="6">
        <v>7</v>
      </c>
      <c r="P132" s="6">
        <v>0</v>
      </c>
      <c r="Q132" s="6" t="s">
        <v>31</v>
      </c>
      <c r="R132" s="6"/>
      <c r="S132" s="6"/>
      <c r="T132" s="7"/>
      <c r="U132" s="7"/>
      <c r="V132" s="6">
        <v>5</v>
      </c>
      <c r="W132" s="6">
        <v>1500</v>
      </c>
      <c r="X132" s="8" t="s">
        <v>824</v>
      </c>
      <c r="Y132" s="6">
        <v>6</v>
      </c>
      <c r="Z132" s="9">
        <f t="shared" si="0"/>
        <v>150</v>
      </c>
      <c r="AA132" s="10" t="str">
        <f t="shared" si="1"/>
        <v/>
      </c>
      <c r="AB132" s="10" t="str">
        <f t="shared" si="5"/>
        <v/>
      </c>
      <c r="AC132" s="11">
        <f t="shared" si="3"/>
        <v>5</v>
      </c>
      <c r="AD132" s="11">
        <f t="shared" si="4"/>
        <v>150</v>
      </c>
    </row>
    <row r="133" spans="1:30" ht="15.75" customHeight="1">
      <c r="A133" s="6">
        <v>132</v>
      </c>
      <c r="B133" s="7" t="s">
        <v>825</v>
      </c>
      <c r="C133" s="6">
        <v>5450000</v>
      </c>
      <c r="D133" s="6" t="s">
        <v>31</v>
      </c>
      <c r="E133" s="7"/>
      <c r="F133" s="7" t="s">
        <v>826</v>
      </c>
      <c r="G133" s="6">
        <v>1947</v>
      </c>
      <c r="H133" s="7" t="s">
        <v>827</v>
      </c>
      <c r="I133" s="7" t="s">
        <v>34</v>
      </c>
      <c r="J133" s="8" t="s">
        <v>828</v>
      </c>
      <c r="K133" s="7" t="s">
        <v>829</v>
      </c>
      <c r="L133" s="7" t="s">
        <v>830</v>
      </c>
      <c r="M133" s="7" t="s">
        <v>831</v>
      </c>
      <c r="N133" s="6">
        <v>0</v>
      </c>
      <c r="O133" s="6">
        <v>3</v>
      </c>
      <c r="P133" s="6">
        <v>0</v>
      </c>
      <c r="Q133" s="6" t="s">
        <v>31</v>
      </c>
      <c r="R133" s="6"/>
      <c r="S133" s="6"/>
      <c r="T133" s="7"/>
      <c r="U133" s="7"/>
      <c r="V133" s="6">
        <v>0</v>
      </c>
      <c r="W133" s="6">
        <v>1638</v>
      </c>
      <c r="X133" s="8" t="s">
        <v>832</v>
      </c>
      <c r="Y133" s="6">
        <v>6</v>
      </c>
      <c r="Z133" s="9">
        <f t="shared" si="0"/>
        <v>0</v>
      </c>
      <c r="AA133" s="10" t="str">
        <f t="shared" si="1"/>
        <v/>
      </c>
      <c r="AB133" s="10" t="str">
        <f t="shared" si="5"/>
        <v/>
      </c>
      <c r="AC133" s="11">
        <f t="shared" si="3"/>
        <v>0</v>
      </c>
      <c r="AD133" s="11">
        <f t="shared" si="4"/>
        <v>0</v>
      </c>
    </row>
    <row r="134" spans="1:30" ht="15.75" customHeight="1">
      <c r="A134" s="6">
        <v>133</v>
      </c>
      <c r="B134" s="7" t="s">
        <v>833</v>
      </c>
      <c r="C134" s="6">
        <v>5490000</v>
      </c>
      <c r="D134" s="6" t="s">
        <v>31</v>
      </c>
      <c r="E134" s="7"/>
      <c r="F134" s="7" t="s">
        <v>834</v>
      </c>
      <c r="G134" s="6">
        <v>946</v>
      </c>
      <c r="H134" s="7" t="s">
        <v>835</v>
      </c>
      <c r="I134" s="7" t="s">
        <v>34</v>
      </c>
      <c r="J134" s="8" t="s">
        <v>836</v>
      </c>
      <c r="K134" s="7" t="s">
        <v>837</v>
      </c>
      <c r="L134" s="7" t="s">
        <v>178</v>
      </c>
      <c r="M134" s="7" t="s">
        <v>838</v>
      </c>
      <c r="N134" s="6">
        <v>0</v>
      </c>
      <c r="O134" s="6">
        <v>2</v>
      </c>
      <c r="P134" s="6">
        <v>0</v>
      </c>
      <c r="Q134" s="6" t="s">
        <v>31</v>
      </c>
      <c r="R134" s="6" t="s">
        <v>39</v>
      </c>
      <c r="S134" s="6"/>
      <c r="T134" s="7"/>
      <c r="U134" s="7"/>
      <c r="V134" s="6">
        <v>10</v>
      </c>
      <c r="W134" s="6">
        <v>5390</v>
      </c>
      <c r="X134" s="8" t="s">
        <v>839</v>
      </c>
      <c r="Y134" s="6">
        <v>8</v>
      </c>
      <c r="Z134" s="9">
        <f t="shared" si="0"/>
        <v>300</v>
      </c>
      <c r="AA134" s="10">
        <f t="shared" si="1"/>
        <v>10</v>
      </c>
      <c r="AB134" s="10">
        <f t="shared" si="5"/>
        <v>300</v>
      </c>
      <c r="AC134" s="11" t="str">
        <f t="shared" si="3"/>
        <v/>
      </c>
      <c r="AD134" s="11" t="str">
        <f t="shared" si="4"/>
        <v/>
      </c>
    </row>
    <row r="135" spans="1:30" ht="15.75" customHeight="1">
      <c r="A135" s="6">
        <v>134</v>
      </c>
      <c r="B135" s="7" t="s">
        <v>840</v>
      </c>
      <c r="C135" s="6">
        <v>5392160</v>
      </c>
      <c r="D135" s="6" t="s">
        <v>31</v>
      </c>
      <c r="E135" s="7"/>
      <c r="F135" s="7" t="s">
        <v>841</v>
      </c>
      <c r="G135" s="6">
        <v>2181</v>
      </c>
      <c r="H135" s="7" t="s">
        <v>842</v>
      </c>
      <c r="I135" s="7" t="s">
        <v>34</v>
      </c>
      <c r="J135" s="8" t="s">
        <v>843</v>
      </c>
      <c r="K135" s="7" t="s">
        <v>844</v>
      </c>
      <c r="L135" s="7" t="s">
        <v>845</v>
      </c>
      <c r="M135" s="7" t="s">
        <v>846</v>
      </c>
      <c r="N135" s="6">
        <v>0</v>
      </c>
      <c r="O135" s="6">
        <v>5</v>
      </c>
      <c r="P135" s="6">
        <v>0</v>
      </c>
      <c r="Q135" s="6" t="s">
        <v>31</v>
      </c>
      <c r="R135" s="6"/>
      <c r="S135" s="6"/>
      <c r="T135" s="7"/>
      <c r="U135" s="7"/>
      <c r="V135" s="6">
        <v>1</v>
      </c>
      <c r="W135" s="6">
        <v>461</v>
      </c>
      <c r="X135" s="8" t="s">
        <v>847</v>
      </c>
      <c r="Y135" s="6">
        <v>10</v>
      </c>
      <c r="Z135" s="9">
        <f t="shared" si="0"/>
        <v>30</v>
      </c>
      <c r="AA135" s="10" t="str">
        <f t="shared" si="1"/>
        <v/>
      </c>
      <c r="AB135" s="10" t="str">
        <f t="shared" si="5"/>
        <v/>
      </c>
      <c r="AC135" s="11">
        <f t="shared" si="3"/>
        <v>1</v>
      </c>
      <c r="AD135" s="11">
        <f t="shared" si="4"/>
        <v>30</v>
      </c>
    </row>
    <row r="136" spans="1:30" ht="15.75" customHeight="1">
      <c r="A136" s="6">
        <v>135</v>
      </c>
      <c r="B136" s="7" t="s">
        <v>848</v>
      </c>
      <c r="C136" s="6">
        <v>490000</v>
      </c>
      <c r="D136" s="6" t="s">
        <v>31</v>
      </c>
      <c r="E136" s="7"/>
      <c r="F136" s="7" t="s">
        <v>849</v>
      </c>
      <c r="G136" s="6">
        <v>2477</v>
      </c>
      <c r="H136" s="7" t="s">
        <v>850</v>
      </c>
      <c r="I136" s="7" t="s">
        <v>34</v>
      </c>
      <c r="J136" s="8" t="s">
        <v>851</v>
      </c>
      <c r="K136" s="7" t="s">
        <v>852</v>
      </c>
      <c r="L136" s="7" t="s">
        <v>853</v>
      </c>
      <c r="M136" s="7" t="s">
        <v>854</v>
      </c>
      <c r="N136" s="6">
        <v>0</v>
      </c>
      <c r="O136" s="6">
        <v>3</v>
      </c>
      <c r="P136" s="6">
        <v>0</v>
      </c>
      <c r="Q136" s="6" t="s">
        <v>31</v>
      </c>
      <c r="R136" s="6"/>
      <c r="S136" s="6" t="s">
        <v>40</v>
      </c>
      <c r="T136" s="7"/>
      <c r="U136" s="7"/>
      <c r="V136" s="6">
        <v>5</v>
      </c>
      <c r="W136" s="6">
        <v>4152</v>
      </c>
      <c r="X136" s="8" t="s">
        <v>855</v>
      </c>
      <c r="Y136" s="6">
        <v>10</v>
      </c>
      <c r="Z136" s="9">
        <f t="shared" si="0"/>
        <v>150</v>
      </c>
      <c r="AA136" s="10" t="str">
        <f t="shared" si="1"/>
        <v/>
      </c>
      <c r="AB136" s="10" t="str">
        <f t="shared" si="5"/>
        <v/>
      </c>
      <c r="AC136" s="11">
        <f t="shared" si="3"/>
        <v>5</v>
      </c>
      <c r="AD136" s="11">
        <f t="shared" si="4"/>
        <v>150</v>
      </c>
    </row>
    <row r="137" spans="1:30" ht="15.75" customHeight="1">
      <c r="A137" s="6">
        <v>136</v>
      </c>
      <c r="B137" s="7" t="s">
        <v>856</v>
      </c>
      <c r="C137" s="6">
        <v>2050000</v>
      </c>
      <c r="D137" s="6" t="s">
        <v>31</v>
      </c>
      <c r="E137" s="7"/>
      <c r="F137" s="7" t="s">
        <v>857</v>
      </c>
      <c r="G137" s="6">
        <v>2168</v>
      </c>
      <c r="H137" s="7" t="s">
        <v>55</v>
      </c>
      <c r="I137" s="7" t="s">
        <v>34</v>
      </c>
      <c r="J137" s="8" t="s">
        <v>858</v>
      </c>
      <c r="K137" s="7" t="s">
        <v>859</v>
      </c>
      <c r="L137" s="7" t="s">
        <v>860</v>
      </c>
      <c r="M137" s="7" t="s">
        <v>861</v>
      </c>
      <c r="N137" s="6">
        <v>0</v>
      </c>
      <c r="O137" s="6">
        <v>5</v>
      </c>
      <c r="P137" s="6">
        <v>0</v>
      </c>
      <c r="Q137" s="6" t="s">
        <v>31</v>
      </c>
      <c r="R137" s="6"/>
      <c r="S137" s="6"/>
      <c r="T137" s="7"/>
      <c r="U137" s="7"/>
      <c r="V137" s="6">
        <v>1</v>
      </c>
      <c r="W137" s="6">
        <v>248</v>
      </c>
      <c r="X137" s="8" t="s">
        <v>862</v>
      </c>
      <c r="Y137" s="6">
        <v>5</v>
      </c>
      <c r="Z137" s="9">
        <f t="shared" si="0"/>
        <v>30</v>
      </c>
      <c r="AA137" s="10" t="str">
        <f t="shared" si="1"/>
        <v/>
      </c>
      <c r="AB137" s="10" t="str">
        <f t="shared" si="5"/>
        <v/>
      </c>
      <c r="AC137" s="11">
        <f t="shared" si="3"/>
        <v>1</v>
      </c>
      <c r="AD137" s="11">
        <f t="shared" si="4"/>
        <v>30</v>
      </c>
    </row>
    <row r="138" spans="1:30" ht="15.75" customHeight="1">
      <c r="A138" s="6">
        <v>137</v>
      </c>
      <c r="B138" s="7" t="s">
        <v>863</v>
      </c>
      <c r="C138" s="6">
        <v>4137000</v>
      </c>
      <c r="D138" s="6" t="s">
        <v>31</v>
      </c>
      <c r="E138" s="7"/>
      <c r="F138" s="7" t="s">
        <v>864</v>
      </c>
      <c r="G138" s="6">
        <v>1118</v>
      </c>
      <c r="H138" s="7" t="s">
        <v>865</v>
      </c>
      <c r="I138" s="7" t="s">
        <v>34</v>
      </c>
      <c r="J138" s="8" t="s">
        <v>866</v>
      </c>
      <c r="K138" s="7" t="s">
        <v>867</v>
      </c>
      <c r="L138" s="7" t="s">
        <v>868</v>
      </c>
      <c r="M138" s="7" t="s">
        <v>869</v>
      </c>
      <c r="N138" s="6">
        <v>0</v>
      </c>
      <c r="O138" s="6">
        <v>5</v>
      </c>
      <c r="P138" s="6">
        <v>0</v>
      </c>
      <c r="Q138" s="6" t="s">
        <v>31</v>
      </c>
      <c r="R138" s="6"/>
      <c r="S138" s="6"/>
      <c r="T138" s="7"/>
      <c r="U138" s="7"/>
      <c r="V138" s="6">
        <v>0</v>
      </c>
      <c r="W138" s="6">
        <v>81</v>
      </c>
      <c r="X138" s="8" t="s">
        <v>870</v>
      </c>
      <c r="Y138" s="6">
        <v>4</v>
      </c>
      <c r="Z138" s="9">
        <f t="shared" si="0"/>
        <v>0</v>
      </c>
      <c r="AA138" s="10" t="str">
        <f t="shared" si="1"/>
        <v/>
      </c>
      <c r="AB138" s="10" t="str">
        <f t="shared" si="5"/>
        <v/>
      </c>
      <c r="AC138" s="11">
        <f t="shared" si="3"/>
        <v>0</v>
      </c>
      <c r="AD138" s="11">
        <f t="shared" si="4"/>
        <v>0</v>
      </c>
    </row>
    <row r="139" spans="1:30" ht="15.75" customHeight="1">
      <c r="A139" s="6">
        <v>138</v>
      </c>
      <c r="B139" s="7" t="s">
        <v>53</v>
      </c>
      <c r="C139" s="6">
        <v>1547000</v>
      </c>
      <c r="D139" s="6" t="s">
        <v>31</v>
      </c>
      <c r="E139" s="7"/>
      <c r="F139" s="7" t="s">
        <v>871</v>
      </c>
      <c r="G139" s="6">
        <v>2235</v>
      </c>
      <c r="H139" s="7" t="s">
        <v>55</v>
      </c>
      <c r="I139" s="7" t="s">
        <v>34</v>
      </c>
      <c r="J139" s="8" t="s">
        <v>872</v>
      </c>
      <c r="K139" s="7" t="s">
        <v>169</v>
      </c>
      <c r="L139" s="7" t="s">
        <v>170</v>
      </c>
      <c r="M139" s="7" t="s">
        <v>873</v>
      </c>
      <c r="N139" s="6">
        <v>0</v>
      </c>
      <c r="O139" s="6">
        <v>4</v>
      </c>
      <c r="P139" s="6">
        <v>0</v>
      </c>
      <c r="Q139" s="6" t="s">
        <v>31</v>
      </c>
      <c r="R139" s="6"/>
      <c r="S139" s="6" t="s">
        <v>40</v>
      </c>
      <c r="T139" s="7"/>
      <c r="U139" s="7"/>
      <c r="V139" s="6">
        <v>0</v>
      </c>
      <c r="W139" s="6">
        <v>17657</v>
      </c>
      <c r="X139" s="8" t="s">
        <v>172</v>
      </c>
      <c r="Y139" s="6">
        <v>9</v>
      </c>
      <c r="Z139" s="9">
        <f t="shared" si="0"/>
        <v>0</v>
      </c>
      <c r="AA139" s="10" t="str">
        <f t="shared" si="1"/>
        <v/>
      </c>
      <c r="AB139" s="10" t="str">
        <f t="shared" si="5"/>
        <v/>
      </c>
      <c r="AC139" s="11">
        <f t="shared" si="3"/>
        <v>0</v>
      </c>
      <c r="AD139" s="11">
        <f t="shared" si="4"/>
        <v>0</v>
      </c>
    </row>
    <row r="140" spans="1:30" ht="15.75" customHeight="1">
      <c r="A140" s="6">
        <v>139</v>
      </c>
      <c r="B140" s="7" t="s">
        <v>874</v>
      </c>
      <c r="C140" s="6">
        <v>850000</v>
      </c>
      <c r="D140" s="6" t="s">
        <v>31</v>
      </c>
      <c r="E140" s="7"/>
      <c r="F140" s="7" t="s">
        <v>875</v>
      </c>
      <c r="G140" s="6">
        <v>1051</v>
      </c>
      <c r="H140" s="7" t="s">
        <v>876</v>
      </c>
      <c r="I140" s="7" t="s">
        <v>34</v>
      </c>
      <c r="J140" s="8" t="s">
        <v>877</v>
      </c>
      <c r="K140" s="7" t="s">
        <v>878</v>
      </c>
      <c r="L140" s="7" t="s">
        <v>178</v>
      </c>
      <c r="M140" s="7" t="s">
        <v>879</v>
      </c>
      <c r="N140" s="6">
        <v>0</v>
      </c>
      <c r="O140" s="6">
        <v>0</v>
      </c>
      <c r="P140" s="6">
        <v>0</v>
      </c>
      <c r="Q140" s="6" t="s">
        <v>31</v>
      </c>
      <c r="R140" s="6"/>
      <c r="S140" s="6"/>
      <c r="T140" s="7"/>
      <c r="U140" s="7"/>
      <c r="V140" s="6">
        <v>2</v>
      </c>
      <c r="W140" s="6">
        <v>2642</v>
      </c>
      <c r="X140" s="8" t="s">
        <v>880</v>
      </c>
      <c r="Y140" s="6">
        <v>8</v>
      </c>
      <c r="Z140" s="9">
        <f t="shared" si="0"/>
        <v>60</v>
      </c>
      <c r="AA140" s="10" t="str">
        <f t="shared" si="1"/>
        <v/>
      </c>
      <c r="AB140" s="10" t="str">
        <f t="shared" si="5"/>
        <v/>
      </c>
      <c r="AC140" s="11">
        <f t="shared" si="3"/>
        <v>2</v>
      </c>
      <c r="AD140" s="11">
        <f t="shared" si="4"/>
        <v>60</v>
      </c>
    </row>
    <row r="141" spans="1:30" ht="15.75" customHeight="1">
      <c r="A141" s="6">
        <v>140</v>
      </c>
      <c r="B141" s="7" t="s">
        <v>881</v>
      </c>
      <c r="C141" s="6">
        <v>3250455</v>
      </c>
      <c r="D141" s="6" t="s">
        <v>31</v>
      </c>
      <c r="E141" s="7"/>
      <c r="F141" s="7" t="s">
        <v>882</v>
      </c>
      <c r="G141" s="6">
        <v>3085</v>
      </c>
      <c r="H141" s="7" t="s">
        <v>883</v>
      </c>
      <c r="I141" s="7" t="s">
        <v>34</v>
      </c>
      <c r="J141" s="8" t="s">
        <v>884</v>
      </c>
      <c r="K141" s="7" t="s">
        <v>684</v>
      </c>
      <c r="L141" s="7" t="s">
        <v>685</v>
      </c>
      <c r="M141" s="7" t="s">
        <v>885</v>
      </c>
      <c r="N141" s="6">
        <v>0</v>
      </c>
      <c r="O141" s="6">
        <v>38</v>
      </c>
      <c r="P141" s="6">
        <v>0</v>
      </c>
      <c r="Q141" s="6" t="s">
        <v>31</v>
      </c>
      <c r="R141" s="6"/>
      <c r="S141" s="6"/>
      <c r="T141" s="7"/>
      <c r="U141" s="7"/>
      <c r="V141" s="6">
        <v>1</v>
      </c>
      <c r="W141" s="6">
        <v>980</v>
      </c>
      <c r="X141" s="8" t="s">
        <v>687</v>
      </c>
      <c r="Y141" s="6">
        <v>11</v>
      </c>
      <c r="Z141" s="9">
        <f t="shared" si="0"/>
        <v>30</v>
      </c>
      <c r="AA141" s="10" t="str">
        <f t="shared" si="1"/>
        <v/>
      </c>
      <c r="AB141" s="10" t="str">
        <f t="shared" si="5"/>
        <v/>
      </c>
      <c r="AC141" s="11">
        <f t="shared" si="3"/>
        <v>1</v>
      </c>
      <c r="AD141" s="11">
        <f t="shared" si="4"/>
        <v>30</v>
      </c>
    </row>
    <row r="142" spans="1:30" ht="15.75" customHeight="1">
      <c r="A142" s="6">
        <v>141</v>
      </c>
      <c r="B142" s="7" t="s">
        <v>886</v>
      </c>
      <c r="C142" s="6">
        <v>784000</v>
      </c>
      <c r="D142" s="6" t="s">
        <v>31</v>
      </c>
      <c r="E142" s="7"/>
      <c r="F142" s="7" t="s">
        <v>887</v>
      </c>
      <c r="G142" s="6">
        <v>1464</v>
      </c>
      <c r="H142" s="7" t="s">
        <v>888</v>
      </c>
      <c r="I142" s="7" t="s">
        <v>34</v>
      </c>
      <c r="J142" s="8" t="s">
        <v>889</v>
      </c>
      <c r="K142" s="7" t="s">
        <v>890</v>
      </c>
      <c r="L142" s="7" t="s">
        <v>891</v>
      </c>
      <c r="M142" s="7" t="s">
        <v>892</v>
      </c>
      <c r="N142" s="6">
        <v>0</v>
      </c>
      <c r="O142" s="6">
        <v>1</v>
      </c>
      <c r="P142" s="6">
        <v>0</v>
      </c>
      <c r="Q142" s="6" t="s">
        <v>31</v>
      </c>
      <c r="R142" s="6"/>
      <c r="S142" s="6"/>
      <c r="T142" s="7"/>
      <c r="U142" s="7"/>
      <c r="V142" s="6">
        <v>9</v>
      </c>
      <c r="W142" s="6">
        <v>9</v>
      </c>
      <c r="X142" s="8" t="s">
        <v>893</v>
      </c>
      <c r="Y142" s="6">
        <v>5</v>
      </c>
      <c r="Z142" s="9">
        <f t="shared" si="0"/>
        <v>270</v>
      </c>
      <c r="AA142" s="10" t="str">
        <f t="shared" si="1"/>
        <v/>
      </c>
      <c r="AB142" s="10" t="str">
        <f t="shared" si="5"/>
        <v/>
      </c>
      <c r="AC142" s="11">
        <f t="shared" si="3"/>
        <v>9</v>
      </c>
      <c r="AD142" s="11">
        <f t="shared" si="4"/>
        <v>270</v>
      </c>
    </row>
    <row r="143" spans="1:30" ht="15.75" customHeight="1">
      <c r="A143" s="6">
        <v>142</v>
      </c>
      <c r="B143" s="7" t="s">
        <v>894</v>
      </c>
      <c r="C143" s="6">
        <v>1350000</v>
      </c>
      <c r="D143" s="6" t="s">
        <v>31</v>
      </c>
      <c r="E143" s="7"/>
      <c r="F143" s="7" t="s">
        <v>895</v>
      </c>
      <c r="G143" s="6">
        <v>664</v>
      </c>
      <c r="H143" s="7" t="s">
        <v>345</v>
      </c>
      <c r="I143" s="7" t="s">
        <v>34</v>
      </c>
      <c r="J143" s="8" t="s">
        <v>896</v>
      </c>
      <c r="K143" s="7" t="s">
        <v>897</v>
      </c>
      <c r="L143" s="7" t="s">
        <v>898</v>
      </c>
      <c r="M143" s="7" t="s">
        <v>899</v>
      </c>
      <c r="N143" s="6">
        <v>0</v>
      </c>
      <c r="O143" s="6">
        <v>105</v>
      </c>
      <c r="P143" s="6">
        <v>0</v>
      </c>
      <c r="Q143" s="6" t="s">
        <v>31</v>
      </c>
      <c r="R143" s="6"/>
      <c r="S143" s="6"/>
      <c r="T143" s="7"/>
      <c r="U143" s="7"/>
      <c r="V143" s="6">
        <v>4</v>
      </c>
      <c r="W143" s="6">
        <v>91</v>
      </c>
      <c r="X143" s="8" t="s">
        <v>900</v>
      </c>
      <c r="Y143" s="6">
        <v>10</v>
      </c>
      <c r="Z143" s="9">
        <f t="shared" si="0"/>
        <v>120</v>
      </c>
      <c r="AA143" s="10" t="str">
        <f t="shared" si="1"/>
        <v/>
      </c>
      <c r="AB143" s="10" t="str">
        <f t="shared" si="5"/>
        <v/>
      </c>
      <c r="AC143" s="11">
        <f t="shared" si="3"/>
        <v>4</v>
      </c>
      <c r="AD143" s="11">
        <f t="shared" si="4"/>
        <v>120</v>
      </c>
    </row>
    <row r="144" spans="1:30" ht="15.75" customHeight="1">
      <c r="A144" s="6">
        <v>143</v>
      </c>
      <c r="B144" s="7" t="s">
        <v>901</v>
      </c>
      <c r="C144" s="6">
        <v>1595000</v>
      </c>
      <c r="D144" s="6" t="s">
        <v>31</v>
      </c>
      <c r="E144" s="7"/>
      <c r="F144" s="7" t="s">
        <v>902</v>
      </c>
      <c r="G144" s="6">
        <v>3959</v>
      </c>
      <c r="H144" s="7" t="s">
        <v>903</v>
      </c>
      <c r="I144" s="7" t="s">
        <v>34</v>
      </c>
      <c r="J144" s="8" t="s">
        <v>904</v>
      </c>
      <c r="K144" s="7" t="s">
        <v>905</v>
      </c>
      <c r="L144" s="7" t="s">
        <v>906</v>
      </c>
      <c r="M144" s="7" t="s">
        <v>907</v>
      </c>
      <c r="N144" s="6">
        <v>0</v>
      </c>
      <c r="O144" s="6">
        <v>5</v>
      </c>
      <c r="P144" s="6">
        <v>0</v>
      </c>
      <c r="Q144" s="6" t="s">
        <v>31</v>
      </c>
      <c r="R144" s="6"/>
      <c r="S144" s="6"/>
      <c r="T144" s="7"/>
      <c r="U144" s="7"/>
      <c r="V144" s="6">
        <v>1</v>
      </c>
      <c r="W144" s="6">
        <v>732</v>
      </c>
      <c r="X144" s="8" t="s">
        <v>908</v>
      </c>
      <c r="Y144" s="6">
        <v>11</v>
      </c>
      <c r="Z144" s="9">
        <f t="shared" si="0"/>
        <v>30</v>
      </c>
      <c r="AA144" s="10" t="str">
        <f t="shared" si="1"/>
        <v/>
      </c>
      <c r="AB144" s="10" t="str">
        <f t="shared" si="5"/>
        <v/>
      </c>
      <c r="AC144" s="11">
        <f t="shared" si="3"/>
        <v>1</v>
      </c>
      <c r="AD144" s="11">
        <f t="shared" si="4"/>
        <v>30</v>
      </c>
    </row>
    <row r="145" spans="1:30" ht="15.75" customHeight="1">
      <c r="A145" s="6">
        <v>144</v>
      </c>
      <c r="B145" s="7" t="s">
        <v>909</v>
      </c>
      <c r="C145" s="6">
        <v>0</v>
      </c>
      <c r="D145" s="6" t="s">
        <v>31</v>
      </c>
      <c r="E145" s="7"/>
      <c r="F145" s="7" t="s">
        <v>910</v>
      </c>
      <c r="G145" s="6">
        <v>2507</v>
      </c>
      <c r="H145" s="7" t="s">
        <v>911</v>
      </c>
      <c r="I145" s="7" t="s">
        <v>34</v>
      </c>
      <c r="J145" s="8" t="s">
        <v>912</v>
      </c>
      <c r="K145" s="7" t="s">
        <v>913</v>
      </c>
      <c r="L145" s="7" t="s">
        <v>914</v>
      </c>
      <c r="M145" s="7" t="s">
        <v>915</v>
      </c>
      <c r="N145" s="6">
        <v>0</v>
      </c>
      <c r="O145" s="6">
        <v>16</v>
      </c>
      <c r="P145" s="6">
        <v>0</v>
      </c>
      <c r="Q145" s="6" t="s">
        <v>31</v>
      </c>
      <c r="R145" s="6"/>
      <c r="S145" s="6" t="s">
        <v>40</v>
      </c>
      <c r="T145" s="7"/>
      <c r="U145" s="7"/>
      <c r="V145" s="6">
        <v>0</v>
      </c>
      <c r="W145" s="6">
        <v>18</v>
      </c>
      <c r="X145" s="8" t="s">
        <v>916</v>
      </c>
      <c r="Y145" s="6">
        <v>10</v>
      </c>
      <c r="Z145" s="9">
        <f t="shared" si="0"/>
        <v>0</v>
      </c>
      <c r="AA145" s="10" t="str">
        <f t="shared" si="1"/>
        <v/>
      </c>
      <c r="AB145" s="10" t="str">
        <f t="shared" si="5"/>
        <v/>
      </c>
      <c r="AC145" s="11">
        <f t="shared" si="3"/>
        <v>0</v>
      </c>
      <c r="AD145" s="11">
        <f t="shared" si="4"/>
        <v>0</v>
      </c>
    </row>
    <row r="146" spans="1:30" ht="15.75" customHeight="1">
      <c r="A146" s="6">
        <v>145</v>
      </c>
      <c r="B146" s="7" t="s">
        <v>917</v>
      </c>
      <c r="C146" s="6">
        <v>2398000</v>
      </c>
      <c r="D146" s="6" t="s">
        <v>31</v>
      </c>
      <c r="E146" s="7"/>
      <c r="F146" s="7" t="s">
        <v>918</v>
      </c>
      <c r="G146" s="6">
        <v>1695</v>
      </c>
      <c r="H146" s="7" t="s">
        <v>919</v>
      </c>
      <c r="I146" s="7" t="s">
        <v>34</v>
      </c>
      <c r="J146" s="8" t="s">
        <v>920</v>
      </c>
      <c r="K146" s="7" t="s">
        <v>921</v>
      </c>
      <c r="L146" s="7" t="s">
        <v>922</v>
      </c>
      <c r="M146" s="7" t="s">
        <v>923</v>
      </c>
      <c r="N146" s="6">
        <v>0</v>
      </c>
      <c r="O146" s="6">
        <v>30</v>
      </c>
      <c r="P146" s="6">
        <v>0</v>
      </c>
      <c r="Q146" s="6" t="s">
        <v>31</v>
      </c>
      <c r="R146" s="6"/>
      <c r="S146" s="6"/>
      <c r="T146" s="7"/>
      <c r="U146" s="7"/>
      <c r="V146" s="6">
        <v>2</v>
      </c>
      <c r="W146" s="6">
        <v>50</v>
      </c>
      <c r="X146" s="8" t="s">
        <v>924</v>
      </c>
      <c r="Y146" s="6">
        <v>10</v>
      </c>
      <c r="Z146" s="9">
        <f t="shared" si="0"/>
        <v>60</v>
      </c>
      <c r="AA146" s="10" t="str">
        <f t="shared" si="1"/>
        <v/>
      </c>
      <c r="AB146" s="10" t="str">
        <f t="shared" si="5"/>
        <v/>
      </c>
      <c r="AC146" s="11">
        <f t="shared" si="3"/>
        <v>2</v>
      </c>
      <c r="AD146" s="11">
        <f t="shared" si="4"/>
        <v>60</v>
      </c>
    </row>
    <row r="147" spans="1:30" ht="15.75" customHeight="1">
      <c r="A147" s="6">
        <v>146</v>
      </c>
      <c r="B147" s="7" t="s">
        <v>925</v>
      </c>
      <c r="C147" s="6">
        <v>450000</v>
      </c>
      <c r="D147" s="6" t="s">
        <v>31</v>
      </c>
      <c r="E147" s="7"/>
      <c r="F147" s="7" t="s">
        <v>926</v>
      </c>
      <c r="G147" s="6">
        <v>2618</v>
      </c>
      <c r="H147" s="7" t="s">
        <v>927</v>
      </c>
      <c r="I147" s="7" t="s">
        <v>34</v>
      </c>
      <c r="J147" s="8" t="s">
        <v>928</v>
      </c>
      <c r="K147" s="7" t="s">
        <v>929</v>
      </c>
      <c r="L147" s="7" t="s">
        <v>930</v>
      </c>
      <c r="M147" s="7" t="s">
        <v>931</v>
      </c>
      <c r="N147" s="6">
        <v>0</v>
      </c>
      <c r="O147" s="6">
        <v>0</v>
      </c>
      <c r="P147" s="6">
        <v>0</v>
      </c>
      <c r="Q147" s="6" t="s">
        <v>31</v>
      </c>
      <c r="R147" s="6"/>
      <c r="S147" s="6"/>
      <c r="T147" s="7"/>
      <c r="U147" s="7"/>
      <c r="V147" s="6">
        <v>0</v>
      </c>
      <c r="W147" s="6">
        <v>24</v>
      </c>
      <c r="X147" s="8" t="s">
        <v>932</v>
      </c>
      <c r="Y147" s="6">
        <v>9</v>
      </c>
      <c r="Z147" s="9">
        <f t="shared" si="0"/>
        <v>0</v>
      </c>
      <c r="AA147" s="10" t="str">
        <f t="shared" si="1"/>
        <v/>
      </c>
      <c r="AB147" s="10" t="str">
        <f t="shared" si="5"/>
        <v/>
      </c>
      <c r="AC147" s="11">
        <f t="shared" si="3"/>
        <v>0</v>
      </c>
      <c r="AD147" s="11">
        <f t="shared" si="4"/>
        <v>0</v>
      </c>
    </row>
    <row r="148" spans="1:30" ht="15.75" customHeight="1">
      <c r="A148" s="6">
        <v>147</v>
      </c>
      <c r="B148" s="7" t="s">
        <v>933</v>
      </c>
      <c r="C148" s="6">
        <v>450000</v>
      </c>
      <c r="D148" s="6" t="s">
        <v>31</v>
      </c>
      <c r="E148" s="7"/>
      <c r="F148" s="7" t="s">
        <v>934</v>
      </c>
      <c r="G148" s="6">
        <v>73</v>
      </c>
      <c r="H148" s="7" t="s">
        <v>935</v>
      </c>
      <c r="I148" s="7" t="s">
        <v>34</v>
      </c>
      <c r="J148" s="8" t="s">
        <v>936</v>
      </c>
      <c r="K148" s="7" t="s">
        <v>937</v>
      </c>
      <c r="L148" s="7" t="s">
        <v>178</v>
      </c>
      <c r="M148" s="7" t="s">
        <v>938</v>
      </c>
      <c r="N148" s="6">
        <v>0</v>
      </c>
      <c r="O148" s="6">
        <v>1</v>
      </c>
      <c r="P148" s="6">
        <v>0</v>
      </c>
      <c r="Q148" s="6" t="s">
        <v>31</v>
      </c>
      <c r="R148" s="6"/>
      <c r="S148" s="6"/>
      <c r="T148" s="7"/>
      <c r="U148" s="7"/>
      <c r="V148" s="6">
        <v>3</v>
      </c>
      <c r="W148" s="6">
        <v>3</v>
      </c>
      <c r="X148" s="8" t="s">
        <v>939</v>
      </c>
      <c r="Y148" s="6">
        <v>2</v>
      </c>
      <c r="Z148" s="9">
        <f t="shared" si="0"/>
        <v>90</v>
      </c>
      <c r="AA148" s="10" t="str">
        <f t="shared" si="1"/>
        <v/>
      </c>
      <c r="AB148" s="10" t="str">
        <f t="shared" si="5"/>
        <v/>
      </c>
      <c r="AC148" s="11">
        <f t="shared" si="3"/>
        <v>3</v>
      </c>
      <c r="AD148" s="11">
        <f t="shared" si="4"/>
        <v>90</v>
      </c>
    </row>
    <row r="149" spans="1:30" ht="15.75" customHeight="1">
      <c r="A149" s="6">
        <v>148</v>
      </c>
      <c r="B149" s="7" t="s">
        <v>940</v>
      </c>
      <c r="C149" s="6">
        <v>895000</v>
      </c>
      <c r="D149" s="6" t="s">
        <v>31</v>
      </c>
      <c r="E149" s="7"/>
      <c r="F149" s="7" t="s">
        <v>941</v>
      </c>
      <c r="G149" s="6">
        <v>2222</v>
      </c>
      <c r="H149" s="7" t="s">
        <v>942</v>
      </c>
      <c r="I149" s="7" t="s">
        <v>34</v>
      </c>
      <c r="J149" s="8" t="s">
        <v>943</v>
      </c>
      <c r="K149" s="7" t="s">
        <v>890</v>
      </c>
      <c r="L149" s="7" t="s">
        <v>891</v>
      </c>
      <c r="M149" s="7" t="s">
        <v>944</v>
      </c>
      <c r="N149" s="6">
        <v>0</v>
      </c>
      <c r="O149" s="6">
        <v>1</v>
      </c>
      <c r="P149" s="6">
        <v>0</v>
      </c>
      <c r="Q149" s="6" t="s">
        <v>31</v>
      </c>
      <c r="R149" s="6"/>
      <c r="S149" s="6"/>
      <c r="T149" s="7"/>
      <c r="U149" s="7"/>
      <c r="V149" s="6">
        <v>5</v>
      </c>
      <c r="W149" s="6">
        <v>77</v>
      </c>
      <c r="X149" s="8" t="s">
        <v>893</v>
      </c>
      <c r="Y149" s="6">
        <v>10</v>
      </c>
      <c r="Z149" s="9">
        <f t="shared" si="0"/>
        <v>150</v>
      </c>
      <c r="AA149" s="10" t="str">
        <f t="shared" si="1"/>
        <v/>
      </c>
      <c r="AB149" s="10" t="str">
        <f t="shared" si="5"/>
        <v/>
      </c>
      <c r="AC149" s="11">
        <f t="shared" si="3"/>
        <v>5</v>
      </c>
      <c r="AD149" s="11">
        <f t="shared" si="4"/>
        <v>150</v>
      </c>
    </row>
    <row r="150" spans="1:30" ht="15.75" customHeight="1">
      <c r="A150" s="6">
        <v>149</v>
      </c>
      <c r="B150" s="7" t="s">
        <v>88</v>
      </c>
      <c r="C150" s="6">
        <v>200000</v>
      </c>
      <c r="D150" s="6" t="s">
        <v>31</v>
      </c>
      <c r="E150" s="7"/>
      <c r="F150" s="7" t="s">
        <v>945</v>
      </c>
      <c r="G150" s="6">
        <v>3039</v>
      </c>
      <c r="H150" s="7" t="s">
        <v>946</v>
      </c>
      <c r="I150" s="7" t="s">
        <v>34</v>
      </c>
      <c r="J150" s="8" t="s">
        <v>947</v>
      </c>
      <c r="K150" s="7" t="s">
        <v>948</v>
      </c>
      <c r="L150" s="7" t="s">
        <v>178</v>
      </c>
      <c r="M150" s="7" t="s">
        <v>949</v>
      </c>
      <c r="N150" s="6">
        <v>0</v>
      </c>
      <c r="O150" s="6">
        <v>10</v>
      </c>
      <c r="P150" s="6">
        <v>0</v>
      </c>
      <c r="Q150" s="6" t="s">
        <v>31</v>
      </c>
      <c r="R150" s="6"/>
      <c r="S150" s="6"/>
      <c r="T150" s="7"/>
      <c r="U150" s="7"/>
      <c r="V150" s="6">
        <v>2</v>
      </c>
      <c r="W150" s="6">
        <v>377</v>
      </c>
      <c r="X150" s="8" t="s">
        <v>950</v>
      </c>
      <c r="Y150" s="6">
        <v>8</v>
      </c>
      <c r="Z150" s="9">
        <f t="shared" si="0"/>
        <v>60</v>
      </c>
      <c r="AA150" s="10" t="str">
        <f t="shared" si="1"/>
        <v/>
      </c>
      <c r="AB150" s="10" t="str">
        <f t="shared" si="5"/>
        <v/>
      </c>
      <c r="AC150" s="11">
        <f t="shared" si="3"/>
        <v>2</v>
      </c>
      <c r="AD150" s="11">
        <f t="shared" si="4"/>
        <v>60</v>
      </c>
    </row>
    <row r="151" spans="1:30" ht="15.75" customHeight="1">
      <c r="A151" s="6">
        <v>150</v>
      </c>
      <c r="B151" s="7" t="s">
        <v>951</v>
      </c>
      <c r="C151" s="6">
        <v>3990000</v>
      </c>
      <c r="D151" s="6" t="s">
        <v>31</v>
      </c>
      <c r="E151" s="7"/>
      <c r="F151" s="7" t="s">
        <v>952</v>
      </c>
      <c r="G151" s="6">
        <v>965</v>
      </c>
      <c r="H151" s="7" t="s">
        <v>55</v>
      </c>
      <c r="I151" s="7" t="s">
        <v>34</v>
      </c>
      <c r="J151" s="8" t="s">
        <v>953</v>
      </c>
      <c r="K151" s="7" t="s">
        <v>954</v>
      </c>
      <c r="L151" s="7" t="s">
        <v>955</v>
      </c>
      <c r="M151" s="7" t="s">
        <v>956</v>
      </c>
      <c r="N151" s="6">
        <v>0</v>
      </c>
      <c r="O151" s="6">
        <v>31</v>
      </c>
      <c r="P151" s="6">
        <v>0</v>
      </c>
      <c r="Q151" s="6" t="s">
        <v>31</v>
      </c>
      <c r="R151" s="6"/>
      <c r="S151" s="6"/>
      <c r="T151" s="7"/>
      <c r="U151" s="7"/>
      <c r="V151" s="6">
        <v>2</v>
      </c>
      <c r="W151" s="6">
        <v>53</v>
      </c>
      <c r="X151" s="8" t="s">
        <v>957</v>
      </c>
      <c r="Y151" s="6">
        <v>9</v>
      </c>
      <c r="Z151" s="9">
        <f t="shared" si="0"/>
        <v>60</v>
      </c>
      <c r="AA151" s="10" t="str">
        <f t="shared" si="1"/>
        <v/>
      </c>
      <c r="AB151" s="10" t="str">
        <f t="shared" si="5"/>
        <v/>
      </c>
      <c r="AC151" s="11">
        <f t="shared" si="3"/>
        <v>2</v>
      </c>
      <c r="AD151" s="11">
        <f t="shared" si="4"/>
        <v>60</v>
      </c>
    </row>
    <row r="152" spans="1:30" ht="15.75" customHeight="1">
      <c r="A152" s="6">
        <v>151</v>
      </c>
      <c r="B152" s="7" t="s">
        <v>958</v>
      </c>
      <c r="C152" s="6">
        <v>1287000</v>
      </c>
      <c r="D152" s="6" t="s">
        <v>31</v>
      </c>
      <c r="E152" s="7" t="s">
        <v>145</v>
      </c>
      <c r="F152" s="7" t="s">
        <v>959</v>
      </c>
      <c r="G152" s="6">
        <v>2662</v>
      </c>
      <c r="H152" s="7" t="s">
        <v>325</v>
      </c>
      <c r="I152" s="7" t="s">
        <v>34</v>
      </c>
      <c r="J152" s="8" t="s">
        <v>960</v>
      </c>
      <c r="K152" s="7" t="s">
        <v>327</v>
      </c>
      <c r="L152" s="7" t="s">
        <v>328</v>
      </c>
      <c r="M152" s="7" t="s">
        <v>961</v>
      </c>
      <c r="N152" s="6">
        <v>0</v>
      </c>
      <c r="O152" s="6">
        <v>3</v>
      </c>
      <c r="P152" s="6">
        <v>1</v>
      </c>
      <c r="Q152" s="6" t="s">
        <v>31</v>
      </c>
      <c r="R152" s="6" t="s">
        <v>39</v>
      </c>
      <c r="S152" s="6" t="s">
        <v>40</v>
      </c>
      <c r="T152" s="7"/>
      <c r="U152" s="7"/>
      <c r="V152" s="6">
        <v>26</v>
      </c>
      <c r="W152" s="6">
        <v>1840</v>
      </c>
      <c r="X152" s="8" t="s">
        <v>330</v>
      </c>
      <c r="Y152" s="6">
        <v>10</v>
      </c>
      <c r="Z152" s="9">
        <f t="shared" si="0"/>
        <v>780</v>
      </c>
      <c r="AA152" s="10">
        <f t="shared" si="1"/>
        <v>26</v>
      </c>
      <c r="AB152" s="10">
        <f t="shared" si="5"/>
        <v>780</v>
      </c>
      <c r="AC152" s="11" t="str">
        <f t="shared" si="3"/>
        <v/>
      </c>
      <c r="AD152" s="11" t="str">
        <f t="shared" si="4"/>
        <v/>
      </c>
    </row>
    <row r="153" spans="1:30" ht="15.75" customHeight="1">
      <c r="A153" s="6">
        <v>152</v>
      </c>
      <c r="B153" s="7" t="s">
        <v>962</v>
      </c>
      <c r="C153" s="6">
        <v>3600000</v>
      </c>
      <c r="D153" s="6" t="s">
        <v>31</v>
      </c>
      <c r="E153" s="7"/>
      <c r="F153" s="7" t="s">
        <v>963</v>
      </c>
      <c r="G153" s="6">
        <v>2099</v>
      </c>
      <c r="H153" s="7" t="s">
        <v>842</v>
      </c>
      <c r="I153" s="7" t="s">
        <v>34</v>
      </c>
      <c r="J153" s="8" t="s">
        <v>964</v>
      </c>
      <c r="K153" s="7" t="s">
        <v>844</v>
      </c>
      <c r="L153" s="7" t="s">
        <v>845</v>
      </c>
      <c r="M153" s="7" t="s">
        <v>965</v>
      </c>
      <c r="N153" s="6">
        <v>0</v>
      </c>
      <c r="O153" s="6">
        <v>5</v>
      </c>
      <c r="P153" s="6">
        <v>0</v>
      </c>
      <c r="Q153" s="6" t="s">
        <v>31</v>
      </c>
      <c r="R153" s="6"/>
      <c r="S153" s="6"/>
      <c r="T153" s="7"/>
      <c r="U153" s="7"/>
      <c r="V153" s="6">
        <v>7</v>
      </c>
      <c r="W153" s="6">
        <v>286</v>
      </c>
      <c r="X153" s="8" t="s">
        <v>847</v>
      </c>
      <c r="Y153" s="6">
        <v>9</v>
      </c>
      <c r="Z153" s="9">
        <f t="shared" si="0"/>
        <v>210</v>
      </c>
      <c r="AA153" s="10" t="str">
        <f t="shared" si="1"/>
        <v/>
      </c>
      <c r="AB153" s="10" t="str">
        <f t="shared" si="5"/>
        <v/>
      </c>
      <c r="AC153" s="11">
        <f t="shared" si="3"/>
        <v>7</v>
      </c>
      <c r="AD153" s="11">
        <f t="shared" si="4"/>
        <v>210</v>
      </c>
    </row>
    <row r="154" spans="1:30" ht="15.75" customHeight="1">
      <c r="A154" s="6">
        <v>153</v>
      </c>
      <c r="B154" s="7" t="s">
        <v>966</v>
      </c>
      <c r="C154" s="6">
        <v>1260000</v>
      </c>
      <c r="D154" s="6" t="s">
        <v>31</v>
      </c>
      <c r="E154" s="7"/>
      <c r="F154" s="7" t="s">
        <v>967</v>
      </c>
      <c r="G154" s="6">
        <v>4206</v>
      </c>
      <c r="H154" s="7" t="s">
        <v>968</v>
      </c>
      <c r="I154" s="7" t="s">
        <v>34</v>
      </c>
      <c r="J154" s="8" t="s">
        <v>969</v>
      </c>
      <c r="K154" s="7" t="s">
        <v>662</v>
      </c>
      <c r="L154" s="7" t="s">
        <v>663</v>
      </c>
      <c r="M154" s="7" t="s">
        <v>970</v>
      </c>
      <c r="N154" s="6">
        <v>0</v>
      </c>
      <c r="O154" s="6">
        <v>1</v>
      </c>
      <c r="P154" s="6">
        <v>0</v>
      </c>
      <c r="Q154" s="6" t="s">
        <v>31</v>
      </c>
      <c r="R154" s="6"/>
      <c r="S154" s="6"/>
      <c r="T154" s="7"/>
      <c r="U154" s="7"/>
      <c r="V154" s="6">
        <v>0</v>
      </c>
      <c r="W154" s="6">
        <v>83</v>
      </c>
      <c r="X154" s="8" t="s">
        <v>665</v>
      </c>
      <c r="Y154" s="6">
        <v>10</v>
      </c>
      <c r="Z154" s="9">
        <f t="shared" si="0"/>
        <v>0</v>
      </c>
      <c r="AA154" s="10" t="str">
        <f t="shared" si="1"/>
        <v/>
      </c>
      <c r="AB154" s="10" t="str">
        <f t="shared" si="5"/>
        <v/>
      </c>
      <c r="AC154" s="11">
        <f t="shared" si="3"/>
        <v>0</v>
      </c>
      <c r="AD154" s="11">
        <f t="shared" si="4"/>
        <v>0</v>
      </c>
    </row>
    <row r="155" spans="1:30" ht="15.75" customHeight="1">
      <c r="A155" s="6">
        <v>154</v>
      </c>
      <c r="B155" s="7" t="s">
        <v>971</v>
      </c>
      <c r="C155" s="6">
        <v>1350000</v>
      </c>
      <c r="D155" s="6" t="s">
        <v>31</v>
      </c>
      <c r="E155" s="7"/>
      <c r="F155" s="7" t="s">
        <v>972</v>
      </c>
      <c r="G155" s="6">
        <v>2122</v>
      </c>
      <c r="H155" s="7" t="s">
        <v>973</v>
      </c>
      <c r="I155" s="7" t="s">
        <v>34</v>
      </c>
      <c r="J155" s="8" t="s">
        <v>974</v>
      </c>
      <c r="K155" s="7" t="s">
        <v>890</v>
      </c>
      <c r="L155" s="7" t="s">
        <v>891</v>
      </c>
      <c r="M155" s="7" t="s">
        <v>975</v>
      </c>
      <c r="N155" s="6">
        <v>0</v>
      </c>
      <c r="O155" s="6">
        <v>1</v>
      </c>
      <c r="P155" s="6">
        <v>0</v>
      </c>
      <c r="Q155" s="6" t="s">
        <v>31</v>
      </c>
      <c r="R155" s="6"/>
      <c r="S155" s="6"/>
      <c r="T155" s="7"/>
      <c r="U155" s="7"/>
      <c r="V155" s="6">
        <v>9</v>
      </c>
      <c r="W155" s="6">
        <v>9</v>
      </c>
      <c r="X155" s="8" t="s">
        <v>893</v>
      </c>
      <c r="Y155" s="6">
        <v>10</v>
      </c>
      <c r="Z155" s="9">
        <f t="shared" si="0"/>
        <v>270</v>
      </c>
      <c r="AA155" s="10" t="str">
        <f t="shared" si="1"/>
        <v/>
      </c>
      <c r="AB155" s="10" t="str">
        <f t="shared" si="5"/>
        <v/>
      </c>
      <c r="AC155" s="11">
        <f t="shared" si="3"/>
        <v>9</v>
      </c>
      <c r="AD155" s="11">
        <f t="shared" si="4"/>
        <v>270</v>
      </c>
    </row>
    <row r="156" spans="1:30" ht="15.75" customHeight="1">
      <c r="A156" s="6">
        <v>155</v>
      </c>
      <c r="B156" s="7" t="s">
        <v>976</v>
      </c>
      <c r="C156" s="6">
        <v>629900</v>
      </c>
      <c r="D156" s="6" t="s">
        <v>31</v>
      </c>
      <c r="E156" s="7"/>
      <c r="F156" s="7" t="s">
        <v>977</v>
      </c>
      <c r="G156" s="6">
        <v>1172</v>
      </c>
      <c r="H156" s="7" t="s">
        <v>978</v>
      </c>
      <c r="I156" s="7" t="s">
        <v>34</v>
      </c>
      <c r="J156" s="8" t="s">
        <v>979</v>
      </c>
      <c r="K156" s="7" t="s">
        <v>398</v>
      </c>
      <c r="L156" s="7" t="s">
        <v>399</v>
      </c>
      <c r="M156" s="7" t="s">
        <v>980</v>
      </c>
      <c r="N156" s="6">
        <v>0</v>
      </c>
      <c r="O156" s="6">
        <v>10</v>
      </c>
      <c r="P156" s="6">
        <v>0</v>
      </c>
      <c r="Q156" s="6" t="s">
        <v>31</v>
      </c>
      <c r="R156" s="6"/>
      <c r="S156" s="6"/>
      <c r="T156" s="7"/>
      <c r="U156" s="7"/>
      <c r="V156" s="6">
        <v>0</v>
      </c>
      <c r="W156" s="6">
        <v>77</v>
      </c>
      <c r="X156" s="8" t="s">
        <v>401</v>
      </c>
      <c r="Y156" s="6">
        <v>10</v>
      </c>
      <c r="Z156" s="9">
        <f t="shared" si="0"/>
        <v>0</v>
      </c>
      <c r="AA156" s="10" t="str">
        <f t="shared" si="1"/>
        <v/>
      </c>
      <c r="AB156" s="10" t="str">
        <f t="shared" si="5"/>
        <v/>
      </c>
      <c r="AC156" s="11">
        <f t="shared" si="3"/>
        <v>0</v>
      </c>
      <c r="AD156" s="11">
        <f t="shared" si="4"/>
        <v>0</v>
      </c>
    </row>
    <row r="157" spans="1:30" ht="15.75" customHeight="1">
      <c r="A157" s="6">
        <v>156</v>
      </c>
      <c r="B157" s="7" t="s">
        <v>53</v>
      </c>
      <c r="C157" s="6">
        <v>1750000</v>
      </c>
      <c r="D157" s="6" t="s">
        <v>31</v>
      </c>
      <c r="E157" s="7"/>
      <c r="F157" s="7" t="s">
        <v>981</v>
      </c>
      <c r="G157" s="6">
        <v>21</v>
      </c>
      <c r="H157" s="7" t="s">
        <v>982</v>
      </c>
      <c r="I157" s="7" t="s">
        <v>34</v>
      </c>
      <c r="J157" s="8" t="s">
        <v>983</v>
      </c>
      <c r="K157" s="7" t="s">
        <v>585</v>
      </c>
      <c r="L157" s="7" t="s">
        <v>586</v>
      </c>
      <c r="M157" s="7" t="s">
        <v>984</v>
      </c>
      <c r="N157" s="6">
        <v>0</v>
      </c>
      <c r="O157" s="6">
        <v>5</v>
      </c>
      <c r="P157" s="6">
        <v>0</v>
      </c>
      <c r="Q157" s="6" t="s">
        <v>31</v>
      </c>
      <c r="R157" s="6"/>
      <c r="S157" s="6"/>
      <c r="T157" s="7"/>
      <c r="U157" s="7"/>
      <c r="V157" s="6">
        <v>0</v>
      </c>
      <c r="W157" s="6">
        <v>81</v>
      </c>
      <c r="X157" s="8" t="s">
        <v>588</v>
      </c>
      <c r="Y157" s="6">
        <v>4</v>
      </c>
      <c r="Z157" s="9">
        <f t="shared" si="0"/>
        <v>0</v>
      </c>
      <c r="AA157" s="10" t="str">
        <f t="shared" si="1"/>
        <v/>
      </c>
      <c r="AB157" s="10" t="str">
        <f t="shared" si="5"/>
        <v/>
      </c>
      <c r="AC157" s="11">
        <f t="shared" si="3"/>
        <v>0</v>
      </c>
      <c r="AD157" s="11">
        <f t="shared" si="4"/>
        <v>0</v>
      </c>
    </row>
    <row r="158" spans="1:30" ht="15.75" customHeight="1">
      <c r="A158" s="6">
        <v>157</v>
      </c>
      <c r="B158" s="7" t="s">
        <v>53</v>
      </c>
      <c r="C158" s="6">
        <v>41000</v>
      </c>
      <c r="D158" s="6" t="s">
        <v>31</v>
      </c>
      <c r="E158" s="7"/>
      <c r="F158" s="7" t="s">
        <v>985</v>
      </c>
      <c r="G158" s="6">
        <v>1160</v>
      </c>
      <c r="H158" s="7" t="s">
        <v>986</v>
      </c>
      <c r="I158" s="7" t="s">
        <v>34</v>
      </c>
      <c r="J158" s="8" t="s">
        <v>987</v>
      </c>
      <c r="K158" s="7" t="s">
        <v>988</v>
      </c>
      <c r="L158" s="7" t="s">
        <v>989</v>
      </c>
      <c r="M158" s="7" t="s">
        <v>990</v>
      </c>
      <c r="N158" s="6">
        <v>0</v>
      </c>
      <c r="O158" s="6">
        <v>62</v>
      </c>
      <c r="P158" s="6">
        <v>1</v>
      </c>
      <c r="Q158" s="6" t="s">
        <v>31</v>
      </c>
      <c r="R158" s="6"/>
      <c r="S158" s="6"/>
      <c r="T158" s="7"/>
      <c r="U158" s="7"/>
      <c r="V158" s="6">
        <v>0</v>
      </c>
      <c r="W158" s="6">
        <v>2</v>
      </c>
      <c r="X158" s="8" t="s">
        <v>991</v>
      </c>
      <c r="Y158" s="6">
        <v>11</v>
      </c>
      <c r="Z158" s="9">
        <f t="shared" si="0"/>
        <v>0</v>
      </c>
      <c r="AA158" s="10" t="str">
        <f t="shared" si="1"/>
        <v/>
      </c>
      <c r="AB158" s="10" t="str">
        <f t="shared" si="5"/>
        <v/>
      </c>
      <c r="AC158" s="11">
        <f t="shared" si="3"/>
        <v>0</v>
      </c>
      <c r="AD158" s="11">
        <f t="shared" si="4"/>
        <v>0</v>
      </c>
    </row>
    <row r="159" spans="1:30" ht="15.75" customHeight="1">
      <c r="A159" s="6">
        <v>158</v>
      </c>
      <c r="B159" s="7" t="s">
        <v>448</v>
      </c>
      <c r="C159" s="6">
        <v>2090000</v>
      </c>
      <c r="D159" s="6" t="s">
        <v>31</v>
      </c>
      <c r="E159" s="7"/>
      <c r="F159" s="7" t="s">
        <v>992</v>
      </c>
      <c r="G159" s="6">
        <v>4038</v>
      </c>
      <c r="H159" s="7" t="s">
        <v>993</v>
      </c>
      <c r="I159" s="7" t="s">
        <v>34</v>
      </c>
      <c r="J159" s="8" t="s">
        <v>994</v>
      </c>
      <c r="K159" s="7" t="s">
        <v>452</v>
      </c>
      <c r="L159" s="7" t="s">
        <v>453</v>
      </c>
      <c r="M159" s="7" t="s">
        <v>995</v>
      </c>
      <c r="N159" s="6">
        <v>0</v>
      </c>
      <c r="O159" s="6">
        <v>7</v>
      </c>
      <c r="P159" s="6">
        <v>0</v>
      </c>
      <c r="Q159" s="6" t="s">
        <v>31</v>
      </c>
      <c r="R159" s="6"/>
      <c r="S159" s="6"/>
      <c r="T159" s="7"/>
      <c r="U159" s="7"/>
      <c r="V159" s="6">
        <v>14</v>
      </c>
      <c r="W159" s="6">
        <v>173</v>
      </c>
      <c r="X159" s="8" t="s">
        <v>455</v>
      </c>
      <c r="Y159" s="6">
        <v>11</v>
      </c>
      <c r="Z159" s="9">
        <f t="shared" si="0"/>
        <v>420</v>
      </c>
      <c r="AA159" s="10" t="str">
        <f t="shared" si="1"/>
        <v/>
      </c>
      <c r="AB159" s="10" t="str">
        <f t="shared" si="5"/>
        <v/>
      </c>
      <c r="AC159" s="11">
        <f t="shared" si="3"/>
        <v>14</v>
      </c>
      <c r="AD159" s="11">
        <f t="shared" si="4"/>
        <v>420</v>
      </c>
    </row>
    <row r="160" spans="1:30" ht="15.75" customHeight="1">
      <c r="A160" s="6">
        <v>159</v>
      </c>
      <c r="B160" s="7" t="s">
        <v>996</v>
      </c>
      <c r="C160" s="6">
        <v>1216512</v>
      </c>
      <c r="D160" s="6" t="s">
        <v>31</v>
      </c>
      <c r="E160" s="7" t="s">
        <v>145</v>
      </c>
      <c r="F160" s="7" t="s">
        <v>997</v>
      </c>
      <c r="G160" s="6">
        <v>5463</v>
      </c>
      <c r="H160" s="7" t="s">
        <v>273</v>
      </c>
      <c r="I160" s="7" t="s">
        <v>34</v>
      </c>
      <c r="J160" s="8" t="s">
        <v>998</v>
      </c>
      <c r="K160" s="7" t="s">
        <v>275</v>
      </c>
      <c r="L160" s="7" t="s">
        <v>276</v>
      </c>
      <c r="M160" s="7" t="s">
        <v>999</v>
      </c>
      <c r="N160" s="6">
        <v>0</v>
      </c>
      <c r="O160" s="6">
        <v>226</v>
      </c>
      <c r="P160" s="6">
        <v>0</v>
      </c>
      <c r="Q160" s="6" t="s">
        <v>31</v>
      </c>
      <c r="R160" s="6"/>
      <c r="S160" s="6"/>
      <c r="T160" s="7"/>
      <c r="U160" s="7"/>
      <c r="V160" s="6">
        <v>0</v>
      </c>
      <c r="W160" s="6">
        <v>292</v>
      </c>
      <c r="X160" s="8" t="s">
        <v>278</v>
      </c>
      <c r="Y160" s="6">
        <v>9</v>
      </c>
      <c r="Z160" s="9">
        <f t="shared" si="0"/>
        <v>0</v>
      </c>
      <c r="AA160" s="10" t="str">
        <f t="shared" si="1"/>
        <v/>
      </c>
      <c r="AB160" s="10" t="str">
        <f t="shared" si="5"/>
        <v/>
      </c>
      <c r="AC160" s="11">
        <f t="shared" si="3"/>
        <v>0</v>
      </c>
      <c r="AD160" s="11">
        <f t="shared" si="4"/>
        <v>0</v>
      </c>
    </row>
    <row r="161" spans="1:30" ht="15.75" customHeight="1">
      <c r="A161" s="6">
        <v>160</v>
      </c>
      <c r="B161" s="7" t="s">
        <v>1000</v>
      </c>
      <c r="C161" s="6">
        <v>3480000</v>
      </c>
      <c r="D161" s="6" t="s">
        <v>31</v>
      </c>
      <c r="E161" s="7"/>
      <c r="F161" s="7" t="s">
        <v>1001</v>
      </c>
      <c r="G161" s="6">
        <v>1095</v>
      </c>
      <c r="H161" s="7" t="s">
        <v>1002</v>
      </c>
      <c r="I161" s="7" t="s">
        <v>34</v>
      </c>
      <c r="J161" s="8" t="s">
        <v>1003</v>
      </c>
      <c r="K161" s="7" t="s">
        <v>1004</v>
      </c>
      <c r="L161" s="7" t="s">
        <v>1005</v>
      </c>
      <c r="M161" s="7" t="s">
        <v>1006</v>
      </c>
      <c r="N161" s="6">
        <v>0</v>
      </c>
      <c r="O161" s="6">
        <v>1</v>
      </c>
      <c r="P161" s="6">
        <v>0</v>
      </c>
      <c r="Q161" s="6" t="s">
        <v>31</v>
      </c>
      <c r="R161" s="6" t="s">
        <v>39</v>
      </c>
      <c r="S161" s="6"/>
      <c r="T161" s="7"/>
      <c r="U161" s="7"/>
      <c r="V161" s="6">
        <v>26</v>
      </c>
      <c r="W161" s="6">
        <v>378</v>
      </c>
      <c r="X161" s="8" t="s">
        <v>1007</v>
      </c>
      <c r="Y161" s="6">
        <v>5</v>
      </c>
      <c r="Z161" s="9">
        <f t="shared" si="0"/>
        <v>780</v>
      </c>
      <c r="AA161" s="10">
        <f t="shared" si="1"/>
        <v>26</v>
      </c>
      <c r="AB161" s="10">
        <f t="shared" si="5"/>
        <v>780</v>
      </c>
      <c r="AC161" s="11" t="str">
        <f t="shared" si="3"/>
        <v/>
      </c>
      <c r="AD161" s="11" t="str">
        <f t="shared" si="4"/>
        <v/>
      </c>
    </row>
    <row r="162" spans="1:30" ht="15.75" customHeight="1">
      <c r="A162" s="6">
        <v>161</v>
      </c>
      <c r="B162" s="7" t="s">
        <v>976</v>
      </c>
      <c r="C162" s="6">
        <v>629900</v>
      </c>
      <c r="D162" s="6" t="s">
        <v>31</v>
      </c>
      <c r="E162" s="7"/>
      <c r="F162" s="7" t="s">
        <v>1008</v>
      </c>
      <c r="G162" s="6">
        <v>1202</v>
      </c>
      <c r="H162" s="7" t="s">
        <v>1009</v>
      </c>
      <c r="I162" s="7" t="s">
        <v>673</v>
      </c>
      <c r="J162" s="8" t="s">
        <v>1010</v>
      </c>
      <c r="K162" s="7" t="s">
        <v>398</v>
      </c>
      <c r="L162" s="7" t="s">
        <v>399</v>
      </c>
      <c r="M162" s="7" t="s">
        <v>1011</v>
      </c>
      <c r="N162" s="6">
        <v>0</v>
      </c>
      <c r="O162" s="6">
        <v>10</v>
      </c>
      <c r="P162" s="6">
        <v>0</v>
      </c>
      <c r="Q162" s="6" t="s">
        <v>31</v>
      </c>
      <c r="R162" s="6"/>
      <c r="S162" s="6"/>
      <c r="T162" s="7"/>
      <c r="U162" s="7"/>
      <c r="V162" s="6">
        <v>2</v>
      </c>
      <c r="W162" s="6">
        <v>27</v>
      </c>
      <c r="X162" s="8" t="s">
        <v>401</v>
      </c>
      <c r="Y162" s="6">
        <v>10</v>
      </c>
      <c r="Z162" s="9">
        <f t="shared" si="0"/>
        <v>60</v>
      </c>
      <c r="AA162" s="10" t="str">
        <f t="shared" si="1"/>
        <v/>
      </c>
      <c r="AB162" s="10" t="str">
        <f t="shared" si="5"/>
        <v/>
      </c>
      <c r="AC162" s="11">
        <f t="shared" si="3"/>
        <v>2</v>
      </c>
      <c r="AD162" s="11">
        <f t="shared" si="4"/>
        <v>60</v>
      </c>
    </row>
    <row r="163" spans="1:30" ht="15.75" customHeight="1">
      <c r="A163" s="6">
        <v>162</v>
      </c>
      <c r="B163" s="7" t="s">
        <v>1012</v>
      </c>
      <c r="C163" s="6">
        <v>3140000</v>
      </c>
      <c r="D163" s="6" t="s">
        <v>31</v>
      </c>
      <c r="E163" s="7"/>
      <c r="F163" s="7" t="s">
        <v>1013</v>
      </c>
      <c r="G163" s="6">
        <v>3087</v>
      </c>
      <c r="H163" s="7" t="s">
        <v>1014</v>
      </c>
      <c r="I163" s="7" t="s">
        <v>34</v>
      </c>
      <c r="J163" s="8" t="s">
        <v>1015</v>
      </c>
      <c r="K163" s="7" t="s">
        <v>684</v>
      </c>
      <c r="L163" s="7" t="s">
        <v>685</v>
      </c>
      <c r="M163" s="7" t="s">
        <v>885</v>
      </c>
      <c r="N163" s="6">
        <v>0</v>
      </c>
      <c r="O163" s="6">
        <v>38</v>
      </c>
      <c r="P163" s="6">
        <v>0</v>
      </c>
      <c r="Q163" s="6" t="s">
        <v>31</v>
      </c>
      <c r="R163" s="6"/>
      <c r="S163" s="6"/>
      <c r="T163" s="7"/>
      <c r="U163" s="7"/>
      <c r="V163" s="6">
        <v>1</v>
      </c>
      <c r="W163" s="6">
        <v>203</v>
      </c>
      <c r="X163" s="8" t="s">
        <v>687</v>
      </c>
      <c r="Y163" s="6">
        <v>9</v>
      </c>
      <c r="Z163" s="9">
        <f t="shared" si="0"/>
        <v>30</v>
      </c>
      <c r="AA163" s="10" t="str">
        <f t="shared" si="1"/>
        <v/>
      </c>
      <c r="AB163" s="10" t="str">
        <f t="shared" si="5"/>
        <v/>
      </c>
      <c r="AC163" s="11">
        <f t="shared" si="3"/>
        <v>1</v>
      </c>
      <c r="AD163" s="11">
        <f t="shared" si="4"/>
        <v>30</v>
      </c>
    </row>
    <row r="164" spans="1:30" ht="15.75" customHeight="1">
      <c r="A164" s="6">
        <v>163</v>
      </c>
      <c r="B164" s="7" t="s">
        <v>53</v>
      </c>
      <c r="C164" s="6">
        <v>606000</v>
      </c>
      <c r="D164" s="6" t="s">
        <v>31</v>
      </c>
      <c r="E164" s="7"/>
      <c r="F164" s="7" t="s">
        <v>1016</v>
      </c>
      <c r="G164" s="6">
        <v>549</v>
      </c>
      <c r="H164" s="7" t="s">
        <v>55</v>
      </c>
      <c r="I164" s="7" t="s">
        <v>34</v>
      </c>
      <c r="J164" s="8" t="s">
        <v>1017</v>
      </c>
      <c r="K164" s="7" t="s">
        <v>57</v>
      </c>
      <c r="L164" s="7" t="s">
        <v>58</v>
      </c>
      <c r="M164" s="7" t="s">
        <v>1018</v>
      </c>
      <c r="N164" s="6">
        <v>0</v>
      </c>
      <c r="O164" s="6">
        <v>0</v>
      </c>
      <c r="P164" s="6">
        <v>0</v>
      </c>
      <c r="Q164" s="6" t="s">
        <v>31</v>
      </c>
      <c r="R164" s="6"/>
      <c r="S164" s="6"/>
      <c r="T164" s="7"/>
      <c r="U164" s="7"/>
      <c r="V164" s="6">
        <v>0</v>
      </c>
      <c r="W164" s="6">
        <v>773</v>
      </c>
      <c r="X164" s="8" t="s">
        <v>60</v>
      </c>
      <c r="Y164" s="6">
        <v>4</v>
      </c>
      <c r="Z164" s="9">
        <f t="shared" si="0"/>
        <v>0</v>
      </c>
      <c r="AA164" s="10" t="str">
        <f t="shared" si="1"/>
        <v/>
      </c>
      <c r="AB164" s="10" t="str">
        <f t="shared" si="5"/>
        <v/>
      </c>
      <c r="AC164" s="11">
        <f t="shared" si="3"/>
        <v>0</v>
      </c>
      <c r="AD164" s="11">
        <f t="shared" si="4"/>
        <v>0</v>
      </c>
    </row>
    <row r="165" spans="1:30" ht="15.75" customHeight="1">
      <c r="A165" s="6">
        <v>164</v>
      </c>
      <c r="B165" s="7" t="s">
        <v>1019</v>
      </c>
      <c r="C165" s="6">
        <v>800000</v>
      </c>
      <c r="D165" s="6" t="s">
        <v>31</v>
      </c>
      <c r="E165" s="7"/>
      <c r="F165" s="7" t="s">
        <v>1020</v>
      </c>
      <c r="G165" s="6">
        <v>2615</v>
      </c>
      <c r="H165" s="7" t="s">
        <v>1021</v>
      </c>
      <c r="I165" s="7" t="s">
        <v>34</v>
      </c>
      <c r="J165" s="8" t="s">
        <v>1022</v>
      </c>
      <c r="K165" s="7" t="s">
        <v>624</v>
      </c>
      <c r="L165" s="7" t="s">
        <v>625</v>
      </c>
      <c r="M165" s="7" t="s">
        <v>1023</v>
      </c>
      <c r="N165" s="6">
        <v>0</v>
      </c>
      <c r="O165" s="6">
        <v>3</v>
      </c>
      <c r="P165" s="6">
        <v>0</v>
      </c>
      <c r="Q165" s="6" t="s">
        <v>31</v>
      </c>
      <c r="R165" s="6"/>
      <c r="S165" s="6"/>
      <c r="T165" s="7"/>
      <c r="U165" s="7"/>
      <c r="V165" s="6">
        <v>7</v>
      </c>
      <c r="W165" s="6">
        <v>3618</v>
      </c>
      <c r="X165" s="8" t="s">
        <v>627</v>
      </c>
      <c r="Y165" s="6">
        <v>9</v>
      </c>
      <c r="Z165" s="9">
        <f t="shared" si="0"/>
        <v>210</v>
      </c>
      <c r="AA165" s="10" t="str">
        <f t="shared" si="1"/>
        <v/>
      </c>
      <c r="AB165" s="10" t="str">
        <f t="shared" si="5"/>
        <v/>
      </c>
      <c r="AC165" s="11">
        <f t="shared" si="3"/>
        <v>7</v>
      </c>
      <c r="AD165" s="11">
        <f t="shared" si="4"/>
        <v>210</v>
      </c>
    </row>
    <row r="166" spans="1:30" ht="15.75" customHeight="1">
      <c r="A166" s="6">
        <v>165</v>
      </c>
      <c r="B166" s="7" t="s">
        <v>1024</v>
      </c>
      <c r="C166" s="6">
        <v>595000</v>
      </c>
      <c r="D166" s="6" t="s">
        <v>31</v>
      </c>
      <c r="E166" s="7"/>
      <c r="F166" s="7" t="s">
        <v>1025</v>
      </c>
      <c r="G166" s="6">
        <v>1380</v>
      </c>
      <c r="H166" s="7" t="s">
        <v>556</v>
      </c>
      <c r="I166" s="7" t="s">
        <v>34</v>
      </c>
      <c r="J166" s="8" t="s">
        <v>1026</v>
      </c>
      <c r="K166" s="7" t="s">
        <v>413</v>
      </c>
      <c r="L166" s="7" t="s">
        <v>414</v>
      </c>
      <c r="M166" s="7" t="s">
        <v>1027</v>
      </c>
      <c r="N166" s="6">
        <v>0</v>
      </c>
      <c r="O166" s="6">
        <v>4</v>
      </c>
      <c r="P166" s="6">
        <v>0</v>
      </c>
      <c r="Q166" s="6" t="s">
        <v>31</v>
      </c>
      <c r="R166" s="6"/>
      <c r="S166" s="6"/>
      <c r="T166" s="7"/>
      <c r="U166" s="7"/>
      <c r="V166" s="6">
        <v>0</v>
      </c>
      <c r="W166" s="6">
        <v>13</v>
      </c>
      <c r="X166" s="8" t="s">
        <v>416</v>
      </c>
      <c r="Y166" s="6">
        <v>6</v>
      </c>
      <c r="Z166" s="9">
        <f t="shared" si="0"/>
        <v>0</v>
      </c>
      <c r="AA166" s="10" t="str">
        <f t="shared" si="1"/>
        <v/>
      </c>
      <c r="AB166" s="10" t="str">
        <f t="shared" si="5"/>
        <v/>
      </c>
      <c r="AC166" s="11">
        <f t="shared" si="3"/>
        <v>0</v>
      </c>
      <c r="AD166" s="11">
        <f t="shared" si="4"/>
        <v>0</v>
      </c>
    </row>
    <row r="167" spans="1:30" ht="15.75" customHeight="1">
      <c r="A167" s="6">
        <v>166</v>
      </c>
      <c r="B167" s="7" t="s">
        <v>1028</v>
      </c>
      <c r="C167" s="6">
        <v>1785000</v>
      </c>
      <c r="D167" s="6" t="s">
        <v>31</v>
      </c>
      <c r="E167" s="7"/>
      <c r="F167" s="7" t="s">
        <v>1029</v>
      </c>
      <c r="G167" s="6">
        <v>1656</v>
      </c>
      <c r="H167" s="7" t="s">
        <v>1030</v>
      </c>
      <c r="I167" s="7" t="s">
        <v>34</v>
      </c>
      <c r="J167" s="8" t="s">
        <v>1031</v>
      </c>
      <c r="K167" s="7" t="s">
        <v>732</v>
      </c>
      <c r="L167" s="7" t="s">
        <v>733</v>
      </c>
      <c r="M167" s="7" t="s">
        <v>1032</v>
      </c>
      <c r="N167" s="6">
        <v>0</v>
      </c>
      <c r="O167" s="6">
        <v>1</v>
      </c>
      <c r="P167" s="6">
        <v>0</v>
      </c>
      <c r="Q167" s="6" t="s">
        <v>31</v>
      </c>
      <c r="R167" s="6"/>
      <c r="S167" s="6"/>
      <c r="T167" s="7"/>
      <c r="U167" s="7"/>
      <c r="V167" s="6">
        <v>0</v>
      </c>
      <c r="W167" s="6">
        <v>3694</v>
      </c>
      <c r="X167" s="8" t="s">
        <v>735</v>
      </c>
      <c r="Y167" s="6">
        <v>6</v>
      </c>
      <c r="Z167" s="9">
        <f t="shared" si="0"/>
        <v>0</v>
      </c>
      <c r="AA167" s="10" t="str">
        <f t="shared" si="1"/>
        <v/>
      </c>
      <c r="AB167" s="10" t="str">
        <f t="shared" si="5"/>
        <v/>
      </c>
      <c r="AC167" s="11">
        <f t="shared" si="3"/>
        <v>0</v>
      </c>
      <c r="AD167" s="11">
        <f t="shared" si="4"/>
        <v>0</v>
      </c>
    </row>
    <row r="168" spans="1:30" ht="15.75" customHeight="1">
      <c r="A168" s="6">
        <v>167</v>
      </c>
      <c r="B168" s="7" t="s">
        <v>1033</v>
      </c>
      <c r="C168" s="6">
        <v>480000</v>
      </c>
      <c r="D168" s="6" t="s">
        <v>31</v>
      </c>
      <c r="E168" s="7"/>
      <c r="F168" s="7" t="s">
        <v>1034</v>
      </c>
      <c r="G168" s="6">
        <v>2632</v>
      </c>
      <c r="H168" s="7" t="s">
        <v>1035</v>
      </c>
      <c r="I168" s="7" t="s">
        <v>34</v>
      </c>
      <c r="J168" s="8" t="s">
        <v>1036</v>
      </c>
      <c r="K168" s="7" t="s">
        <v>624</v>
      </c>
      <c r="L168" s="7" t="s">
        <v>625</v>
      </c>
      <c r="M168" s="7" t="s">
        <v>1037</v>
      </c>
      <c r="N168" s="6">
        <v>0</v>
      </c>
      <c r="O168" s="6">
        <v>3</v>
      </c>
      <c r="P168" s="6">
        <v>0</v>
      </c>
      <c r="Q168" s="6" t="s">
        <v>31</v>
      </c>
      <c r="R168" s="6"/>
      <c r="S168" s="6"/>
      <c r="T168" s="7"/>
      <c r="U168" s="7"/>
      <c r="V168" s="6">
        <v>22</v>
      </c>
      <c r="W168" s="6">
        <v>11341</v>
      </c>
      <c r="X168" s="8" t="s">
        <v>627</v>
      </c>
      <c r="Y168" s="6">
        <v>4</v>
      </c>
      <c r="Z168" s="9">
        <f t="shared" si="0"/>
        <v>660</v>
      </c>
      <c r="AA168" s="10" t="str">
        <f t="shared" si="1"/>
        <v/>
      </c>
      <c r="AB168" s="10" t="str">
        <f t="shared" si="5"/>
        <v/>
      </c>
      <c r="AC168" s="11">
        <f t="shared" si="3"/>
        <v>22</v>
      </c>
      <c r="AD168" s="11">
        <f t="shared" si="4"/>
        <v>660</v>
      </c>
    </row>
    <row r="169" spans="1:30" ht="15.75" customHeight="1">
      <c r="A169" s="6">
        <v>168</v>
      </c>
      <c r="B169" s="7" t="s">
        <v>1038</v>
      </c>
      <c r="C169" s="6">
        <v>0</v>
      </c>
      <c r="D169" s="6" t="s">
        <v>31</v>
      </c>
      <c r="E169" s="7"/>
      <c r="F169" s="7" t="s">
        <v>1039</v>
      </c>
      <c r="G169" s="6">
        <v>2039</v>
      </c>
      <c r="H169" s="7" t="s">
        <v>55</v>
      </c>
      <c r="I169" s="7" t="s">
        <v>34</v>
      </c>
      <c r="J169" s="8" t="s">
        <v>1040</v>
      </c>
      <c r="K169" s="7" t="s">
        <v>859</v>
      </c>
      <c r="L169" s="7" t="s">
        <v>860</v>
      </c>
      <c r="M169" s="7" t="s">
        <v>1041</v>
      </c>
      <c r="N169" s="6">
        <v>0</v>
      </c>
      <c r="O169" s="6">
        <v>5</v>
      </c>
      <c r="P169" s="6">
        <v>0</v>
      </c>
      <c r="Q169" s="6" t="s">
        <v>31</v>
      </c>
      <c r="R169" s="6"/>
      <c r="S169" s="6"/>
      <c r="T169" s="7"/>
      <c r="U169" s="7"/>
      <c r="V169" s="6">
        <v>1</v>
      </c>
      <c r="W169" s="6">
        <v>23</v>
      </c>
      <c r="X169" s="8" t="s">
        <v>862</v>
      </c>
      <c r="Y169" s="6">
        <v>11</v>
      </c>
      <c r="Z169" s="9">
        <f t="shared" si="0"/>
        <v>30</v>
      </c>
      <c r="AA169" s="10" t="str">
        <f t="shared" si="1"/>
        <v/>
      </c>
      <c r="AB169" s="10" t="str">
        <f t="shared" si="5"/>
        <v/>
      </c>
      <c r="AC169" s="11">
        <f t="shared" si="3"/>
        <v>1</v>
      </c>
      <c r="AD169" s="11">
        <f t="shared" si="4"/>
        <v>30</v>
      </c>
    </row>
    <row r="170" spans="1:30" ht="15.75" customHeight="1">
      <c r="A170" s="6">
        <v>169</v>
      </c>
      <c r="B170" s="7" t="s">
        <v>1042</v>
      </c>
      <c r="C170" s="6">
        <v>2100000</v>
      </c>
      <c r="D170" s="6" t="s">
        <v>31</v>
      </c>
      <c r="E170" s="7"/>
      <c r="F170" s="7" t="s">
        <v>1043</v>
      </c>
      <c r="G170" s="6">
        <v>753</v>
      </c>
      <c r="H170" s="7" t="s">
        <v>44</v>
      </c>
      <c r="I170" s="7" t="s">
        <v>34</v>
      </c>
      <c r="J170" s="8" t="s">
        <v>1044</v>
      </c>
      <c r="K170" s="7" t="s">
        <v>1045</v>
      </c>
      <c r="L170" s="7" t="s">
        <v>178</v>
      </c>
      <c r="M170" s="7" t="s">
        <v>1046</v>
      </c>
      <c r="N170" s="6">
        <v>0</v>
      </c>
      <c r="O170" s="6">
        <v>62</v>
      </c>
      <c r="P170" s="6">
        <v>0</v>
      </c>
      <c r="Q170" s="6" t="s">
        <v>31</v>
      </c>
      <c r="R170" s="6"/>
      <c r="S170" s="6"/>
      <c r="T170" s="7"/>
      <c r="U170" s="7"/>
      <c r="V170" s="6">
        <v>8</v>
      </c>
      <c r="W170" s="6">
        <v>527</v>
      </c>
      <c r="X170" s="8" t="s">
        <v>1047</v>
      </c>
      <c r="Y170" s="6">
        <v>8</v>
      </c>
      <c r="Z170" s="9">
        <f t="shared" si="0"/>
        <v>240</v>
      </c>
      <c r="AA170" s="10" t="str">
        <f t="shared" si="1"/>
        <v/>
      </c>
      <c r="AB170" s="10" t="str">
        <f t="shared" si="5"/>
        <v/>
      </c>
      <c r="AC170" s="11">
        <f t="shared" si="3"/>
        <v>8</v>
      </c>
      <c r="AD170" s="11">
        <f t="shared" si="4"/>
        <v>240</v>
      </c>
    </row>
    <row r="171" spans="1:30" ht="15.75" customHeight="1">
      <c r="A171" s="6">
        <v>170</v>
      </c>
      <c r="B171" s="7" t="s">
        <v>1048</v>
      </c>
      <c r="C171" s="6">
        <v>450000</v>
      </c>
      <c r="D171" s="6" t="s">
        <v>31</v>
      </c>
      <c r="E171" s="7"/>
      <c r="F171" s="7" t="s">
        <v>1049</v>
      </c>
      <c r="G171" s="6">
        <v>2608</v>
      </c>
      <c r="H171" s="7" t="s">
        <v>1050</v>
      </c>
      <c r="I171" s="7" t="s">
        <v>34</v>
      </c>
      <c r="J171" s="8" t="s">
        <v>1051</v>
      </c>
      <c r="K171" s="7" t="s">
        <v>525</v>
      </c>
      <c r="L171" s="7" t="s">
        <v>526</v>
      </c>
      <c r="M171" s="7" t="s">
        <v>1052</v>
      </c>
      <c r="N171" s="6">
        <v>0</v>
      </c>
      <c r="O171" s="6">
        <v>0</v>
      </c>
      <c r="P171" s="6">
        <v>0</v>
      </c>
      <c r="Q171" s="6" t="s">
        <v>31</v>
      </c>
      <c r="R171" s="6"/>
      <c r="S171" s="6"/>
      <c r="T171" s="7"/>
      <c r="U171" s="7"/>
      <c r="V171" s="6">
        <v>1</v>
      </c>
      <c r="W171" s="6">
        <v>6</v>
      </c>
      <c r="X171" s="8" t="s">
        <v>528</v>
      </c>
      <c r="Y171" s="6">
        <v>3</v>
      </c>
      <c r="Z171" s="9">
        <f t="shared" si="0"/>
        <v>30</v>
      </c>
      <c r="AA171" s="10" t="str">
        <f t="shared" si="1"/>
        <v/>
      </c>
      <c r="AB171" s="10" t="str">
        <f t="shared" si="5"/>
        <v/>
      </c>
      <c r="AC171" s="11">
        <f t="shared" si="3"/>
        <v>1</v>
      </c>
      <c r="AD171" s="11">
        <f t="shared" si="4"/>
        <v>30</v>
      </c>
    </row>
    <row r="172" spans="1:30" ht="15.75" customHeight="1">
      <c r="A172" s="6">
        <v>171</v>
      </c>
      <c r="B172" s="7" t="s">
        <v>1053</v>
      </c>
      <c r="C172" s="6">
        <v>512000</v>
      </c>
      <c r="D172" s="6" t="s">
        <v>31</v>
      </c>
      <c r="E172" s="7"/>
      <c r="F172" s="7" t="s">
        <v>1054</v>
      </c>
      <c r="G172" s="6">
        <v>1889</v>
      </c>
      <c r="H172" s="7" t="s">
        <v>1055</v>
      </c>
      <c r="I172" s="7" t="s">
        <v>673</v>
      </c>
      <c r="J172" s="8" t="s">
        <v>1056</v>
      </c>
      <c r="K172" s="7" t="s">
        <v>577</v>
      </c>
      <c r="L172" s="7" t="s">
        <v>578</v>
      </c>
      <c r="M172" s="7" t="s">
        <v>1057</v>
      </c>
      <c r="N172" s="6">
        <v>0</v>
      </c>
      <c r="O172" s="6">
        <v>1</v>
      </c>
      <c r="P172" s="6">
        <v>0</v>
      </c>
      <c r="Q172" s="6" t="s">
        <v>31</v>
      </c>
      <c r="R172" s="6"/>
      <c r="S172" s="6"/>
      <c r="T172" s="7"/>
      <c r="U172" s="7"/>
      <c r="V172" s="6">
        <v>6</v>
      </c>
      <c r="W172" s="6">
        <v>6</v>
      </c>
      <c r="X172" s="8" t="s">
        <v>580</v>
      </c>
      <c r="Y172" s="6">
        <v>11</v>
      </c>
      <c r="Z172" s="9">
        <f t="shared" si="0"/>
        <v>180</v>
      </c>
      <c r="AA172" s="10" t="str">
        <f t="shared" si="1"/>
        <v/>
      </c>
      <c r="AB172" s="10" t="str">
        <f t="shared" si="5"/>
        <v/>
      </c>
      <c r="AC172" s="11">
        <f t="shared" si="3"/>
        <v>6</v>
      </c>
      <c r="AD172" s="11">
        <f t="shared" si="4"/>
        <v>180</v>
      </c>
    </row>
    <row r="173" spans="1:30" ht="15.75" customHeight="1">
      <c r="A173" s="6">
        <v>172</v>
      </c>
      <c r="B173" s="7" t="s">
        <v>761</v>
      </c>
      <c r="C173" s="6">
        <v>778000</v>
      </c>
      <c r="D173" s="6" t="s">
        <v>31</v>
      </c>
      <c r="E173" s="7"/>
      <c r="F173" s="7" t="s">
        <v>1058</v>
      </c>
      <c r="G173" s="6">
        <v>2024</v>
      </c>
      <c r="H173" s="7" t="s">
        <v>1059</v>
      </c>
      <c r="I173" s="7" t="s">
        <v>34</v>
      </c>
      <c r="J173" s="8" t="s">
        <v>1060</v>
      </c>
      <c r="K173" s="7" t="s">
        <v>1061</v>
      </c>
      <c r="L173" s="7" t="s">
        <v>1062</v>
      </c>
      <c r="M173" s="7" t="s">
        <v>1063</v>
      </c>
      <c r="N173" s="6">
        <v>0</v>
      </c>
      <c r="O173" s="6">
        <v>0</v>
      </c>
      <c r="P173" s="6">
        <v>0</v>
      </c>
      <c r="Q173" s="6" t="s">
        <v>31</v>
      </c>
      <c r="R173" s="6"/>
      <c r="S173" s="6"/>
      <c r="T173" s="7"/>
      <c r="U173" s="7"/>
      <c r="V173" s="6">
        <v>0</v>
      </c>
      <c r="W173" s="6">
        <v>27</v>
      </c>
      <c r="X173" s="8" t="s">
        <v>1064</v>
      </c>
      <c r="Y173" s="6">
        <v>9</v>
      </c>
      <c r="Z173" s="9">
        <f t="shared" si="0"/>
        <v>0</v>
      </c>
      <c r="AA173" s="10" t="str">
        <f t="shared" si="1"/>
        <v/>
      </c>
      <c r="AB173" s="10" t="str">
        <f t="shared" si="5"/>
        <v/>
      </c>
      <c r="AC173" s="11">
        <f t="shared" si="3"/>
        <v>0</v>
      </c>
      <c r="AD173" s="11">
        <f t="shared" si="4"/>
        <v>0</v>
      </c>
    </row>
    <row r="174" spans="1:30" ht="15.75" customHeight="1">
      <c r="A174" s="6">
        <v>173</v>
      </c>
      <c r="B174" s="7" t="s">
        <v>597</v>
      </c>
      <c r="C174" s="6">
        <v>349000</v>
      </c>
      <c r="D174" s="6" t="s">
        <v>31</v>
      </c>
      <c r="E174" s="7"/>
      <c r="F174" s="7" t="s">
        <v>1065</v>
      </c>
      <c r="G174" s="6">
        <v>1863</v>
      </c>
      <c r="H174" s="7" t="s">
        <v>55</v>
      </c>
      <c r="I174" s="7" t="s">
        <v>34</v>
      </c>
      <c r="J174" s="8" t="s">
        <v>1066</v>
      </c>
      <c r="K174" s="7" t="s">
        <v>1067</v>
      </c>
      <c r="L174" s="7" t="s">
        <v>178</v>
      </c>
      <c r="M174" s="7" t="s">
        <v>1068</v>
      </c>
      <c r="N174" s="6">
        <v>0</v>
      </c>
      <c r="O174" s="6">
        <v>24</v>
      </c>
      <c r="P174" s="6">
        <v>0</v>
      </c>
      <c r="Q174" s="6" t="s">
        <v>31</v>
      </c>
      <c r="R174" s="6"/>
      <c r="S174" s="6"/>
      <c r="T174" s="7"/>
      <c r="U174" s="7"/>
      <c r="V174" s="6">
        <v>2</v>
      </c>
      <c r="W174" s="6">
        <v>44</v>
      </c>
      <c r="X174" s="8" t="s">
        <v>1069</v>
      </c>
      <c r="Y174" s="6">
        <v>10</v>
      </c>
      <c r="Z174" s="9">
        <f t="shared" si="0"/>
        <v>60</v>
      </c>
      <c r="AA174" s="10" t="str">
        <f t="shared" si="1"/>
        <v/>
      </c>
      <c r="AB174" s="10" t="str">
        <f t="shared" si="5"/>
        <v/>
      </c>
      <c r="AC174" s="11">
        <f t="shared" si="3"/>
        <v>2</v>
      </c>
      <c r="AD174" s="11">
        <f t="shared" si="4"/>
        <v>60</v>
      </c>
    </row>
    <row r="175" spans="1:30" ht="15.75" customHeight="1">
      <c r="A175" s="6">
        <v>174</v>
      </c>
      <c r="B175" s="7" t="s">
        <v>456</v>
      </c>
      <c r="C175" s="6">
        <v>0</v>
      </c>
      <c r="D175" s="6" t="s">
        <v>31</v>
      </c>
      <c r="E175" s="7"/>
      <c r="F175" s="7" t="s">
        <v>1070</v>
      </c>
      <c r="G175" s="6">
        <v>1479</v>
      </c>
      <c r="H175" s="7" t="s">
        <v>55</v>
      </c>
      <c r="I175" s="7" t="s">
        <v>34</v>
      </c>
      <c r="J175" s="8" t="s">
        <v>1071</v>
      </c>
      <c r="K175" s="7" t="s">
        <v>1072</v>
      </c>
      <c r="L175" s="7" t="s">
        <v>1073</v>
      </c>
      <c r="M175" s="7" t="s">
        <v>1074</v>
      </c>
      <c r="N175" s="6">
        <v>0</v>
      </c>
      <c r="O175" s="6">
        <v>2</v>
      </c>
      <c r="P175" s="6">
        <v>0</v>
      </c>
      <c r="Q175" s="6" t="s">
        <v>31</v>
      </c>
      <c r="R175" s="6"/>
      <c r="S175" s="6"/>
      <c r="T175" s="7"/>
      <c r="U175" s="7"/>
      <c r="V175" s="6">
        <v>0</v>
      </c>
      <c r="W175" s="6">
        <v>52</v>
      </c>
      <c r="X175" s="8" t="s">
        <v>1075</v>
      </c>
      <c r="Y175" s="6">
        <v>6</v>
      </c>
      <c r="Z175" s="9">
        <f t="shared" si="0"/>
        <v>0</v>
      </c>
      <c r="AA175" s="10" t="str">
        <f t="shared" si="1"/>
        <v/>
      </c>
      <c r="AB175" s="10" t="str">
        <f t="shared" si="5"/>
        <v/>
      </c>
      <c r="AC175" s="11">
        <f t="shared" si="3"/>
        <v>0</v>
      </c>
      <c r="AD175" s="11">
        <f t="shared" si="4"/>
        <v>0</v>
      </c>
    </row>
    <row r="176" spans="1:30" ht="15.75" customHeight="1">
      <c r="A176" s="6">
        <v>175</v>
      </c>
      <c r="B176" s="7" t="s">
        <v>1076</v>
      </c>
      <c r="C176" s="6">
        <v>34000</v>
      </c>
      <c r="D176" s="6" t="s">
        <v>31</v>
      </c>
      <c r="E176" s="7"/>
      <c r="F176" s="7" t="s">
        <v>1077</v>
      </c>
      <c r="G176" s="6">
        <v>1347</v>
      </c>
      <c r="H176" s="7" t="s">
        <v>1078</v>
      </c>
      <c r="I176" s="7" t="s">
        <v>34</v>
      </c>
      <c r="J176" s="8" t="s">
        <v>1079</v>
      </c>
      <c r="K176" s="7" t="s">
        <v>1080</v>
      </c>
      <c r="L176" s="7" t="s">
        <v>1081</v>
      </c>
      <c r="M176" s="7" t="s">
        <v>1082</v>
      </c>
      <c r="N176" s="6">
        <v>0</v>
      </c>
      <c r="O176" s="6">
        <v>5</v>
      </c>
      <c r="P176" s="6">
        <v>0</v>
      </c>
      <c r="Q176" s="6" t="s">
        <v>31</v>
      </c>
      <c r="R176" s="6"/>
      <c r="S176" s="6"/>
      <c r="T176" s="7"/>
      <c r="U176" s="7"/>
      <c r="V176" s="6">
        <v>0</v>
      </c>
      <c r="W176" s="6">
        <v>17</v>
      </c>
      <c r="X176" s="8" t="s">
        <v>1083</v>
      </c>
      <c r="Y176" s="6">
        <v>4</v>
      </c>
      <c r="Z176" s="9">
        <f t="shared" si="0"/>
        <v>0</v>
      </c>
      <c r="AA176" s="10" t="str">
        <f t="shared" si="1"/>
        <v/>
      </c>
      <c r="AB176" s="10" t="str">
        <f t="shared" si="5"/>
        <v/>
      </c>
      <c r="AC176" s="11">
        <f t="shared" si="3"/>
        <v>0</v>
      </c>
      <c r="AD176" s="11">
        <f t="shared" si="4"/>
        <v>0</v>
      </c>
    </row>
    <row r="177" spans="1:30" ht="15.75" customHeight="1">
      <c r="A177" s="6">
        <v>176</v>
      </c>
      <c r="B177" s="7" t="s">
        <v>1084</v>
      </c>
      <c r="C177" s="6">
        <v>389000</v>
      </c>
      <c r="D177" s="6" t="s">
        <v>31</v>
      </c>
      <c r="E177" s="7"/>
      <c r="F177" s="7" t="s">
        <v>1085</v>
      </c>
      <c r="G177" s="6">
        <v>2769</v>
      </c>
      <c r="H177" s="7" t="s">
        <v>1086</v>
      </c>
      <c r="I177" s="7" t="s">
        <v>34</v>
      </c>
      <c r="J177" s="8" t="s">
        <v>1087</v>
      </c>
      <c r="K177" s="7" t="s">
        <v>73</v>
      </c>
      <c r="L177" s="7" t="s">
        <v>74</v>
      </c>
      <c r="M177" s="7" t="s">
        <v>1088</v>
      </c>
      <c r="N177" s="6">
        <v>0</v>
      </c>
      <c r="O177" s="6">
        <v>70</v>
      </c>
      <c r="P177" s="6">
        <v>0</v>
      </c>
      <c r="Q177" s="6" t="s">
        <v>31</v>
      </c>
      <c r="R177" s="6"/>
      <c r="S177" s="6"/>
      <c r="T177" s="7"/>
      <c r="U177" s="7"/>
      <c r="V177" s="6">
        <v>21</v>
      </c>
      <c r="W177" s="6">
        <v>36461</v>
      </c>
      <c r="X177" s="8" t="s">
        <v>76</v>
      </c>
      <c r="Y177" s="6">
        <v>4</v>
      </c>
      <c r="Z177" s="9">
        <f t="shared" si="0"/>
        <v>630</v>
      </c>
      <c r="AA177" s="10" t="str">
        <f t="shared" si="1"/>
        <v/>
      </c>
      <c r="AB177" s="10" t="str">
        <f t="shared" si="5"/>
        <v/>
      </c>
      <c r="AC177" s="11">
        <f t="shared" si="3"/>
        <v>21</v>
      </c>
      <c r="AD177" s="11">
        <f t="shared" si="4"/>
        <v>630</v>
      </c>
    </row>
    <row r="178" spans="1:30" ht="15.75" customHeight="1">
      <c r="A178" s="6">
        <v>177</v>
      </c>
      <c r="B178" s="7" t="s">
        <v>1089</v>
      </c>
      <c r="C178" s="6">
        <v>3510000</v>
      </c>
      <c r="D178" s="6" t="s">
        <v>31</v>
      </c>
      <c r="E178" s="7"/>
      <c r="F178" s="7" t="s">
        <v>1090</v>
      </c>
      <c r="G178" s="6">
        <v>581</v>
      </c>
      <c r="H178" s="7" t="s">
        <v>1091</v>
      </c>
      <c r="I178" s="7" t="s">
        <v>34</v>
      </c>
      <c r="J178" s="8" t="s">
        <v>1092</v>
      </c>
      <c r="K178" s="7" t="s">
        <v>1093</v>
      </c>
      <c r="L178" s="7" t="s">
        <v>178</v>
      </c>
      <c r="M178" s="7" t="s">
        <v>1094</v>
      </c>
      <c r="N178" s="6">
        <v>0</v>
      </c>
      <c r="O178" s="6">
        <v>62</v>
      </c>
      <c r="P178" s="6">
        <v>0</v>
      </c>
      <c r="Q178" s="6" t="s">
        <v>31</v>
      </c>
      <c r="R178" s="6" t="s">
        <v>39</v>
      </c>
      <c r="S178" s="6"/>
      <c r="T178" s="7"/>
      <c r="U178" s="7"/>
      <c r="V178" s="6">
        <v>20</v>
      </c>
      <c r="W178" s="6">
        <v>687</v>
      </c>
      <c r="X178" s="8" t="s">
        <v>1095</v>
      </c>
      <c r="Y178" s="6">
        <v>10</v>
      </c>
      <c r="Z178" s="9">
        <f t="shared" si="0"/>
        <v>600</v>
      </c>
      <c r="AA178" s="10">
        <f t="shared" si="1"/>
        <v>20</v>
      </c>
      <c r="AB178" s="10">
        <f t="shared" si="5"/>
        <v>600</v>
      </c>
      <c r="AC178" s="11" t="str">
        <f t="shared" si="3"/>
        <v/>
      </c>
      <c r="AD178" s="11" t="str">
        <f t="shared" si="4"/>
        <v/>
      </c>
    </row>
    <row r="179" spans="1:30" ht="15.75" customHeight="1">
      <c r="A179" s="6">
        <v>178</v>
      </c>
      <c r="B179" s="7" t="s">
        <v>597</v>
      </c>
      <c r="C179" s="6">
        <v>680000</v>
      </c>
      <c r="D179" s="6" t="s">
        <v>31</v>
      </c>
      <c r="E179" s="7"/>
      <c r="F179" s="7" t="s">
        <v>1096</v>
      </c>
      <c r="G179" s="6">
        <v>1280</v>
      </c>
      <c r="H179" s="7" t="s">
        <v>1009</v>
      </c>
      <c r="I179" s="7" t="s">
        <v>673</v>
      </c>
      <c r="J179" s="8" t="s">
        <v>1097</v>
      </c>
      <c r="K179" s="7" t="s">
        <v>897</v>
      </c>
      <c r="L179" s="7" t="s">
        <v>898</v>
      </c>
      <c r="M179" s="7" t="s">
        <v>1098</v>
      </c>
      <c r="N179" s="6">
        <v>0</v>
      </c>
      <c r="O179" s="6">
        <v>105</v>
      </c>
      <c r="P179" s="6">
        <v>0</v>
      </c>
      <c r="Q179" s="6" t="s">
        <v>31</v>
      </c>
      <c r="R179" s="6"/>
      <c r="S179" s="6"/>
      <c r="T179" s="7"/>
      <c r="U179" s="7"/>
      <c r="V179" s="6">
        <v>0</v>
      </c>
      <c r="W179" s="6">
        <v>1462</v>
      </c>
      <c r="X179" s="8" t="s">
        <v>900</v>
      </c>
      <c r="Y179" s="6">
        <v>9</v>
      </c>
      <c r="Z179" s="9">
        <f t="shared" si="0"/>
        <v>0</v>
      </c>
      <c r="AA179" s="10" t="str">
        <f t="shared" si="1"/>
        <v/>
      </c>
      <c r="AB179" s="10" t="str">
        <f t="shared" si="5"/>
        <v/>
      </c>
      <c r="AC179" s="11">
        <f t="shared" si="3"/>
        <v>0</v>
      </c>
      <c r="AD179" s="11">
        <f t="shared" si="4"/>
        <v>0</v>
      </c>
    </row>
    <row r="180" spans="1:30" ht="15.75" customHeight="1">
      <c r="A180" s="6">
        <v>179</v>
      </c>
      <c r="B180" s="7" t="s">
        <v>1099</v>
      </c>
      <c r="C180" s="6">
        <v>1450000</v>
      </c>
      <c r="D180" s="6" t="s">
        <v>31</v>
      </c>
      <c r="E180" s="7"/>
      <c r="F180" s="7" t="s">
        <v>1100</v>
      </c>
      <c r="G180" s="6">
        <v>3251</v>
      </c>
      <c r="H180" s="7" t="s">
        <v>55</v>
      </c>
      <c r="I180" s="7" t="s">
        <v>34</v>
      </c>
      <c r="J180" s="8" t="s">
        <v>1101</v>
      </c>
      <c r="K180" s="7" t="s">
        <v>1102</v>
      </c>
      <c r="L180" s="7" t="s">
        <v>1103</v>
      </c>
      <c r="M180" s="7" t="s">
        <v>1104</v>
      </c>
      <c r="N180" s="6">
        <v>0</v>
      </c>
      <c r="O180" s="6">
        <v>25</v>
      </c>
      <c r="P180" s="6">
        <v>1</v>
      </c>
      <c r="Q180" s="6" t="s">
        <v>31</v>
      </c>
      <c r="R180" s="6"/>
      <c r="S180" s="6"/>
      <c r="T180" s="7"/>
      <c r="U180" s="7"/>
      <c r="V180" s="6">
        <v>4</v>
      </c>
      <c r="W180" s="6">
        <v>933</v>
      </c>
      <c r="X180" s="8" t="s">
        <v>1105</v>
      </c>
      <c r="Y180" s="6">
        <v>11</v>
      </c>
      <c r="Z180" s="9">
        <f t="shared" si="0"/>
        <v>120</v>
      </c>
      <c r="AA180" s="10" t="str">
        <f t="shared" si="1"/>
        <v/>
      </c>
      <c r="AB180" s="10" t="str">
        <f t="shared" si="5"/>
        <v/>
      </c>
      <c r="AC180" s="11">
        <f t="shared" si="3"/>
        <v>4</v>
      </c>
      <c r="AD180" s="11">
        <f t="shared" si="4"/>
        <v>120</v>
      </c>
    </row>
    <row r="181" spans="1:30" ht="15.75" customHeight="1">
      <c r="A181" s="6">
        <v>180</v>
      </c>
      <c r="B181" s="7" t="s">
        <v>1106</v>
      </c>
      <c r="C181" s="6">
        <v>2275000</v>
      </c>
      <c r="D181" s="6" t="s">
        <v>31</v>
      </c>
      <c r="E181" s="7"/>
      <c r="F181" s="7" t="s">
        <v>1107</v>
      </c>
      <c r="G181" s="6">
        <v>1655</v>
      </c>
      <c r="H181" s="7" t="s">
        <v>730</v>
      </c>
      <c r="I181" s="7" t="s">
        <v>34</v>
      </c>
      <c r="J181" s="8" t="s">
        <v>1108</v>
      </c>
      <c r="K181" s="7" t="s">
        <v>732</v>
      </c>
      <c r="L181" s="7" t="s">
        <v>733</v>
      </c>
      <c r="M181" s="7" t="s">
        <v>1109</v>
      </c>
      <c r="N181" s="6">
        <v>0</v>
      </c>
      <c r="O181" s="6">
        <v>1</v>
      </c>
      <c r="P181" s="6">
        <v>0</v>
      </c>
      <c r="Q181" s="6" t="s">
        <v>31</v>
      </c>
      <c r="R181" s="6"/>
      <c r="S181" s="6"/>
      <c r="T181" s="7"/>
      <c r="U181" s="7"/>
      <c r="V181" s="6">
        <v>1</v>
      </c>
      <c r="W181" s="6">
        <v>3311</v>
      </c>
      <c r="X181" s="8" t="s">
        <v>735</v>
      </c>
      <c r="Y181" s="6">
        <v>7</v>
      </c>
      <c r="Z181" s="9">
        <f t="shared" si="0"/>
        <v>30</v>
      </c>
      <c r="AA181" s="10" t="str">
        <f t="shared" si="1"/>
        <v/>
      </c>
      <c r="AB181" s="10" t="str">
        <f t="shared" si="5"/>
        <v/>
      </c>
      <c r="AC181" s="11">
        <f t="shared" si="3"/>
        <v>1</v>
      </c>
      <c r="AD181" s="11">
        <f t="shared" si="4"/>
        <v>30</v>
      </c>
    </row>
    <row r="182" spans="1:30" ht="15.75" customHeight="1">
      <c r="A182" s="6">
        <v>181</v>
      </c>
      <c r="B182" s="7" t="s">
        <v>304</v>
      </c>
      <c r="C182" s="6">
        <v>520000</v>
      </c>
      <c r="D182" s="6" t="s">
        <v>31</v>
      </c>
      <c r="E182" s="7"/>
      <c r="F182" s="7" t="s">
        <v>1110</v>
      </c>
      <c r="G182" s="6">
        <v>2706</v>
      </c>
      <c r="H182" s="7" t="s">
        <v>1111</v>
      </c>
      <c r="I182" s="7" t="s">
        <v>34</v>
      </c>
      <c r="J182" s="8" t="s">
        <v>1112</v>
      </c>
      <c r="K182" s="7" t="s">
        <v>525</v>
      </c>
      <c r="L182" s="7" t="s">
        <v>526</v>
      </c>
      <c r="M182" s="7" t="s">
        <v>527</v>
      </c>
      <c r="N182" s="6">
        <v>0</v>
      </c>
      <c r="O182" s="6">
        <v>0</v>
      </c>
      <c r="P182" s="6">
        <v>0</v>
      </c>
      <c r="Q182" s="6" t="s">
        <v>31</v>
      </c>
      <c r="R182" s="6"/>
      <c r="S182" s="6"/>
      <c r="T182" s="7"/>
      <c r="U182" s="7"/>
      <c r="V182" s="6">
        <v>1</v>
      </c>
      <c r="W182" s="6">
        <v>5</v>
      </c>
      <c r="X182" s="8" t="s">
        <v>528</v>
      </c>
      <c r="Y182" s="6">
        <v>9</v>
      </c>
      <c r="Z182" s="9">
        <f t="shared" si="0"/>
        <v>30</v>
      </c>
      <c r="AA182" s="10" t="str">
        <f t="shared" si="1"/>
        <v/>
      </c>
      <c r="AB182" s="10" t="str">
        <f t="shared" si="5"/>
        <v/>
      </c>
      <c r="AC182" s="11">
        <f t="shared" si="3"/>
        <v>1</v>
      </c>
      <c r="AD182" s="11">
        <f t="shared" si="4"/>
        <v>30</v>
      </c>
    </row>
    <row r="183" spans="1:30" ht="15.75" customHeight="1">
      <c r="A183" s="6">
        <v>182</v>
      </c>
      <c r="B183" s="7" t="s">
        <v>1113</v>
      </c>
      <c r="C183" s="6">
        <v>2205500</v>
      </c>
      <c r="D183" s="6" t="s">
        <v>31</v>
      </c>
      <c r="E183" s="7"/>
      <c r="F183" s="7" t="s">
        <v>1114</v>
      </c>
      <c r="G183" s="6">
        <v>2706</v>
      </c>
      <c r="H183" s="7" t="s">
        <v>1115</v>
      </c>
      <c r="I183" s="7" t="s">
        <v>34</v>
      </c>
      <c r="J183" s="8" t="s">
        <v>1116</v>
      </c>
      <c r="K183" s="7" t="s">
        <v>890</v>
      </c>
      <c r="L183" s="7" t="s">
        <v>891</v>
      </c>
      <c r="M183" s="7" t="s">
        <v>1117</v>
      </c>
      <c r="N183" s="6">
        <v>0</v>
      </c>
      <c r="O183" s="6">
        <v>1</v>
      </c>
      <c r="P183" s="6">
        <v>0</v>
      </c>
      <c r="Q183" s="6" t="s">
        <v>31</v>
      </c>
      <c r="R183" s="6"/>
      <c r="S183" s="6"/>
      <c r="T183" s="7"/>
      <c r="U183" s="7"/>
      <c r="V183" s="6">
        <v>2</v>
      </c>
      <c r="W183" s="6">
        <v>5</v>
      </c>
      <c r="X183" s="8" t="s">
        <v>893</v>
      </c>
      <c r="Y183" s="6">
        <v>9</v>
      </c>
      <c r="Z183" s="9">
        <f t="shared" si="0"/>
        <v>60</v>
      </c>
      <c r="AA183" s="10" t="str">
        <f t="shared" si="1"/>
        <v/>
      </c>
      <c r="AB183" s="10" t="str">
        <f t="shared" si="5"/>
        <v/>
      </c>
      <c r="AC183" s="11">
        <f t="shared" si="3"/>
        <v>2</v>
      </c>
      <c r="AD183" s="11">
        <f t="shared" si="4"/>
        <v>60</v>
      </c>
    </row>
    <row r="184" spans="1:30" ht="15.75" customHeight="1">
      <c r="A184" s="6">
        <v>183</v>
      </c>
      <c r="B184" s="7" t="s">
        <v>778</v>
      </c>
      <c r="C184" s="6">
        <v>1340000</v>
      </c>
      <c r="D184" s="6" t="s">
        <v>31</v>
      </c>
      <c r="E184" s="7"/>
      <c r="F184" s="7" t="s">
        <v>779</v>
      </c>
      <c r="G184" s="6">
        <v>3942</v>
      </c>
      <c r="H184" s="7" t="s">
        <v>1118</v>
      </c>
      <c r="I184" s="7" t="s">
        <v>673</v>
      </c>
      <c r="J184" s="8" t="s">
        <v>1119</v>
      </c>
      <c r="K184" s="7" t="s">
        <v>452</v>
      </c>
      <c r="L184" s="7" t="s">
        <v>453</v>
      </c>
      <c r="M184" s="7" t="s">
        <v>1120</v>
      </c>
      <c r="N184" s="6">
        <v>0</v>
      </c>
      <c r="O184" s="6">
        <v>7</v>
      </c>
      <c r="P184" s="6">
        <v>0</v>
      </c>
      <c r="Q184" s="6" t="s">
        <v>31</v>
      </c>
      <c r="R184" s="6"/>
      <c r="S184" s="6"/>
      <c r="T184" s="7"/>
      <c r="U184" s="7"/>
      <c r="V184" s="6">
        <v>1</v>
      </c>
      <c r="W184" s="6">
        <v>49</v>
      </c>
      <c r="X184" s="8" t="s">
        <v>455</v>
      </c>
      <c r="Y184" s="6">
        <v>11</v>
      </c>
      <c r="Z184" s="9">
        <f t="shared" si="0"/>
        <v>30</v>
      </c>
      <c r="AA184" s="10" t="str">
        <f t="shared" si="1"/>
        <v/>
      </c>
      <c r="AB184" s="10" t="str">
        <f t="shared" si="5"/>
        <v/>
      </c>
      <c r="AC184" s="11">
        <f t="shared" si="3"/>
        <v>1</v>
      </c>
      <c r="AD184" s="11">
        <f t="shared" si="4"/>
        <v>30</v>
      </c>
    </row>
    <row r="185" spans="1:30" ht="15.75" customHeight="1">
      <c r="A185" s="6">
        <v>184</v>
      </c>
      <c r="B185" s="7" t="s">
        <v>1121</v>
      </c>
      <c r="C185" s="6">
        <v>1535955</v>
      </c>
      <c r="D185" s="6" t="s">
        <v>31</v>
      </c>
      <c r="E185" s="7"/>
      <c r="F185" s="7" t="s">
        <v>1122</v>
      </c>
      <c r="G185" s="6">
        <v>5065</v>
      </c>
      <c r="H185" s="7" t="s">
        <v>1123</v>
      </c>
      <c r="I185" s="7" t="s">
        <v>34</v>
      </c>
      <c r="J185" s="8" t="s">
        <v>1124</v>
      </c>
      <c r="K185" s="7" t="s">
        <v>792</v>
      </c>
      <c r="L185" s="7" t="s">
        <v>793</v>
      </c>
      <c r="M185" s="7" t="s">
        <v>1125</v>
      </c>
      <c r="N185" s="6">
        <v>0</v>
      </c>
      <c r="O185" s="6">
        <v>0</v>
      </c>
      <c r="P185" s="6">
        <v>0</v>
      </c>
      <c r="Q185" s="6" t="s">
        <v>31</v>
      </c>
      <c r="R185" s="6"/>
      <c r="S185" s="6"/>
      <c r="T185" s="7"/>
      <c r="U185" s="7"/>
      <c r="V185" s="6">
        <v>1</v>
      </c>
      <c r="W185" s="6">
        <v>140</v>
      </c>
      <c r="X185" s="8" t="s">
        <v>795</v>
      </c>
      <c r="Y185" s="6">
        <v>11</v>
      </c>
      <c r="Z185" s="9">
        <f t="shared" si="0"/>
        <v>30</v>
      </c>
      <c r="AA185" s="10" t="str">
        <f t="shared" si="1"/>
        <v/>
      </c>
      <c r="AB185" s="10" t="str">
        <f t="shared" si="5"/>
        <v/>
      </c>
      <c r="AC185" s="11">
        <f t="shared" si="3"/>
        <v>1</v>
      </c>
      <c r="AD185" s="11">
        <f t="shared" si="4"/>
        <v>30</v>
      </c>
    </row>
    <row r="186" spans="1:30" ht="15.75" customHeight="1">
      <c r="A186" s="6">
        <v>185</v>
      </c>
      <c r="B186" s="7" t="s">
        <v>1126</v>
      </c>
      <c r="C186" s="6">
        <v>850000</v>
      </c>
      <c r="D186" s="6" t="s">
        <v>31</v>
      </c>
      <c r="E186" s="7"/>
      <c r="F186" s="7" t="s">
        <v>1127</v>
      </c>
      <c r="G186" s="6">
        <v>1146</v>
      </c>
      <c r="H186" s="7" t="s">
        <v>1128</v>
      </c>
      <c r="I186" s="7" t="s">
        <v>34</v>
      </c>
      <c r="J186" s="8" t="s">
        <v>1129</v>
      </c>
      <c r="K186" s="7" t="s">
        <v>1130</v>
      </c>
      <c r="L186" s="7" t="s">
        <v>178</v>
      </c>
      <c r="M186" s="7" t="s">
        <v>1131</v>
      </c>
      <c r="N186" s="6">
        <v>0</v>
      </c>
      <c r="O186" s="6">
        <v>0</v>
      </c>
      <c r="P186" s="6">
        <v>0</v>
      </c>
      <c r="Q186" s="6" t="s">
        <v>31</v>
      </c>
      <c r="R186" s="6"/>
      <c r="S186" s="6"/>
      <c r="T186" s="7"/>
      <c r="U186" s="7"/>
      <c r="V186" s="6">
        <v>8</v>
      </c>
      <c r="W186" s="6">
        <v>2120</v>
      </c>
      <c r="X186" s="8" t="s">
        <v>1132</v>
      </c>
      <c r="Y186" s="6">
        <v>10</v>
      </c>
      <c r="Z186" s="9">
        <f t="shared" si="0"/>
        <v>240</v>
      </c>
      <c r="AA186" s="10" t="str">
        <f t="shared" si="1"/>
        <v/>
      </c>
      <c r="AB186" s="10" t="str">
        <f t="shared" si="5"/>
        <v/>
      </c>
      <c r="AC186" s="11">
        <f t="shared" si="3"/>
        <v>8</v>
      </c>
      <c r="AD186" s="11">
        <f t="shared" si="4"/>
        <v>240</v>
      </c>
    </row>
    <row r="187" spans="1:30" ht="15.75" customHeight="1">
      <c r="A187" s="6">
        <v>186</v>
      </c>
      <c r="B187" s="7" t="s">
        <v>1133</v>
      </c>
      <c r="C187" s="6">
        <v>4920000</v>
      </c>
      <c r="D187" s="6" t="s">
        <v>31</v>
      </c>
      <c r="E187" s="7"/>
      <c r="F187" s="7" t="s">
        <v>1134</v>
      </c>
      <c r="G187" s="6">
        <v>1694</v>
      </c>
      <c r="H187" s="7" t="s">
        <v>1135</v>
      </c>
      <c r="I187" s="7" t="s">
        <v>34</v>
      </c>
      <c r="J187" s="8" t="s">
        <v>1136</v>
      </c>
      <c r="K187" s="7" t="s">
        <v>829</v>
      </c>
      <c r="L187" s="7" t="s">
        <v>830</v>
      </c>
      <c r="M187" s="7" t="s">
        <v>1137</v>
      </c>
      <c r="N187" s="6">
        <v>0</v>
      </c>
      <c r="O187" s="6">
        <v>3</v>
      </c>
      <c r="P187" s="6">
        <v>0</v>
      </c>
      <c r="Q187" s="6" t="s">
        <v>31</v>
      </c>
      <c r="R187" s="6"/>
      <c r="S187" s="6"/>
      <c r="T187" s="7"/>
      <c r="U187" s="7"/>
      <c r="V187" s="6">
        <v>4</v>
      </c>
      <c r="W187" s="6">
        <v>12797</v>
      </c>
      <c r="X187" s="8" t="s">
        <v>832</v>
      </c>
      <c r="Y187" s="6">
        <v>6</v>
      </c>
      <c r="Z187" s="9">
        <f t="shared" si="0"/>
        <v>120</v>
      </c>
      <c r="AA187" s="10" t="str">
        <f t="shared" si="1"/>
        <v/>
      </c>
      <c r="AB187" s="10" t="str">
        <f t="shared" si="5"/>
        <v/>
      </c>
      <c r="AC187" s="11">
        <f t="shared" si="3"/>
        <v>4</v>
      </c>
      <c r="AD187" s="11">
        <f t="shared" si="4"/>
        <v>120</v>
      </c>
    </row>
    <row r="188" spans="1:30" ht="15.75" customHeight="1">
      <c r="A188" s="6">
        <v>187</v>
      </c>
      <c r="B188" s="7" t="s">
        <v>1138</v>
      </c>
      <c r="C188" s="6">
        <v>1110000</v>
      </c>
      <c r="D188" s="6" t="s">
        <v>31</v>
      </c>
      <c r="E188" s="7"/>
      <c r="F188" s="7" t="s">
        <v>1139</v>
      </c>
      <c r="G188" s="6">
        <v>2431</v>
      </c>
      <c r="H188" s="7" t="s">
        <v>1140</v>
      </c>
      <c r="I188" s="7" t="s">
        <v>34</v>
      </c>
      <c r="J188" s="8" t="s">
        <v>1141</v>
      </c>
      <c r="K188" s="7" t="s">
        <v>1142</v>
      </c>
      <c r="L188" s="7" t="s">
        <v>1143</v>
      </c>
      <c r="M188" s="7" t="s">
        <v>1144</v>
      </c>
      <c r="N188" s="6">
        <v>0</v>
      </c>
      <c r="O188" s="6">
        <v>15</v>
      </c>
      <c r="P188" s="6">
        <v>0</v>
      </c>
      <c r="Q188" s="6" t="s">
        <v>31</v>
      </c>
      <c r="R188" s="6"/>
      <c r="S188" s="6"/>
      <c r="T188" s="7"/>
      <c r="U188" s="7"/>
      <c r="V188" s="6">
        <v>0</v>
      </c>
      <c r="W188" s="6">
        <v>231</v>
      </c>
      <c r="X188" s="8" t="s">
        <v>1145</v>
      </c>
      <c r="Y188" s="6">
        <v>3</v>
      </c>
      <c r="Z188" s="9">
        <f t="shared" si="0"/>
        <v>0</v>
      </c>
      <c r="AA188" s="10" t="str">
        <f t="shared" si="1"/>
        <v/>
      </c>
      <c r="AB188" s="10" t="str">
        <f t="shared" si="5"/>
        <v/>
      </c>
      <c r="AC188" s="11">
        <f t="shared" si="3"/>
        <v>0</v>
      </c>
      <c r="AD188" s="11">
        <f t="shared" si="4"/>
        <v>0</v>
      </c>
    </row>
    <row r="189" spans="1:30" ht="15.75" customHeight="1">
      <c r="A189" s="6">
        <v>188</v>
      </c>
      <c r="B189" s="7" t="s">
        <v>1146</v>
      </c>
      <c r="C189" s="6">
        <v>1399000</v>
      </c>
      <c r="D189" s="6" t="s">
        <v>31</v>
      </c>
      <c r="E189" s="7"/>
      <c r="F189" s="7" t="s">
        <v>1147</v>
      </c>
      <c r="G189" s="6">
        <v>1222</v>
      </c>
      <c r="H189" s="7" t="s">
        <v>345</v>
      </c>
      <c r="I189" s="7" t="s">
        <v>34</v>
      </c>
      <c r="J189" s="8" t="s">
        <v>1148</v>
      </c>
      <c r="K189" s="7" t="s">
        <v>897</v>
      </c>
      <c r="L189" s="7" t="s">
        <v>898</v>
      </c>
      <c r="M189" s="7" t="s">
        <v>1149</v>
      </c>
      <c r="N189" s="6">
        <v>0</v>
      </c>
      <c r="O189" s="6">
        <v>105</v>
      </c>
      <c r="P189" s="6">
        <v>0</v>
      </c>
      <c r="Q189" s="6" t="s">
        <v>31</v>
      </c>
      <c r="R189" s="6"/>
      <c r="S189" s="6"/>
      <c r="T189" s="7"/>
      <c r="U189" s="7"/>
      <c r="V189" s="6">
        <v>3</v>
      </c>
      <c r="W189" s="6">
        <v>105</v>
      </c>
      <c r="X189" s="8" t="s">
        <v>900</v>
      </c>
      <c r="Y189" s="6">
        <v>11</v>
      </c>
      <c r="Z189" s="9">
        <f t="shared" si="0"/>
        <v>90</v>
      </c>
      <c r="AA189" s="10" t="str">
        <f t="shared" si="1"/>
        <v/>
      </c>
      <c r="AB189" s="10" t="str">
        <f t="shared" si="5"/>
        <v/>
      </c>
      <c r="AC189" s="11">
        <f t="shared" si="3"/>
        <v>3</v>
      </c>
      <c r="AD189" s="11">
        <f t="shared" si="4"/>
        <v>90</v>
      </c>
    </row>
    <row r="190" spans="1:30" ht="15.75" customHeight="1">
      <c r="A190" s="6">
        <v>189</v>
      </c>
      <c r="B190" s="7" t="s">
        <v>88</v>
      </c>
      <c r="C190" s="6">
        <v>389000</v>
      </c>
      <c r="D190" s="6" t="s">
        <v>31</v>
      </c>
      <c r="E190" s="7"/>
      <c r="F190" s="7" t="s">
        <v>1150</v>
      </c>
      <c r="G190" s="6">
        <v>2515</v>
      </c>
      <c r="H190" s="7" t="s">
        <v>1151</v>
      </c>
      <c r="I190" s="7" t="s">
        <v>34</v>
      </c>
      <c r="J190" s="8" t="s">
        <v>1152</v>
      </c>
      <c r="K190" s="7" t="s">
        <v>601</v>
      </c>
      <c r="L190" s="7" t="s">
        <v>602</v>
      </c>
      <c r="M190" s="7" t="s">
        <v>1153</v>
      </c>
      <c r="N190" s="6">
        <v>0</v>
      </c>
      <c r="O190" s="6">
        <v>24</v>
      </c>
      <c r="P190" s="6">
        <v>0</v>
      </c>
      <c r="Q190" s="6" t="s">
        <v>31</v>
      </c>
      <c r="R190" s="6"/>
      <c r="S190" s="6"/>
      <c r="T190" s="7"/>
      <c r="U190" s="7"/>
      <c r="V190" s="6">
        <v>5</v>
      </c>
      <c r="W190" s="6">
        <v>824</v>
      </c>
      <c r="X190" s="8" t="s">
        <v>604</v>
      </c>
      <c r="Y190" s="6">
        <v>4</v>
      </c>
      <c r="Z190" s="9">
        <f t="shared" si="0"/>
        <v>150</v>
      </c>
      <c r="AA190" s="10" t="str">
        <f t="shared" si="1"/>
        <v/>
      </c>
      <c r="AB190" s="10" t="str">
        <f t="shared" si="5"/>
        <v/>
      </c>
      <c r="AC190" s="11">
        <f t="shared" si="3"/>
        <v>5</v>
      </c>
      <c r="AD190" s="11">
        <f t="shared" si="4"/>
        <v>150</v>
      </c>
    </row>
    <row r="191" spans="1:30" ht="15.75" customHeight="1">
      <c r="A191" s="6">
        <v>190</v>
      </c>
      <c r="B191" s="7" t="s">
        <v>1154</v>
      </c>
      <c r="C191" s="6">
        <v>677000</v>
      </c>
      <c r="D191" s="6" t="s">
        <v>31</v>
      </c>
      <c r="E191" s="7"/>
      <c r="F191" s="7" t="s">
        <v>1155</v>
      </c>
      <c r="G191" s="6">
        <v>2024</v>
      </c>
      <c r="H191" s="7" t="s">
        <v>1156</v>
      </c>
      <c r="I191" s="7" t="s">
        <v>34</v>
      </c>
      <c r="J191" s="8" t="s">
        <v>1157</v>
      </c>
      <c r="K191" s="7" t="s">
        <v>1061</v>
      </c>
      <c r="L191" s="7" t="s">
        <v>1062</v>
      </c>
      <c r="M191" s="7" t="s">
        <v>1158</v>
      </c>
      <c r="N191" s="6">
        <v>0</v>
      </c>
      <c r="O191" s="6">
        <v>0</v>
      </c>
      <c r="P191" s="6">
        <v>0</v>
      </c>
      <c r="Q191" s="6" t="s">
        <v>31</v>
      </c>
      <c r="R191" s="6"/>
      <c r="S191" s="6"/>
      <c r="T191" s="7"/>
      <c r="U191" s="7"/>
      <c r="V191" s="6">
        <v>0</v>
      </c>
      <c r="W191" s="6">
        <v>3</v>
      </c>
      <c r="X191" s="8" t="s">
        <v>1064</v>
      </c>
      <c r="Y191" s="6">
        <v>9</v>
      </c>
      <c r="Z191" s="9">
        <f t="shared" si="0"/>
        <v>0</v>
      </c>
      <c r="AA191" s="10" t="str">
        <f t="shared" si="1"/>
        <v/>
      </c>
      <c r="AB191" s="10" t="str">
        <f t="shared" si="5"/>
        <v/>
      </c>
      <c r="AC191" s="11">
        <f t="shared" si="3"/>
        <v>0</v>
      </c>
      <c r="AD191" s="11">
        <f t="shared" si="4"/>
        <v>0</v>
      </c>
    </row>
    <row r="192" spans="1:30" ht="15.75" customHeight="1">
      <c r="A192" s="6">
        <v>191</v>
      </c>
      <c r="B192" s="7" t="s">
        <v>1159</v>
      </c>
      <c r="C192" s="6">
        <v>480000</v>
      </c>
      <c r="D192" s="6" t="s">
        <v>31</v>
      </c>
      <c r="E192" s="7"/>
      <c r="F192" s="7" t="s">
        <v>1160</v>
      </c>
      <c r="G192" s="6">
        <v>2694</v>
      </c>
      <c r="H192" s="7" t="s">
        <v>1161</v>
      </c>
      <c r="I192" s="7" t="s">
        <v>34</v>
      </c>
      <c r="J192" s="8" t="s">
        <v>1162</v>
      </c>
      <c r="K192" s="7" t="s">
        <v>1163</v>
      </c>
      <c r="L192" s="7" t="s">
        <v>1164</v>
      </c>
      <c r="M192" s="7" t="s">
        <v>1165</v>
      </c>
      <c r="N192" s="6">
        <v>0</v>
      </c>
      <c r="O192" s="6">
        <v>2</v>
      </c>
      <c r="P192" s="6">
        <v>0</v>
      </c>
      <c r="Q192" s="6" t="s">
        <v>31</v>
      </c>
      <c r="R192" s="6"/>
      <c r="S192" s="6"/>
      <c r="T192" s="7"/>
      <c r="U192" s="7"/>
      <c r="V192" s="6">
        <v>2</v>
      </c>
      <c r="W192" s="6">
        <v>15</v>
      </c>
      <c r="X192" s="8" t="s">
        <v>1166</v>
      </c>
      <c r="Y192" s="6">
        <v>3</v>
      </c>
      <c r="Z192" s="9">
        <f t="shared" si="0"/>
        <v>60</v>
      </c>
      <c r="AA192" s="10" t="str">
        <f t="shared" si="1"/>
        <v/>
      </c>
      <c r="AB192" s="10" t="str">
        <f t="shared" si="5"/>
        <v/>
      </c>
      <c r="AC192" s="11">
        <f t="shared" si="3"/>
        <v>2</v>
      </c>
      <c r="AD192" s="11">
        <f t="shared" si="4"/>
        <v>60</v>
      </c>
    </row>
    <row r="193" spans="1:30" ht="15.75" customHeight="1">
      <c r="A193" s="6">
        <v>192</v>
      </c>
      <c r="B193" s="7" t="s">
        <v>1167</v>
      </c>
      <c r="C193" s="6">
        <v>1626000</v>
      </c>
      <c r="D193" s="6" t="s">
        <v>31</v>
      </c>
      <c r="E193" s="7"/>
      <c r="F193" s="7" t="s">
        <v>1168</v>
      </c>
      <c r="G193" s="6">
        <v>2391</v>
      </c>
      <c r="H193" s="7" t="s">
        <v>1169</v>
      </c>
      <c r="I193" s="7" t="s">
        <v>34</v>
      </c>
      <c r="J193" s="8" t="s">
        <v>1170</v>
      </c>
      <c r="K193" s="7" t="s">
        <v>1142</v>
      </c>
      <c r="L193" s="7" t="s">
        <v>1143</v>
      </c>
      <c r="M193" s="7" t="s">
        <v>1171</v>
      </c>
      <c r="N193" s="6">
        <v>0</v>
      </c>
      <c r="O193" s="6">
        <v>15</v>
      </c>
      <c r="P193" s="6">
        <v>0</v>
      </c>
      <c r="Q193" s="6" t="s">
        <v>31</v>
      </c>
      <c r="R193" s="6"/>
      <c r="S193" s="6"/>
      <c r="T193" s="7"/>
      <c r="U193" s="7"/>
      <c r="V193" s="6">
        <v>0</v>
      </c>
      <c r="W193" s="6">
        <v>81</v>
      </c>
      <c r="X193" s="8" t="s">
        <v>1145</v>
      </c>
      <c r="Y193" s="6">
        <v>2</v>
      </c>
      <c r="Z193" s="9">
        <f t="shared" si="0"/>
        <v>0</v>
      </c>
      <c r="AA193" s="10" t="str">
        <f t="shared" si="1"/>
        <v/>
      </c>
      <c r="AB193" s="10" t="str">
        <f t="shared" si="5"/>
        <v/>
      </c>
      <c r="AC193" s="11">
        <f t="shared" si="3"/>
        <v>0</v>
      </c>
      <c r="AD193" s="11">
        <f t="shared" si="4"/>
        <v>0</v>
      </c>
    </row>
    <row r="194" spans="1:30" ht="15.75" customHeight="1">
      <c r="A194" s="6">
        <v>193</v>
      </c>
      <c r="B194" s="7" t="s">
        <v>369</v>
      </c>
      <c r="C194" s="6">
        <v>2370000</v>
      </c>
      <c r="D194" s="6" t="s">
        <v>31</v>
      </c>
      <c r="E194" s="7"/>
      <c r="F194" s="7" t="s">
        <v>1172</v>
      </c>
      <c r="G194" s="6">
        <v>2786</v>
      </c>
      <c r="H194" s="7" t="s">
        <v>1173</v>
      </c>
      <c r="I194" s="7" t="s">
        <v>34</v>
      </c>
      <c r="J194" s="8" t="s">
        <v>1174</v>
      </c>
      <c r="K194" s="7" t="s">
        <v>114</v>
      </c>
      <c r="L194" s="7" t="s">
        <v>115</v>
      </c>
      <c r="M194" s="7" t="s">
        <v>1175</v>
      </c>
      <c r="N194" s="6">
        <v>0</v>
      </c>
      <c r="O194" s="6">
        <v>6</v>
      </c>
      <c r="P194" s="6">
        <v>0</v>
      </c>
      <c r="Q194" s="6" t="s">
        <v>31</v>
      </c>
      <c r="R194" s="6"/>
      <c r="S194" s="6"/>
      <c r="T194" s="7"/>
      <c r="U194" s="7"/>
      <c r="V194" s="6">
        <v>8</v>
      </c>
      <c r="W194" s="6">
        <v>252</v>
      </c>
      <c r="X194" s="8" t="s">
        <v>117</v>
      </c>
      <c r="Y194" s="6">
        <v>10</v>
      </c>
      <c r="Z194" s="9">
        <f t="shared" si="0"/>
        <v>240</v>
      </c>
      <c r="AA194" s="10" t="str">
        <f t="shared" si="1"/>
        <v/>
      </c>
      <c r="AB194" s="10" t="str">
        <f t="shared" si="5"/>
        <v/>
      </c>
      <c r="AC194" s="11">
        <f t="shared" si="3"/>
        <v>8</v>
      </c>
      <c r="AD194" s="11">
        <f t="shared" si="4"/>
        <v>240</v>
      </c>
    </row>
    <row r="195" spans="1:30" ht="15.75" customHeight="1">
      <c r="A195" s="6">
        <v>194</v>
      </c>
      <c r="B195" s="7" t="s">
        <v>1176</v>
      </c>
      <c r="C195" s="6">
        <v>7500000</v>
      </c>
      <c r="D195" s="6" t="s">
        <v>31</v>
      </c>
      <c r="E195" s="7"/>
      <c r="F195" s="7" t="s">
        <v>1177</v>
      </c>
      <c r="G195" s="6">
        <v>2023</v>
      </c>
      <c r="H195" s="7" t="s">
        <v>842</v>
      </c>
      <c r="I195" s="7" t="s">
        <v>34</v>
      </c>
      <c r="J195" s="8" t="s">
        <v>1178</v>
      </c>
      <c r="K195" s="7" t="s">
        <v>844</v>
      </c>
      <c r="L195" s="7" t="s">
        <v>845</v>
      </c>
      <c r="M195" s="7" t="s">
        <v>965</v>
      </c>
      <c r="N195" s="6">
        <v>0</v>
      </c>
      <c r="O195" s="6">
        <v>5</v>
      </c>
      <c r="P195" s="6">
        <v>0</v>
      </c>
      <c r="Q195" s="6" t="s">
        <v>31</v>
      </c>
      <c r="R195" s="6"/>
      <c r="S195" s="6"/>
      <c r="T195" s="7"/>
      <c r="U195" s="7"/>
      <c r="V195" s="6">
        <v>1</v>
      </c>
      <c r="W195" s="6">
        <v>232</v>
      </c>
      <c r="X195" s="8" t="s">
        <v>847</v>
      </c>
      <c r="Y195" s="6">
        <v>9</v>
      </c>
      <c r="Z195" s="9">
        <f t="shared" si="0"/>
        <v>30</v>
      </c>
      <c r="AA195" s="10" t="str">
        <f t="shared" si="1"/>
        <v/>
      </c>
      <c r="AB195" s="10" t="str">
        <f t="shared" si="5"/>
        <v/>
      </c>
      <c r="AC195" s="11">
        <f t="shared" si="3"/>
        <v>1</v>
      </c>
      <c r="AD195" s="11">
        <f t="shared" si="4"/>
        <v>30</v>
      </c>
    </row>
    <row r="196" spans="1:30" ht="15.75" customHeight="1">
      <c r="A196" s="6">
        <v>195</v>
      </c>
      <c r="B196" s="7" t="s">
        <v>1179</v>
      </c>
      <c r="C196" s="6">
        <v>0</v>
      </c>
      <c r="D196" s="6" t="s">
        <v>31</v>
      </c>
      <c r="E196" s="7"/>
      <c r="F196" s="7" t="s">
        <v>1180</v>
      </c>
      <c r="G196" s="6">
        <v>4623</v>
      </c>
      <c r="H196" s="7" t="s">
        <v>1181</v>
      </c>
      <c r="I196" s="7" t="s">
        <v>34</v>
      </c>
      <c r="J196" s="8" t="s">
        <v>1182</v>
      </c>
      <c r="K196" s="7" t="s">
        <v>913</v>
      </c>
      <c r="L196" s="7" t="s">
        <v>914</v>
      </c>
      <c r="M196" s="7" t="s">
        <v>915</v>
      </c>
      <c r="N196" s="6">
        <v>0</v>
      </c>
      <c r="O196" s="6">
        <v>16</v>
      </c>
      <c r="P196" s="6">
        <v>0</v>
      </c>
      <c r="Q196" s="6" t="s">
        <v>31</v>
      </c>
      <c r="R196" s="6"/>
      <c r="S196" s="6" t="s">
        <v>40</v>
      </c>
      <c r="T196" s="7"/>
      <c r="U196" s="7"/>
      <c r="V196" s="6">
        <v>1</v>
      </c>
      <c r="W196" s="6">
        <v>13</v>
      </c>
      <c r="X196" s="8" t="s">
        <v>916</v>
      </c>
      <c r="Y196" s="6">
        <v>10</v>
      </c>
      <c r="Z196" s="9">
        <f t="shared" si="0"/>
        <v>30</v>
      </c>
      <c r="AA196" s="10" t="str">
        <f t="shared" si="1"/>
        <v/>
      </c>
      <c r="AB196" s="10" t="str">
        <f t="shared" si="5"/>
        <v/>
      </c>
      <c r="AC196" s="11">
        <f t="shared" si="3"/>
        <v>1</v>
      </c>
      <c r="AD196" s="11">
        <f t="shared" si="4"/>
        <v>30</v>
      </c>
    </row>
    <row r="197" spans="1:30" ht="15.75" customHeight="1">
      <c r="A197" s="6">
        <v>196</v>
      </c>
      <c r="B197" s="7" t="s">
        <v>1183</v>
      </c>
      <c r="C197" s="6">
        <v>432000</v>
      </c>
      <c r="D197" s="6" t="s">
        <v>31</v>
      </c>
      <c r="E197" s="7" t="s">
        <v>145</v>
      </c>
      <c r="F197" s="7" t="s">
        <v>1184</v>
      </c>
      <c r="G197" s="6">
        <v>2616</v>
      </c>
      <c r="H197" s="7" t="s">
        <v>55</v>
      </c>
      <c r="I197" s="7" t="s">
        <v>34</v>
      </c>
      <c r="J197" s="8" t="s">
        <v>1185</v>
      </c>
      <c r="K197" s="7" t="s">
        <v>1186</v>
      </c>
      <c r="L197" s="7" t="s">
        <v>178</v>
      </c>
      <c r="M197" s="7" t="s">
        <v>1187</v>
      </c>
      <c r="N197" s="6">
        <v>0</v>
      </c>
      <c r="O197" s="6">
        <v>7</v>
      </c>
      <c r="P197" s="6">
        <v>0</v>
      </c>
      <c r="Q197" s="6" t="s">
        <v>31</v>
      </c>
      <c r="R197" s="6"/>
      <c r="S197" s="6"/>
      <c r="T197" s="7"/>
      <c r="U197" s="7"/>
      <c r="V197" s="6">
        <v>0</v>
      </c>
      <c r="W197" s="6">
        <v>1640</v>
      </c>
      <c r="X197" s="8" t="s">
        <v>1188</v>
      </c>
      <c r="Y197" s="6">
        <v>3</v>
      </c>
      <c r="Z197" s="9">
        <f t="shared" si="0"/>
        <v>0</v>
      </c>
      <c r="AA197" s="10" t="str">
        <f t="shared" si="1"/>
        <v/>
      </c>
      <c r="AB197" s="10" t="str">
        <f t="shared" si="5"/>
        <v/>
      </c>
      <c r="AC197" s="11">
        <f t="shared" si="3"/>
        <v>0</v>
      </c>
      <c r="AD197" s="11">
        <f t="shared" si="4"/>
        <v>0</v>
      </c>
    </row>
    <row r="198" spans="1:30" ht="15.75" customHeight="1">
      <c r="A198" s="6">
        <v>197</v>
      </c>
      <c r="B198" s="7" t="s">
        <v>1038</v>
      </c>
      <c r="C198" s="6">
        <v>0</v>
      </c>
      <c r="D198" s="6" t="s">
        <v>31</v>
      </c>
      <c r="E198" s="7"/>
      <c r="F198" s="7" t="s">
        <v>1189</v>
      </c>
      <c r="G198" s="6">
        <v>3048</v>
      </c>
      <c r="H198" s="7" t="s">
        <v>1190</v>
      </c>
      <c r="I198" s="7" t="s">
        <v>34</v>
      </c>
      <c r="J198" s="8" t="s">
        <v>1191</v>
      </c>
      <c r="K198" s="7" t="s">
        <v>684</v>
      </c>
      <c r="L198" s="7" t="s">
        <v>685</v>
      </c>
      <c r="M198" s="7" t="s">
        <v>1192</v>
      </c>
      <c r="N198" s="6">
        <v>0</v>
      </c>
      <c r="O198" s="6">
        <v>38</v>
      </c>
      <c r="P198" s="6">
        <v>0</v>
      </c>
      <c r="Q198" s="6" t="s">
        <v>31</v>
      </c>
      <c r="R198" s="6"/>
      <c r="S198" s="6"/>
      <c r="T198" s="7"/>
      <c r="U198" s="7"/>
      <c r="V198" s="6">
        <v>0</v>
      </c>
      <c r="W198" s="6">
        <v>23</v>
      </c>
      <c r="X198" s="8" t="s">
        <v>687</v>
      </c>
      <c r="Y198" s="6">
        <v>9</v>
      </c>
      <c r="Z198" s="9">
        <f t="shared" si="0"/>
        <v>0</v>
      </c>
      <c r="AA198" s="10" t="str">
        <f t="shared" si="1"/>
        <v/>
      </c>
      <c r="AB198" s="10" t="str">
        <f t="shared" si="5"/>
        <v/>
      </c>
      <c r="AC198" s="11">
        <f t="shared" si="3"/>
        <v>0</v>
      </c>
      <c r="AD198" s="11">
        <f t="shared" si="4"/>
        <v>0</v>
      </c>
    </row>
    <row r="199" spans="1:30" ht="15.75" customHeight="1">
      <c r="A199" s="6">
        <v>198</v>
      </c>
      <c r="B199" s="7" t="s">
        <v>1154</v>
      </c>
      <c r="C199" s="6">
        <v>845000</v>
      </c>
      <c r="D199" s="6" t="s">
        <v>31</v>
      </c>
      <c r="E199" s="7"/>
      <c r="F199" s="7" t="s">
        <v>1193</v>
      </c>
      <c r="G199" s="6">
        <v>2024</v>
      </c>
      <c r="H199" s="7" t="s">
        <v>1194</v>
      </c>
      <c r="I199" s="7" t="s">
        <v>34</v>
      </c>
      <c r="J199" s="8" t="s">
        <v>1195</v>
      </c>
      <c r="K199" s="7" t="s">
        <v>1061</v>
      </c>
      <c r="L199" s="7" t="s">
        <v>1062</v>
      </c>
      <c r="M199" s="7" t="s">
        <v>1196</v>
      </c>
      <c r="N199" s="6">
        <v>0</v>
      </c>
      <c r="O199" s="6">
        <v>0</v>
      </c>
      <c r="P199" s="6">
        <v>0</v>
      </c>
      <c r="Q199" s="6" t="s">
        <v>31</v>
      </c>
      <c r="R199" s="6"/>
      <c r="S199" s="6"/>
      <c r="T199" s="7"/>
      <c r="U199" s="7"/>
      <c r="V199" s="6">
        <v>0</v>
      </c>
      <c r="W199" s="6">
        <v>12</v>
      </c>
      <c r="X199" s="8" t="s">
        <v>1064</v>
      </c>
      <c r="Y199" s="6">
        <v>9</v>
      </c>
      <c r="Z199" s="9">
        <f t="shared" si="0"/>
        <v>0</v>
      </c>
      <c r="AA199" s="10" t="str">
        <f t="shared" si="1"/>
        <v/>
      </c>
      <c r="AB199" s="10" t="str">
        <f t="shared" si="5"/>
        <v/>
      </c>
      <c r="AC199" s="11">
        <f t="shared" si="3"/>
        <v>0</v>
      </c>
      <c r="AD199" s="11">
        <f t="shared" si="4"/>
        <v>0</v>
      </c>
    </row>
    <row r="200" spans="1:30" ht="15.75" customHeight="1">
      <c r="A200" s="6">
        <v>199</v>
      </c>
      <c r="B200" s="7" t="s">
        <v>351</v>
      </c>
      <c r="C200" s="6">
        <v>1450000</v>
      </c>
      <c r="D200" s="6" t="s">
        <v>31</v>
      </c>
      <c r="E200" s="7" t="s">
        <v>484</v>
      </c>
      <c r="F200" s="7" t="s">
        <v>1197</v>
      </c>
      <c r="G200" s="6">
        <v>2642</v>
      </c>
      <c r="H200" s="7" t="s">
        <v>55</v>
      </c>
      <c r="I200" s="7" t="s">
        <v>34</v>
      </c>
      <c r="J200" s="8" t="s">
        <v>1198</v>
      </c>
      <c r="K200" s="7" t="s">
        <v>1199</v>
      </c>
      <c r="L200" s="7" t="s">
        <v>178</v>
      </c>
      <c r="M200" s="7" t="s">
        <v>1200</v>
      </c>
      <c r="N200" s="6">
        <v>0</v>
      </c>
      <c r="O200" s="6">
        <v>6</v>
      </c>
      <c r="P200" s="6">
        <v>0</v>
      </c>
      <c r="Q200" s="6" t="s">
        <v>31</v>
      </c>
      <c r="R200" s="6"/>
      <c r="S200" s="6" t="s">
        <v>40</v>
      </c>
      <c r="T200" s="7"/>
      <c r="U200" s="7"/>
      <c r="V200" s="6">
        <v>4</v>
      </c>
      <c r="W200" s="6">
        <v>11864</v>
      </c>
      <c r="X200" s="8" t="s">
        <v>1201</v>
      </c>
      <c r="Y200" s="6">
        <v>7</v>
      </c>
      <c r="Z200" s="9">
        <f t="shared" si="0"/>
        <v>120</v>
      </c>
      <c r="AA200" s="10" t="str">
        <f t="shared" si="1"/>
        <v/>
      </c>
      <c r="AB200" s="10" t="str">
        <f t="shared" si="5"/>
        <v/>
      </c>
      <c r="AC200" s="11">
        <f t="shared" si="3"/>
        <v>4</v>
      </c>
      <c r="AD200" s="11">
        <f t="shared" si="4"/>
        <v>120</v>
      </c>
    </row>
    <row r="201" spans="1:30" ht="15.75" customHeight="1">
      <c r="A201" s="6">
        <v>200</v>
      </c>
      <c r="B201" s="7" t="s">
        <v>1202</v>
      </c>
      <c r="C201" s="6">
        <v>4200000</v>
      </c>
      <c r="D201" s="6" t="s">
        <v>31</v>
      </c>
      <c r="E201" s="7"/>
      <c r="F201" s="7" t="s">
        <v>1203</v>
      </c>
      <c r="G201" s="6">
        <v>901</v>
      </c>
      <c r="H201" s="7" t="s">
        <v>1204</v>
      </c>
      <c r="I201" s="7" t="s">
        <v>34</v>
      </c>
      <c r="J201" s="8" t="s">
        <v>1205</v>
      </c>
      <c r="K201" s="7" t="s">
        <v>1206</v>
      </c>
      <c r="L201" s="7" t="s">
        <v>1207</v>
      </c>
      <c r="M201" s="7" t="s">
        <v>1208</v>
      </c>
      <c r="N201" s="6">
        <v>0</v>
      </c>
      <c r="O201" s="6">
        <v>1</v>
      </c>
      <c r="P201" s="6">
        <v>0</v>
      </c>
      <c r="Q201" s="6" t="s">
        <v>31</v>
      </c>
      <c r="R201" s="6"/>
      <c r="S201" s="6"/>
      <c r="T201" s="7"/>
      <c r="U201" s="7"/>
      <c r="V201" s="6">
        <v>0</v>
      </c>
      <c r="W201" s="6">
        <v>111</v>
      </c>
      <c r="X201" s="8" t="s">
        <v>1209</v>
      </c>
      <c r="Y201" s="6">
        <v>8</v>
      </c>
      <c r="Z201" s="9">
        <f t="shared" si="0"/>
        <v>0</v>
      </c>
      <c r="AA201" s="10" t="str">
        <f t="shared" si="1"/>
        <v/>
      </c>
      <c r="AB201" s="10" t="str">
        <f t="shared" si="5"/>
        <v/>
      </c>
      <c r="AC201" s="11">
        <f t="shared" si="3"/>
        <v>0</v>
      </c>
      <c r="AD201" s="11">
        <f t="shared" si="4"/>
        <v>0</v>
      </c>
    </row>
    <row r="202" spans="1:30" ht="15.75" customHeight="1">
      <c r="A202" s="6">
        <v>201</v>
      </c>
      <c r="B202" s="7" t="s">
        <v>710</v>
      </c>
      <c r="C202" s="6">
        <v>5000000</v>
      </c>
      <c r="D202" s="6" t="s">
        <v>31</v>
      </c>
      <c r="E202" s="7"/>
      <c r="F202" s="7" t="s">
        <v>1210</v>
      </c>
      <c r="G202" s="6">
        <v>1924</v>
      </c>
      <c r="H202" s="7" t="s">
        <v>1211</v>
      </c>
      <c r="I202" s="7" t="s">
        <v>34</v>
      </c>
      <c r="J202" s="8" t="s">
        <v>1212</v>
      </c>
      <c r="K202" s="7" t="s">
        <v>1213</v>
      </c>
      <c r="L202" s="7" t="s">
        <v>1214</v>
      </c>
      <c r="M202" s="7" t="s">
        <v>1215</v>
      </c>
      <c r="N202" s="6">
        <v>0</v>
      </c>
      <c r="O202" s="6">
        <v>0</v>
      </c>
      <c r="P202" s="6">
        <v>0</v>
      </c>
      <c r="Q202" s="6" t="s">
        <v>31</v>
      </c>
      <c r="R202" s="6"/>
      <c r="S202" s="6"/>
      <c r="T202" s="7"/>
      <c r="U202" s="7"/>
      <c r="V202" s="6">
        <v>1</v>
      </c>
      <c r="W202" s="6">
        <v>11</v>
      </c>
      <c r="X202" s="8" t="s">
        <v>1216</v>
      </c>
      <c r="Y202" s="6">
        <v>10</v>
      </c>
      <c r="Z202" s="9">
        <f t="shared" si="0"/>
        <v>30</v>
      </c>
      <c r="AA202" s="10" t="str">
        <f t="shared" si="1"/>
        <v/>
      </c>
      <c r="AB202" s="10" t="str">
        <f t="shared" si="5"/>
        <v/>
      </c>
      <c r="AC202" s="11">
        <f t="shared" si="3"/>
        <v>1</v>
      </c>
      <c r="AD202" s="11">
        <f t="shared" si="4"/>
        <v>30</v>
      </c>
    </row>
    <row r="203" spans="1:30" ht="15.75" customHeight="1">
      <c r="A203" s="6">
        <v>202</v>
      </c>
      <c r="B203" s="7" t="s">
        <v>1217</v>
      </c>
      <c r="C203" s="6">
        <v>426800</v>
      </c>
      <c r="D203" s="6" t="s">
        <v>31</v>
      </c>
      <c r="E203" s="7"/>
      <c r="F203" s="7" t="s">
        <v>1218</v>
      </c>
      <c r="G203" s="6">
        <v>1893</v>
      </c>
      <c r="H203" s="7" t="s">
        <v>1219</v>
      </c>
      <c r="I203" s="7" t="s">
        <v>34</v>
      </c>
      <c r="J203" s="8" t="s">
        <v>1220</v>
      </c>
      <c r="K203" s="7" t="s">
        <v>471</v>
      </c>
      <c r="L203" s="7" t="s">
        <v>472</v>
      </c>
      <c r="M203" s="7" t="s">
        <v>1221</v>
      </c>
      <c r="N203" s="6">
        <v>0</v>
      </c>
      <c r="O203" s="6">
        <v>12</v>
      </c>
      <c r="P203" s="6">
        <v>0</v>
      </c>
      <c r="Q203" s="6" t="s">
        <v>31</v>
      </c>
      <c r="R203" s="6"/>
      <c r="S203" s="6"/>
      <c r="T203" s="7"/>
      <c r="U203" s="7"/>
      <c r="V203" s="6">
        <v>2</v>
      </c>
      <c r="W203" s="6">
        <v>11733</v>
      </c>
      <c r="X203" s="8" t="s">
        <v>474</v>
      </c>
      <c r="Y203" s="6">
        <v>6</v>
      </c>
      <c r="Z203" s="9">
        <f t="shared" si="0"/>
        <v>60</v>
      </c>
      <c r="AA203" s="10" t="str">
        <f t="shared" si="1"/>
        <v/>
      </c>
      <c r="AB203" s="10" t="str">
        <f t="shared" si="5"/>
        <v/>
      </c>
      <c r="AC203" s="11">
        <f t="shared" si="3"/>
        <v>2</v>
      </c>
      <c r="AD203" s="11">
        <f t="shared" si="4"/>
        <v>60</v>
      </c>
    </row>
    <row r="204" spans="1:30" ht="15.75" customHeight="1">
      <c r="A204" s="6">
        <v>203</v>
      </c>
      <c r="B204" s="7" t="s">
        <v>1217</v>
      </c>
      <c r="C204" s="6">
        <v>1000000</v>
      </c>
      <c r="D204" s="6" t="s">
        <v>31</v>
      </c>
      <c r="E204" s="7"/>
      <c r="F204" s="7" t="s">
        <v>1222</v>
      </c>
      <c r="G204" s="6">
        <v>1895</v>
      </c>
      <c r="H204" s="7" t="s">
        <v>1223</v>
      </c>
      <c r="I204" s="7" t="s">
        <v>34</v>
      </c>
      <c r="J204" s="8" t="s">
        <v>1224</v>
      </c>
      <c r="K204" s="7" t="s">
        <v>471</v>
      </c>
      <c r="L204" s="7" t="s">
        <v>472</v>
      </c>
      <c r="M204" s="7" t="s">
        <v>1225</v>
      </c>
      <c r="N204" s="6">
        <v>0</v>
      </c>
      <c r="O204" s="6">
        <v>12</v>
      </c>
      <c r="P204" s="6">
        <v>0</v>
      </c>
      <c r="Q204" s="6" t="s">
        <v>31</v>
      </c>
      <c r="R204" s="6"/>
      <c r="S204" s="6"/>
      <c r="T204" s="7"/>
      <c r="U204" s="7"/>
      <c r="V204" s="6">
        <v>1</v>
      </c>
      <c r="W204" s="6">
        <v>14987</v>
      </c>
      <c r="X204" s="8" t="s">
        <v>474</v>
      </c>
      <c r="Y204" s="6">
        <v>4</v>
      </c>
      <c r="Z204" s="9">
        <f t="shared" si="0"/>
        <v>30</v>
      </c>
      <c r="AA204" s="10" t="str">
        <f t="shared" si="1"/>
        <v/>
      </c>
      <c r="AB204" s="10" t="str">
        <f t="shared" si="5"/>
        <v/>
      </c>
      <c r="AC204" s="11">
        <f t="shared" si="3"/>
        <v>1</v>
      </c>
      <c r="AD204" s="11">
        <f t="shared" si="4"/>
        <v>30</v>
      </c>
    </row>
    <row r="205" spans="1:30" ht="15.75" customHeight="1">
      <c r="A205" s="6">
        <v>204</v>
      </c>
      <c r="B205" s="7" t="s">
        <v>1226</v>
      </c>
      <c r="C205" s="6">
        <v>610000</v>
      </c>
      <c r="D205" s="6" t="s">
        <v>31</v>
      </c>
      <c r="E205" s="7"/>
      <c r="F205" s="7" t="s">
        <v>1227</v>
      </c>
      <c r="G205" s="6">
        <v>2161</v>
      </c>
      <c r="H205" s="7" t="s">
        <v>1228</v>
      </c>
      <c r="I205" s="7" t="s">
        <v>34</v>
      </c>
      <c r="J205" s="8" t="s">
        <v>1229</v>
      </c>
      <c r="K205" s="7" t="s">
        <v>635</v>
      </c>
      <c r="L205" s="7" t="s">
        <v>636</v>
      </c>
      <c r="M205" s="7" t="s">
        <v>1230</v>
      </c>
      <c r="N205" s="6">
        <v>0</v>
      </c>
      <c r="O205" s="6">
        <v>11</v>
      </c>
      <c r="P205" s="6">
        <v>0</v>
      </c>
      <c r="Q205" s="6" t="s">
        <v>31</v>
      </c>
      <c r="R205" s="6"/>
      <c r="S205" s="6"/>
      <c r="T205" s="7"/>
      <c r="U205" s="7"/>
      <c r="V205" s="6">
        <v>10</v>
      </c>
      <c r="W205" s="6">
        <v>1759</v>
      </c>
      <c r="X205" s="8" t="s">
        <v>638</v>
      </c>
      <c r="Y205" s="6">
        <v>10</v>
      </c>
      <c r="Z205" s="9">
        <f t="shared" si="0"/>
        <v>300</v>
      </c>
      <c r="AA205" s="10" t="str">
        <f t="shared" si="1"/>
        <v/>
      </c>
      <c r="AB205" s="10" t="str">
        <f t="shared" si="5"/>
        <v/>
      </c>
      <c r="AC205" s="11">
        <f t="shared" si="3"/>
        <v>10</v>
      </c>
      <c r="AD205" s="11">
        <f t="shared" si="4"/>
        <v>300</v>
      </c>
    </row>
    <row r="206" spans="1:30" ht="15.75" customHeight="1">
      <c r="A206" s="6">
        <v>205</v>
      </c>
      <c r="B206" s="7" t="s">
        <v>1231</v>
      </c>
      <c r="C206" s="6">
        <v>2800000</v>
      </c>
      <c r="D206" s="6" t="s">
        <v>31</v>
      </c>
      <c r="E206" s="7"/>
      <c r="F206" s="7" t="s">
        <v>1232</v>
      </c>
      <c r="G206" s="6">
        <v>1644</v>
      </c>
      <c r="H206" s="7" t="s">
        <v>730</v>
      </c>
      <c r="I206" s="7" t="s">
        <v>34</v>
      </c>
      <c r="J206" s="8" t="s">
        <v>1233</v>
      </c>
      <c r="K206" s="7" t="s">
        <v>732</v>
      </c>
      <c r="L206" s="7" t="s">
        <v>733</v>
      </c>
      <c r="M206" s="7" t="s">
        <v>1234</v>
      </c>
      <c r="N206" s="6">
        <v>0</v>
      </c>
      <c r="O206" s="6">
        <v>1</v>
      </c>
      <c r="P206" s="6">
        <v>0</v>
      </c>
      <c r="Q206" s="6" t="s">
        <v>31</v>
      </c>
      <c r="R206" s="6"/>
      <c r="S206" s="6"/>
      <c r="T206" s="7"/>
      <c r="U206" s="7"/>
      <c r="V206" s="6">
        <v>1</v>
      </c>
      <c r="W206" s="6">
        <v>215</v>
      </c>
      <c r="X206" s="8" t="s">
        <v>735</v>
      </c>
      <c r="Y206" s="6">
        <v>5</v>
      </c>
      <c r="Z206" s="9">
        <f t="shared" si="0"/>
        <v>30</v>
      </c>
      <c r="AA206" s="10" t="str">
        <f t="shared" si="1"/>
        <v/>
      </c>
      <c r="AB206" s="10" t="str">
        <f t="shared" si="5"/>
        <v/>
      </c>
      <c r="AC206" s="11">
        <f t="shared" si="3"/>
        <v>1</v>
      </c>
      <c r="AD206" s="11">
        <f t="shared" si="4"/>
        <v>30</v>
      </c>
    </row>
    <row r="207" spans="1:30" ht="15.75" customHeight="1">
      <c r="A207" s="6">
        <v>206</v>
      </c>
      <c r="B207" s="7" t="s">
        <v>1235</v>
      </c>
      <c r="C207" s="6">
        <v>4550000</v>
      </c>
      <c r="D207" s="6" t="s">
        <v>31</v>
      </c>
      <c r="E207" s="7"/>
      <c r="F207" s="7" t="s">
        <v>1236</v>
      </c>
      <c r="G207" s="6">
        <v>363</v>
      </c>
      <c r="H207" s="7" t="s">
        <v>345</v>
      </c>
      <c r="I207" s="7" t="s">
        <v>34</v>
      </c>
      <c r="J207" s="8" t="s">
        <v>1237</v>
      </c>
      <c r="K207" s="7" t="s">
        <v>1238</v>
      </c>
      <c r="L207" s="7" t="s">
        <v>178</v>
      </c>
      <c r="M207" s="7" t="s">
        <v>1239</v>
      </c>
      <c r="N207" s="6">
        <v>0</v>
      </c>
      <c r="O207" s="6">
        <v>4</v>
      </c>
      <c r="P207" s="6">
        <v>0</v>
      </c>
      <c r="Q207" s="6" t="s">
        <v>31</v>
      </c>
      <c r="R207" s="6"/>
      <c r="S207" s="6"/>
      <c r="T207" s="7"/>
      <c r="U207" s="7"/>
      <c r="V207" s="6">
        <v>0</v>
      </c>
      <c r="W207" s="6">
        <v>264</v>
      </c>
      <c r="X207" s="8" t="s">
        <v>1240</v>
      </c>
      <c r="Y207" s="6">
        <v>10</v>
      </c>
      <c r="Z207" s="9">
        <f t="shared" si="0"/>
        <v>0</v>
      </c>
      <c r="AA207" s="10" t="str">
        <f t="shared" si="1"/>
        <v/>
      </c>
      <c r="AB207" s="10" t="str">
        <f t="shared" si="5"/>
        <v/>
      </c>
      <c r="AC207" s="11">
        <f t="shared" si="3"/>
        <v>0</v>
      </c>
      <c r="AD207" s="11">
        <f t="shared" si="4"/>
        <v>0</v>
      </c>
    </row>
    <row r="208" spans="1:30" ht="15.75" customHeight="1">
      <c r="A208" s="6">
        <v>207</v>
      </c>
      <c r="B208" s="7" t="s">
        <v>1241</v>
      </c>
      <c r="C208" s="6">
        <v>620000</v>
      </c>
      <c r="D208" s="6" t="s">
        <v>31</v>
      </c>
      <c r="E208" s="7"/>
      <c r="F208" s="7" t="s">
        <v>1242</v>
      </c>
      <c r="G208" s="6">
        <v>312</v>
      </c>
      <c r="H208" s="7" t="s">
        <v>44</v>
      </c>
      <c r="I208" s="7" t="s">
        <v>34</v>
      </c>
      <c r="J208" s="8" t="s">
        <v>1243</v>
      </c>
      <c r="K208" s="7" t="s">
        <v>421</v>
      </c>
      <c r="L208" s="7" t="s">
        <v>422</v>
      </c>
      <c r="M208" s="7" t="s">
        <v>1244</v>
      </c>
      <c r="N208" s="6">
        <v>0</v>
      </c>
      <c r="O208" s="6">
        <v>32</v>
      </c>
      <c r="P208" s="6">
        <v>0</v>
      </c>
      <c r="Q208" s="6" t="s">
        <v>31</v>
      </c>
      <c r="R208" s="6"/>
      <c r="S208" s="6"/>
      <c r="T208" s="7"/>
      <c r="U208" s="7"/>
      <c r="V208" s="6">
        <v>8</v>
      </c>
      <c r="W208" s="6">
        <v>94</v>
      </c>
      <c r="X208" s="8" t="s">
        <v>424</v>
      </c>
      <c r="Y208" s="6">
        <v>8</v>
      </c>
      <c r="Z208" s="9">
        <f t="shared" si="0"/>
        <v>240</v>
      </c>
      <c r="AA208" s="10" t="str">
        <f t="shared" si="1"/>
        <v/>
      </c>
      <c r="AB208" s="10" t="str">
        <f t="shared" si="5"/>
        <v/>
      </c>
      <c r="AC208" s="11">
        <f t="shared" si="3"/>
        <v>8</v>
      </c>
      <c r="AD208" s="11">
        <f t="shared" si="4"/>
        <v>240</v>
      </c>
    </row>
    <row r="209" spans="1:30" ht="15.75" customHeight="1">
      <c r="A209" s="6">
        <v>208</v>
      </c>
      <c r="B209" s="7" t="s">
        <v>1245</v>
      </c>
      <c r="C209" s="6">
        <v>5590000</v>
      </c>
      <c r="D209" s="6" t="s">
        <v>31</v>
      </c>
      <c r="E209" s="7"/>
      <c r="F209" s="7" t="s">
        <v>1246</v>
      </c>
      <c r="G209" s="6">
        <v>1478</v>
      </c>
      <c r="H209" s="7" t="s">
        <v>1247</v>
      </c>
      <c r="I209" s="7" t="s">
        <v>34</v>
      </c>
      <c r="J209" s="8" t="s">
        <v>1248</v>
      </c>
      <c r="K209" s="7" t="s">
        <v>431</v>
      </c>
      <c r="L209" s="7" t="s">
        <v>432</v>
      </c>
      <c r="M209" s="7" t="s">
        <v>1249</v>
      </c>
      <c r="N209" s="6">
        <v>0</v>
      </c>
      <c r="O209" s="6">
        <v>9</v>
      </c>
      <c r="P209" s="6">
        <v>0</v>
      </c>
      <c r="Q209" s="6" t="s">
        <v>31</v>
      </c>
      <c r="R209" s="6"/>
      <c r="S209" s="6"/>
      <c r="T209" s="7"/>
      <c r="U209" s="7"/>
      <c r="V209" s="6">
        <v>280</v>
      </c>
      <c r="W209" s="6">
        <v>11478</v>
      </c>
      <c r="X209" s="8" t="s">
        <v>434</v>
      </c>
      <c r="Y209" s="6">
        <v>10</v>
      </c>
      <c r="Z209" s="9">
        <f t="shared" si="0"/>
        <v>8400</v>
      </c>
      <c r="AA209" s="10" t="str">
        <f t="shared" si="1"/>
        <v/>
      </c>
      <c r="AB209" s="10" t="str">
        <f t="shared" si="5"/>
        <v/>
      </c>
      <c r="AC209" s="11">
        <f t="shared" si="3"/>
        <v>280</v>
      </c>
      <c r="AD209" s="11">
        <f t="shared" si="4"/>
        <v>8400</v>
      </c>
    </row>
    <row r="210" spans="1:30" ht="15.75" customHeight="1">
      <c r="A210" s="6">
        <v>209</v>
      </c>
      <c r="B210" s="7" t="s">
        <v>1250</v>
      </c>
      <c r="C210" s="6">
        <v>1100000</v>
      </c>
      <c r="D210" s="6" t="s">
        <v>31</v>
      </c>
      <c r="E210" s="7"/>
      <c r="F210" s="7" t="s">
        <v>1251</v>
      </c>
      <c r="G210" s="6">
        <v>637</v>
      </c>
      <c r="H210" s="7" t="s">
        <v>345</v>
      </c>
      <c r="I210" s="7" t="s">
        <v>34</v>
      </c>
      <c r="J210" s="8" t="s">
        <v>1252</v>
      </c>
      <c r="K210" s="7" t="s">
        <v>1253</v>
      </c>
      <c r="L210" s="7" t="s">
        <v>178</v>
      </c>
      <c r="M210" s="7" t="s">
        <v>1254</v>
      </c>
      <c r="N210" s="6">
        <v>0</v>
      </c>
      <c r="O210" s="6">
        <v>0</v>
      </c>
      <c r="P210" s="6">
        <v>0</v>
      </c>
      <c r="Q210" s="6" t="s">
        <v>31</v>
      </c>
      <c r="R210" s="6"/>
      <c r="S210" s="6"/>
      <c r="T210" s="7"/>
      <c r="U210" s="7"/>
      <c r="V210" s="6">
        <v>2</v>
      </c>
      <c r="W210" s="6">
        <v>3365</v>
      </c>
      <c r="X210" s="8" t="s">
        <v>1255</v>
      </c>
      <c r="Y210" s="6">
        <v>6</v>
      </c>
      <c r="Z210" s="9">
        <f t="shared" si="0"/>
        <v>60</v>
      </c>
      <c r="AA210" s="10" t="str">
        <f t="shared" si="1"/>
        <v/>
      </c>
      <c r="AB210" s="10" t="str">
        <f t="shared" si="5"/>
        <v/>
      </c>
      <c r="AC210" s="11">
        <f t="shared" si="3"/>
        <v>2</v>
      </c>
      <c r="AD210" s="11">
        <f t="shared" si="4"/>
        <v>60</v>
      </c>
    </row>
    <row r="211" spans="1:30" ht="15.75" customHeight="1">
      <c r="A211" s="6">
        <v>210</v>
      </c>
      <c r="B211" s="7" t="s">
        <v>1256</v>
      </c>
      <c r="C211" s="6">
        <v>1100000</v>
      </c>
      <c r="D211" s="6" t="s">
        <v>31</v>
      </c>
      <c r="E211" s="7"/>
      <c r="F211" s="7" t="s">
        <v>1257</v>
      </c>
      <c r="G211" s="6">
        <v>1977</v>
      </c>
      <c r="H211" s="7" t="s">
        <v>1258</v>
      </c>
      <c r="I211" s="7" t="s">
        <v>34</v>
      </c>
      <c r="J211" s="8" t="s">
        <v>1259</v>
      </c>
      <c r="K211" s="7" t="s">
        <v>1260</v>
      </c>
      <c r="L211" s="7" t="s">
        <v>1261</v>
      </c>
      <c r="M211" s="7" t="s">
        <v>1262</v>
      </c>
      <c r="N211" s="6">
        <v>0</v>
      </c>
      <c r="O211" s="6">
        <v>4</v>
      </c>
      <c r="P211" s="6">
        <v>0</v>
      </c>
      <c r="Q211" s="6" t="s">
        <v>31</v>
      </c>
      <c r="R211" s="6"/>
      <c r="S211" s="6"/>
      <c r="T211" s="7"/>
      <c r="U211" s="7"/>
      <c r="V211" s="6">
        <v>87</v>
      </c>
      <c r="W211" s="6">
        <v>2414</v>
      </c>
      <c r="X211" s="8" t="s">
        <v>1263</v>
      </c>
      <c r="Y211" s="6">
        <v>7</v>
      </c>
      <c r="Z211" s="9">
        <f t="shared" si="0"/>
        <v>2610</v>
      </c>
      <c r="AA211" s="10" t="str">
        <f t="shared" si="1"/>
        <v/>
      </c>
      <c r="AB211" s="10" t="str">
        <f t="shared" si="5"/>
        <v/>
      </c>
      <c r="AC211" s="11">
        <f t="shared" si="3"/>
        <v>87</v>
      </c>
      <c r="AD211" s="11">
        <f t="shared" si="4"/>
        <v>2610</v>
      </c>
    </row>
    <row r="212" spans="1:30" ht="15.75" customHeight="1">
      <c r="A212" s="6">
        <v>211</v>
      </c>
      <c r="B212" s="7" t="s">
        <v>1264</v>
      </c>
      <c r="C212" s="6">
        <v>700000</v>
      </c>
      <c r="D212" s="6" t="s">
        <v>31</v>
      </c>
      <c r="E212" s="7"/>
      <c r="F212" s="7" t="s">
        <v>1265</v>
      </c>
      <c r="G212" s="6">
        <v>3498</v>
      </c>
      <c r="H212" s="7" t="s">
        <v>1266</v>
      </c>
      <c r="I212" s="7" t="s">
        <v>34</v>
      </c>
      <c r="J212" s="8" t="s">
        <v>1267</v>
      </c>
      <c r="K212" s="7" t="s">
        <v>562</v>
      </c>
      <c r="L212" s="7" t="s">
        <v>563</v>
      </c>
      <c r="M212" s="7" t="s">
        <v>1268</v>
      </c>
      <c r="N212" s="6">
        <v>0</v>
      </c>
      <c r="O212" s="6">
        <v>7</v>
      </c>
      <c r="P212" s="6">
        <v>0</v>
      </c>
      <c r="Q212" s="6" t="s">
        <v>31</v>
      </c>
      <c r="R212" s="6"/>
      <c r="S212" s="6" t="s">
        <v>40</v>
      </c>
      <c r="T212" s="7"/>
      <c r="U212" s="7"/>
      <c r="V212" s="6">
        <v>3</v>
      </c>
      <c r="W212" s="6">
        <v>1644</v>
      </c>
      <c r="X212" s="8" t="s">
        <v>565</v>
      </c>
      <c r="Y212" s="6">
        <v>10</v>
      </c>
      <c r="Z212" s="9">
        <f t="shared" si="0"/>
        <v>90</v>
      </c>
      <c r="AA212" s="10" t="str">
        <f t="shared" si="1"/>
        <v/>
      </c>
      <c r="AB212" s="10" t="str">
        <f t="shared" si="5"/>
        <v/>
      </c>
      <c r="AC212" s="11">
        <f t="shared" si="3"/>
        <v>3</v>
      </c>
      <c r="AD212" s="11">
        <f t="shared" si="4"/>
        <v>90</v>
      </c>
    </row>
    <row r="213" spans="1:30" ht="15.75" customHeight="1">
      <c r="A213" s="6">
        <v>212</v>
      </c>
      <c r="B213" s="7" t="s">
        <v>1269</v>
      </c>
      <c r="C213" s="6">
        <v>620000</v>
      </c>
      <c r="D213" s="6" t="s">
        <v>31</v>
      </c>
      <c r="E213" s="7"/>
      <c r="F213" s="7" t="s">
        <v>1270</v>
      </c>
      <c r="G213" s="6">
        <v>353</v>
      </c>
      <c r="H213" s="7" t="s">
        <v>1271</v>
      </c>
      <c r="I213" s="7" t="s">
        <v>34</v>
      </c>
      <c r="J213" s="8" t="s">
        <v>1272</v>
      </c>
      <c r="K213" s="7" t="s">
        <v>421</v>
      </c>
      <c r="L213" s="7" t="s">
        <v>422</v>
      </c>
      <c r="M213" s="7" t="s">
        <v>1273</v>
      </c>
      <c r="N213" s="6">
        <v>0</v>
      </c>
      <c r="O213" s="6">
        <v>32</v>
      </c>
      <c r="P213" s="6">
        <v>0</v>
      </c>
      <c r="Q213" s="6" t="s">
        <v>31</v>
      </c>
      <c r="R213" s="6"/>
      <c r="S213" s="6"/>
      <c r="T213" s="7"/>
      <c r="U213" s="7"/>
      <c r="V213" s="6">
        <v>4</v>
      </c>
      <c r="W213" s="6">
        <v>95</v>
      </c>
      <c r="X213" s="8" t="s">
        <v>424</v>
      </c>
      <c r="Y213" s="6">
        <v>8</v>
      </c>
      <c r="Z213" s="9">
        <f t="shared" si="0"/>
        <v>120</v>
      </c>
      <c r="AA213" s="10" t="str">
        <f t="shared" si="1"/>
        <v/>
      </c>
      <c r="AB213" s="10" t="str">
        <f t="shared" si="5"/>
        <v/>
      </c>
      <c r="AC213" s="11">
        <f t="shared" si="3"/>
        <v>4</v>
      </c>
      <c r="AD213" s="11">
        <f t="shared" si="4"/>
        <v>120</v>
      </c>
    </row>
    <row r="214" spans="1:30" ht="15.75" customHeight="1">
      <c r="A214" s="6">
        <v>213</v>
      </c>
      <c r="B214" s="7" t="s">
        <v>1274</v>
      </c>
      <c r="C214" s="6">
        <v>4250000</v>
      </c>
      <c r="D214" s="6" t="s">
        <v>31</v>
      </c>
      <c r="E214" s="7"/>
      <c r="F214" s="7" t="s">
        <v>1275</v>
      </c>
      <c r="G214" s="6">
        <v>2075</v>
      </c>
      <c r="H214" s="7" t="s">
        <v>1276</v>
      </c>
      <c r="I214" s="7" t="s">
        <v>34</v>
      </c>
      <c r="J214" s="8" t="s">
        <v>1277</v>
      </c>
      <c r="K214" s="7" t="s">
        <v>1278</v>
      </c>
      <c r="L214" s="7" t="s">
        <v>1279</v>
      </c>
      <c r="M214" s="7" t="s">
        <v>1280</v>
      </c>
      <c r="N214" s="6">
        <v>0</v>
      </c>
      <c r="O214" s="6">
        <v>2</v>
      </c>
      <c r="P214" s="6">
        <v>0</v>
      </c>
      <c r="Q214" s="6" t="s">
        <v>31</v>
      </c>
      <c r="R214" s="6"/>
      <c r="S214" s="6"/>
      <c r="T214" s="7"/>
      <c r="U214" s="7"/>
      <c r="V214" s="6">
        <v>0</v>
      </c>
      <c r="W214" s="6">
        <v>52</v>
      </c>
      <c r="X214" s="8" t="s">
        <v>1281</v>
      </c>
      <c r="Y214" s="6">
        <v>10</v>
      </c>
      <c r="Z214" s="9">
        <f t="shared" si="0"/>
        <v>0</v>
      </c>
      <c r="AA214" s="10" t="str">
        <f t="shared" si="1"/>
        <v/>
      </c>
      <c r="AB214" s="10" t="str">
        <f t="shared" si="5"/>
        <v/>
      </c>
      <c r="AC214" s="11">
        <f t="shared" si="3"/>
        <v>0</v>
      </c>
      <c r="AD214" s="11">
        <f t="shared" si="4"/>
        <v>0</v>
      </c>
    </row>
    <row r="215" spans="1:30" ht="15.75" customHeight="1">
      <c r="A215" s="6">
        <v>214</v>
      </c>
      <c r="B215" s="7" t="s">
        <v>1282</v>
      </c>
      <c r="C215" s="6">
        <v>2792000</v>
      </c>
      <c r="D215" s="6" t="s">
        <v>31</v>
      </c>
      <c r="E215" s="7"/>
      <c r="F215" s="7" t="s">
        <v>1283</v>
      </c>
      <c r="G215" s="6">
        <v>2975</v>
      </c>
      <c r="H215" s="7" t="s">
        <v>835</v>
      </c>
      <c r="I215" s="7" t="s">
        <v>34</v>
      </c>
      <c r="J215" s="8" t="s">
        <v>1284</v>
      </c>
      <c r="K215" s="7" t="s">
        <v>562</v>
      </c>
      <c r="L215" s="7" t="s">
        <v>563</v>
      </c>
      <c r="M215" s="7" t="s">
        <v>1285</v>
      </c>
      <c r="N215" s="6">
        <v>0</v>
      </c>
      <c r="O215" s="6">
        <v>7</v>
      </c>
      <c r="P215" s="6">
        <v>0</v>
      </c>
      <c r="Q215" s="6" t="s">
        <v>31</v>
      </c>
      <c r="R215" s="6"/>
      <c r="S215" s="6" t="s">
        <v>40</v>
      </c>
      <c r="T215" s="7"/>
      <c r="U215" s="7"/>
      <c r="V215" s="6">
        <v>3</v>
      </c>
      <c r="W215" s="6">
        <v>96</v>
      </c>
      <c r="X215" s="8" t="s">
        <v>565</v>
      </c>
      <c r="Y215" s="6">
        <v>10</v>
      </c>
      <c r="Z215" s="9">
        <f t="shared" si="0"/>
        <v>90</v>
      </c>
      <c r="AA215" s="10" t="str">
        <f t="shared" si="1"/>
        <v/>
      </c>
      <c r="AB215" s="10" t="str">
        <f t="shared" si="5"/>
        <v/>
      </c>
      <c r="AC215" s="11">
        <f t="shared" si="3"/>
        <v>3</v>
      </c>
      <c r="AD215" s="11">
        <f t="shared" si="4"/>
        <v>90</v>
      </c>
    </row>
    <row r="216" spans="1:30" ht="15.75" customHeight="1">
      <c r="A216" s="6">
        <v>215</v>
      </c>
      <c r="B216" s="7" t="s">
        <v>1286</v>
      </c>
      <c r="C216" s="6">
        <v>320000</v>
      </c>
      <c r="D216" s="6" t="s">
        <v>31</v>
      </c>
      <c r="E216" s="7"/>
      <c r="F216" s="7" t="s">
        <v>1287</v>
      </c>
      <c r="G216" s="6">
        <v>1870</v>
      </c>
      <c r="H216" s="7" t="s">
        <v>55</v>
      </c>
      <c r="I216" s="7" t="s">
        <v>34</v>
      </c>
      <c r="J216" s="8" t="s">
        <v>1288</v>
      </c>
      <c r="K216" s="7" t="s">
        <v>1289</v>
      </c>
      <c r="L216" s="7" t="s">
        <v>1290</v>
      </c>
      <c r="M216" s="7" t="s">
        <v>1291</v>
      </c>
      <c r="N216" s="6">
        <v>0</v>
      </c>
      <c r="O216" s="6">
        <v>14</v>
      </c>
      <c r="P216" s="6">
        <v>2</v>
      </c>
      <c r="Q216" s="6" t="s">
        <v>31</v>
      </c>
      <c r="R216" s="6"/>
      <c r="S216" s="6"/>
      <c r="T216" s="7"/>
      <c r="U216" s="7"/>
      <c r="V216" s="6">
        <v>8</v>
      </c>
      <c r="W216" s="6">
        <v>2104</v>
      </c>
      <c r="X216" s="8" t="s">
        <v>1292</v>
      </c>
      <c r="Y216" s="6">
        <v>11</v>
      </c>
      <c r="Z216" s="9">
        <f t="shared" si="0"/>
        <v>240</v>
      </c>
      <c r="AA216" s="10" t="str">
        <f t="shared" si="1"/>
        <v/>
      </c>
      <c r="AB216" s="10" t="str">
        <f t="shared" si="5"/>
        <v/>
      </c>
      <c r="AC216" s="11">
        <f t="shared" si="3"/>
        <v>8</v>
      </c>
      <c r="AD216" s="11">
        <f t="shared" si="4"/>
        <v>240</v>
      </c>
    </row>
    <row r="217" spans="1:30" ht="15.75" customHeight="1">
      <c r="A217" s="6">
        <v>216</v>
      </c>
      <c r="B217" s="7" t="s">
        <v>1293</v>
      </c>
      <c r="C217" s="6">
        <v>500000</v>
      </c>
      <c r="D217" s="6" t="s">
        <v>31</v>
      </c>
      <c r="E217" s="7"/>
      <c r="F217" s="7" t="s">
        <v>1294</v>
      </c>
      <c r="G217" s="6">
        <v>3665</v>
      </c>
      <c r="H217" s="7" t="s">
        <v>191</v>
      </c>
      <c r="I217" s="7" t="s">
        <v>34</v>
      </c>
      <c r="J217" s="8" t="s">
        <v>1295</v>
      </c>
      <c r="K217" s="7" t="s">
        <v>1296</v>
      </c>
      <c r="L217" s="7" t="s">
        <v>1297</v>
      </c>
      <c r="M217" s="7" t="s">
        <v>1298</v>
      </c>
      <c r="N217" s="6">
        <v>0</v>
      </c>
      <c r="O217" s="6">
        <v>13</v>
      </c>
      <c r="P217" s="6">
        <v>0</v>
      </c>
      <c r="Q217" s="6" t="s">
        <v>31</v>
      </c>
      <c r="R217" s="6"/>
      <c r="S217" s="6"/>
      <c r="T217" s="7"/>
      <c r="U217" s="7"/>
      <c r="V217" s="6">
        <v>4</v>
      </c>
      <c r="W217" s="6">
        <v>1192</v>
      </c>
      <c r="X217" s="8" t="s">
        <v>1299</v>
      </c>
      <c r="Y217" s="6">
        <v>7</v>
      </c>
      <c r="Z217" s="9">
        <f t="shared" si="0"/>
        <v>120</v>
      </c>
      <c r="AA217" s="10" t="str">
        <f t="shared" si="1"/>
        <v/>
      </c>
      <c r="AB217" s="10" t="str">
        <f t="shared" si="5"/>
        <v/>
      </c>
      <c r="AC217" s="11">
        <f t="shared" si="3"/>
        <v>4</v>
      </c>
      <c r="AD217" s="11">
        <f t="shared" si="4"/>
        <v>120</v>
      </c>
    </row>
    <row r="218" spans="1:30" ht="15.75" customHeight="1">
      <c r="A218" s="6">
        <v>217</v>
      </c>
      <c r="B218" s="7" t="s">
        <v>736</v>
      </c>
      <c r="C218" s="6">
        <v>1150000</v>
      </c>
      <c r="D218" s="6" t="s">
        <v>31</v>
      </c>
      <c r="E218" s="7"/>
      <c r="F218" s="7" t="s">
        <v>1300</v>
      </c>
      <c r="G218" s="6">
        <v>24</v>
      </c>
      <c r="H218" s="7" t="s">
        <v>1301</v>
      </c>
      <c r="I218" s="7" t="s">
        <v>34</v>
      </c>
      <c r="J218" s="8" t="s">
        <v>1302</v>
      </c>
      <c r="K218" s="7" t="s">
        <v>1303</v>
      </c>
      <c r="L218" s="7" t="s">
        <v>178</v>
      </c>
      <c r="M218" s="7" t="s">
        <v>1304</v>
      </c>
      <c r="N218" s="6">
        <v>0</v>
      </c>
      <c r="O218" s="6">
        <v>0</v>
      </c>
      <c r="P218" s="6">
        <v>0</v>
      </c>
      <c r="Q218" s="6" t="s">
        <v>31</v>
      </c>
      <c r="R218" s="6"/>
      <c r="S218" s="6"/>
      <c r="T218" s="7"/>
      <c r="U218" s="7"/>
      <c r="V218" s="6">
        <v>1</v>
      </c>
      <c r="W218" s="6">
        <v>71</v>
      </c>
      <c r="X218" s="8" t="s">
        <v>1305</v>
      </c>
      <c r="Y218" s="6">
        <v>5</v>
      </c>
      <c r="Z218" s="9">
        <f t="shared" si="0"/>
        <v>30</v>
      </c>
      <c r="AA218" s="10" t="str">
        <f t="shared" si="1"/>
        <v/>
      </c>
      <c r="AB218" s="10" t="str">
        <f t="shared" si="5"/>
        <v/>
      </c>
      <c r="AC218" s="11">
        <f t="shared" si="3"/>
        <v>1</v>
      </c>
      <c r="AD218" s="11">
        <f t="shared" si="4"/>
        <v>30</v>
      </c>
    </row>
    <row r="219" spans="1:30" ht="15.75" customHeight="1">
      <c r="A219" s="6">
        <v>218</v>
      </c>
      <c r="B219" s="7" t="s">
        <v>1293</v>
      </c>
      <c r="C219" s="6">
        <v>585000</v>
      </c>
      <c r="D219" s="6" t="s">
        <v>31</v>
      </c>
      <c r="E219" s="7"/>
      <c r="F219" s="7" t="s">
        <v>1306</v>
      </c>
      <c r="G219" s="6">
        <v>1010</v>
      </c>
      <c r="H219" s="7" t="s">
        <v>1307</v>
      </c>
      <c r="I219" s="7" t="s">
        <v>34</v>
      </c>
      <c r="J219" s="8" t="s">
        <v>1308</v>
      </c>
      <c r="K219" s="7" t="s">
        <v>1309</v>
      </c>
      <c r="L219" s="7" t="s">
        <v>178</v>
      </c>
      <c r="M219" s="7" t="s">
        <v>1310</v>
      </c>
      <c r="N219" s="6">
        <v>0</v>
      </c>
      <c r="O219" s="6">
        <v>73</v>
      </c>
      <c r="P219" s="6">
        <v>0</v>
      </c>
      <c r="Q219" s="6" t="s">
        <v>31</v>
      </c>
      <c r="R219" s="6"/>
      <c r="S219" s="6"/>
      <c r="T219" s="7"/>
      <c r="U219" s="7"/>
      <c r="V219" s="6">
        <v>1</v>
      </c>
      <c r="W219" s="6">
        <v>362</v>
      </c>
      <c r="X219" s="8" t="s">
        <v>1311</v>
      </c>
      <c r="Y219" s="6">
        <v>10</v>
      </c>
      <c r="Z219" s="9">
        <f t="shared" si="0"/>
        <v>30</v>
      </c>
      <c r="AA219" s="10" t="str">
        <f t="shared" si="1"/>
        <v/>
      </c>
      <c r="AB219" s="10" t="str">
        <f t="shared" si="5"/>
        <v/>
      </c>
      <c r="AC219" s="11">
        <f t="shared" si="3"/>
        <v>1</v>
      </c>
      <c r="AD219" s="11">
        <f t="shared" si="4"/>
        <v>30</v>
      </c>
    </row>
    <row r="220" spans="1:30" ht="15.75" customHeight="1">
      <c r="A220" s="6">
        <v>219</v>
      </c>
      <c r="B220" s="7" t="s">
        <v>1312</v>
      </c>
      <c r="C220" s="6">
        <v>3339000</v>
      </c>
      <c r="D220" s="6" t="s">
        <v>31</v>
      </c>
      <c r="E220" s="7"/>
      <c r="F220" s="7" t="s">
        <v>1313</v>
      </c>
      <c r="G220" s="6">
        <v>2788</v>
      </c>
      <c r="H220" s="7" t="s">
        <v>1314</v>
      </c>
      <c r="I220" s="7" t="s">
        <v>34</v>
      </c>
      <c r="J220" s="8" t="s">
        <v>1315</v>
      </c>
      <c r="K220" s="7" t="s">
        <v>1316</v>
      </c>
      <c r="L220" s="7" t="s">
        <v>1317</v>
      </c>
      <c r="M220" s="7" t="s">
        <v>1318</v>
      </c>
      <c r="N220" s="6">
        <v>0</v>
      </c>
      <c r="O220" s="6">
        <v>9</v>
      </c>
      <c r="P220" s="6">
        <v>0</v>
      </c>
      <c r="Q220" s="6" t="s">
        <v>31</v>
      </c>
      <c r="R220" s="6"/>
      <c r="S220" s="6"/>
      <c r="T220" s="7"/>
      <c r="U220" s="7"/>
      <c r="V220" s="6">
        <v>4</v>
      </c>
      <c r="W220" s="6">
        <v>84</v>
      </c>
      <c r="X220" s="8" t="s">
        <v>1319</v>
      </c>
      <c r="Y220" s="6">
        <v>9</v>
      </c>
      <c r="Z220" s="9">
        <f t="shared" si="0"/>
        <v>120</v>
      </c>
      <c r="AA220" s="10" t="str">
        <f t="shared" si="1"/>
        <v/>
      </c>
      <c r="AB220" s="10" t="str">
        <f t="shared" si="5"/>
        <v/>
      </c>
      <c r="AC220" s="11">
        <f t="shared" si="3"/>
        <v>4</v>
      </c>
      <c r="AD220" s="11">
        <f t="shared" si="4"/>
        <v>120</v>
      </c>
    </row>
    <row r="221" spans="1:30" ht="15.75" customHeight="1">
      <c r="A221" s="6">
        <v>220</v>
      </c>
      <c r="B221" s="7" t="s">
        <v>1320</v>
      </c>
      <c r="C221" s="6">
        <v>3950000</v>
      </c>
      <c r="D221" s="6" t="s">
        <v>31</v>
      </c>
      <c r="E221" s="7"/>
      <c r="F221" s="7" t="s">
        <v>1321</v>
      </c>
      <c r="G221" s="6">
        <v>139</v>
      </c>
      <c r="H221" s="7" t="s">
        <v>1322</v>
      </c>
      <c r="I221" s="7" t="s">
        <v>34</v>
      </c>
      <c r="J221" s="8" t="s">
        <v>1323</v>
      </c>
      <c r="K221" s="7" t="s">
        <v>1324</v>
      </c>
      <c r="L221" s="7" t="s">
        <v>178</v>
      </c>
      <c r="M221" s="7" t="s">
        <v>1325</v>
      </c>
      <c r="N221" s="6">
        <v>0</v>
      </c>
      <c r="O221" s="6">
        <v>25</v>
      </c>
      <c r="P221" s="6">
        <v>0</v>
      </c>
      <c r="Q221" s="6" t="s">
        <v>31</v>
      </c>
      <c r="R221" s="6"/>
      <c r="S221" s="6"/>
      <c r="T221" s="7"/>
      <c r="U221" s="7"/>
      <c r="V221" s="6">
        <v>0</v>
      </c>
      <c r="W221" s="6">
        <v>1412</v>
      </c>
      <c r="X221" s="8" t="s">
        <v>1326</v>
      </c>
      <c r="Y221" s="6">
        <v>10</v>
      </c>
      <c r="Z221" s="9">
        <f t="shared" si="0"/>
        <v>0</v>
      </c>
      <c r="AA221" s="10" t="str">
        <f t="shared" si="1"/>
        <v/>
      </c>
      <c r="AB221" s="10" t="str">
        <f t="shared" si="5"/>
        <v/>
      </c>
      <c r="AC221" s="11">
        <f t="shared" si="3"/>
        <v>0</v>
      </c>
      <c r="AD221" s="11">
        <f t="shared" si="4"/>
        <v>0</v>
      </c>
    </row>
    <row r="222" spans="1:30" ht="15.75" customHeight="1">
      <c r="A222" s="6">
        <v>221</v>
      </c>
      <c r="B222" s="7" t="s">
        <v>42</v>
      </c>
      <c r="C222" s="6">
        <v>990000</v>
      </c>
      <c r="D222" s="6" t="s">
        <v>31</v>
      </c>
      <c r="E222" s="7"/>
      <c r="F222" s="7" t="s">
        <v>1327</v>
      </c>
      <c r="G222" s="6">
        <v>2731</v>
      </c>
      <c r="H222" s="7" t="s">
        <v>1328</v>
      </c>
      <c r="I222" s="7" t="s">
        <v>673</v>
      </c>
      <c r="J222" s="8" t="s">
        <v>1329</v>
      </c>
      <c r="K222" s="7" t="s">
        <v>1330</v>
      </c>
      <c r="L222" s="7" t="s">
        <v>1331</v>
      </c>
      <c r="M222" s="7" t="s">
        <v>1332</v>
      </c>
      <c r="N222" s="6">
        <v>0</v>
      </c>
      <c r="O222" s="6">
        <v>33</v>
      </c>
      <c r="P222" s="6">
        <v>0</v>
      </c>
      <c r="Q222" s="6" t="s">
        <v>31</v>
      </c>
      <c r="R222" s="6"/>
      <c r="S222" s="6"/>
      <c r="T222" s="7"/>
      <c r="U222" s="7"/>
      <c r="V222" s="6">
        <v>2</v>
      </c>
      <c r="W222" s="6">
        <v>119</v>
      </c>
      <c r="X222" s="8" t="s">
        <v>1333</v>
      </c>
      <c r="Y222" s="6">
        <v>10</v>
      </c>
      <c r="Z222" s="9">
        <f t="shared" si="0"/>
        <v>60</v>
      </c>
      <c r="AA222" s="10" t="str">
        <f t="shared" si="1"/>
        <v/>
      </c>
      <c r="AB222" s="10" t="str">
        <f t="shared" si="5"/>
        <v/>
      </c>
      <c r="AC222" s="11">
        <f t="shared" si="3"/>
        <v>2</v>
      </c>
      <c r="AD222" s="11">
        <f t="shared" si="4"/>
        <v>60</v>
      </c>
    </row>
    <row r="223" spans="1:30" ht="15.75" customHeight="1">
      <c r="A223" s="6">
        <v>222</v>
      </c>
      <c r="B223" s="7" t="s">
        <v>1334</v>
      </c>
      <c r="C223" s="6">
        <v>1200000</v>
      </c>
      <c r="D223" s="6" t="s">
        <v>31</v>
      </c>
      <c r="E223" s="7"/>
      <c r="F223" s="7" t="s">
        <v>1335</v>
      </c>
      <c r="G223" s="6">
        <v>1111</v>
      </c>
      <c r="H223" s="7" t="s">
        <v>33</v>
      </c>
      <c r="I223" s="7" t="s">
        <v>34</v>
      </c>
      <c r="J223" s="8" t="s">
        <v>1336</v>
      </c>
      <c r="K223" s="7" t="s">
        <v>1337</v>
      </c>
      <c r="L223" s="7" t="s">
        <v>1338</v>
      </c>
      <c r="M223" s="7" t="s">
        <v>1339</v>
      </c>
      <c r="N223" s="6">
        <v>0</v>
      </c>
      <c r="O223" s="6">
        <v>21</v>
      </c>
      <c r="P223" s="6">
        <v>0</v>
      </c>
      <c r="Q223" s="6" t="s">
        <v>31</v>
      </c>
      <c r="R223" s="6"/>
      <c r="S223" s="6"/>
      <c r="T223" s="7"/>
      <c r="U223" s="7"/>
      <c r="V223" s="6">
        <v>3</v>
      </c>
      <c r="W223" s="6">
        <v>1070</v>
      </c>
      <c r="X223" s="8" t="s">
        <v>1340</v>
      </c>
      <c r="Y223" s="6">
        <v>5</v>
      </c>
      <c r="Z223" s="9">
        <f t="shared" si="0"/>
        <v>90</v>
      </c>
      <c r="AA223" s="10" t="str">
        <f t="shared" si="1"/>
        <v/>
      </c>
      <c r="AB223" s="10" t="str">
        <f t="shared" si="5"/>
        <v/>
      </c>
      <c r="AC223" s="11">
        <f t="shared" si="3"/>
        <v>3</v>
      </c>
      <c r="AD223" s="11">
        <f t="shared" si="4"/>
        <v>90</v>
      </c>
    </row>
    <row r="224" spans="1:30" ht="15.75" customHeight="1">
      <c r="A224" s="6">
        <v>223</v>
      </c>
      <c r="B224" s="7" t="s">
        <v>1341</v>
      </c>
      <c r="C224" s="6">
        <v>375000</v>
      </c>
      <c r="D224" s="6" t="s">
        <v>31</v>
      </c>
      <c r="E224" s="7"/>
      <c r="F224" s="7" t="s">
        <v>1342</v>
      </c>
      <c r="G224" s="6">
        <v>2573</v>
      </c>
      <c r="H224" s="7" t="s">
        <v>345</v>
      </c>
      <c r="I224" s="7" t="s">
        <v>34</v>
      </c>
      <c r="J224" s="8" t="s">
        <v>1343</v>
      </c>
      <c r="K224" s="7" t="s">
        <v>1344</v>
      </c>
      <c r="L224" s="7" t="s">
        <v>1345</v>
      </c>
      <c r="M224" s="7" t="s">
        <v>1346</v>
      </c>
      <c r="N224" s="6">
        <v>0</v>
      </c>
      <c r="O224" s="6">
        <v>0</v>
      </c>
      <c r="P224" s="6">
        <v>0</v>
      </c>
      <c r="Q224" s="6" t="s">
        <v>31</v>
      </c>
      <c r="R224" s="6"/>
      <c r="S224" s="6"/>
      <c r="T224" s="7"/>
      <c r="U224" s="7"/>
      <c r="V224" s="6">
        <v>0</v>
      </c>
      <c r="W224" s="6">
        <v>19</v>
      </c>
      <c r="X224" s="8" t="s">
        <v>1347</v>
      </c>
      <c r="Y224" s="6">
        <v>5</v>
      </c>
      <c r="Z224" s="9">
        <f t="shared" si="0"/>
        <v>0</v>
      </c>
      <c r="AA224" s="10" t="str">
        <f t="shared" si="1"/>
        <v/>
      </c>
      <c r="AB224" s="10" t="str">
        <f t="shared" si="5"/>
        <v/>
      </c>
      <c r="AC224" s="11">
        <f t="shared" si="3"/>
        <v>0</v>
      </c>
      <c r="AD224" s="11">
        <f t="shared" si="4"/>
        <v>0</v>
      </c>
    </row>
    <row r="225" spans="1:30" ht="15.75" customHeight="1">
      <c r="A225" s="6">
        <v>224</v>
      </c>
      <c r="B225" s="7" t="s">
        <v>1348</v>
      </c>
      <c r="C225" s="6">
        <v>2959000</v>
      </c>
      <c r="D225" s="6" t="s">
        <v>31</v>
      </c>
      <c r="E225" s="7"/>
      <c r="F225" s="7" t="s">
        <v>1349</v>
      </c>
      <c r="G225" s="6">
        <v>1073</v>
      </c>
      <c r="H225" s="7" t="s">
        <v>429</v>
      </c>
      <c r="I225" s="7" t="s">
        <v>34</v>
      </c>
      <c r="J225" s="8" t="s">
        <v>1350</v>
      </c>
      <c r="K225" s="7" t="s">
        <v>431</v>
      </c>
      <c r="L225" s="7" t="s">
        <v>432</v>
      </c>
      <c r="M225" s="7" t="s">
        <v>1351</v>
      </c>
      <c r="N225" s="6">
        <v>0</v>
      </c>
      <c r="O225" s="6">
        <v>9</v>
      </c>
      <c r="P225" s="6">
        <v>0</v>
      </c>
      <c r="Q225" s="6" t="s">
        <v>31</v>
      </c>
      <c r="R225" s="6"/>
      <c r="S225" s="6"/>
      <c r="T225" s="7"/>
      <c r="U225" s="7"/>
      <c r="V225" s="6">
        <v>5</v>
      </c>
      <c r="W225" s="6">
        <v>135</v>
      </c>
      <c r="X225" s="8" t="s">
        <v>434</v>
      </c>
      <c r="Y225" s="6">
        <v>6</v>
      </c>
      <c r="Z225" s="9">
        <f t="shared" si="0"/>
        <v>150</v>
      </c>
      <c r="AA225" s="10" t="str">
        <f t="shared" si="1"/>
        <v/>
      </c>
      <c r="AB225" s="10" t="str">
        <f t="shared" si="5"/>
        <v/>
      </c>
      <c r="AC225" s="11">
        <f t="shared" si="3"/>
        <v>5</v>
      </c>
      <c r="AD225" s="11">
        <f t="shared" si="4"/>
        <v>150</v>
      </c>
    </row>
    <row r="226" spans="1:30" ht="15.75" customHeight="1">
      <c r="A226" s="6">
        <v>225</v>
      </c>
      <c r="B226" s="7" t="s">
        <v>1352</v>
      </c>
      <c r="C226" s="6">
        <v>600000</v>
      </c>
      <c r="D226" s="6" t="s">
        <v>31</v>
      </c>
      <c r="E226" s="7"/>
      <c r="F226" s="7" t="s">
        <v>1353</v>
      </c>
      <c r="G226" s="6">
        <v>470</v>
      </c>
      <c r="H226" s="7" t="s">
        <v>1354</v>
      </c>
      <c r="I226" s="7" t="s">
        <v>34</v>
      </c>
      <c r="J226" s="8" t="s">
        <v>1355</v>
      </c>
      <c r="K226" s="7" t="s">
        <v>1356</v>
      </c>
      <c r="L226" s="7" t="s">
        <v>1357</v>
      </c>
      <c r="M226" s="7" t="s">
        <v>1358</v>
      </c>
      <c r="N226" s="6">
        <v>0</v>
      </c>
      <c r="O226" s="6">
        <v>0</v>
      </c>
      <c r="P226" s="6">
        <v>0</v>
      </c>
      <c r="Q226" s="6" t="s">
        <v>31</v>
      </c>
      <c r="R226" s="6"/>
      <c r="S226" s="6"/>
      <c r="T226" s="7"/>
      <c r="U226" s="7"/>
      <c r="V226" s="6">
        <v>0</v>
      </c>
      <c r="W226" s="6">
        <v>17</v>
      </c>
      <c r="X226" s="8" t="s">
        <v>1359</v>
      </c>
      <c r="Y226" s="6">
        <v>9</v>
      </c>
      <c r="Z226" s="9">
        <f t="shared" si="0"/>
        <v>0</v>
      </c>
      <c r="AA226" s="10" t="str">
        <f t="shared" si="1"/>
        <v/>
      </c>
      <c r="AB226" s="10" t="str">
        <f t="shared" si="5"/>
        <v/>
      </c>
      <c r="AC226" s="11">
        <f t="shared" si="3"/>
        <v>0</v>
      </c>
      <c r="AD226" s="11">
        <f t="shared" si="4"/>
        <v>0</v>
      </c>
    </row>
    <row r="227" spans="1:30" ht="15.75" customHeight="1">
      <c r="A227" s="6">
        <v>226</v>
      </c>
      <c r="B227" s="7" t="s">
        <v>88</v>
      </c>
      <c r="C227" s="6">
        <v>456990</v>
      </c>
      <c r="D227" s="6" t="s">
        <v>31</v>
      </c>
      <c r="E227" s="7"/>
      <c r="F227" s="7" t="s">
        <v>1360</v>
      </c>
      <c r="G227" s="6">
        <v>3059</v>
      </c>
      <c r="H227" s="7" t="s">
        <v>1361</v>
      </c>
      <c r="I227" s="7" t="s">
        <v>34</v>
      </c>
      <c r="J227" s="8" t="s">
        <v>1362</v>
      </c>
      <c r="K227" s="7" t="s">
        <v>1363</v>
      </c>
      <c r="L227" s="7" t="s">
        <v>1364</v>
      </c>
      <c r="M227" s="7" t="s">
        <v>1365</v>
      </c>
      <c r="N227" s="6">
        <v>0</v>
      </c>
      <c r="O227" s="6">
        <v>13</v>
      </c>
      <c r="P227" s="6">
        <v>0</v>
      </c>
      <c r="Q227" s="6" t="s">
        <v>31</v>
      </c>
      <c r="R227" s="6"/>
      <c r="S227" s="6"/>
      <c r="T227" s="7"/>
      <c r="U227" s="7"/>
      <c r="V227" s="6">
        <v>0</v>
      </c>
      <c r="W227" s="6">
        <v>94</v>
      </c>
      <c r="X227" s="8" t="s">
        <v>1366</v>
      </c>
      <c r="Y227" s="6">
        <v>7</v>
      </c>
      <c r="Z227" s="9">
        <f t="shared" si="0"/>
        <v>0</v>
      </c>
      <c r="AA227" s="10" t="str">
        <f t="shared" si="1"/>
        <v/>
      </c>
      <c r="AB227" s="10" t="str">
        <f t="shared" si="5"/>
        <v/>
      </c>
      <c r="AC227" s="11">
        <f t="shared" si="3"/>
        <v>0</v>
      </c>
      <c r="AD227" s="11">
        <f t="shared" si="4"/>
        <v>0</v>
      </c>
    </row>
    <row r="228" spans="1:30" ht="15.75" customHeight="1">
      <c r="A228" s="6">
        <v>227</v>
      </c>
      <c r="B228" s="7" t="s">
        <v>1367</v>
      </c>
      <c r="C228" s="6">
        <v>385000</v>
      </c>
      <c r="D228" s="6" t="s">
        <v>31</v>
      </c>
      <c r="E228" s="7"/>
      <c r="F228" s="7" t="s">
        <v>1368</v>
      </c>
      <c r="G228" s="6">
        <v>2056</v>
      </c>
      <c r="H228" s="7" t="s">
        <v>1369</v>
      </c>
      <c r="I228" s="7" t="s">
        <v>34</v>
      </c>
      <c r="J228" s="8" t="s">
        <v>1370</v>
      </c>
      <c r="K228" s="7" t="s">
        <v>1371</v>
      </c>
      <c r="L228" s="7" t="s">
        <v>1372</v>
      </c>
      <c r="M228" s="7" t="s">
        <v>1373</v>
      </c>
      <c r="N228" s="6">
        <v>0</v>
      </c>
      <c r="O228" s="6">
        <v>34</v>
      </c>
      <c r="P228" s="6">
        <v>0</v>
      </c>
      <c r="Q228" s="6" t="s">
        <v>31</v>
      </c>
      <c r="R228" s="6"/>
      <c r="S228" s="6"/>
      <c r="T228" s="7"/>
      <c r="U228" s="7"/>
      <c r="V228" s="6">
        <v>0</v>
      </c>
      <c r="W228" s="6">
        <v>3295</v>
      </c>
      <c r="X228" s="8" t="s">
        <v>1374</v>
      </c>
      <c r="Y228" s="6">
        <v>11</v>
      </c>
      <c r="Z228" s="9">
        <f t="shared" si="0"/>
        <v>0</v>
      </c>
      <c r="AA228" s="10" t="str">
        <f t="shared" si="1"/>
        <v/>
      </c>
      <c r="AB228" s="10" t="str">
        <f t="shared" si="5"/>
        <v/>
      </c>
      <c r="AC228" s="11">
        <f t="shared" si="3"/>
        <v>0</v>
      </c>
      <c r="AD228" s="11">
        <f t="shared" si="4"/>
        <v>0</v>
      </c>
    </row>
    <row r="229" spans="1:30" ht="15.75" customHeight="1">
      <c r="A229" s="6">
        <v>228</v>
      </c>
      <c r="B229" s="7" t="s">
        <v>1375</v>
      </c>
      <c r="C229" s="6">
        <v>200000</v>
      </c>
      <c r="D229" s="6" t="s">
        <v>31</v>
      </c>
      <c r="E229" s="7"/>
      <c r="F229" s="7" t="s">
        <v>1376</v>
      </c>
      <c r="G229" s="6">
        <v>281</v>
      </c>
      <c r="H229" s="7" t="s">
        <v>1377</v>
      </c>
      <c r="I229" s="7" t="s">
        <v>34</v>
      </c>
      <c r="J229" s="8" t="s">
        <v>1378</v>
      </c>
      <c r="K229" s="7" t="s">
        <v>1379</v>
      </c>
      <c r="L229" s="7" t="s">
        <v>1357</v>
      </c>
      <c r="M229" s="7" t="s">
        <v>1380</v>
      </c>
      <c r="N229" s="6">
        <v>0</v>
      </c>
      <c r="O229" s="6">
        <v>2</v>
      </c>
      <c r="P229" s="6">
        <v>1</v>
      </c>
      <c r="Q229" s="6" t="s">
        <v>31</v>
      </c>
      <c r="R229" s="6"/>
      <c r="S229" s="6"/>
      <c r="T229" s="7"/>
      <c r="U229" s="7"/>
      <c r="V229" s="6">
        <v>5</v>
      </c>
      <c r="W229" s="6">
        <v>327</v>
      </c>
      <c r="X229" s="8" t="s">
        <v>1381</v>
      </c>
      <c r="Y229" s="6">
        <v>5</v>
      </c>
      <c r="Z229" s="9">
        <f t="shared" si="0"/>
        <v>150</v>
      </c>
      <c r="AA229" s="10" t="str">
        <f t="shared" si="1"/>
        <v/>
      </c>
      <c r="AB229" s="10" t="str">
        <f t="shared" si="5"/>
        <v/>
      </c>
      <c r="AC229" s="11">
        <f t="shared" si="3"/>
        <v>5</v>
      </c>
      <c r="AD229" s="11">
        <f t="shared" si="4"/>
        <v>150</v>
      </c>
    </row>
    <row r="230" spans="1:30" ht="15.75" customHeight="1">
      <c r="A230" s="6">
        <v>229</v>
      </c>
      <c r="B230" s="7" t="s">
        <v>1382</v>
      </c>
      <c r="C230" s="6">
        <v>750000</v>
      </c>
      <c r="D230" s="6" t="s">
        <v>31</v>
      </c>
      <c r="E230" s="7"/>
      <c r="F230" s="7" t="s">
        <v>1383</v>
      </c>
      <c r="G230" s="6">
        <v>2256</v>
      </c>
      <c r="H230" s="7" t="s">
        <v>1384</v>
      </c>
      <c r="I230" s="7" t="s">
        <v>34</v>
      </c>
      <c r="J230" s="8" t="s">
        <v>1385</v>
      </c>
      <c r="K230" s="7" t="s">
        <v>1386</v>
      </c>
      <c r="L230" s="7" t="s">
        <v>1387</v>
      </c>
      <c r="M230" s="7" t="s">
        <v>1388</v>
      </c>
      <c r="N230" s="6">
        <v>0</v>
      </c>
      <c r="O230" s="6">
        <v>4</v>
      </c>
      <c r="P230" s="6">
        <v>0</v>
      </c>
      <c r="Q230" s="6" t="s">
        <v>31</v>
      </c>
      <c r="R230" s="6"/>
      <c r="S230" s="6"/>
      <c r="T230" s="7"/>
      <c r="U230" s="7"/>
      <c r="V230" s="6">
        <v>3</v>
      </c>
      <c r="W230" s="6">
        <v>358</v>
      </c>
      <c r="X230" s="8" t="s">
        <v>1389</v>
      </c>
      <c r="Y230" s="6">
        <v>5</v>
      </c>
      <c r="Z230" s="9">
        <f t="shared" si="0"/>
        <v>90</v>
      </c>
      <c r="AA230" s="10" t="str">
        <f t="shared" si="1"/>
        <v/>
      </c>
      <c r="AB230" s="10" t="str">
        <f t="shared" si="5"/>
        <v/>
      </c>
      <c r="AC230" s="11">
        <f t="shared" si="3"/>
        <v>3</v>
      </c>
      <c r="AD230" s="11">
        <f t="shared" si="4"/>
        <v>90</v>
      </c>
    </row>
    <row r="231" spans="1:30" ht="15.75" customHeight="1">
      <c r="A231" s="6">
        <v>230</v>
      </c>
      <c r="B231" s="7" t="s">
        <v>1390</v>
      </c>
      <c r="C231" s="6">
        <v>450000</v>
      </c>
      <c r="D231" s="6" t="s">
        <v>31</v>
      </c>
      <c r="E231" s="7"/>
      <c r="F231" s="7" t="s">
        <v>1391</v>
      </c>
      <c r="G231" s="6">
        <v>2597</v>
      </c>
      <c r="H231" s="7" t="s">
        <v>345</v>
      </c>
      <c r="I231" s="7" t="s">
        <v>34</v>
      </c>
      <c r="J231" s="8" t="s">
        <v>1392</v>
      </c>
      <c r="K231" s="7" t="s">
        <v>1344</v>
      </c>
      <c r="L231" s="7" t="s">
        <v>1345</v>
      </c>
      <c r="M231" s="7" t="s">
        <v>1393</v>
      </c>
      <c r="N231" s="6">
        <v>0</v>
      </c>
      <c r="O231" s="6">
        <v>0</v>
      </c>
      <c r="P231" s="6">
        <v>0</v>
      </c>
      <c r="Q231" s="6" t="s">
        <v>31</v>
      </c>
      <c r="R231" s="6"/>
      <c r="S231" s="6"/>
      <c r="T231" s="7"/>
      <c r="U231" s="7"/>
      <c r="V231" s="6">
        <v>0</v>
      </c>
      <c r="W231" s="6">
        <v>34</v>
      </c>
      <c r="X231" s="8" t="s">
        <v>1347</v>
      </c>
      <c r="Y231" s="6">
        <v>10</v>
      </c>
      <c r="Z231" s="9">
        <f t="shared" si="0"/>
        <v>0</v>
      </c>
      <c r="AA231" s="10" t="str">
        <f t="shared" si="1"/>
        <v/>
      </c>
      <c r="AB231" s="10" t="str">
        <f t="shared" si="5"/>
        <v/>
      </c>
      <c r="AC231" s="11">
        <f t="shared" si="3"/>
        <v>0</v>
      </c>
      <c r="AD231" s="11">
        <f t="shared" si="4"/>
        <v>0</v>
      </c>
    </row>
    <row r="232" spans="1:30" ht="15.75" customHeight="1">
      <c r="A232" s="6">
        <v>231</v>
      </c>
      <c r="B232" s="7" t="s">
        <v>1394</v>
      </c>
      <c r="C232" s="6">
        <v>990000</v>
      </c>
      <c r="D232" s="6" t="s">
        <v>31</v>
      </c>
      <c r="E232" s="7"/>
      <c r="F232" s="7" t="s">
        <v>1395</v>
      </c>
      <c r="G232" s="6">
        <v>3388</v>
      </c>
      <c r="H232" s="7" t="s">
        <v>1396</v>
      </c>
      <c r="I232" s="7" t="s">
        <v>34</v>
      </c>
      <c r="J232" s="8" t="s">
        <v>1397</v>
      </c>
      <c r="K232" s="7" t="s">
        <v>1330</v>
      </c>
      <c r="L232" s="7" t="s">
        <v>1331</v>
      </c>
      <c r="M232" s="7" t="s">
        <v>1398</v>
      </c>
      <c r="N232" s="6">
        <v>0</v>
      </c>
      <c r="O232" s="6">
        <v>33</v>
      </c>
      <c r="P232" s="6">
        <v>0</v>
      </c>
      <c r="Q232" s="6" t="s">
        <v>31</v>
      </c>
      <c r="R232" s="6"/>
      <c r="S232" s="6"/>
      <c r="T232" s="7"/>
      <c r="U232" s="7"/>
      <c r="V232" s="6">
        <v>0</v>
      </c>
      <c r="W232" s="6">
        <v>90</v>
      </c>
      <c r="X232" s="8" t="s">
        <v>1333</v>
      </c>
      <c r="Y232" s="6">
        <v>11</v>
      </c>
      <c r="Z232" s="9">
        <f t="shared" si="0"/>
        <v>0</v>
      </c>
      <c r="AA232" s="10" t="str">
        <f t="shared" si="1"/>
        <v/>
      </c>
      <c r="AB232" s="10" t="str">
        <f t="shared" si="5"/>
        <v/>
      </c>
      <c r="AC232" s="11">
        <f t="shared" si="3"/>
        <v>0</v>
      </c>
      <c r="AD232" s="11">
        <f t="shared" si="4"/>
        <v>0</v>
      </c>
    </row>
    <row r="233" spans="1:30" ht="15.75" customHeight="1">
      <c r="A233" s="6">
        <v>232</v>
      </c>
      <c r="B233" s="7" t="s">
        <v>1399</v>
      </c>
      <c r="C233" s="6">
        <v>4680000</v>
      </c>
      <c r="D233" s="6" t="s">
        <v>31</v>
      </c>
      <c r="E233" s="7"/>
      <c r="F233" s="7" t="s">
        <v>1400</v>
      </c>
      <c r="G233" s="6">
        <v>2342</v>
      </c>
      <c r="H233" s="7" t="s">
        <v>345</v>
      </c>
      <c r="I233" s="7" t="s">
        <v>34</v>
      </c>
      <c r="J233" s="8" t="s">
        <v>1401</v>
      </c>
      <c r="K233" s="7" t="s">
        <v>1402</v>
      </c>
      <c r="L233" s="7" t="s">
        <v>1403</v>
      </c>
      <c r="M233" s="7" t="s">
        <v>1404</v>
      </c>
      <c r="N233" s="6">
        <v>0</v>
      </c>
      <c r="O233" s="6">
        <v>3</v>
      </c>
      <c r="P233" s="6">
        <v>0</v>
      </c>
      <c r="Q233" s="6" t="s">
        <v>31</v>
      </c>
      <c r="R233" s="6"/>
      <c r="S233" s="6"/>
      <c r="T233" s="7"/>
      <c r="U233" s="7"/>
      <c r="V233" s="6">
        <v>1</v>
      </c>
      <c r="W233" s="6">
        <v>184</v>
      </c>
      <c r="X233" s="8" t="s">
        <v>1405</v>
      </c>
      <c r="Y233" s="6">
        <v>11</v>
      </c>
      <c r="Z233" s="9">
        <f t="shared" si="0"/>
        <v>30</v>
      </c>
      <c r="AA233" s="10" t="str">
        <f t="shared" si="1"/>
        <v/>
      </c>
      <c r="AB233" s="10" t="str">
        <f t="shared" si="5"/>
        <v/>
      </c>
      <c r="AC233" s="11">
        <f t="shared" si="3"/>
        <v>1</v>
      </c>
      <c r="AD233" s="11">
        <f t="shared" si="4"/>
        <v>30</v>
      </c>
    </row>
    <row r="234" spans="1:30" ht="15.75" customHeight="1">
      <c r="A234" s="6">
        <v>233</v>
      </c>
      <c r="B234" s="7" t="s">
        <v>1406</v>
      </c>
      <c r="C234" s="6">
        <v>299000</v>
      </c>
      <c r="D234" s="6" t="s">
        <v>31</v>
      </c>
      <c r="E234" s="7"/>
      <c r="F234" s="7" t="s">
        <v>1407</v>
      </c>
      <c r="G234" s="6">
        <v>2347</v>
      </c>
      <c r="H234" s="7" t="s">
        <v>1408</v>
      </c>
      <c r="I234" s="7" t="s">
        <v>34</v>
      </c>
      <c r="J234" s="8" t="s">
        <v>1409</v>
      </c>
      <c r="K234" s="7" t="s">
        <v>65</v>
      </c>
      <c r="L234" s="7" t="s">
        <v>66</v>
      </c>
      <c r="M234" s="7" t="s">
        <v>1410</v>
      </c>
      <c r="N234" s="6">
        <v>0</v>
      </c>
      <c r="O234" s="6">
        <v>34</v>
      </c>
      <c r="P234" s="6">
        <v>0</v>
      </c>
      <c r="Q234" s="6" t="s">
        <v>31</v>
      </c>
      <c r="R234" s="6"/>
      <c r="S234" s="6"/>
      <c r="T234" s="7"/>
      <c r="U234" s="7"/>
      <c r="V234" s="6">
        <v>24</v>
      </c>
      <c r="W234" s="6">
        <v>1194</v>
      </c>
      <c r="X234" s="8" t="s">
        <v>68</v>
      </c>
      <c r="Y234" s="6">
        <v>7</v>
      </c>
      <c r="Z234" s="9">
        <f t="shared" si="0"/>
        <v>720</v>
      </c>
      <c r="AA234" s="10" t="str">
        <f t="shared" si="1"/>
        <v/>
      </c>
      <c r="AB234" s="10" t="str">
        <f t="shared" si="5"/>
        <v/>
      </c>
      <c r="AC234" s="11">
        <f t="shared" si="3"/>
        <v>24</v>
      </c>
      <c r="AD234" s="11">
        <f t="shared" si="4"/>
        <v>720</v>
      </c>
    </row>
    <row r="235" spans="1:30" ht="15.75" customHeight="1">
      <c r="A235" s="6">
        <v>234</v>
      </c>
      <c r="B235" s="7" t="s">
        <v>1411</v>
      </c>
      <c r="C235" s="6">
        <v>700000</v>
      </c>
      <c r="D235" s="6" t="s">
        <v>31</v>
      </c>
      <c r="E235" s="7"/>
      <c r="F235" s="7" t="s">
        <v>1412</v>
      </c>
      <c r="G235" s="6">
        <v>2256</v>
      </c>
      <c r="H235" s="7" t="s">
        <v>1384</v>
      </c>
      <c r="I235" s="7" t="s">
        <v>34</v>
      </c>
      <c r="J235" s="8" t="s">
        <v>1413</v>
      </c>
      <c r="K235" s="7" t="s">
        <v>1386</v>
      </c>
      <c r="L235" s="7" t="s">
        <v>1387</v>
      </c>
      <c r="M235" s="7" t="s">
        <v>1388</v>
      </c>
      <c r="N235" s="6">
        <v>0</v>
      </c>
      <c r="O235" s="6">
        <v>4</v>
      </c>
      <c r="P235" s="6">
        <v>0</v>
      </c>
      <c r="Q235" s="6" t="s">
        <v>31</v>
      </c>
      <c r="R235" s="6"/>
      <c r="S235" s="6"/>
      <c r="T235" s="7"/>
      <c r="U235" s="7"/>
      <c r="V235" s="6">
        <v>0</v>
      </c>
      <c r="W235" s="6">
        <v>188</v>
      </c>
      <c r="X235" s="8" t="s">
        <v>1389</v>
      </c>
      <c r="Y235" s="6">
        <v>2</v>
      </c>
      <c r="Z235" s="9">
        <f t="shared" si="0"/>
        <v>0</v>
      </c>
      <c r="AA235" s="10" t="str">
        <f t="shared" si="1"/>
        <v/>
      </c>
      <c r="AB235" s="10" t="str">
        <f t="shared" si="5"/>
        <v/>
      </c>
      <c r="AC235" s="11">
        <f t="shared" si="3"/>
        <v>0</v>
      </c>
      <c r="AD235" s="11">
        <f t="shared" si="4"/>
        <v>0</v>
      </c>
    </row>
    <row r="236" spans="1:30" ht="15.75" customHeight="1">
      <c r="A236" s="6">
        <v>235</v>
      </c>
      <c r="B236" s="7" t="s">
        <v>53</v>
      </c>
      <c r="C236" s="6">
        <v>2500000</v>
      </c>
      <c r="D236" s="6" t="s">
        <v>31</v>
      </c>
      <c r="E236" s="7"/>
      <c r="F236" s="7" t="s">
        <v>1414</v>
      </c>
      <c r="G236" s="6">
        <v>2271</v>
      </c>
      <c r="H236" s="7" t="s">
        <v>55</v>
      </c>
      <c r="I236" s="7" t="s">
        <v>34</v>
      </c>
      <c r="J236" s="8" t="s">
        <v>1415</v>
      </c>
      <c r="K236" s="7" t="s">
        <v>1416</v>
      </c>
      <c r="L236" s="7" t="s">
        <v>1417</v>
      </c>
      <c r="M236" s="7" t="s">
        <v>1418</v>
      </c>
      <c r="N236" s="6">
        <v>0</v>
      </c>
      <c r="O236" s="6">
        <v>6</v>
      </c>
      <c r="P236" s="6">
        <v>0</v>
      </c>
      <c r="Q236" s="6" t="s">
        <v>31</v>
      </c>
      <c r="R236" s="6"/>
      <c r="S236" s="6"/>
      <c r="T236" s="7"/>
      <c r="U236" s="7"/>
      <c r="V236" s="6">
        <v>1</v>
      </c>
      <c r="W236" s="6">
        <v>35</v>
      </c>
      <c r="X236" s="8" t="s">
        <v>1419</v>
      </c>
      <c r="Y236" s="6">
        <v>3</v>
      </c>
      <c r="Z236" s="9">
        <f t="shared" si="0"/>
        <v>30</v>
      </c>
      <c r="AA236" s="10" t="str">
        <f t="shared" si="1"/>
        <v/>
      </c>
      <c r="AB236" s="10" t="str">
        <f t="shared" si="5"/>
        <v/>
      </c>
      <c r="AC236" s="11">
        <f t="shared" si="3"/>
        <v>1</v>
      </c>
      <c r="AD236" s="11">
        <f t="shared" si="4"/>
        <v>30</v>
      </c>
    </row>
    <row r="237" spans="1:30" ht="15.75" customHeight="1">
      <c r="A237" s="6">
        <v>236</v>
      </c>
      <c r="B237" s="7" t="s">
        <v>1420</v>
      </c>
      <c r="C237" s="6">
        <v>0</v>
      </c>
      <c r="D237" s="6" t="s">
        <v>31</v>
      </c>
      <c r="E237" s="7"/>
      <c r="F237" s="7" t="s">
        <v>1421</v>
      </c>
      <c r="G237" s="6">
        <v>2738</v>
      </c>
      <c r="H237" s="7" t="s">
        <v>1422</v>
      </c>
      <c r="I237" s="7" t="s">
        <v>34</v>
      </c>
      <c r="J237" s="8" t="s">
        <v>1423</v>
      </c>
      <c r="K237" s="7" t="s">
        <v>1424</v>
      </c>
      <c r="L237" s="7" t="s">
        <v>1425</v>
      </c>
      <c r="M237" s="7" t="s">
        <v>1426</v>
      </c>
      <c r="N237" s="6">
        <v>0</v>
      </c>
      <c r="O237" s="6">
        <v>36</v>
      </c>
      <c r="P237" s="6">
        <v>0</v>
      </c>
      <c r="Q237" s="6" t="s">
        <v>31</v>
      </c>
      <c r="R237" s="6"/>
      <c r="S237" s="6"/>
      <c r="T237" s="7"/>
      <c r="U237" s="7"/>
      <c r="V237" s="6">
        <v>0</v>
      </c>
      <c r="W237" s="6">
        <v>58</v>
      </c>
      <c r="X237" s="8" t="s">
        <v>1427</v>
      </c>
      <c r="Y237" s="6">
        <v>10</v>
      </c>
      <c r="Z237" s="9">
        <f t="shared" si="0"/>
        <v>0</v>
      </c>
      <c r="AA237" s="10" t="str">
        <f t="shared" si="1"/>
        <v/>
      </c>
      <c r="AB237" s="10" t="str">
        <f t="shared" si="5"/>
        <v/>
      </c>
      <c r="AC237" s="11">
        <f t="shared" si="3"/>
        <v>0</v>
      </c>
      <c r="AD237" s="11">
        <f t="shared" si="4"/>
        <v>0</v>
      </c>
    </row>
    <row r="238" spans="1:30" ht="15.75" customHeight="1">
      <c r="A238" s="6">
        <v>237</v>
      </c>
      <c r="B238" s="7" t="s">
        <v>53</v>
      </c>
      <c r="C238" s="6">
        <v>2300000</v>
      </c>
      <c r="D238" s="6" t="s">
        <v>31</v>
      </c>
      <c r="E238" s="7"/>
      <c r="F238" s="7" t="s">
        <v>1428</v>
      </c>
      <c r="G238" s="6">
        <v>2272</v>
      </c>
      <c r="H238" s="7" t="s">
        <v>55</v>
      </c>
      <c r="I238" s="7" t="s">
        <v>34</v>
      </c>
      <c r="J238" s="8" t="s">
        <v>1429</v>
      </c>
      <c r="K238" s="7" t="s">
        <v>1416</v>
      </c>
      <c r="L238" s="7" t="s">
        <v>1417</v>
      </c>
      <c r="M238" s="7" t="s">
        <v>1430</v>
      </c>
      <c r="N238" s="6">
        <v>0</v>
      </c>
      <c r="O238" s="6">
        <v>6</v>
      </c>
      <c r="P238" s="6">
        <v>0</v>
      </c>
      <c r="Q238" s="6" t="s">
        <v>31</v>
      </c>
      <c r="R238" s="6"/>
      <c r="S238" s="6"/>
      <c r="T238" s="7"/>
      <c r="U238" s="7"/>
      <c r="V238" s="6">
        <v>0</v>
      </c>
      <c r="W238" s="6">
        <v>16</v>
      </c>
      <c r="X238" s="8" t="s">
        <v>1419</v>
      </c>
      <c r="Y238" s="6">
        <v>3</v>
      </c>
      <c r="Z238" s="9">
        <f t="shared" si="0"/>
        <v>0</v>
      </c>
      <c r="AA238" s="10" t="str">
        <f t="shared" si="1"/>
        <v/>
      </c>
      <c r="AB238" s="10" t="str">
        <f t="shared" si="5"/>
        <v/>
      </c>
      <c r="AC238" s="11">
        <f t="shared" si="3"/>
        <v>0</v>
      </c>
      <c r="AD238" s="11">
        <f t="shared" si="4"/>
        <v>0</v>
      </c>
    </row>
    <row r="239" spans="1:30" ht="15.75" customHeight="1">
      <c r="A239" s="6">
        <v>238</v>
      </c>
      <c r="B239" s="7" t="s">
        <v>1431</v>
      </c>
      <c r="C239" s="6">
        <v>527400</v>
      </c>
      <c r="D239" s="6" t="s">
        <v>31</v>
      </c>
      <c r="E239" s="7" t="s">
        <v>145</v>
      </c>
      <c r="F239" s="7" t="s">
        <v>1432</v>
      </c>
      <c r="G239" s="6">
        <v>3250</v>
      </c>
      <c r="H239" s="7" t="s">
        <v>273</v>
      </c>
      <c r="I239" s="7" t="s">
        <v>34</v>
      </c>
      <c r="J239" s="8" t="s">
        <v>1433</v>
      </c>
      <c r="K239" s="7" t="s">
        <v>275</v>
      </c>
      <c r="L239" s="7" t="s">
        <v>276</v>
      </c>
      <c r="M239" s="7" t="s">
        <v>1434</v>
      </c>
      <c r="N239" s="6">
        <v>0</v>
      </c>
      <c r="O239" s="6">
        <v>226</v>
      </c>
      <c r="P239" s="6">
        <v>0</v>
      </c>
      <c r="Q239" s="6" t="s">
        <v>31</v>
      </c>
      <c r="R239" s="6"/>
      <c r="S239" s="6"/>
      <c r="T239" s="7"/>
      <c r="U239" s="7"/>
      <c r="V239" s="6">
        <v>0</v>
      </c>
      <c r="W239" s="6">
        <v>380</v>
      </c>
      <c r="X239" s="8" t="s">
        <v>278</v>
      </c>
      <c r="Y239" s="6">
        <v>5</v>
      </c>
      <c r="Z239" s="9">
        <f t="shared" si="0"/>
        <v>0</v>
      </c>
      <c r="AA239" s="10" t="str">
        <f t="shared" si="1"/>
        <v/>
      </c>
      <c r="AB239" s="10" t="str">
        <f t="shared" si="5"/>
        <v/>
      </c>
      <c r="AC239" s="11">
        <f t="shared" si="3"/>
        <v>0</v>
      </c>
      <c r="AD239" s="11">
        <f t="shared" si="4"/>
        <v>0</v>
      </c>
    </row>
    <row r="240" spans="1:30" ht="15.75" customHeight="1">
      <c r="A240" s="6">
        <v>239</v>
      </c>
      <c r="B240" s="7" t="s">
        <v>369</v>
      </c>
      <c r="C240" s="6">
        <v>6200000</v>
      </c>
      <c r="D240" s="6" t="s">
        <v>31</v>
      </c>
      <c r="E240" s="7"/>
      <c r="F240" s="7" t="s">
        <v>1435</v>
      </c>
      <c r="G240" s="6">
        <v>2255</v>
      </c>
      <c r="H240" s="7" t="s">
        <v>55</v>
      </c>
      <c r="I240" s="7" t="s">
        <v>34</v>
      </c>
      <c r="J240" s="8" t="s">
        <v>1436</v>
      </c>
      <c r="K240" s="7" t="s">
        <v>1416</v>
      </c>
      <c r="L240" s="7" t="s">
        <v>1417</v>
      </c>
      <c r="M240" s="7" t="s">
        <v>1437</v>
      </c>
      <c r="N240" s="6">
        <v>0</v>
      </c>
      <c r="O240" s="6">
        <v>6</v>
      </c>
      <c r="P240" s="6">
        <v>0</v>
      </c>
      <c r="Q240" s="6" t="s">
        <v>31</v>
      </c>
      <c r="R240" s="6"/>
      <c r="S240" s="6"/>
      <c r="T240" s="7"/>
      <c r="U240" s="7"/>
      <c r="V240" s="6">
        <v>0</v>
      </c>
      <c r="W240" s="6">
        <v>137</v>
      </c>
      <c r="X240" s="8" t="s">
        <v>1419</v>
      </c>
      <c r="Y240" s="6">
        <v>8</v>
      </c>
      <c r="Z240" s="9">
        <f t="shared" si="0"/>
        <v>0</v>
      </c>
      <c r="AA240" s="10" t="str">
        <f t="shared" si="1"/>
        <v/>
      </c>
      <c r="AB240" s="10" t="str">
        <f t="shared" si="5"/>
        <v/>
      </c>
      <c r="AC240" s="11">
        <f t="shared" si="3"/>
        <v>0</v>
      </c>
      <c r="AD240" s="11">
        <f t="shared" si="4"/>
        <v>0</v>
      </c>
    </row>
    <row r="241" spans="1:30" ht="15.75" customHeight="1">
      <c r="A241" s="6">
        <v>240</v>
      </c>
      <c r="B241" s="7" t="s">
        <v>1438</v>
      </c>
      <c r="C241" s="6">
        <v>1392500</v>
      </c>
      <c r="D241" s="6" t="s">
        <v>31</v>
      </c>
      <c r="E241" s="7"/>
      <c r="F241" s="7" t="s">
        <v>1439</v>
      </c>
      <c r="G241" s="6">
        <v>1903</v>
      </c>
      <c r="H241" s="7" t="s">
        <v>1440</v>
      </c>
      <c r="I241" s="7" t="s">
        <v>673</v>
      </c>
      <c r="J241" s="8" t="s">
        <v>1441</v>
      </c>
      <c r="K241" s="7" t="s">
        <v>913</v>
      </c>
      <c r="L241" s="7" t="s">
        <v>914</v>
      </c>
      <c r="M241" s="7" t="s">
        <v>1442</v>
      </c>
      <c r="N241" s="6">
        <v>0</v>
      </c>
      <c r="O241" s="6">
        <v>16</v>
      </c>
      <c r="P241" s="6">
        <v>0</v>
      </c>
      <c r="Q241" s="6" t="s">
        <v>31</v>
      </c>
      <c r="R241" s="6"/>
      <c r="S241" s="6"/>
      <c r="T241" s="7"/>
      <c r="U241" s="7"/>
      <c r="V241" s="6">
        <v>0</v>
      </c>
      <c r="W241" s="6">
        <v>3</v>
      </c>
      <c r="X241" s="8" t="s">
        <v>916</v>
      </c>
      <c r="Y241" s="6">
        <v>7</v>
      </c>
      <c r="Z241" s="9">
        <f t="shared" si="0"/>
        <v>0</v>
      </c>
      <c r="AA241" s="10" t="str">
        <f t="shared" si="1"/>
        <v/>
      </c>
      <c r="AB241" s="10" t="str">
        <f t="shared" si="5"/>
        <v/>
      </c>
      <c r="AC241" s="11">
        <f t="shared" si="3"/>
        <v>0</v>
      </c>
      <c r="AD241" s="11">
        <f t="shared" si="4"/>
        <v>0</v>
      </c>
    </row>
    <row r="242" spans="1:30" ht="15.75" customHeight="1">
      <c r="A242" s="6">
        <v>241</v>
      </c>
      <c r="B242" s="7" t="s">
        <v>1443</v>
      </c>
      <c r="C242" s="6">
        <v>985000</v>
      </c>
      <c r="D242" s="6" t="s">
        <v>31</v>
      </c>
      <c r="E242" s="7"/>
      <c r="F242" s="7" t="s">
        <v>1444</v>
      </c>
      <c r="G242" s="6">
        <v>815</v>
      </c>
      <c r="H242" s="7" t="s">
        <v>396</v>
      </c>
      <c r="I242" s="7" t="s">
        <v>34</v>
      </c>
      <c r="J242" s="8" t="s">
        <v>1445</v>
      </c>
      <c r="K242" s="7" t="s">
        <v>1446</v>
      </c>
      <c r="L242" s="7" t="s">
        <v>1447</v>
      </c>
      <c r="M242" s="7" t="s">
        <v>1448</v>
      </c>
      <c r="N242" s="6">
        <v>0</v>
      </c>
      <c r="O242" s="6">
        <v>17</v>
      </c>
      <c r="P242" s="6">
        <v>0</v>
      </c>
      <c r="Q242" s="6" t="s">
        <v>31</v>
      </c>
      <c r="R242" s="6"/>
      <c r="S242" s="6"/>
      <c r="T242" s="7"/>
      <c r="U242" s="7"/>
      <c r="V242" s="6">
        <v>5</v>
      </c>
      <c r="W242" s="6">
        <v>258</v>
      </c>
      <c r="X242" s="8" t="s">
        <v>1449</v>
      </c>
      <c r="Y242" s="6">
        <v>6</v>
      </c>
      <c r="Z242" s="9">
        <f t="shared" si="0"/>
        <v>150</v>
      </c>
      <c r="AA242" s="10" t="str">
        <f t="shared" si="1"/>
        <v/>
      </c>
      <c r="AB242" s="10" t="str">
        <f t="shared" si="5"/>
        <v/>
      </c>
      <c r="AC242" s="11">
        <f t="shared" si="3"/>
        <v>5</v>
      </c>
      <c r="AD242" s="11">
        <f t="shared" si="4"/>
        <v>150</v>
      </c>
    </row>
    <row r="243" spans="1:30" ht="15.75" customHeight="1">
      <c r="A243" s="6">
        <v>242</v>
      </c>
      <c r="B243" s="7" t="s">
        <v>1450</v>
      </c>
      <c r="C243" s="6">
        <v>3960000</v>
      </c>
      <c r="D243" s="6" t="s">
        <v>31</v>
      </c>
      <c r="E243" s="7"/>
      <c r="F243" s="7" t="s">
        <v>1451</v>
      </c>
      <c r="G243" s="6">
        <v>1318</v>
      </c>
      <c r="H243" s="7" t="s">
        <v>1452</v>
      </c>
      <c r="I243" s="7" t="s">
        <v>34</v>
      </c>
      <c r="J243" s="8" t="s">
        <v>1453</v>
      </c>
      <c r="K243" s="7" t="s">
        <v>1454</v>
      </c>
      <c r="L243" s="7" t="s">
        <v>1455</v>
      </c>
      <c r="M243" s="7" t="s">
        <v>1456</v>
      </c>
      <c r="N243" s="6">
        <v>0</v>
      </c>
      <c r="O243" s="6">
        <v>3</v>
      </c>
      <c r="P243" s="6">
        <v>0</v>
      </c>
      <c r="Q243" s="6" t="s">
        <v>31</v>
      </c>
      <c r="R243" s="6"/>
      <c r="S243" s="6"/>
      <c r="T243" s="7"/>
      <c r="U243" s="7"/>
      <c r="V243" s="6">
        <v>1</v>
      </c>
      <c r="W243" s="6">
        <v>985</v>
      </c>
      <c r="X243" s="8" t="s">
        <v>1457</v>
      </c>
      <c r="Y243" s="6">
        <v>4</v>
      </c>
      <c r="Z243" s="9">
        <f t="shared" si="0"/>
        <v>30</v>
      </c>
      <c r="AA243" s="10" t="str">
        <f t="shared" si="1"/>
        <v/>
      </c>
      <c r="AB243" s="10" t="str">
        <f t="shared" si="5"/>
        <v/>
      </c>
      <c r="AC243" s="11">
        <f t="shared" si="3"/>
        <v>1</v>
      </c>
      <c r="AD243" s="11">
        <f t="shared" si="4"/>
        <v>30</v>
      </c>
    </row>
    <row r="244" spans="1:30" ht="15.75" customHeight="1">
      <c r="A244" s="6">
        <v>243</v>
      </c>
      <c r="B244" s="7" t="s">
        <v>1458</v>
      </c>
      <c r="C244" s="6">
        <v>990000</v>
      </c>
      <c r="D244" s="6" t="s">
        <v>31</v>
      </c>
      <c r="E244" s="7"/>
      <c r="F244" s="7" t="s">
        <v>1459</v>
      </c>
      <c r="G244" s="6">
        <v>3398</v>
      </c>
      <c r="H244" s="7" t="s">
        <v>1460</v>
      </c>
      <c r="I244" s="7" t="s">
        <v>34</v>
      </c>
      <c r="J244" s="8" t="s">
        <v>1461</v>
      </c>
      <c r="K244" s="7" t="s">
        <v>1330</v>
      </c>
      <c r="L244" s="7" t="s">
        <v>1331</v>
      </c>
      <c r="M244" s="7" t="s">
        <v>1462</v>
      </c>
      <c r="N244" s="6">
        <v>0</v>
      </c>
      <c r="O244" s="6">
        <v>33</v>
      </c>
      <c r="P244" s="6">
        <v>0</v>
      </c>
      <c r="Q244" s="6" t="s">
        <v>31</v>
      </c>
      <c r="R244" s="6"/>
      <c r="S244" s="6"/>
      <c r="T244" s="7"/>
      <c r="U244" s="7"/>
      <c r="V244" s="6">
        <v>0</v>
      </c>
      <c r="W244" s="6">
        <v>67</v>
      </c>
      <c r="X244" s="8" t="s">
        <v>1333</v>
      </c>
      <c r="Y244" s="6">
        <v>3</v>
      </c>
      <c r="Z244" s="9">
        <f t="shared" si="0"/>
        <v>0</v>
      </c>
      <c r="AA244" s="10" t="str">
        <f t="shared" si="1"/>
        <v/>
      </c>
      <c r="AB244" s="10" t="str">
        <f t="shared" si="5"/>
        <v/>
      </c>
      <c r="AC244" s="11">
        <f t="shared" si="3"/>
        <v>0</v>
      </c>
      <c r="AD244" s="11">
        <f t="shared" si="4"/>
        <v>0</v>
      </c>
    </row>
    <row r="245" spans="1:30" ht="15.75" customHeight="1">
      <c r="A245" s="6">
        <v>244</v>
      </c>
      <c r="B245" s="7" t="s">
        <v>241</v>
      </c>
      <c r="C245" s="6">
        <v>1500000</v>
      </c>
      <c r="D245" s="6" t="s">
        <v>31</v>
      </c>
      <c r="E245" s="7"/>
      <c r="F245" s="7" t="s">
        <v>1463</v>
      </c>
      <c r="G245" s="6">
        <v>2582</v>
      </c>
      <c r="H245" s="7" t="s">
        <v>1464</v>
      </c>
      <c r="I245" s="7" t="s">
        <v>34</v>
      </c>
      <c r="J245" s="8" t="s">
        <v>1465</v>
      </c>
      <c r="K245" s="7" t="s">
        <v>1466</v>
      </c>
      <c r="L245" s="7" t="s">
        <v>1467</v>
      </c>
      <c r="M245" s="7" t="s">
        <v>1468</v>
      </c>
      <c r="N245" s="6">
        <v>0</v>
      </c>
      <c r="O245" s="6">
        <v>0</v>
      </c>
      <c r="P245" s="6">
        <v>0</v>
      </c>
      <c r="Q245" s="6" t="s">
        <v>31</v>
      </c>
      <c r="R245" s="6"/>
      <c r="S245" s="6"/>
      <c r="T245" s="7"/>
      <c r="U245" s="7"/>
      <c r="V245" s="6">
        <v>1</v>
      </c>
      <c r="W245" s="6">
        <v>21</v>
      </c>
      <c r="X245" s="8" t="s">
        <v>1469</v>
      </c>
      <c r="Y245" s="6">
        <v>10</v>
      </c>
      <c r="Z245" s="9">
        <f t="shared" si="0"/>
        <v>30</v>
      </c>
      <c r="AA245" s="10" t="str">
        <f t="shared" si="1"/>
        <v/>
      </c>
      <c r="AB245" s="10" t="str">
        <f t="shared" si="5"/>
        <v/>
      </c>
      <c r="AC245" s="11">
        <f t="shared" si="3"/>
        <v>1</v>
      </c>
      <c r="AD245" s="11">
        <f t="shared" si="4"/>
        <v>30</v>
      </c>
    </row>
    <row r="246" spans="1:30" ht="15.75" customHeight="1">
      <c r="A246" s="6">
        <v>245</v>
      </c>
      <c r="B246" s="7" t="s">
        <v>1470</v>
      </c>
      <c r="C246" s="6">
        <v>1250000</v>
      </c>
      <c r="D246" s="6" t="s">
        <v>31</v>
      </c>
      <c r="E246" s="7"/>
      <c r="F246" s="7" t="s">
        <v>1471</v>
      </c>
      <c r="G246" s="6">
        <v>420</v>
      </c>
      <c r="H246" s="7" t="s">
        <v>1472</v>
      </c>
      <c r="I246" s="7" t="s">
        <v>34</v>
      </c>
      <c r="J246" s="8" t="s">
        <v>1473</v>
      </c>
      <c r="K246" s="7" t="s">
        <v>1474</v>
      </c>
      <c r="L246" s="7" t="s">
        <v>1475</v>
      </c>
      <c r="M246" s="7" t="s">
        <v>1476</v>
      </c>
      <c r="N246" s="6">
        <v>0</v>
      </c>
      <c r="O246" s="6">
        <v>1</v>
      </c>
      <c r="P246" s="6">
        <v>0</v>
      </c>
      <c r="Q246" s="6" t="s">
        <v>31</v>
      </c>
      <c r="R246" s="6"/>
      <c r="S246" s="6"/>
      <c r="T246" s="7"/>
      <c r="U246" s="7"/>
      <c r="V246" s="6">
        <v>2</v>
      </c>
      <c r="W246" s="6">
        <v>108</v>
      </c>
      <c r="X246" s="8" t="s">
        <v>1477</v>
      </c>
      <c r="Y246" s="6">
        <v>8</v>
      </c>
      <c r="Z246" s="9">
        <f t="shared" si="0"/>
        <v>60</v>
      </c>
      <c r="AA246" s="10" t="str">
        <f t="shared" si="1"/>
        <v/>
      </c>
      <c r="AB246" s="10" t="str">
        <f t="shared" si="5"/>
        <v/>
      </c>
      <c r="AC246" s="11">
        <f t="shared" si="3"/>
        <v>2</v>
      </c>
      <c r="AD246" s="11">
        <f t="shared" si="4"/>
        <v>60</v>
      </c>
    </row>
    <row r="247" spans="1:30" ht="15.75" customHeight="1">
      <c r="A247" s="6">
        <v>246</v>
      </c>
      <c r="B247" s="7" t="s">
        <v>1478</v>
      </c>
      <c r="C247" s="6">
        <v>3400000</v>
      </c>
      <c r="D247" s="6" t="s">
        <v>31</v>
      </c>
      <c r="E247" s="7"/>
      <c r="F247" s="7" t="s">
        <v>1479</v>
      </c>
      <c r="G247" s="6">
        <v>1346</v>
      </c>
      <c r="H247" s="7" t="s">
        <v>809</v>
      </c>
      <c r="I247" s="7" t="s">
        <v>34</v>
      </c>
      <c r="J247" s="8" t="s">
        <v>1480</v>
      </c>
      <c r="K247" s="7" t="s">
        <v>1481</v>
      </c>
      <c r="L247" s="7" t="s">
        <v>1482</v>
      </c>
      <c r="M247" s="7" t="s">
        <v>1483</v>
      </c>
      <c r="N247" s="6">
        <v>0</v>
      </c>
      <c r="O247" s="6">
        <v>42</v>
      </c>
      <c r="P247" s="6">
        <v>0</v>
      </c>
      <c r="Q247" s="6" t="s">
        <v>31</v>
      </c>
      <c r="R247" s="6"/>
      <c r="S247" s="6"/>
      <c r="T247" s="7"/>
      <c r="U247" s="7"/>
      <c r="V247" s="6">
        <v>1</v>
      </c>
      <c r="W247" s="6">
        <v>2486</v>
      </c>
      <c r="X247" s="8" t="s">
        <v>1484</v>
      </c>
      <c r="Y247" s="6">
        <v>10</v>
      </c>
      <c r="Z247" s="9">
        <f t="shared" si="0"/>
        <v>30</v>
      </c>
      <c r="AA247" s="10" t="str">
        <f t="shared" si="1"/>
        <v/>
      </c>
      <c r="AB247" s="10" t="str">
        <f t="shared" si="5"/>
        <v/>
      </c>
      <c r="AC247" s="11">
        <f t="shared" si="3"/>
        <v>1</v>
      </c>
      <c r="AD247" s="11">
        <f t="shared" si="4"/>
        <v>30</v>
      </c>
    </row>
    <row r="248" spans="1:30" ht="15.75" customHeight="1">
      <c r="A248" s="6">
        <v>247</v>
      </c>
      <c r="B248" s="7" t="s">
        <v>1485</v>
      </c>
      <c r="C248" s="6">
        <v>2099997</v>
      </c>
      <c r="D248" s="6" t="s">
        <v>31</v>
      </c>
      <c r="E248" s="7"/>
      <c r="F248" s="7" t="s">
        <v>1486</v>
      </c>
      <c r="G248" s="6">
        <v>5356</v>
      </c>
      <c r="H248" s="7" t="s">
        <v>1487</v>
      </c>
      <c r="I248" s="7" t="s">
        <v>34</v>
      </c>
      <c r="J248" s="8" t="s">
        <v>1488</v>
      </c>
      <c r="K248" s="7" t="s">
        <v>1489</v>
      </c>
      <c r="L248" s="7" t="s">
        <v>1490</v>
      </c>
      <c r="M248" s="7" t="s">
        <v>1491</v>
      </c>
      <c r="N248" s="6">
        <v>0</v>
      </c>
      <c r="O248" s="6">
        <v>18</v>
      </c>
      <c r="P248" s="6">
        <v>0</v>
      </c>
      <c r="Q248" s="6" t="s">
        <v>31</v>
      </c>
      <c r="R248" s="6"/>
      <c r="S248" s="6"/>
      <c r="T248" s="7"/>
      <c r="U248" s="7"/>
      <c r="V248" s="6">
        <v>3</v>
      </c>
      <c r="W248" s="6">
        <v>138</v>
      </c>
      <c r="X248" s="8" t="s">
        <v>1492</v>
      </c>
      <c r="Y248" s="6">
        <v>10</v>
      </c>
      <c r="Z248" s="9">
        <f t="shared" si="0"/>
        <v>90</v>
      </c>
      <c r="AA248" s="10" t="str">
        <f t="shared" si="1"/>
        <v/>
      </c>
      <c r="AB248" s="10" t="str">
        <f t="shared" si="5"/>
        <v/>
      </c>
      <c r="AC248" s="11">
        <f t="shared" si="3"/>
        <v>3</v>
      </c>
      <c r="AD248" s="11">
        <f t="shared" si="4"/>
        <v>90</v>
      </c>
    </row>
    <row r="249" spans="1:30" ht="15.75" customHeight="1">
      <c r="A249" s="6">
        <v>248</v>
      </c>
      <c r="B249" s="7" t="s">
        <v>761</v>
      </c>
      <c r="C249" s="6">
        <v>329900</v>
      </c>
      <c r="D249" s="6" t="s">
        <v>31</v>
      </c>
      <c r="E249" s="7"/>
      <c r="F249" s="7" t="s">
        <v>1493</v>
      </c>
      <c r="G249" s="6">
        <v>1248</v>
      </c>
      <c r="H249" s="7" t="s">
        <v>1440</v>
      </c>
      <c r="I249" s="7" t="s">
        <v>673</v>
      </c>
      <c r="J249" s="8" t="s">
        <v>1494</v>
      </c>
      <c r="K249" s="7" t="s">
        <v>398</v>
      </c>
      <c r="L249" s="7" t="s">
        <v>399</v>
      </c>
      <c r="M249" s="7" t="s">
        <v>1495</v>
      </c>
      <c r="N249" s="6">
        <v>0</v>
      </c>
      <c r="O249" s="6">
        <v>10</v>
      </c>
      <c r="P249" s="6">
        <v>0</v>
      </c>
      <c r="Q249" s="6" t="s">
        <v>31</v>
      </c>
      <c r="R249" s="6"/>
      <c r="S249" s="6"/>
      <c r="T249" s="7"/>
      <c r="U249" s="7"/>
      <c r="V249" s="6">
        <v>1</v>
      </c>
      <c r="W249" s="6">
        <v>1240</v>
      </c>
      <c r="X249" s="8" t="s">
        <v>401</v>
      </c>
      <c r="Y249" s="6">
        <v>10</v>
      </c>
      <c r="Z249" s="9">
        <f t="shared" si="0"/>
        <v>30</v>
      </c>
      <c r="AA249" s="10" t="str">
        <f t="shared" si="1"/>
        <v/>
      </c>
      <c r="AB249" s="10" t="str">
        <f t="shared" si="5"/>
        <v/>
      </c>
      <c r="AC249" s="11">
        <f t="shared" si="3"/>
        <v>1</v>
      </c>
      <c r="AD249" s="11">
        <f t="shared" si="4"/>
        <v>30</v>
      </c>
    </row>
    <row r="250" spans="1:30" ht="15.75" customHeight="1">
      <c r="A250" s="6">
        <v>249</v>
      </c>
      <c r="B250" s="7" t="s">
        <v>1496</v>
      </c>
      <c r="C250" s="6">
        <v>0</v>
      </c>
      <c r="D250" s="6" t="s">
        <v>31</v>
      </c>
      <c r="E250" s="7"/>
      <c r="F250" s="7" t="s">
        <v>1497</v>
      </c>
      <c r="G250" s="6">
        <v>2160</v>
      </c>
      <c r="H250" s="7" t="s">
        <v>55</v>
      </c>
      <c r="I250" s="7" t="s">
        <v>34</v>
      </c>
      <c r="J250" s="8" t="s">
        <v>1498</v>
      </c>
      <c r="K250" s="7" t="s">
        <v>859</v>
      </c>
      <c r="L250" s="7" t="s">
        <v>860</v>
      </c>
      <c r="M250" s="7" t="s">
        <v>1499</v>
      </c>
      <c r="N250" s="6">
        <v>0</v>
      </c>
      <c r="O250" s="6">
        <v>5</v>
      </c>
      <c r="P250" s="6">
        <v>0</v>
      </c>
      <c r="Q250" s="6" t="s">
        <v>31</v>
      </c>
      <c r="R250" s="6"/>
      <c r="S250" s="6"/>
      <c r="T250" s="7"/>
      <c r="U250" s="7"/>
      <c r="V250" s="6">
        <v>0</v>
      </c>
      <c r="W250" s="6">
        <v>50</v>
      </c>
      <c r="X250" s="8" t="s">
        <v>862</v>
      </c>
      <c r="Y250" s="6">
        <v>8</v>
      </c>
      <c r="Z250" s="9">
        <f t="shared" si="0"/>
        <v>0</v>
      </c>
      <c r="AA250" s="10" t="str">
        <f t="shared" si="1"/>
        <v/>
      </c>
      <c r="AB250" s="10" t="str">
        <f t="shared" si="5"/>
        <v/>
      </c>
      <c r="AC250" s="11">
        <f t="shared" si="3"/>
        <v>0</v>
      </c>
      <c r="AD250" s="11">
        <f t="shared" si="4"/>
        <v>0</v>
      </c>
    </row>
    <row r="251" spans="1:30" ht="15.75" customHeight="1">
      <c r="A251" s="6">
        <v>250</v>
      </c>
      <c r="B251" s="7" t="s">
        <v>53</v>
      </c>
      <c r="C251" s="6">
        <v>1200000</v>
      </c>
      <c r="D251" s="6" t="s">
        <v>31</v>
      </c>
      <c r="E251" s="7"/>
      <c r="F251" s="7" t="s">
        <v>1500</v>
      </c>
      <c r="G251" s="6">
        <v>1277</v>
      </c>
      <c r="H251" s="7" t="s">
        <v>1440</v>
      </c>
      <c r="I251" s="7" t="s">
        <v>673</v>
      </c>
      <c r="J251" s="8" t="s">
        <v>1501</v>
      </c>
      <c r="K251" s="7" t="s">
        <v>897</v>
      </c>
      <c r="L251" s="7" t="s">
        <v>898</v>
      </c>
      <c r="M251" s="7" t="s">
        <v>1502</v>
      </c>
      <c r="N251" s="6">
        <v>0</v>
      </c>
      <c r="O251" s="6">
        <v>105</v>
      </c>
      <c r="P251" s="6">
        <v>0</v>
      </c>
      <c r="Q251" s="6" t="s">
        <v>31</v>
      </c>
      <c r="R251" s="6"/>
      <c r="S251" s="6"/>
      <c r="T251" s="7"/>
      <c r="U251" s="7"/>
      <c r="V251" s="6">
        <v>0</v>
      </c>
      <c r="W251" s="6">
        <v>341</v>
      </c>
      <c r="X251" s="8" t="s">
        <v>900</v>
      </c>
      <c r="Y251" s="6">
        <v>10</v>
      </c>
      <c r="Z251" s="9">
        <f t="shared" si="0"/>
        <v>0</v>
      </c>
      <c r="AA251" s="10" t="str">
        <f t="shared" si="1"/>
        <v/>
      </c>
      <c r="AB251" s="10" t="str">
        <f t="shared" si="5"/>
        <v/>
      </c>
      <c r="AC251" s="11">
        <f t="shared" si="3"/>
        <v>0</v>
      </c>
      <c r="AD251" s="11">
        <f t="shared" si="4"/>
        <v>0</v>
      </c>
    </row>
    <row r="252" spans="1:30" ht="15.75" customHeight="1">
      <c r="A252" s="6">
        <v>251</v>
      </c>
      <c r="B252" s="7" t="s">
        <v>1503</v>
      </c>
      <c r="C252" s="6">
        <v>4220000</v>
      </c>
      <c r="D252" s="6" t="s">
        <v>31</v>
      </c>
      <c r="E252" s="7"/>
      <c r="F252" s="7" t="s">
        <v>1504</v>
      </c>
      <c r="G252" s="6">
        <v>1932</v>
      </c>
      <c r="H252" s="7" t="s">
        <v>1505</v>
      </c>
      <c r="I252" s="7" t="s">
        <v>34</v>
      </c>
      <c r="J252" s="8" t="s">
        <v>1506</v>
      </c>
      <c r="K252" s="7" t="s">
        <v>829</v>
      </c>
      <c r="L252" s="7" t="s">
        <v>830</v>
      </c>
      <c r="M252" s="7" t="s">
        <v>1507</v>
      </c>
      <c r="N252" s="6">
        <v>0</v>
      </c>
      <c r="O252" s="6">
        <v>3</v>
      </c>
      <c r="P252" s="6">
        <v>0</v>
      </c>
      <c r="Q252" s="6" t="s">
        <v>31</v>
      </c>
      <c r="R252" s="6"/>
      <c r="S252" s="6"/>
      <c r="T252" s="7"/>
      <c r="U252" s="7"/>
      <c r="V252" s="6">
        <v>1</v>
      </c>
      <c r="W252" s="6">
        <v>4634</v>
      </c>
      <c r="X252" s="8" t="s">
        <v>832</v>
      </c>
      <c r="Y252" s="6">
        <v>10</v>
      </c>
      <c r="Z252" s="9">
        <f t="shared" si="0"/>
        <v>30</v>
      </c>
      <c r="AA252" s="10" t="str">
        <f t="shared" si="1"/>
        <v/>
      </c>
      <c r="AB252" s="10" t="str">
        <f t="shared" si="5"/>
        <v/>
      </c>
      <c r="AC252" s="11">
        <f t="shared" si="3"/>
        <v>1</v>
      </c>
      <c r="AD252" s="11">
        <f t="shared" si="4"/>
        <v>30</v>
      </c>
    </row>
    <row r="253" spans="1:30" ht="15.75" customHeight="1">
      <c r="A253" s="6">
        <v>252</v>
      </c>
      <c r="B253" s="7" t="s">
        <v>1508</v>
      </c>
      <c r="C253" s="6">
        <v>530000</v>
      </c>
      <c r="D253" s="6" t="s">
        <v>31</v>
      </c>
      <c r="E253" s="7"/>
      <c r="F253" s="7" t="s">
        <v>1509</v>
      </c>
      <c r="G253" s="6">
        <v>2657</v>
      </c>
      <c r="H253" s="7" t="s">
        <v>1510</v>
      </c>
      <c r="I253" s="7" t="s">
        <v>34</v>
      </c>
      <c r="J253" s="8" t="s">
        <v>1511</v>
      </c>
      <c r="K253" s="7" t="s">
        <v>525</v>
      </c>
      <c r="L253" s="7" t="s">
        <v>526</v>
      </c>
      <c r="M253" s="7" t="s">
        <v>1052</v>
      </c>
      <c r="N253" s="6">
        <v>0</v>
      </c>
      <c r="O253" s="6">
        <v>0</v>
      </c>
      <c r="P253" s="6">
        <v>0</v>
      </c>
      <c r="Q253" s="6" t="s">
        <v>31</v>
      </c>
      <c r="R253" s="6"/>
      <c r="S253" s="6"/>
      <c r="T253" s="7"/>
      <c r="U253" s="7"/>
      <c r="V253" s="6">
        <v>0</v>
      </c>
      <c r="W253" s="6">
        <v>5</v>
      </c>
      <c r="X253" s="8" t="s">
        <v>528</v>
      </c>
      <c r="Y253" s="6">
        <v>6</v>
      </c>
      <c r="Z253" s="9">
        <f t="shared" si="0"/>
        <v>0</v>
      </c>
      <c r="AA253" s="10" t="str">
        <f t="shared" si="1"/>
        <v/>
      </c>
      <c r="AB253" s="10" t="str">
        <f t="shared" si="5"/>
        <v/>
      </c>
      <c r="AC253" s="11">
        <f t="shared" si="3"/>
        <v>0</v>
      </c>
      <c r="AD253" s="11">
        <f t="shared" si="4"/>
        <v>0</v>
      </c>
    </row>
    <row r="254" spans="1:30" ht="15.75" customHeight="1">
      <c r="A254" s="6">
        <v>253</v>
      </c>
      <c r="B254" s="7" t="s">
        <v>1512</v>
      </c>
      <c r="C254" s="6">
        <v>1125000</v>
      </c>
      <c r="D254" s="6" t="s">
        <v>31</v>
      </c>
      <c r="E254" s="7"/>
      <c r="F254" s="7" t="s">
        <v>1513</v>
      </c>
      <c r="G254" s="6">
        <v>503</v>
      </c>
      <c r="H254" s="7" t="s">
        <v>1301</v>
      </c>
      <c r="I254" s="7" t="s">
        <v>34</v>
      </c>
      <c r="J254" s="8" t="s">
        <v>1514</v>
      </c>
      <c r="K254" s="7" t="s">
        <v>1515</v>
      </c>
      <c r="L254" s="7" t="s">
        <v>1516</v>
      </c>
      <c r="M254" s="7" t="s">
        <v>1517</v>
      </c>
      <c r="N254" s="6">
        <v>0</v>
      </c>
      <c r="O254" s="6">
        <v>8</v>
      </c>
      <c r="P254" s="6">
        <v>0</v>
      </c>
      <c r="Q254" s="6" t="s">
        <v>31</v>
      </c>
      <c r="R254" s="6"/>
      <c r="S254" s="6"/>
      <c r="T254" s="7"/>
      <c r="U254" s="7"/>
      <c r="V254" s="6">
        <v>0</v>
      </c>
      <c r="W254" s="6">
        <v>164</v>
      </c>
      <c r="X254" s="8" t="s">
        <v>1518</v>
      </c>
      <c r="Y254" s="6">
        <v>4</v>
      </c>
      <c r="Z254" s="9">
        <f t="shared" si="0"/>
        <v>0</v>
      </c>
      <c r="AA254" s="10" t="str">
        <f t="shared" si="1"/>
        <v/>
      </c>
      <c r="AB254" s="10" t="str">
        <f t="shared" si="5"/>
        <v/>
      </c>
      <c r="AC254" s="11">
        <f t="shared" si="3"/>
        <v>0</v>
      </c>
      <c r="AD254" s="11">
        <f t="shared" si="4"/>
        <v>0</v>
      </c>
    </row>
    <row r="255" spans="1:30" ht="15.75" customHeight="1">
      <c r="A255" s="6">
        <v>254</v>
      </c>
      <c r="B255" s="7" t="s">
        <v>1519</v>
      </c>
      <c r="C255" s="6">
        <v>1480000</v>
      </c>
      <c r="D255" s="6" t="s">
        <v>31</v>
      </c>
      <c r="E255" s="7"/>
      <c r="F255" s="7" t="s">
        <v>1520</v>
      </c>
      <c r="G255" s="6">
        <v>951</v>
      </c>
      <c r="H255" s="7" t="s">
        <v>1440</v>
      </c>
      <c r="I255" s="7" t="s">
        <v>673</v>
      </c>
      <c r="J255" s="8" t="s">
        <v>1521</v>
      </c>
      <c r="K255" s="7" t="s">
        <v>1522</v>
      </c>
      <c r="L255" s="7" t="s">
        <v>1523</v>
      </c>
      <c r="M255" s="7" t="s">
        <v>1524</v>
      </c>
      <c r="N255" s="6">
        <v>0</v>
      </c>
      <c r="O255" s="6">
        <v>32</v>
      </c>
      <c r="P255" s="6">
        <v>0</v>
      </c>
      <c r="Q255" s="6" t="s">
        <v>31</v>
      </c>
      <c r="R255" s="6"/>
      <c r="S255" s="6"/>
      <c r="T255" s="7"/>
      <c r="U255" s="7"/>
      <c r="V255" s="6">
        <v>2</v>
      </c>
      <c r="W255" s="6">
        <v>301</v>
      </c>
      <c r="X255" s="8" t="s">
        <v>1525</v>
      </c>
      <c r="Y255" s="6">
        <v>10</v>
      </c>
      <c r="Z255" s="9">
        <f t="shared" si="0"/>
        <v>60</v>
      </c>
      <c r="AA255" s="10" t="str">
        <f t="shared" si="1"/>
        <v/>
      </c>
      <c r="AB255" s="10" t="str">
        <f t="shared" si="5"/>
        <v/>
      </c>
      <c r="AC255" s="11">
        <f t="shared" si="3"/>
        <v>2</v>
      </c>
      <c r="AD255" s="11">
        <f t="shared" si="4"/>
        <v>60</v>
      </c>
    </row>
    <row r="256" spans="1:30" ht="15.75" customHeight="1">
      <c r="A256" s="6">
        <v>255</v>
      </c>
      <c r="B256" s="7" t="s">
        <v>1526</v>
      </c>
      <c r="C256" s="6">
        <v>880000</v>
      </c>
      <c r="D256" s="6" t="s">
        <v>31</v>
      </c>
      <c r="E256" s="7"/>
      <c r="F256" s="7" t="s">
        <v>1527</v>
      </c>
      <c r="G256" s="6">
        <v>2130</v>
      </c>
      <c r="H256" s="7" t="s">
        <v>1528</v>
      </c>
      <c r="I256" s="7" t="s">
        <v>34</v>
      </c>
      <c r="J256" s="8" t="s">
        <v>1529</v>
      </c>
      <c r="K256" s="7" t="s">
        <v>1530</v>
      </c>
      <c r="L256" s="7" t="s">
        <v>178</v>
      </c>
      <c r="M256" s="7" t="s">
        <v>1531</v>
      </c>
      <c r="N256" s="6">
        <v>0</v>
      </c>
      <c r="O256" s="6">
        <v>15</v>
      </c>
      <c r="P256" s="6">
        <v>0</v>
      </c>
      <c r="Q256" s="6" t="s">
        <v>31</v>
      </c>
      <c r="R256" s="6"/>
      <c r="S256" s="6"/>
      <c r="T256" s="7"/>
      <c r="U256" s="7"/>
      <c r="V256" s="6">
        <v>9</v>
      </c>
      <c r="W256" s="6">
        <v>1155</v>
      </c>
      <c r="X256" s="8" t="s">
        <v>1532</v>
      </c>
      <c r="Y256" s="6">
        <v>10</v>
      </c>
      <c r="Z256" s="9">
        <f t="shared" si="0"/>
        <v>270</v>
      </c>
      <c r="AA256" s="10" t="str">
        <f t="shared" si="1"/>
        <v/>
      </c>
      <c r="AB256" s="10" t="str">
        <f t="shared" si="5"/>
        <v/>
      </c>
      <c r="AC256" s="11">
        <f t="shared" si="3"/>
        <v>9</v>
      </c>
      <c r="AD256" s="11">
        <f t="shared" si="4"/>
        <v>270</v>
      </c>
    </row>
    <row r="257" spans="1:30" ht="15.75" customHeight="1">
      <c r="A257" s="6">
        <v>256</v>
      </c>
      <c r="B257" s="7" t="s">
        <v>1417</v>
      </c>
      <c r="C257" s="6">
        <v>3420083</v>
      </c>
      <c r="D257" s="6" t="s">
        <v>31</v>
      </c>
      <c r="E257" s="7"/>
      <c r="F257" s="7" t="s">
        <v>1533</v>
      </c>
      <c r="G257" s="6">
        <v>2536</v>
      </c>
      <c r="H257" s="7" t="s">
        <v>1534</v>
      </c>
      <c r="I257" s="7" t="s">
        <v>34</v>
      </c>
      <c r="J257" s="8" t="s">
        <v>1535</v>
      </c>
      <c r="K257" s="7" t="s">
        <v>1536</v>
      </c>
      <c r="L257" s="7" t="s">
        <v>1537</v>
      </c>
      <c r="M257" s="7" t="s">
        <v>1538</v>
      </c>
      <c r="N257" s="6">
        <v>0</v>
      </c>
      <c r="O257" s="6">
        <v>2</v>
      </c>
      <c r="P257" s="6">
        <v>0</v>
      </c>
      <c r="Q257" s="6" t="s">
        <v>31</v>
      </c>
      <c r="R257" s="6"/>
      <c r="S257" s="6"/>
      <c r="T257" s="7"/>
      <c r="U257" s="7"/>
      <c r="V257" s="6">
        <v>0</v>
      </c>
      <c r="W257" s="6">
        <v>6</v>
      </c>
      <c r="X257" s="8" t="s">
        <v>1539</v>
      </c>
      <c r="Y257" s="6">
        <v>10</v>
      </c>
      <c r="Z257" s="9">
        <f t="shared" ref="Z257:Z511" si="6">V257*30</f>
        <v>0</v>
      </c>
      <c r="AA257" s="10" t="str">
        <f t="shared" ref="AA257:AA511" si="7">IF(ISNUMBER(SEARCH("П", R257)), V257:V355, "")</f>
        <v/>
      </c>
      <c r="AB257" s="10" t="str">
        <f t="shared" si="5"/>
        <v/>
      </c>
      <c r="AC257" s="11">
        <f t="shared" ref="AC257:AC511" si="8">IF(ISBLANK(R257), V257:V1255, "")</f>
        <v>0</v>
      </c>
      <c r="AD257" s="11">
        <f t="shared" ref="AD257:AD511" si="9">IF(ISBLANK(R257), Z257:Z1255, "")</f>
        <v>0</v>
      </c>
    </row>
    <row r="258" spans="1:30" ht="15.75" customHeight="1">
      <c r="A258" s="6">
        <v>257</v>
      </c>
      <c r="B258" s="7" t="s">
        <v>1540</v>
      </c>
      <c r="C258" s="6">
        <v>458000</v>
      </c>
      <c r="D258" s="6" t="s">
        <v>31</v>
      </c>
      <c r="E258" s="7"/>
      <c r="F258" s="7" t="s">
        <v>1541</v>
      </c>
      <c r="G258" s="6">
        <v>1017</v>
      </c>
      <c r="H258" s="7" t="s">
        <v>1542</v>
      </c>
      <c r="I258" s="7" t="s">
        <v>34</v>
      </c>
      <c r="J258" s="8" t="s">
        <v>1543</v>
      </c>
      <c r="K258" s="7" t="s">
        <v>421</v>
      </c>
      <c r="L258" s="7" t="s">
        <v>422</v>
      </c>
      <c r="M258" s="7" t="s">
        <v>423</v>
      </c>
      <c r="N258" s="6">
        <v>0</v>
      </c>
      <c r="O258" s="6">
        <v>32</v>
      </c>
      <c r="P258" s="6">
        <v>0</v>
      </c>
      <c r="Q258" s="6" t="s">
        <v>31</v>
      </c>
      <c r="R258" s="6" t="s">
        <v>39</v>
      </c>
      <c r="S258" s="6"/>
      <c r="T258" s="7"/>
      <c r="U258" s="7"/>
      <c r="V258" s="6">
        <v>593</v>
      </c>
      <c r="W258" s="6">
        <v>3742</v>
      </c>
      <c r="X258" s="8" t="s">
        <v>424</v>
      </c>
      <c r="Y258" s="6">
        <v>9</v>
      </c>
      <c r="Z258" s="9">
        <f t="shared" si="6"/>
        <v>17790</v>
      </c>
      <c r="AA258" s="10">
        <f t="shared" si="7"/>
        <v>593</v>
      </c>
      <c r="AB258" s="10">
        <f t="shared" si="5"/>
        <v>17790</v>
      </c>
      <c r="AC258" s="11" t="str">
        <f t="shared" si="8"/>
        <v/>
      </c>
      <c r="AD258" s="11" t="str">
        <f t="shared" si="9"/>
        <v/>
      </c>
    </row>
    <row r="259" spans="1:30" ht="15.75" customHeight="1">
      <c r="A259" s="6">
        <v>258</v>
      </c>
      <c r="B259" s="7" t="s">
        <v>1544</v>
      </c>
      <c r="C259" s="6">
        <v>2600000</v>
      </c>
      <c r="D259" s="6" t="s">
        <v>31</v>
      </c>
      <c r="E259" s="7"/>
      <c r="F259" s="7" t="s">
        <v>1545</v>
      </c>
      <c r="G259" s="6">
        <v>2511</v>
      </c>
      <c r="H259" s="7" t="s">
        <v>345</v>
      </c>
      <c r="I259" s="7" t="s">
        <v>34</v>
      </c>
      <c r="J259" s="8" t="s">
        <v>1546</v>
      </c>
      <c r="K259" s="7" t="s">
        <v>593</v>
      </c>
      <c r="L259" s="7" t="s">
        <v>594</v>
      </c>
      <c r="M259" s="7" t="s">
        <v>787</v>
      </c>
      <c r="N259" s="6">
        <v>0</v>
      </c>
      <c r="O259" s="6">
        <v>13</v>
      </c>
      <c r="P259" s="6">
        <v>0</v>
      </c>
      <c r="Q259" s="6" t="s">
        <v>31</v>
      </c>
      <c r="R259" s="6"/>
      <c r="S259" s="6"/>
      <c r="T259" s="7"/>
      <c r="U259" s="7"/>
      <c r="V259" s="6">
        <v>0</v>
      </c>
      <c r="W259" s="6">
        <v>130</v>
      </c>
      <c r="X259" s="8" t="s">
        <v>596</v>
      </c>
      <c r="Y259" s="6">
        <v>7</v>
      </c>
      <c r="Z259" s="9">
        <f t="shared" si="6"/>
        <v>0</v>
      </c>
      <c r="AA259" s="10" t="str">
        <f t="shared" si="7"/>
        <v/>
      </c>
      <c r="AB259" s="10" t="str">
        <f t="shared" si="5"/>
        <v/>
      </c>
      <c r="AC259" s="11">
        <f t="shared" si="8"/>
        <v>0</v>
      </c>
      <c r="AD259" s="11">
        <f t="shared" si="9"/>
        <v>0</v>
      </c>
    </row>
    <row r="260" spans="1:30" ht="15.75" customHeight="1">
      <c r="A260" s="6">
        <v>259</v>
      </c>
      <c r="B260" s="7" t="s">
        <v>1547</v>
      </c>
      <c r="C260" s="6">
        <v>1660000</v>
      </c>
      <c r="D260" s="6" t="s">
        <v>31</v>
      </c>
      <c r="E260" s="7"/>
      <c r="F260" s="7" t="s">
        <v>1548</v>
      </c>
      <c r="G260" s="6">
        <v>354</v>
      </c>
      <c r="H260" s="7" t="s">
        <v>1549</v>
      </c>
      <c r="I260" s="7" t="s">
        <v>34</v>
      </c>
      <c r="J260" s="8" t="s">
        <v>1550</v>
      </c>
      <c r="K260" s="7" t="s">
        <v>1551</v>
      </c>
      <c r="L260" s="7" t="s">
        <v>178</v>
      </c>
      <c r="M260" s="7" t="s">
        <v>1552</v>
      </c>
      <c r="N260" s="6">
        <v>0</v>
      </c>
      <c r="O260" s="6">
        <v>62</v>
      </c>
      <c r="P260" s="6">
        <v>0</v>
      </c>
      <c r="Q260" s="6" t="s">
        <v>31</v>
      </c>
      <c r="R260" s="6"/>
      <c r="S260" s="6"/>
      <c r="T260" s="7"/>
      <c r="U260" s="7"/>
      <c r="V260" s="6">
        <v>1</v>
      </c>
      <c r="W260" s="6">
        <v>134</v>
      </c>
      <c r="X260" s="8" t="s">
        <v>1553</v>
      </c>
      <c r="Y260" s="6">
        <v>10</v>
      </c>
      <c r="Z260" s="9">
        <f t="shared" si="6"/>
        <v>30</v>
      </c>
      <c r="AA260" s="10" t="str">
        <f t="shared" si="7"/>
        <v/>
      </c>
      <c r="AB260" s="10" t="str">
        <f t="shared" si="5"/>
        <v/>
      </c>
      <c r="AC260" s="11">
        <f t="shared" si="8"/>
        <v>1</v>
      </c>
      <c r="AD260" s="11">
        <f t="shared" si="9"/>
        <v>30</v>
      </c>
    </row>
    <row r="261" spans="1:30" ht="15.75" customHeight="1">
      <c r="A261" s="6">
        <v>260</v>
      </c>
      <c r="B261" s="7" t="s">
        <v>369</v>
      </c>
      <c r="C261" s="6">
        <v>2000000</v>
      </c>
      <c r="D261" s="6" t="s">
        <v>31</v>
      </c>
      <c r="E261" s="7"/>
      <c r="F261" s="7" t="s">
        <v>1554</v>
      </c>
      <c r="G261" s="6">
        <v>2272</v>
      </c>
      <c r="H261" s="7" t="s">
        <v>1555</v>
      </c>
      <c r="I261" s="7" t="s">
        <v>34</v>
      </c>
      <c r="J261" s="8" t="s">
        <v>1556</v>
      </c>
      <c r="K261" s="7" t="s">
        <v>1416</v>
      </c>
      <c r="L261" s="7" t="s">
        <v>1417</v>
      </c>
      <c r="M261" s="7" t="s">
        <v>1557</v>
      </c>
      <c r="N261" s="6">
        <v>0</v>
      </c>
      <c r="O261" s="6">
        <v>6</v>
      </c>
      <c r="P261" s="6">
        <v>0</v>
      </c>
      <c r="Q261" s="6" t="s">
        <v>31</v>
      </c>
      <c r="R261" s="6"/>
      <c r="S261" s="6"/>
      <c r="T261" s="7"/>
      <c r="U261" s="7"/>
      <c r="V261" s="6">
        <v>1</v>
      </c>
      <c r="W261" s="6">
        <v>39</v>
      </c>
      <c r="X261" s="8" t="s">
        <v>1419</v>
      </c>
      <c r="Y261" s="6">
        <v>2</v>
      </c>
      <c r="Z261" s="9">
        <f t="shared" si="6"/>
        <v>30</v>
      </c>
      <c r="AA261" s="10" t="str">
        <f t="shared" si="7"/>
        <v/>
      </c>
      <c r="AB261" s="10" t="str">
        <f t="shared" si="5"/>
        <v/>
      </c>
      <c r="AC261" s="11">
        <f t="shared" si="8"/>
        <v>1</v>
      </c>
      <c r="AD261" s="11">
        <f t="shared" si="9"/>
        <v>30</v>
      </c>
    </row>
    <row r="262" spans="1:30" ht="15.75" customHeight="1">
      <c r="A262" s="6">
        <v>261</v>
      </c>
      <c r="B262" s="7" t="s">
        <v>1558</v>
      </c>
      <c r="C262" s="6">
        <v>0</v>
      </c>
      <c r="D262" s="6" t="s">
        <v>31</v>
      </c>
      <c r="E262" s="7"/>
      <c r="F262" s="7" t="s">
        <v>1559</v>
      </c>
      <c r="G262" s="6">
        <v>2163</v>
      </c>
      <c r="H262" s="7" t="s">
        <v>55</v>
      </c>
      <c r="I262" s="7" t="s">
        <v>34</v>
      </c>
      <c r="J262" s="8" t="s">
        <v>1560</v>
      </c>
      <c r="K262" s="7" t="s">
        <v>859</v>
      </c>
      <c r="L262" s="7" t="s">
        <v>860</v>
      </c>
      <c r="M262" s="7" t="s">
        <v>1499</v>
      </c>
      <c r="N262" s="6">
        <v>0</v>
      </c>
      <c r="O262" s="6">
        <v>5</v>
      </c>
      <c r="P262" s="6">
        <v>0</v>
      </c>
      <c r="Q262" s="6" t="s">
        <v>31</v>
      </c>
      <c r="R262" s="6"/>
      <c r="S262" s="6"/>
      <c r="T262" s="7"/>
      <c r="U262" s="7"/>
      <c r="V262" s="6">
        <v>1</v>
      </c>
      <c r="W262" s="6">
        <v>48</v>
      </c>
      <c r="X262" s="8" t="s">
        <v>862</v>
      </c>
      <c r="Y262" s="6">
        <v>10</v>
      </c>
      <c r="Z262" s="9">
        <f t="shared" si="6"/>
        <v>30</v>
      </c>
      <c r="AA262" s="10" t="str">
        <f t="shared" si="7"/>
        <v/>
      </c>
      <c r="AB262" s="10" t="str">
        <f t="shared" si="5"/>
        <v/>
      </c>
      <c r="AC262" s="11">
        <f t="shared" si="8"/>
        <v>1</v>
      </c>
      <c r="AD262" s="11">
        <f t="shared" si="9"/>
        <v>30</v>
      </c>
    </row>
    <row r="263" spans="1:30" ht="15.75" customHeight="1">
      <c r="A263" s="6">
        <v>262</v>
      </c>
      <c r="B263" s="7" t="s">
        <v>1561</v>
      </c>
      <c r="C263" s="6">
        <v>0</v>
      </c>
      <c r="D263" s="6" t="s">
        <v>31</v>
      </c>
      <c r="E263" s="7"/>
      <c r="F263" s="7" t="s">
        <v>1562</v>
      </c>
      <c r="G263" s="6">
        <v>2484</v>
      </c>
      <c r="H263" s="7" t="s">
        <v>927</v>
      </c>
      <c r="I263" s="7" t="s">
        <v>34</v>
      </c>
      <c r="J263" s="8" t="s">
        <v>1563</v>
      </c>
      <c r="K263" s="7" t="s">
        <v>929</v>
      </c>
      <c r="L263" s="7" t="s">
        <v>930</v>
      </c>
      <c r="M263" s="7" t="s">
        <v>1564</v>
      </c>
      <c r="N263" s="6">
        <v>0</v>
      </c>
      <c r="O263" s="6">
        <v>0</v>
      </c>
      <c r="P263" s="6">
        <v>0</v>
      </c>
      <c r="Q263" s="6" t="s">
        <v>31</v>
      </c>
      <c r="R263" s="6"/>
      <c r="S263" s="6"/>
      <c r="T263" s="7"/>
      <c r="U263" s="7"/>
      <c r="V263" s="6">
        <v>0</v>
      </c>
      <c r="W263" s="6">
        <v>15</v>
      </c>
      <c r="X263" s="8" t="s">
        <v>932</v>
      </c>
      <c r="Y263" s="6">
        <v>6</v>
      </c>
      <c r="Z263" s="9">
        <f t="shared" si="6"/>
        <v>0</v>
      </c>
      <c r="AA263" s="10" t="str">
        <f t="shared" si="7"/>
        <v/>
      </c>
      <c r="AB263" s="10" t="str">
        <f t="shared" si="5"/>
        <v/>
      </c>
      <c r="AC263" s="11">
        <f t="shared" si="8"/>
        <v>0</v>
      </c>
      <c r="AD263" s="11">
        <f t="shared" si="9"/>
        <v>0</v>
      </c>
    </row>
    <row r="264" spans="1:30" ht="15.75" customHeight="1">
      <c r="A264" s="6">
        <v>263</v>
      </c>
      <c r="B264" s="7" t="s">
        <v>1565</v>
      </c>
      <c r="C264" s="6">
        <v>2899500</v>
      </c>
      <c r="D264" s="6" t="s">
        <v>31</v>
      </c>
      <c r="E264" s="7"/>
      <c r="F264" s="7" t="s">
        <v>1566</v>
      </c>
      <c r="G264" s="6">
        <v>2769</v>
      </c>
      <c r="H264" s="7" t="s">
        <v>1567</v>
      </c>
      <c r="I264" s="7" t="s">
        <v>34</v>
      </c>
      <c r="J264" s="8" t="s">
        <v>1568</v>
      </c>
      <c r="K264" s="7" t="s">
        <v>1316</v>
      </c>
      <c r="L264" s="7" t="s">
        <v>1317</v>
      </c>
      <c r="M264" s="7" t="s">
        <v>1569</v>
      </c>
      <c r="N264" s="6">
        <v>0</v>
      </c>
      <c r="O264" s="6">
        <v>9</v>
      </c>
      <c r="P264" s="6">
        <v>0</v>
      </c>
      <c r="Q264" s="6" t="s">
        <v>31</v>
      </c>
      <c r="R264" s="6"/>
      <c r="S264" s="6"/>
      <c r="T264" s="7"/>
      <c r="U264" s="7"/>
      <c r="V264" s="6">
        <v>0</v>
      </c>
      <c r="W264" s="6">
        <v>66</v>
      </c>
      <c r="X264" s="8" t="s">
        <v>1319</v>
      </c>
      <c r="Y264" s="6">
        <v>11</v>
      </c>
      <c r="Z264" s="9">
        <f t="shared" si="6"/>
        <v>0</v>
      </c>
      <c r="AA264" s="10" t="str">
        <f t="shared" si="7"/>
        <v/>
      </c>
      <c r="AB264" s="10" t="str">
        <f t="shared" si="5"/>
        <v/>
      </c>
      <c r="AC264" s="11">
        <f t="shared" si="8"/>
        <v>0</v>
      </c>
      <c r="AD264" s="11">
        <f t="shared" si="9"/>
        <v>0</v>
      </c>
    </row>
    <row r="265" spans="1:30" ht="15.75" customHeight="1">
      <c r="A265" s="6">
        <v>264</v>
      </c>
      <c r="B265" s="7" t="s">
        <v>1570</v>
      </c>
      <c r="C265" s="6">
        <v>275000</v>
      </c>
      <c r="D265" s="6" t="s">
        <v>31</v>
      </c>
      <c r="E265" s="7"/>
      <c r="F265" s="7" t="s">
        <v>1571</v>
      </c>
      <c r="G265" s="6">
        <v>2669</v>
      </c>
      <c r="H265" s="7" t="s">
        <v>1572</v>
      </c>
      <c r="I265" s="7" t="s">
        <v>34</v>
      </c>
      <c r="J265" s="8" t="s">
        <v>1573</v>
      </c>
      <c r="K265" s="7" t="s">
        <v>319</v>
      </c>
      <c r="L265" s="7" t="s">
        <v>320</v>
      </c>
      <c r="M265" s="7" t="s">
        <v>1574</v>
      </c>
      <c r="N265" s="6">
        <v>0</v>
      </c>
      <c r="O265" s="6">
        <v>21</v>
      </c>
      <c r="P265" s="6">
        <v>0</v>
      </c>
      <c r="Q265" s="6" t="s">
        <v>31</v>
      </c>
      <c r="R265" s="6"/>
      <c r="S265" s="6"/>
      <c r="T265" s="7"/>
      <c r="U265" s="7"/>
      <c r="V265" s="6">
        <v>2</v>
      </c>
      <c r="W265" s="6">
        <v>55</v>
      </c>
      <c r="X265" s="8" t="s">
        <v>322</v>
      </c>
      <c r="Y265" s="6">
        <v>4</v>
      </c>
      <c r="Z265" s="9">
        <f t="shared" si="6"/>
        <v>60</v>
      </c>
      <c r="AA265" s="10" t="str">
        <f t="shared" si="7"/>
        <v/>
      </c>
      <c r="AB265" s="10" t="str">
        <f t="shared" si="5"/>
        <v/>
      </c>
      <c r="AC265" s="11">
        <f t="shared" si="8"/>
        <v>2</v>
      </c>
      <c r="AD265" s="11">
        <f t="shared" si="9"/>
        <v>60</v>
      </c>
    </row>
    <row r="266" spans="1:30" ht="15.75" customHeight="1">
      <c r="A266" s="6">
        <v>265</v>
      </c>
      <c r="B266" s="7" t="s">
        <v>1575</v>
      </c>
      <c r="C266" s="6">
        <v>214000</v>
      </c>
      <c r="D266" s="6" t="s">
        <v>31</v>
      </c>
      <c r="E266" s="7"/>
      <c r="F266" s="7" t="s">
        <v>1576</v>
      </c>
      <c r="G266" s="6">
        <v>981</v>
      </c>
      <c r="H266" s="7" t="s">
        <v>1577</v>
      </c>
      <c r="I266" s="7" t="s">
        <v>34</v>
      </c>
      <c r="J266" s="8" t="s">
        <v>1578</v>
      </c>
      <c r="K266" s="7" t="s">
        <v>1579</v>
      </c>
      <c r="L266" s="7" t="s">
        <v>1580</v>
      </c>
      <c r="M266" s="7" t="s">
        <v>1581</v>
      </c>
      <c r="N266" s="6">
        <v>0</v>
      </c>
      <c r="O266" s="6">
        <v>27</v>
      </c>
      <c r="P266" s="6">
        <v>0</v>
      </c>
      <c r="Q266" s="6" t="s">
        <v>31</v>
      </c>
      <c r="R266" s="6"/>
      <c r="S266" s="6"/>
      <c r="T266" s="7"/>
      <c r="U266" s="7"/>
      <c r="V266" s="6">
        <v>1</v>
      </c>
      <c r="W266" s="6">
        <v>158</v>
      </c>
      <c r="X266" s="8" t="s">
        <v>1582</v>
      </c>
      <c r="Y266" s="6">
        <v>7</v>
      </c>
      <c r="Z266" s="9">
        <f t="shared" si="6"/>
        <v>30</v>
      </c>
      <c r="AA266" s="10" t="str">
        <f t="shared" si="7"/>
        <v/>
      </c>
      <c r="AB266" s="10" t="str">
        <f t="shared" si="5"/>
        <v/>
      </c>
      <c r="AC266" s="11">
        <f t="shared" si="8"/>
        <v>1</v>
      </c>
      <c r="AD266" s="11">
        <f t="shared" si="9"/>
        <v>30</v>
      </c>
    </row>
    <row r="267" spans="1:30" ht="15.75" customHeight="1">
      <c r="A267" s="6">
        <v>266</v>
      </c>
      <c r="B267" s="7" t="s">
        <v>1583</v>
      </c>
      <c r="C267" s="6">
        <v>3150000</v>
      </c>
      <c r="D267" s="6" t="s">
        <v>31</v>
      </c>
      <c r="E267" s="7"/>
      <c r="F267" s="7" t="s">
        <v>1584</v>
      </c>
      <c r="G267" s="6">
        <v>422</v>
      </c>
      <c r="H267" s="7" t="s">
        <v>1585</v>
      </c>
      <c r="I267" s="7" t="s">
        <v>34</v>
      </c>
      <c r="J267" s="8" t="s">
        <v>1586</v>
      </c>
      <c r="K267" s="7" t="s">
        <v>1474</v>
      </c>
      <c r="L267" s="7" t="s">
        <v>1475</v>
      </c>
      <c r="M267" s="7" t="s">
        <v>1587</v>
      </c>
      <c r="N267" s="6">
        <v>0</v>
      </c>
      <c r="O267" s="6">
        <v>1</v>
      </c>
      <c r="P267" s="6">
        <v>0</v>
      </c>
      <c r="Q267" s="6" t="s">
        <v>31</v>
      </c>
      <c r="R267" s="6"/>
      <c r="S267" s="6"/>
      <c r="T267" s="7"/>
      <c r="U267" s="7"/>
      <c r="V267" s="6">
        <v>2</v>
      </c>
      <c r="W267" s="6">
        <v>30</v>
      </c>
      <c r="X267" s="8" t="s">
        <v>1477</v>
      </c>
      <c r="Y267" s="6">
        <v>8</v>
      </c>
      <c r="Z267" s="9">
        <f t="shared" si="6"/>
        <v>60</v>
      </c>
      <c r="AA267" s="10" t="str">
        <f t="shared" si="7"/>
        <v/>
      </c>
      <c r="AB267" s="10" t="str">
        <f t="shared" si="5"/>
        <v/>
      </c>
      <c r="AC267" s="11">
        <f t="shared" si="8"/>
        <v>2</v>
      </c>
      <c r="AD267" s="11">
        <f t="shared" si="9"/>
        <v>60</v>
      </c>
    </row>
    <row r="268" spans="1:30" ht="15.75" customHeight="1">
      <c r="A268" s="6">
        <v>267</v>
      </c>
      <c r="B268" s="7" t="s">
        <v>1588</v>
      </c>
      <c r="C268" s="6">
        <v>1700000</v>
      </c>
      <c r="D268" s="6" t="s">
        <v>31</v>
      </c>
      <c r="E268" s="7"/>
      <c r="F268" s="7" t="s">
        <v>1589</v>
      </c>
      <c r="G268" s="6">
        <v>4013</v>
      </c>
      <c r="H268" s="7" t="s">
        <v>1590</v>
      </c>
      <c r="I268" s="7" t="s">
        <v>34</v>
      </c>
      <c r="J268" s="8" t="s">
        <v>1591</v>
      </c>
      <c r="K268" s="7" t="s">
        <v>662</v>
      </c>
      <c r="L268" s="7" t="s">
        <v>663</v>
      </c>
      <c r="M268" s="7" t="s">
        <v>1592</v>
      </c>
      <c r="N268" s="6">
        <v>0</v>
      </c>
      <c r="O268" s="6">
        <v>1</v>
      </c>
      <c r="P268" s="6">
        <v>0</v>
      </c>
      <c r="Q268" s="6" t="s">
        <v>31</v>
      </c>
      <c r="R268" s="6"/>
      <c r="S268" s="6"/>
      <c r="T268" s="7"/>
      <c r="U268" s="7"/>
      <c r="V268" s="6">
        <v>0</v>
      </c>
      <c r="W268" s="6">
        <v>41</v>
      </c>
      <c r="X268" s="8" t="s">
        <v>665</v>
      </c>
      <c r="Y268" s="6">
        <v>10</v>
      </c>
      <c r="Z268" s="9">
        <f t="shared" si="6"/>
        <v>0</v>
      </c>
      <c r="AA268" s="10" t="str">
        <f t="shared" si="7"/>
        <v/>
      </c>
      <c r="AB268" s="10" t="str">
        <f t="shared" si="5"/>
        <v/>
      </c>
      <c r="AC268" s="11">
        <f t="shared" si="8"/>
        <v>0</v>
      </c>
      <c r="AD268" s="11">
        <f t="shared" si="9"/>
        <v>0</v>
      </c>
    </row>
    <row r="269" spans="1:30" ht="15.75" customHeight="1">
      <c r="A269" s="6">
        <v>268</v>
      </c>
      <c r="B269" s="7" t="s">
        <v>1593</v>
      </c>
      <c r="C269" s="6">
        <v>360000</v>
      </c>
      <c r="D269" s="6" t="s">
        <v>31</v>
      </c>
      <c r="E269" s="7"/>
      <c r="F269" s="7" t="s">
        <v>1594</v>
      </c>
      <c r="G269" s="6">
        <v>4719</v>
      </c>
      <c r="H269" s="7" t="s">
        <v>1595</v>
      </c>
      <c r="I269" s="7" t="s">
        <v>34</v>
      </c>
      <c r="J269" s="8" t="s">
        <v>1596</v>
      </c>
      <c r="K269" s="7" t="s">
        <v>1597</v>
      </c>
      <c r="L269" s="7" t="s">
        <v>1598</v>
      </c>
      <c r="M269" s="7" t="s">
        <v>1599</v>
      </c>
      <c r="N269" s="6">
        <v>0</v>
      </c>
      <c r="O269" s="6">
        <v>12</v>
      </c>
      <c r="P269" s="6">
        <v>0</v>
      </c>
      <c r="Q269" s="6" t="s">
        <v>31</v>
      </c>
      <c r="R269" s="6"/>
      <c r="S269" s="6"/>
      <c r="T269" s="7"/>
      <c r="U269" s="7"/>
      <c r="V269" s="6">
        <v>2</v>
      </c>
      <c r="W269" s="6">
        <v>885</v>
      </c>
      <c r="X269" s="8" t="s">
        <v>1600</v>
      </c>
      <c r="Y269" s="6">
        <v>10</v>
      </c>
      <c r="Z269" s="9">
        <f t="shared" si="6"/>
        <v>60</v>
      </c>
      <c r="AA269" s="10" t="str">
        <f t="shared" si="7"/>
        <v/>
      </c>
      <c r="AB269" s="10" t="str">
        <f t="shared" si="5"/>
        <v/>
      </c>
      <c r="AC269" s="11">
        <f t="shared" si="8"/>
        <v>2</v>
      </c>
      <c r="AD269" s="11">
        <f t="shared" si="9"/>
        <v>60</v>
      </c>
    </row>
    <row r="270" spans="1:30" ht="15.75" customHeight="1">
      <c r="A270" s="6">
        <v>269</v>
      </c>
      <c r="B270" s="7" t="s">
        <v>1601</v>
      </c>
      <c r="C270" s="6">
        <v>1300000</v>
      </c>
      <c r="D270" s="6" t="s">
        <v>31</v>
      </c>
      <c r="E270" s="7"/>
      <c r="F270" s="7" t="s">
        <v>1602</v>
      </c>
      <c r="G270" s="6">
        <v>4464</v>
      </c>
      <c r="H270" s="7" t="s">
        <v>1603</v>
      </c>
      <c r="I270" s="7" t="s">
        <v>34</v>
      </c>
      <c r="J270" s="8" t="s">
        <v>1604</v>
      </c>
      <c r="K270" s="7" t="s">
        <v>662</v>
      </c>
      <c r="L270" s="7" t="s">
        <v>663</v>
      </c>
      <c r="M270" s="7" t="s">
        <v>1605</v>
      </c>
      <c r="N270" s="6">
        <v>0</v>
      </c>
      <c r="O270" s="6">
        <v>1</v>
      </c>
      <c r="P270" s="6">
        <v>0</v>
      </c>
      <c r="Q270" s="6" t="s">
        <v>31</v>
      </c>
      <c r="R270" s="6"/>
      <c r="S270" s="6"/>
      <c r="T270" s="7"/>
      <c r="U270" s="7"/>
      <c r="V270" s="6">
        <v>0</v>
      </c>
      <c r="W270" s="6">
        <v>14</v>
      </c>
      <c r="X270" s="8" t="s">
        <v>665</v>
      </c>
      <c r="Y270" s="6">
        <v>10</v>
      </c>
      <c r="Z270" s="9">
        <f t="shared" si="6"/>
        <v>0</v>
      </c>
      <c r="AA270" s="10" t="str">
        <f t="shared" si="7"/>
        <v/>
      </c>
      <c r="AB270" s="10" t="str">
        <f t="shared" si="5"/>
        <v/>
      </c>
      <c r="AC270" s="11">
        <f t="shared" si="8"/>
        <v>0</v>
      </c>
      <c r="AD270" s="11">
        <f t="shared" si="9"/>
        <v>0</v>
      </c>
    </row>
    <row r="271" spans="1:30" ht="15.75" customHeight="1">
      <c r="A271" s="6">
        <v>270</v>
      </c>
      <c r="B271" s="7" t="s">
        <v>761</v>
      </c>
      <c r="C271" s="6">
        <v>680000</v>
      </c>
      <c r="D271" s="6" t="s">
        <v>31</v>
      </c>
      <c r="E271" s="7"/>
      <c r="F271" s="7" t="s">
        <v>1606</v>
      </c>
      <c r="G271" s="6">
        <v>390</v>
      </c>
      <c r="H271" s="7" t="s">
        <v>1607</v>
      </c>
      <c r="I271" s="7" t="s">
        <v>34</v>
      </c>
      <c r="J271" s="8" t="s">
        <v>1608</v>
      </c>
      <c r="K271" s="7" t="s">
        <v>1609</v>
      </c>
      <c r="L271" s="7" t="s">
        <v>1610</v>
      </c>
      <c r="M271" s="7" t="s">
        <v>1611</v>
      </c>
      <c r="N271" s="6">
        <v>0</v>
      </c>
      <c r="O271" s="6">
        <v>22</v>
      </c>
      <c r="P271" s="6">
        <v>0</v>
      </c>
      <c r="Q271" s="6" t="s">
        <v>31</v>
      </c>
      <c r="R271" s="6"/>
      <c r="S271" s="6"/>
      <c r="T271" s="7"/>
      <c r="U271" s="7"/>
      <c r="V271" s="6">
        <v>2</v>
      </c>
      <c r="W271" s="6">
        <v>15646</v>
      </c>
      <c r="X271" s="8" t="s">
        <v>1612</v>
      </c>
      <c r="Y271" s="6">
        <v>5</v>
      </c>
      <c r="Z271" s="9">
        <f t="shared" si="6"/>
        <v>60</v>
      </c>
      <c r="AA271" s="10" t="str">
        <f t="shared" si="7"/>
        <v/>
      </c>
      <c r="AB271" s="10" t="str">
        <f t="shared" si="5"/>
        <v/>
      </c>
      <c r="AC271" s="11">
        <f t="shared" si="8"/>
        <v>2</v>
      </c>
      <c r="AD271" s="11">
        <f t="shared" si="9"/>
        <v>60</v>
      </c>
    </row>
    <row r="272" spans="1:30" ht="15.75" customHeight="1">
      <c r="A272" s="6">
        <v>271</v>
      </c>
      <c r="B272" s="7" t="s">
        <v>1613</v>
      </c>
      <c r="C272" s="6">
        <v>3500000</v>
      </c>
      <c r="D272" s="6" t="s">
        <v>31</v>
      </c>
      <c r="E272" s="7"/>
      <c r="F272" s="7" t="s">
        <v>1614</v>
      </c>
      <c r="G272" s="6">
        <v>2038</v>
      </c>
      <c r="H272" s="7" t="s">
        <v>55</v>
      </c>
      <c r="I272" s="7" t="s">
        <v>34</v>
      </c>
      <c r="J272" s="8" t="s">
        <v>1615</v>
      </c>
      <c r="K272" s="7" t="s">
        <v>743</v>
      </c>
      <c r="L272" s="7" t="s">
        <v>744</v>
      </c>
      <c r="M272" s="7" t="s">
        <v>1616</v>
      </c>
      <c r="N272" s="6">
        <v>0</v>
      </c>
      <c r="O272" s="6">
        <v>10</v>
      </c>
      <c r="P272" s="6">
        <v>0</v>
      </c>
      <c r="Q272" s="6" t="s">
        <v>31</v>
      </c>
      <c r="R272" s="6"/>
      <c r="S272" s="6"/>
      <c r="T272" s="7"/>
      <c r="U272" s="7"/>
      <c r="V272" s="6">
        <v>0</v>
      </c>
      <c r="W272" s="6">
        <v>61</v>
      </c>
      <c r="X272" s="8" t="s">
        <v>746</v>
      </c>
      <c r="Y272" s="6">
        <v>8</v>
      </c>
      <c r="Z272" s="9">
        <f t="shared" si="6"/>
        <v>0</v>
      </c>
      <c r="AA272" s="10" t="str">
        <f t="shared" si="7"/>
        <v/>
      </c>
      <c r="AB272" s="10" t="str">
        <f t="shared" si="5"/>
        <v/>
      </c>
      <c r="AC272" s="11">
        <f t="shared" si="8"/>
        <v>0</v>
      </c>
      <c r="AD272" s="11">
        <f t="shared" si="9"/>
        <v>0</v>
      </c>
    </row>
    <row r="273" spans="1:30" ht="15.75" customHeight="1">
      <c r="A273" s="6">
        <v>272</v>
      </c>
      <c r="B273" s="7" t="s">
        <v>1617</v>
      </c>
      <c r="C273" s="6">
        <v>0</v>
      </c>
      <c r="D273" s="6" t="s">
        <v>31</v>
      </c>
      <c r="E273" s="7"/>
      <c r="F273" s="7" t="s">
        <v>1618</v>
      </c>
      <c r="G273" s="6">
        <v>1428</v>
      </c>
      <c r="H273" s="7" t="s">
        <v>55</v>
      </c>
      <c r="I273" s="7" t="s">
        <v>34</v>
      </c>
      <c r="J273" s="8" t="s">
        <v>1619</v>
      </c>
      <c r="K273" s="7" t="s">
        <v>1620</v>
      </c>
      <c r="L273" s="7" t="s">
        <v>1621</v>
      </c>
      <c r="M273" s="7" t="s">
        <v>1622</v>
      </c>
      <c r="N273" s="6">
        <v>0</v>
      </c>
      <c r="O273" s="6">
        <v>5</v>
      </c>
      <c r="P273" s="6">
        <v>0</v>
      </c>
      <c r="Q273" s="6" t="s">
        <v>31</v>
      </c>
      <c r="R273" s="6"/>
      <c r="S273" s="6"/>
      <c r="T273" s="7"/>
      <c r="U273" s="7"/>
      <c r="V273" s="6">
        <v>0</v>
      </c>
      <c r="W273" s="6">
        <v>53</v>
      </c>
      <c r="X273" s="8" t="s">
        <v>1623</v>
      </c>
      <c r="Y273" s="6">
        <v>7</v>
      </c>
      <c r="Z273" s="9">
        <f t="shared" si="6"/>
        <v>0</v>
      </c>
      <c r="AA273" s="10" t="str">
        <f t="shared" si="7"/>
        <v/>
      </c>
      <c r="AB273" s="10" t="str">
        <f t="shared" si="5"/>
        <v/>
      </c>
      <c r="AC273" s="11">
        <f t="shared" si="8"/>
        <v>0</v>
      </c>
      <c r="AD273" s="11">
        <f t="shared" si="9"/>
        <v>0</v>
      </c>
    </row>
    <row r="274" spans="1:30" ht="15.75" customHeight="1">
      <c r="A274" s="6">
        <v>273</v>
      </c>
      <c r="B274" s="7" t="s">
        <v>1624</v>
      </c>
      <c r="C274" s="6">
        <v>1050000</v>
      </c>
      <c r="D274" s="6" t="s">
        <v>31</v>
      </c>
      <c r="E274" s="7"/>
      <c r="F274" s="7" t="s">
        <v>1625</v>
      </c>
      <c r="G274" s="6">
        <v>2418</v>
      </c>
      <c r="H274" s="7" t="s">
        <v>1626</v>
      </c>
      <c r="I274" s="7" t="s">
        <v>34</v>
      </c>
      <c r="J274" s="8" t="s">
        <v>1627</v>
      </c>
      <c r="K274" s="7" t="s">
        <v>929</v>
      </c>
      <c r="L274" s="7" t="s">
        <v>930</v>
      </c>
      <c r="M274" s="7" t="s">
        <v>1628</v>
      </c>
      <c r="N274" s="6">
        <v>0</v>
      </c>
      <c r="O274" s="6">
        <v>0</v>
      </c>
      <c r="P274" s="6">
        <v>0</v>
      </c>
      <c r="Q274" s="6" t="s">
        <v>31</v>
      </c>
      <c r="R274" s="6"/>
      <c r="S274" s="6"/>
      <c r="T274" s="7"/>
      <c r="U274" s="7"/>
      <c r="V274" s="6">
        <v>0</v>
      </c>
      <c r="W274" s="6">
        <v>101</v>
      </c>
      <c r="X274" s="8" t="s">
        <v>932</v>
      </c>
      <c r="Y274" s="6">
        <v>8</v>
      </c>
      <c r="Z274" s="9">
        <f t="shared" si="6"/>
        <v>0</v>
      </c>
      <c r="AA274" s="10" t="str">
        <f t="shared" si="7"/>
        <v/>
      </c>
      <c r="AB274" s="10" t="str">
        <f t="shared" si="5"/>
        <v/>
      </c>
      <c r="AC274" s="11">
        <f t="shared" si="8"/>
        <v>0</v>
      </c>
      <c r="AD274" s="11">
        <f t="shared" si="9"/>
        <v>0</v>
      </c>
    </row>
    <row r="275" spans="1:30" ht="15.75" customHeight="1">
      <c r="A275" s="6">
        <v>274</v>
      </c>
      <c r="B275" s="7" t="s">
        <v>761</v>
      </c>
      <c r="C275" s="6">
        <v>522000</v>
      </c>
      <c r="D275" s="6" t="s">
        <v>31</v>
      </c>
      <c r="E275" s="7"/>
      <c r="F275" s="7" t="s">
        <v>1629</v>
      </c>
      <c r="G275" s="6">
        <v>837</v>
      </c>
      <c r="H275" s="7" t="s">
        <v>1301</v>
      </c>
      <c r="I275" s="7" t="s">
        <v>34</v>
      </c>
      <c r="J275" s="8" t="s">
        <v>1630</v>
      </c>
      <c r="K275" s="7" t="s">
        <v>1631</v>
      </c>
      <c r="L275" s="7" t="s">
        <v>1632</v>
      </c>
      <c r="M275" s="7" t="s">
        <v>1633</v>
      </c>
      <c r="N275" s="6">
        <v>0</v>
      </c>
      <c r="O275" s="6">
        <v>0</v>
      </c>
      <c r="P275" s="6">
        <v>0</v>
      </c>
      <c r="Q275" s="6" t="s">
        <v>31</v>
      </c>
      <c r="R275" s="6"/>
      <c r="S275" s="6"/>
      <c r="T275" s="7"/>
      <c r="U275" s="7"/>
      <c r="V275" s="6">
        <v>0</v>
      </c>
      <c r="W275" s="6">
        <v>40</v>
      </c>
      <c r="X275" s="8" t="s">
        <v>1634</v>
      </c>
      <c r="Y275" s="6">
        <v>10</v>
      </c>
      <c r="Z275" s="9">
        <f t="shared" si="6"/>
        <v>0</v>
      </c>
      <c r="AA275" s="10" t="str">
        <f t="shared" si="7"/>
        <v/>
      </c>
      <c r="AB275" s="10" t="str">
        <f t="shared" si="5"/>
        <v/>
      </c>
      <c r="AC275" s="11">
        <f t="shared" si="8"/>
        <v>0</v>
      </c>
      <c r="AD275" s="11">
        <f t="shared" si="9"/>
        <v>0</v>
      </c>
    </row>
    <row r="276" spans="1:30" ht="15.75" customHeight="1">
      <c r="A276" s="6">
        <v>275</v>
      </c>
      <c r="B276" s="7" t="s">
        <v>1635</v>
      </c>
      <c r="C276" s="6">
        <v>704000</v>
      </c>
      <c r="D276" s="6" t="s">
        <v>31</v>
      </c>
      <c r="E276" s="7"/>
      <c r="F276" s="7" t="s">
        <v>1636</v>
      </c>
      <c r="G276" s="6">
        <v>544</v>
      </c>
      <c r="H276" s="7" t="s">
        <v>1637</v>
      </c>
      <c r="I276" s="7" t="s">
        <v>34</v>
      </c>
      <c r="J276" s="8" t="s">
        <v>1638</v>
      </c>
      <c r="K276" s="7" t="s">
        <v>57</v>
      </c>
      <c r="L276" s="7" t="s">
        <v>58</v>
      </c>
      <c r="M276" s="7" t="s">
        <v>1639</v>
      </c>
      <c r="N276" s="6">
        <v>0</v>
      </c>
      <c r="O276" s="6">
        <v>0</v>
      </c>
      <c r="P276" s="6">
        <v>0</v>
      </c>
      <c r="Q276" s="6" t="s">
        <v>31</v>
      </c>
      <c r="R276" s="6"/>
      <c r="S276" s="6"/>
      <c r="T276" s="7"/>
      <c r="U276" s="7"/>
      <c r="V276" s="6">
        <v>0</v>
      </c>
      <c r="W276" s="6">
        <v>91</v>
      </c>
      <c r="X276" s="8" t="s">
        <v>60</v>
      </c>
      <c r="Y276" s="6">
        <v>4</v>
      </c>
      <c r="Z276" s="9">
        <f t="shared" si="6"/>
        <v>0</v>
      </c>
      <c r="AA276" s="10" t="str">
        <f t="shared" si="7"/>
        <v/>
      </c>
      <c r="AB276" s="10" t="str">
        <f t="shared" si="5"/>
        <v/>
      </c>
      <c r="AC276" s="11">
        <f t="shared" si="8"/>
        <v>0</v>
      </c>
      <c r="AD276" s="11">
        <f t="shared" si="9"/>
        <v>0</v>
      </c>
    </row>
    <row r="277" spans="1:30" ht="15.75" customHeight="1">
      <c r="A277" s="6">
        <v>276</v>
      </c>
      <c r="B277" s="7" t="s">
        <v>1640</v>
      </c>
      <c r="C277" s="6">
        <v>1560000</v>
      </c>
      <c r="D277" s="6" t="s">
        <v>31</v>
      </c>
      <c r="E277" s="7"/>
      <c r="F277" s="7" t="s">
        <v>1641</v>
      </c>
      <c r="G277" s="6">
        <v>1486</v>
      </c>
      <c r="H277" s="7" t="s">
        <v>1642</v>
      </c>
      <c r="I277" s="7" t="s">
        <v>673</v>
      </c>
      <c r="J277" s="8" t="s">
        <v>1643</v>
      </c>
      <c r="K277" s="7" t="s">
        <v>1644</v>
      </c>
      <c r="L277" s="7" t="s">
        <v>1645</v>
      </c>
      <c r="M277" s="7" t="s">
        <v>1646</v>
      </c>
      <c r="N277" s="6">
        <v>0</v>
      </c>
      <c r="O277" s="6">
        <v>8</v>
      </c>
      <c r="P277" s="6">
        <v>0</v>
      </c>
      <c r="Q277" s="6" t="s">
        <v>31</v>
      </c>
      <c r="R277" s="6"/>
      <c r="S277" s="6"/>
      <c r="T277" s="7"/>
      <c r="U277" s="7"/>
      <c r="V277" s="6">
        <v>0</v>
      </c>
      <c r="W277" s="6">
        <v>44</v>
      </c>
      <c r="X277" s="8" t="s">
        <v>1647</v>
      </c>
      <c r="Y277" s="6">
        <v>10</v>
      </c>
      <c r="Z277" s="9">
        <f t="shared" si="6"/>
        <v>0</v>
      </c>
      <c r="AA277" s="10" t="str">
        <f t="shared" si="7"/>
        <v/>
      </c>
      <c r="AB277" s="10" t="str">
        <f t="shared" si="5"/>
        <v/>
      </c>
      <c r="AC277" s="11">
        <f t="shared" si="8"/>
        <v>0</v>
      </c>
      <c r="AD277" s="11">
        <f t="shared" si="9"/>
        <v>0</v>
      </c>
    </row>
    <row r="278" spans="1:30" ht="15.75" customHeight="1">
      <c r="A278" s="6">
        <v>277</v>
      </c>
      <c r="B278" s="7" t="s">
        <v>1648</v>
      </c>
      <c r="C278" s="6">
        <v>27500</v>
      </c>
      <c r="D278" s="6" t="s">
        <v>31</v>
      </c>
      <c r="E278" s="7"/>
      <c r="F278" s="7" t="s">
        <v>1077</v>
      </c>
      <c r="G278" s="6">
        <v>1347</v>
      </c>
      <c r="H278" s="7" t="s">
        <v>1649</v>
      </c>
      <c r="I278" s="7" t="s">
        <v>34</v>
      </c>
      <c r="J278" s="8" t="s">
        <v>1650</v>
      </c>
      <c r="K278" s="7" t="s">
        <v>1080</v>
      </c>
      <c r="L278" s="7" t="s">
        <v>1081</v>
      </c>
      <c r="M278" s="7" t="s">
        <v>1651</v>
      </c>
      <c r="N278" s="6">
        <v>0</v>
      </c>
      <c r="O278" s="6">
        <v>5</v>
      </c>
      <c r="P278" s="6">
        <v>0</v>
      </c>
      <c r="Q278" s="6" t="s">
        <v>31</v>
      </c>
      <c r="R278" s="6"/>
      <c r="S278" s="6"/>
      <c r="T278" s="7"/>
      <c r="U278" s="7"/>
      <c r="V278" s="6">
        <v>0</v>
      </c>
      <c r="W278" s="6">
        <v>4</v>
      </c>
      <c r="X278" s="8" t="s">
        <v>1083</v>
      </c>
      <c r="Y278" s="6">
        <v>4</v>
      </c>
      <c r="Z278" s="9">
        <f t="shared" si="6"/>
        <v>0</v>
      </c>
      <c r="AA278" s="10" t="str">
        <f t="shared" si="7"/>
        <v/>
      </c>
      <c r="AB278" s="10" t="str">
        <f t="shared" si="5"/>
        <v/>
      </c>
      <c r="AC278" s="11">
        <f t="shared" si="8"/>
        <v>0</v>
      </c>
      <c r="AD278" s="11">
        <f t="shared" si="9"/>
        <v>0</v>
      </c>
    </row>
    <row r="279" spans="1:30" ht="15.75" customHeight="1">
      <c r="A279" s="6">
        <v>278</v>
      </c>
      <c r="B279" s="7" t="s">
        <v>369</v>
      </c>
      <c r="C279" s="6">
        <v>747000</v>
      </c>
      <c r="D279" s="6" t="s">
        <v>31</v>
      </c>
      <c r="E279" s="7"/>
      <c r="F279" s="7" t="s">
        <v>1641</v>
      </c>
      <c r="G279" s="6">
        <v>1486</v>
      </c>
      <c r="H279" s="7" t="s">
        <v>1652</v>
      </c>
      <c r="I279" s="7" t="s">
        <v>673</v>
      </c>
      <c r="J279" s="8" t="s">
        <v>1653</v>
      </c>
      <c r="K279" s="7" t="s">
        <v>1644</v>
      </c>
      <c r="L279" s="7" t="s">
        <v>1645</v>
      </c>
      <c r="M279" s="7" t="s">
        <v>1654</v>
      </c>
      <c r="N279" s="6">
        <v>0</v>
      </c>
      <c r="O279" s="6">
        <v>8</v>
      </c>
      <c r="P279" s="6">
        <v>0</v>
      </c>
      <c r="Q279" s="6" t="s">
        <v>31</v>
      </c>
      <c r="R279" s="6"/>
      <c r="S279" s="6"/>
      <c r="T279" s="7"/>
      <c r="U279" s="7"/>
      <c r="V279" s="6">
        <v>0</v>
      </c>
      <c r="W279" s="6">
        <v>39</v>
      </c>
      <c r="X279" s="8" t="s">
        <v>1647</v>
      </c>
      <c r="Y279" s="6">
        <v>10</v>
      </c>
      <c r="Z279" s="9">
        <f t="shared" si="6"/>
        <v>0</v>
      </c>
      <c r="AA279" s="10" t="str">
        <f t="shared" si="7"/>
        <v/>
      </c>
      <c r="AB279" s="10" t="str">
        <f t="shared" si="5"/>
        <v/>
      </c>
      <c r="AC279" s="11">
        <f t="shared" si="8"/>
        <v>0</v>
      </c>
      <c r="AD279" s="11">
        <f t="shared" si="9"/>
        <v>0</v>
      </c>
    </row>
    <row r="280" spans="1:30" ht="15.75" customHeight="1">
      <c r="A280" s="6">
        <v>279</v>
      </c>
      <c r="B280" s="7" t="s">
        <v>1655</v>
      </c>
      <c r="C280" s="6">
        <v>5665000</v>
      </c>
      <c r="D280" s="6" t="s">
        <v>31</v>
      </c>
      <c r="E280" s="7"/>
      <c r="F280" s="7" t="s">
        <v>1656</v>
      </c>
      <c r="G280" s="6">
        <v>2120</v>
      </c>
      <c r="H280" s="7" t="s">
        <v>842</v>
      </c>
      <c r="I280" s="7" t="s">
        <v>34</v>
      </c>
      <c r="J280" s="8" t="s">
        <v>1657</v>
      </c>
      <c r="K280" s="7" t="s">
        <v>844</v>
      </c>
      <c r="L280" s="7" t="s">
        <v>845</v>
      </c>
      <c r="M280" s="7" t="s">
        <v>1658</v>
      </c>
      <c r="N280" s="6">
        <v>0</v>
      </c>
      <c r="O280" s="6">
        <v>5</v>
      </c>
      <c r="P280" s="6">
        <v>0</v>
      </c>
      <c r="Q280" s="6" t="s">
        <v>31</v>
      </c>
      <c r="R280" s="6"/>
      <c r="S280" s="6"/>
      <c r="T280" s="7"/>
      <c r="U280" s="7"/>
      <c r="V280" s="6">
        <v>1</v>
      </c>
      <c r="W280" s="6">
        <v>264</v>
      </c>
      <c r="X280" s="8" t="s">
        <v>847</v>
      </c>
      <c r="Y280" s="6">
        <v>11</v>
      </c>
      <c r="Z280" s="9">
        <f t="shared" si="6"/>
        <v>30</v>
      </c>
      <c r="AA280" s="10" t="str">
        <f t="shared" si="7"/>
        <v/>
      </c>
      <c r="AB280" s="10" t="str">
        <f t="shared" si="5"/>
        <v/>
      </c>
      <c r="AC280" s="11">
        <f t="shared" si="8"/>
        <v>1</v>
      </c>
      <c r="AD280" s="11">
        <f t="shared" si="9"/>
        <v>30</v>
      </c>
    </row>
    <row r="281" spans="1:30" ht="15.75" customHeight="1">
      <c r="A281" s="6">
        <v>280</v>
      </c>
      <c r="B281" s="7" t="s">
        <v>761</v>
      </c>
      <c r="C281" s="6">
        <v>879000</v>
      </c>
      <c r="D281" s="6" t="s">
        <v>31</v>
      </c>
      <c r="E281" s="7"/>
      <c r="F281" s="7" t="s">
        <v>1659</v>
      </c>
      <c r="G281" s="6">
        <v>522</v>
      </c>
      <c r="H281" s="7" t="s">
        <v>1660</v>
      </c>
      <c r="I281" s="7" t="s">
        <v>34</v>
      </c>
      <c r="J281" s="8" t="s">
        <v>1661</v>
      </c>
      <c r="K281" s="7" t="s">
        <v>1609</v>
      </c>
      <c r="L281" s="7" t="s">
        <v>1610</v>
      </c>
      <c r="M281" s="7" t="s">
        <v>1662</v>
      </c>
      <c r="N281" s="6">
        <v>0</v>
      </c>
      <c r="O281" s="6">
        <v>22</v>
      </c>
      <c r="P281" s="6">
        <v>0</v>
      </c>
      <c r="Q281" s="6" t="s">
        <v>31</v>
      </c>
      <c r="R281" s="6"/>
      <c r="S281" s="6"/>
      <c r="T281" s="7"/>
      <c r="U281" s="7"/>
      <c r="V281" s="6">
        <v>2</v>
      </c>
      <c r="W281" s="6">
        <v>4112</v>
      </c>
      <c r="X281" s="8" t="s">
        <v>1612</v>
      </c>
      <c r="Y281" s="6">
        <v>10</v>
      </c>
      <c r="Z281" s="9">
        <f t="shared" si="6"/>
        <v>60</v>
      </c>
      <c r="AA281" s="10" t="str">
        <f t="shared" si="7"/>
        <v/>
      </c>
      <c r="AB281" s="10" t="str">
        <f t="shared" si="5"/>
        <v/>
      </c>
      <c r="AC281" s="11">
        <f t="shared" si="8"/>
        <v>2</v>
      </c>
      <c r="AD281" s="11">
        <f t="shared" si="9"/>
        <v>60</v>
      </c>
    </row>
    <row r="282" spans="1:30" ht="15.75" customHeight="1">
      <c r="A282" s="6">
        <v>281</v>
      </c>
      <c r="B282" s="7" t="s">
        <v>761</v>
      </c>
      <c r="C282" s="6">
        <v>133000</v>
      </c>
      <c r="D282" s="6" t="s">
        <v>31</v>
      </c>
      <c r="E282" s="7"/>
      <c r="F282" s="7" t="s">
        <v>1663</v>
      </c>
      <c r="G282" s="6">
        <v>1160</v>
      </c>
      <c r="H282" s="7" t="s">
        <v>1664</v>
      </c>
      <c r="I282" s="7" t="s">
        <v>34</v>
      </c>
      <c r="J282" s="8" t="s">
        <v>1665</v>
      </c>
      <c r="K282" s="7" t="s">
        <v>988</v>
      </c>
      <c r="L282" s="7" t="s">
        <v>989</v>
      </c>
      <c r="M282" s="7" t="s">
        <v>1666</v>
      </c>
      <c r="N282" s="6">
        <v>0</v>
      </c>
      <c r="O282" s="6">
        <v>62</v>
      </c>
      <c r="P282" s="6">
        <v>1</v>
      </c>
      <c r="Q282" s="6" t="s">
        <v>31</v>
      </c>
      <c r="R282" s="6"/>
      <c r="S282" s="6"/>
      <c r="T282" s="7"/>
      <c r="U282" s="7"/>
      <c r="V282" s="6">
        <v>1</v>
      </c>
      <c r="W282" s="6">
        <v>5</v>
      </c>
      <c r="X282" s="8" t="s">
        <v>991</v>
      </c>
      <c r="Y282" s="6">
        <v>10</v>
      </c>
      <c r="Z282" s="9">
        <f t="shared" si="6"/>
        <v>30</v>
      </c>
      <c r="AA282" s="10" t="str">
        <f t="shared" si="7"/>
        <v/>
      </c>
      <c r="AB282" s="10" t="str">
        <f t="shared" si="5"/>
        <v/>
      </c>
      <c r="AC282" s="11">
        <f t="shared" si="8"/>
        <v>1</v>
      </c>
      <c r="AD282" s="11">
        <f t="shared" si="9"/>
        <v>30</v>
      </c>
    </row>
    <row r="283" spans="1:30" ht="15.75" customHeight="1">
      <c r="A283" s="6">
        <v>282</v>
      </c>
      <c r="B283" s="7" t="s">
        <v>1667</v>
      </c>
      <c r="C283" s="6">
        <v>0</v>
      </c>
      <c r="D283" s="6" t="s">
        <v>31</v>
      </c>
      <c r="E283" s="7"/>
      <c r="F283" s="7" t="s">
        <v>1668</v>
      </c>
      <c r="G283" s="6">
        <v>1148</v>
      </c>
      <c r="H283" s="7" t="s">
        <v>1669</v>
      </c>
      <c r="I283" s="7" t="s">
        <v>34</v>
      </c>
      <c r="J283" s="8" t="s">
        <v>1670</v>
      </c>
      <c r="K283" s="7" t="s">
        <v>913</v>
      </c>
      <c r="L283" s="7" t="s">
        <v>914</v>
      </c>
      <c r="M283" s="7" t="s">
        <v>1671</v>
      </c>
      <c r="N283" s="6">
        <v>0</v>
      </c>
      <c r="O283" s="6">
        <v>16</v>
      </c>
      <c r="P283" s="6">
        <v>0</v>
      </c>
      <c r="Q283" s="6" t="s">
        <v>31</v>
      </c>
      <c r="R283" s="6"/>
      <c r="S283" s="6"/>
      <c r="T283" s="7"/>
      <c r="U283" s="7"/>
      <c r="V283" s="6">
        <v>2</v>
      </c>
      <c r="W283" s="6">
        <v>9</v>
      </c>
      <c r="X283" s="8" t="s">
        <v>916</v>
      </c>
      <c r="Y283" s="6">
        <v>7</v>
      </c>
      <c r="Z283" s="9">
        <f t="shared" si="6"/>
        <v>60</v>
      </c>
      <c r="AA283" s="10" t="str">
        <f t="shared" si="7"/>
        <v/>
      </c>
      <c r="AB283" s="10" t="str">
        <f t="shared" si="5"/>
        <v/>
      </c>
      <c r="AC283" s="11">
        <f t="shared" si="8"/>
        <v>2</v>
      </c>
      <c r="AD283" s="11">
        <f t="shared" si="9"/>
        <v>60</v>
      </c>
    </row>
    <row r="284" spans="1:30" ht="15.75" customHeight="1">
      <c r="A284" s="6">
        <v>283</v>
      </c>
      <c r="B284" s="7" t="s">
        <v>1672</v>
      </c>
      <c r="C284" s="6">
        <v>450000</v>
      </c>
      <c r="D284" s="6" t="s">
        <v>31</v>
      </c>
      <c r="E284" s="7"/>
      <c r="F284" s="7" t="s">
        <v>1673</v>
      </c>
      <c r="G284" s="6">
        <v>2702</v>
      </c>
      <c r="H284" s="7" t="s">
        <v>345</v>
      </c>
      <c r="I284" s="7" t="s">
        <v>34</v>
      </c>
      <c r="J284" s="8" t="s">
        <v>1674</v>
      </c>
      <c r="K284" s="7" t="s">
        <v>1675</v>
      </c>
      <c r="L284" s="7" t="s">
        <v>1676</v>
      </c>
      <c r="M284" s="7" t="s">
        <v>1677</v>
      </c>
      <c r="N284" s="6">
        <v>0</v>
      </c>
      <c r="O284" s="6">
        <v>6</v>
      </c>
      <c r="P284" s="6">
        <v>0</v>
      </c>
      <c r="Q284" s="6" t="s">
        <v>31</v>
      </c>
      <c r="R284" s="6"/>
      <c r="S284" s="6"/>
      <c r="T284" s="7"/>
      <c r="U284" s="7"/>
      <c r="V284" s="6">
        <v>0</v>
      </c>
      <c r="W284" s="6">
        <v>32</v>
      </c>
      <c r="X284" s="8" t="s">
        <v>1678</v>
      </c>
      <c r="Y284" s="6">
        <v>9</v>
      </c>
      <c r="Z284" s="9">
        <f t="shared" si="6"/>
        <v>0</v>
      </c>
      <c r="AA284" s="10" t="str">
        <f t="shared" si="7"/>
        <v/>
      </c>
      <c r="AB284" s="10" t="str">
        <f t="shared" si="5"/>
        <v/>
      </c>
      <c r="AC284" s="11">
        <f t="shared" si="8"/>
        <v>0</v>
      </c>
      <c r="AD284" s="11">
        <f t="shared" si="9"/>
        <v>0</v>
      </c>
    </row>
    <row r="285" spans="1:30" ht="15.75" customHeight="1">
      <c r="A285" s="6">
        <v>284</v>
      </c>
      <c r="B285" s="7" t="s">
        <v>1679</v>
      </c>
      <c r="C285" s="6">
        <v>2100000</v>
      </c>
      <c r="D285" s="6" t="s">
        <v>31</v>
      </c>
      <c r="E285" s="7"/>
      <c r="F285" s="7" t="s">
        <v>1680</v>
      </c>
      <c r="G285" s="6">
        <v>1230</v>
      </c>
      <c r="H285" s="7" t="s">
        <v>1681</v>
      </c>
      <c r="I285" s="7" t="s">
        <v>34</v>
      </c>
      <c r="J285" s="8" t="s">
        <v>1682</v>
      </c>
      <c r="K285" s="7" t="s">
        <v>800</v>
      </c>
      <c r="L285" s="7" t="s">
        <v>801</v>
      </c>
      <c r="M285" s="7" t="s">
        <v>802</v>
      </c>
      <c r="N285" s="6">
        <v>0</v>
      </c>
      <c r="O285" s="6">
        <v>19</v>
      </c>
      <c r="P285" s="6">
        <v>0</v>
      </c>
      <c r="Q285" s="6" t="s">
        <v>31</v>
      </c>
      <c r="R285" s="6"/>
      <c r="S285" s="6"/>
      <c r="T285" s="7"/>
      <c r="U285" s="7"/>
      <c r="V285" s="6">
        <v>0</v>
      </c>
      <c r="W285" s="6">
        <v>36</v>
      </c>
      <c r="X285" s="8" t="s">
        <v>803</v>
      </c>
      <c r="Y285" s="6">
        <v>3</v>
      </c>
      <c r="Z285" s="9">
        <f t="shared" si="6"/>
        <v>0</v>
      </c>
      <c r="AA285" s="10" t="str">
        <f t="shared" si="7"/>
        <v/>
      </c>
      <c r="AB285" s="10" t="str">
        <f t="shared" si="5"/>
        <v/>
      </c>
      <c r="AC285" s="11">
        <f t="shared" si="8"/>
        <v>0</v>
      </c>
      <c r="AD285" s="11">
        <f t="shared" si="9"/>
        <v>0</v>
      </c>
    </row>
    <row r="286" spans="1:30" ht="15.75" customHeight="1">
      <c r="A286" s="6">
        <v>285</v>
      </c>
      <c r="B286" s="7" t="s">
        <v>1683</v>
      </c>
      <c r="C286" s="6">
        <v>3610000</v>
      </c>
      <c r="D286" s="6" t="s">
        <v>31</v>
      </c>
      <c r="E286" s="7"/>
      <c r="F286" s="7" t="s">
        <v>1684</v>
      </c>
      <c r="G286" s="6">
        <v>2145</v>
      </c>
      <c r="H286" s="7" t="s">
        <v>1173</v>
      </c>
      <c r="I286" s="7" t="s">
        <v>34</v>
      </c>
      <c r="J286" s="8" t="s">
        <v>1685</v>
      </c>
      <c r="K286" s="7" t="s">
        <v>185</v>
      </c>
      <c r="L286" s="7" t="s">
        <v>186</v>
      </c>
      <c r="M286" s="7" t="s">
        <v>1686</v>
      </c>
      <c r="N286" s="6">
        <v>0</v>
      </c>
      <c r="O286" s="6">
        <v>0</v>
      </c>
      <c r="P286" s="6">
        <v>0</v>
      </c>
      <c r="Q286" s="6" t="s">
        <v>31</v>
      </c>
      <c r="R286" s="6"/>
      <c r="S286" s="6"/>
      <c r="T286" s="7"/>
      <c r="U286" s="7"/>
      <c r="V286" s="6">
        <v>0</v>
      </c>
      <c r="W286" s="6">
        <v>357</v>
      </c>
      <c r="X286" s="8" t="s">
        <v>188</v>
      </c>
      <c r="Y286" s="6">
        <v>10</v>
      </c>
      <c r="Z286" s="9">
        <f t="shared" si="6"/>
        <v>0</v>
      </c>
      <c r="AA286" s="10" t="str">
        <f t="shared" si="7"/>
        <v/>
      </c>
      <c r="AB286" s="10" t="str">
        <f t="shared" si="5"/>
        <v/>
      </c>
      <c r="AC286" s="11">
        <f t="shared" si="8"/>
        <v>0</v>
      </c>
      <c r="AD286" s="11">
        <f t="shared" si="9"/>
        <v>0</v>
      </c>
    </row>
    <row r="287" spans="1:30" ht="15.75" customHeight="1">
      <c r="A287" s="6">
        <v>286</v>
      </c>
      <c r="B287" s="7" t="s">
        <v>1687</v>
      </c>
      <c r="C287" s="6">
        <v>620000</v>
      </c>
      <c r="D287" s="6" t="s">
        <v>31</v>
      </c>
      <c r="E287" s="7"/>
      <c r="F287" s="7" t="s">
        <v>1688</v>
      </c>
      <c r="G287" s="6">
        <v>1968</v>
      </c>
      <c r="H287" s="7" t="s">
        <v>1689</v>
      </c>
      <c r="I287" s="7" t="s">
        <v>34</v>
      </c>
      <c r="J287" s="8" t="s">
        <v>1690</v>
      </c>
      <c r="K287" s="7" t="s">
        <v>1691</v>
      </c>
      <c r="L287" s="7" t="s">
        <v>178</v>
      </c>
      <c r="M287" s="7" t="s">
        <v>1692</v>
      </c>
      <c r="N287" s="6">
        <v>0</v>
      </c>
      <c r="O287" s="6">
        <v>10</v>
      </c>
      <c r="P287" s="6">
        <v>0</v>
      </c>
      <c r="Q287" s="6" t="s">
        <v>31</v>
      </c>
      <c r="R287" s="6"/>
      <c r="S287" s="6"/>
      <c r="T287" s="7"/>
      <c r="U287" s="7"/>
      <c r="V287" s="6">
        <v>1</v>
      </c>
      <c r="W287" s="6">
        <v>33</v>
      </c>
      <c r="X287" s="8" t="s">
        <v>1693</v>
      </c>
      <c r="Y287" s="6">
        <v>9</v>
      </c>
      <c r="Z287" s="9">
        <f t="shared" si="6"/>
        <v>30</v>
      </c>
      <c r="AA287" s="10" t="str">
        <f t="shared" si="7"/>
        <v/>
      </c>
      <c r="AB287" s="10" t="str">
        <f t="shared" si="5"/>
        <v/>
      </c>
      <c r="AC287" s="11">
        <f t="shared" si="8"/>
        <v>1</v>
      </c>
      <c r="AD287" s="11">
        <f t="shared" si="9"/>
        <v>30</v>
      </c>
    </row>
    <row r="288" spans="1:30" ht="15.75" customHeight="1">
      <c r="A288" s="6">
        <v>287</v>
      </c>
      <c r="B288" s="7" t="s">
        <v>1694</v>
      </c>
      <c r="C288" s="6">
        <v>2980000</v>
      </c>
      <c r="D288" s="6" t="s">
        <v>31</v>
      </c>
      <c r="E288" s="7"/>
      <c r="F288" s="7" t="s">
        <v>1695</v>
      </c>
      <c r="G288" s="6">
        <v>3835</v>
      </c>
      <c r="H288" s="7" t="s">
        <v>1696</v>
      </c>
      <c r="I288" s="7" t="s">
        <v>34</v>
      </c>
      <c r="J288" s="8" t="s">
        <v>1697</v>
      </c>
      <c r="K288" s="7" t="s">
        <v>1698</v>
      </c>
      <c r="L288" s="7" t="s">
        <v>1699</v>
      </c>
      <c r="M288" s="7" t="s">
        <v>1700</v>
      </c>
      <c r="N288" s="6">
        <v>0</v>
      </c>
      <c r="O288" s="6">
        <v>4</v>
      </c>
      <c r="P288" s="6">
        <v>0</v>
      </c>
      <c r="Q288" s="6" t="s">
        <v>31</v>
      </c>
      <c r="R288" s="6"/>
      <c r="S288" s="6"/>
      <c r="T288" s="7"/>
      <c r="U288" s="7"/>
      <c r="V288" s="6">
        <v>41</v>
      </c>
      <c r="W288" s="6">
        <v>1202</v>
      </c>
      <c r="X288" s="8" t="s">
        <v>1701</v>
      </c>
      <c r="Y288" s="6">
        <v>10</v>
      </c>
      <c r="Z288" s="9">
        <f t="shared" si="6"/>
        <v>1230</v>
      </c>
      <c r="AA288" s="10" t="str">
        <f t="shared" si="7"/>
        <v/>
      </c>
      <c r="AB288" s="10" t="str">
        <f t="shared" ref="AB288:AB542" si="10">IF(ISNUMBER(SEARCH("П", R288)), Z288:Z386, "")</f>
        <v/>
      </c>
      <c r="AC288" s="11">
        <f t="shared" si="8"/>
        <v>41</v>
      </c>
      <c r="AD288" s="11">
        <f t="shared" si="9"/>
        <v>1230</v>
      </c>
    </row>
    <row r="289" spans="1:30" ht="15.75" customHeight="1">
      <c r="A289" s="6">
        <v>288</v>
      </c>
      <c r="B289" s="7" t="s">
        <v>1702</v>
      </c>
      <c r="C289" s="6">
        <v>1200000</v>
      </c>
      <c r="D289" s="6" t="s">
        <v>31</v>
      </c>
      <c r="E289" s="7"/>
      <c r="F289" s="7" t="s">
        <v>808</v>
      </c>
      <c r="G289" s="6">
        <v>1332</v>
      </c>
      <c r="H289" s="7" t="s">
        <v>1703</v>
      </c>
      <c r="I289" s="7" t="s">
        <v>34</v>
      </c>
      <c r="J289" s="8" t="s">
        <v>1704</v>
      </c>
      <c r="K289" s="7" t="s">
        <v>1705</v>
      </c>
      <c r="L289" s="7" t="s">
        <v>1706</v>
      </c>
      <c r="M289" s="7" t="s">
        <v>1707</v>
      </c>
      <c r="N289" s="6">
        <v>0</v>
      </c>
      <c r="O289" s="6">
        <v>0</v>
      </c>
      <c r="P289" s="6">
        <v>0</v>
      </c>
      <c r="Q289" s="6" t="s">
        <v>31</v>
      </c>
      <c r="R289" s="6"/>
      <c r="S289" s="6"/>
      <c r="T289" s="7"/>
      <c r="U289" s="7"/>
      <c r="V289" s="6">
        <v>1</v>
      </c>
      <c r="W289" s="6">
        <v>4</v>
      </c>
      <c r="X289" s="8" t="s">
        <v>1708</v>
      </c>
      <c r="Y289" s="6">
        <v>9</v>
      </c>
      <c r="Z289" s="9">
        <f t="shared" si="6"/>
        <v>30</v>
      </c>
      <c r="AA289" s="10" t="str">
        <f t="shared" si="7"/>
        <v/>
      </c>
      <c r="AB289" s="10" t="str">
        <f t="shared" si="10"/>
        <v/>
      </c>
      <c r="AC289" s="11">
        <f t="shared" si="8"/>
        <v>1</v>
      </c>
      <c r="AD289" s="11">
        <f t="shared" si="9"/>
        <v>30</v>
      </c>
    </row>
    <row r="290" spans="1:30" ht="15.75" customHeight="1">
      <c r="A290" s="6">
        <v>289</v>
      </c>
      <c r="B290" s="7" t="s">
        <v>456</v>
      </c>
      <c r="C290" s="6">
        <v>0</v>
      </c>
      <c r="D290" s="6" t="s">
        <v>31</v>
      </c>
      <c r="E290" s="7"/>
      <c r="F290" s="7" t="s">
        <v>1709</v>
      </c>
      <c r="G290" s="6">
        <v>1479</v>
      </c>
      <c r="H290" s="7" t="s">
        <v>55</v>
      </c>
      <c r="I290" s="7" t="s">
        <v>34</v>
      </c>
      <c r="J290" s="8" t="s">
        <v>1710</v>
      </c>
      <c r="K290" s="7" t="s">
        <v>1072</v>
      </c>
      <c r="L290" s="7" t="s">
        <v>1073</v>
      </c>
      <c r="M290" s="7" t="s">
        <v>1711</v>
      </c>
      <c r="N290" s="6">
        <v>0</v>
      </c>
      <c r="O290" s="6">
        <v>2</v>
      </c>
      <c r="P290" s="6">
        <v>0</v>
      </c>
      <c r="Q290" s="6" t="s">
        <v>31</v>
      </c>
      <c r="R290" s="6"/>
      <c r="S290" s="6"/>
      <c r="T290" s="7"/>
      <c r="U290" s="7"/>
      <c r="V290" s="6">
        <v>0</v>
      </c>
      <c r="W290" s="6">
        <v>23</v>
      </c>
      <c r="X290" s="8" t="s">
        <v>1075</v>
      </c>
      <c r="Y290" s="6">
        <v>7</v>
      </c>
      <c r="Z290" s="9">
        <f t="shared" si="6"/>
        <v>0</v>
      </c>
      <c r="AA290" s="10" t="str">
        <f t="shared" si="7"/>
        <v/>
      </c>
      <c r="AB290" s="10" t="str">
        <f t="shared" si="10"/>
        <v/>
      </c>
      <c r="AC290" s="11">
        <f t="shared" si="8"/>
        <v>0</v>
      </c>
      <c r="AD290" s="11">
        <f t="shared" si="9"/>
        <v>0</v>
      </c>
    </row>
    <row r="291" spans="1:30" ht="15.75" customHeight="1">
      <c r="A291" s="6">
        <v>290</v>
      </c>
      <c r="B291" s="7" t="s">
        <v>1712</v>
      </c>
      <c r="C291" s="6">
        <v>1546180</v>
      </c>
      <c r="D291" s="6" t="s">
        <v>31</v>
      </c>
      <c r="E291" s="7"/>
      <c r="F291" s="7" t="s">
        <v>1713</v>
      </c>
      <c r="G291" s="6">
        <v>3622</v>
      </c>
      <c r="H291" s="7" t="s">
        <v>55</v>
      </c>
      <c r="I291" s="7" t="s">
        <v>34</v>
      </c>
      <c r="J291" s="8" t="s">
        <v>1714</v>
      </c>
      <c r="K291" s="7" t="s">
        <v>1715</v>
      </c>
      <c r="L291" s="7" t="s">
        <v>1716</v>
      </c>
      <c r="M291" s="7" t="s">
        <v>1717</v>
      </c>
      <c r="N291" s="6">
        <v>0</v>
      </c>
      <c r="O291" s="6">
        <v>47</v>
      </c>
      <c r="P291" s="6">
        <v>0</v>
      </c>
      <c r="Q291" s="6" t="s">
        <v>31</v>
      </c>
      <c r="R291" s="6" t="s">
        <v>39</v>
      </c>
      <c r="S291" s="6" t="s">
        <v>40</v>
      </c>
      <c r="T291" s="7"/>
      <c r="U291" s="7"/>
      <c r="V291" s="6">
        <v>22</v>
      </c>
      <c r="W291" s="6">
        <v>3937</v>
      </c>
      <c r="X291" s="8" t="s">
        <v>1718</v>
      </c>
      <c r="Y291" s="6">
        <v>11</v>
      </c>
      <c r="Z291" s="9">
        <f t="shared" si="6"/>
        <v>660</v>
      </c>
      <c r="AA291" s="10">
        <f t="shared" si="7"/>
        <v>22</v>
      </c>
      <c r="AB291" s="10">
        <f t="shared" si="10"/>
        <v>660</v>
      </c>
      <c r="AC291" s="11" t="str">
        <f t="shared" si="8"/>
        <v/>
      </c>
      <c r="AD291" s="11" t="str">
        <f t="shared" si="9"/>
        <v/>
      </c>
    </row>
    <row r="292" spans="1:30" ht="15.75" customHeight="1">
      <c r="A292" s="6">
        <v>291</v>
      </c>
      <c r="B292" s="7" t="s">
        <v>1719</v>
      </c>
      <c r="C292" s="6">
        <v>2230000</v>
      </c>
      <c r="D292" s="6" t="s">
        <v>31</v>
      </c>
      <c r="E292" s="7"/>
      <c r="F292" s="7" t="s">
        <v>1720</v>
      </c>
      <c r="G292" s="6">
        <v>2311</v>
      </c>
      <c r="H292" s="7" t="s">
        <v>345</v>
      </c>
      <c r="I292" s="7" t="s">
        <v>34</v>
      </c>
      <c r="J292" s="8" t="s">
        <v>1721</v>
      </c>
      <c r="K292" s="7" t="s">
        <v>593</v>
      </c>
      <c r="L292" s="7" t="s">
        <v>594</v>
      </c>
      <c r="M292" s="7" t="s">
        <v>1722</v>
      </c>
      <c r="N292" s="6">
        <v>0</v>
      </c>
      <c r="O292" s="6">
        <v>13</v>
      </c>
      <c r="P292" s="6">
        <v>0</v>
      </c>
      <c r="Q292" s="6" t="s">
        <v>31</v>
      </c>
      <c r="R292" s="6"/>
      <c r="S292" s="6"/>
      <c r="T292" s="7"/>
      <c r="U292" s="7"/>
      <c r="V292" s="6">
        <v>0</v>
      </c>
      <c r="W292" s="6">
        <v>244</v>
      </c>
      <c r="X292" s="8" t="s">
        <v>596</v>
      </c>
      <c r="Y292" s="6">
        <v>4</v>
      </c>
      <c r="Z292" s="9">
        <f t="shared" si="6"/>
        <v>0</v>
      </c>
      <c r="AA292" s="10" t="str">
        <f t="shared" si="7"/>
        <v/>
      </c>
      <c r="AB292" s="10" t="str">
        <f t="shared" si="10"/>
        <v/>
      </c>
      <c r="AC292" s="11">
        <f t="shared" si="8"/>
        <v>0</v>
      </c>
      <c r="AD292" s="11">
        <f t="shared" si="9"/>
        <v>0</v>
      </c>
    </row>
    <row r="293" spans="1:30" ht="15.75" customHeight="1">
      <c r="A293" s="6">
        <v>292</v>
      </c>
      <c r="B293" s="7" t="s">
        <v>1723</v>
      </c>
      <c r="C293" s="6">
        <v>240000</v>
      </c>
      <c r="D293" s="6" t="s">
        <v>31</v>
      </c>
      <c r="E293" s="7"/>
      <c r="F293" s="7" t="s">
        <v>1724</v>
      </c>
      <c r="G293" s="6">
        <v>309</v>
      </c>
      <c r="H293" s="7" t="s">
        <v>55</v>
      </c>
      <c r="I293" s="7" t="s">
        <v>34</v>
      </c>
      <c r="J293" s="8" t="s">
        <v>1725</v>
      </c>
      <c r="K293" s="7" t="s">
        <v>1726</v>
      </c>
      <c r="L293" s="7" t="s">
        <v>178</v>
      </c>
      <c r="M293" s="7" t="s">
        <v>1727</v>
      </c>
      <c r="N293" s="6">
        <v>0</v>
      </c>
      <c r="O293" s="6">
        <v>0</v>
      </c>
      <c r="P293" s="6">
        <v>0</v>
      </c>
      <c r="Q293" s="6" t="s">
        <v>31</v>
      </c>
      <c r="R293" s="6"/>
      <c r="S293" s="6"/>
      <c r="T293" s="7"/>
      <c r="U293" s="7"/>
      <c r="V293" s="6">
        <v>2</v>
      </c>
      <c r="W293" s="6">
        <v>228</v>
      </c>
      <c r="X293" s="8" t="s">
        <v>1728</v>
      </c>
      <c r="Y293" s="6">
        <v>4</v>
      </c>
      <c r="Z293" s="9">
        <f t="shared" si="6"/>
        <v>60</v>
      </c>
      <c r="AA293" s="10" t="str">
        <f t="shared" si="7"/>
        <v/>
      </c>
      <c r="AB293" s="10" t="str">
        <f t="shared" si="10"/>
        <v/>
      </c>
      <c r="AC293" s="11">
        <f t="shared" si="8"/>
        <v>2</v>
      </c>
      <c r="AD293" s="11">
        <f t="shared" si="9"/>
        <v>60</v>
      </c>
    </row>
    <row r="294" spans="1:30" ht="15.75" customHeight="1">
      <c r="A294" s="6">
        <v>293</v>
      </c>
      <c r="B294" s="7" t="s">
        <v>1729</v>
      </c>
      <c r="C294" s="6">
        <v>590000</v>
      </c>
      <c r="D294" s="6" t="s">
        <v>31</v>
      </c>
      <c r="E294" s="7"/>
      <c r="F294" s="7" t="s">
        <v>1730</v>
      </c>
      <c r="G294" s="6">
        <v>1178</v>
      </c>
      <c r="H294" s="7" t="s">
        <v>1194</v>
      </c>
      <c r="I294" s="7" t="s">
        <v>34</v>
      </c>
      <c r="J294" s="8" t="s">
        <v>1731</v>
      </c>
      <c r="K294" s="7" t="s">
        <v>1705</v>
      </c>
      <c r="L294" s="7" t="s">
        <v>1706</v>
      </c>
      <c r="M294" s="7" t="s">
        <v>1732</v>
      </c>
      <c r="N294" s="6">
        <v>0</v>
      </c>
      <c r="O294" s="6">
        <v>0</v>
      </c>
      <c r="P294" s="6">
        <v>0</v>
      </c>
      <c r="Q294" s="6" t="s">
        <v>31</v>
      </c>
      <c r="R294" s="6"/>
      <c r="S294" s="6"/>
      <c r="T294" s="7"/>
      <c r="U294" s="7"/>
      <c r="V294" s="6">
        <v>1</v>
      </c>
      <c r="W294" s="6">
        <v>36</v>
      </c>
      <c r="X294" s="8" t="s">
        <v>1708</v>
      </c>
      <c r="Y294" s="6">
        <v>10</v>
      </c>
      <c r="Z294" s="9">
        <f t="shared" si="6"/>
        <v>30</v>
      </c>
      <c r="AA294" s="10" t="str">
        <f t="shared" si="7"/>
        <v/>
      </c>
      <c r="AB294" s="10" t="str">
        <f t="shared" si="10"/>
        <v/>
      </c>
      <c r="AC294" s="11">
        <f t="shared" si="8"/>
        <v>1</v>
      </c>
      <c r="AD294" s="11">
        <f t="shared" si="9"/>
        <v>30</v>
      </c>
    </row>
    <row r="295" spans="1:30" ht="15.75" customHeight="1">
      <c r="A295" s="6">
        <v>294</v>
      </c>
      <c r="B295" s="7" t="s">
        <v>1733</v>
      </c>
      <c r="C295" s="6">
        <v>3253058</v>
      </c>
      <c r="D295" s="6" t="s">
        <v>31</v>
      </c>
      <c r="E295" s="7"/>
      <c r="F295" s="7" t="s">
        <v>1734</v>
      </c>
      <c r="G295" s="6">
        <v>2247</v>
      </c>
      <c r="H295" s="7" t="s">
        <v>360</v>
      </c>
      <c r="I295" s="7" t="s">
        <v>34</v>
      </c>
      <c r="J295" s="8" t="s">
        <v>1735</v>
      </c>
      <c r="K295" s="7" t="s">
        <v>362</v>
      </c>
      <c r="L295" s="7" t="s">
        <v>363</v>
      </c>
      <c r="M295" s="7" t="s">
        <v>1736</v>
      </c>
      <c r="N295" s="6">
        <v>0</v>
      </c>
      <c r="O295" s="6">
        <v>5</v>
      </c>
      <c r="P295" s="6">
        <v>0</v>
      </c>
      <c r="Q295" s="6" t="s">
        <v>31</v>
      </c>
      <c r="R295" s="6"/>
      <c r="S295" s="6" t="s">
        <v>95</v>
      </c>
      <c r="T295" s="7"/>
      <c r="U295" s="7"/>
      <c r="V295" s="6">
        <v>1</v>
      </c>
      <c r="W295" s="6">
        <v>22959</v>
      </c>
      <c r="X295" s="8" t="s">
        <v>365</v>
      </c>
      <c r="Y295" s="6">
        <v>8</v>
      </c>
      <c r="Z295" s="9">
        <f t="shared" si="6"/>
        <v>30</v>
      </c>
      <c r="AA295" s="10" t="str">
        <f t="shared" si="7"/>
        <v/>
      </c>
      <c r="AB295" s="10" t="str">
        <f t="shared" si="10"/>
        <v/>
      </c>
      <c r="AC295" s="11">
        <f t="shared" si="8"/>
        <v>1</v>
      </c>
      <c r="AD295" s="11">
        <f t="shared" si="9"/>
        <v>30</v>
      </c>
    </row>
    <row r="296" spans="1:30" ht="15.75" customHeight="1">
      <c r="A296" s="6">
        <v>295</v>
      </c>
      <c r="B296" s="7" t="s">
        <v>1737</v>
      </c>
      <c r="C296" s="6">
        <v>1050000</v>
      </c>
      <c r="D296" s="6" t="s">
        <v>31</v>
      </c>
      <c r="E296" s="7"/>
      <c r="F296" s="7" t="s">
        <v>1738</v>
      </c>
      <c r="G296" s="6">
        <v>917</v>
      </c>
      <c r="H296" s="7" t="s">
        <v>55</v>
      </c>
      <c r="I296" s="7" t="s">
        <v>34</v>
      </c>
      <c r="J296" s="8" t="s">
        <v>1739</v>
      </c>
      <c r="K296" s="7" t="s">
        <v>1489</v>
      </c>
      <c r="L296" s="7" t="s">
        <v>1490</v>
      </c>
      <c r="M296" s="7" t="s">
        <v>1740</v>
      </c>
      <c r="N296" s="6">
        <v>0</v>
      </c>
      <c r="O296" s="6">
        <v>18</v>
      </c>
      <c r="P296" s="6">
        <v>0</v>
      </c>
      <c r="Q296" s="6" t="s">
        <v>31</v>
      </c>
      <c r="R296" s="6"/>
      <c r="S296" s="6"/>
      <c r="T296" s="7"/>
      <c r="U296" s="7"/>
      <c r="V296" s="6">
        <v>4</v>
      </c>
      <c r="W296" s="6">
        <v>76</v>
      </c>
      <c r="X296" s="8" t="s">
        <v>1492</v>
      </c>
      <c r="Y296" s="6">
        <v>10</v>
      </c>
      <c r="Z296" s="9">
        <f t="shared" si="6"/>
        <v>120</v>
      </c>
      <c r="AA296" s="10" t="str">
        <f t="shared" si="7"/>
        <v/>
      </c>
      <c r="AB296" s="10" t="str">
        <f t="shared" si="10"/>
        <v/>
      </c>
      <c r="AC296" s="11">
        <f t="shared" si="8"/>
        <v>4</v>
      </c>
      <c r="AD296" s="11">
        <f t="shared" si="9"/>
        <v>120</v>
      </c>
    </row>
    <row r="297" spans="1:30" ht="15.75" customHeight="1">
      <c r="A297" s="6">
        <v>296</v>
      </c>
      <c r="B297" s="7" t="s">
        <v>1741</v>
      </c>
      <c r="C297" s="6">
        <v>2208000</v>
      </c>
      <c r="D297" s="6" t="s">
        <v>31</v>
      </c>
      <c r="E297" s="7"/>
      <c r="F297" s="7" t="s">
        <v>1742</v>
      </c>
      <c r="G297" s="6">
        <v>2200</v>
      </c>
      <c r="H297" s="7" t="s">
        <v>1743</v>
      </c>
      <c r="I297" s="7" t="s">
        <v>34</v>
      </c>
      <c r="J297" s="8" t="s">
        <v>1744</v>
      </c>
      <c r="K297" s="7" t="s">
        <v>1142</v>
      </c>
      <c r="L297" s="7" t="s">
        <v>1143</v>
      </c>
      <c r="M297" s="7" t="s">
        <v>1745</v>
      </c>
      <c r="N297" s="6">
        <v>0</v>
      </c>
      <c r="O297" s="6">
        <v>15</v>
      </c>
      <c r="P297" s="6">
        <v>0</v>
      </c>
      <c r="Q297" s="6" t="s">
        <v>31</v>
      </c>
      <c r="R297" s="6"/>
      <c r="S297" s="6"/>
      <c r="T297" s="7"/>
      <c r="U297" s="7"/>
      <c r="V297" s="6">
        <v>0</v>
      </c>
      <c r="W297" s="6">
        <v>33</v>
      </c>
      <c r="X297" s="8" t="s">
        <v>1145</v>
      </c>
      <c r="Y297" s="6">
        <v>4</v>
      </c>
      <c r="Z297" s="9">
        <f t="shared" si="6"/>
        <v>0</v>
      </c>
      <c r="AA297" s="10" t="str">
        <f t="shared" si="7"/>
        <v/>
      </c>
      <c r="AB297" s="10" t="str">
        <f t="shared" si="10"/>
        <v/>
      </c>
      <c r="AC297" s="11">
        <f t="shared" si="8"/>
        <v>0</v>
      </c>
      <c r="AD297" s="11">
        <f t="shared" si="9"/>
        <v>0</v>
      </c>
    </row>
    <row r="298" spans="1:30" ht="15.75" customHeight="1">
      <c r="A298" s="6">
        <v>297</v>
      </c>
      <c r="B298" s="7" t="s">
        <v>1746</v>
      </c>
      <c r="C298" s="6">
        <v>765000</v>
      </c>
      <c r="D298" s="6" t="s">
        <v>31</v>
      </c>
      <c r="E298" s="7"/>
      <c r="F298" s="7" t="s">
        <v>1747</v>
      </c>
      <c r="G298" s="6">
        <v>795</v>
      </c>
      <c r="H298" s="7" t="s">
        <v>1009</v>
      </c>
      <c r="I298" s="7" t="s">
        <v>673</v>
      </c>
      <c r="J298" s="8" t="s">
        <v>1748</v>
      </c>
      <c r="K298" s="7" t="s">
        <v>1749</v>
      </c>
      <c r="L298" s="7" t="s">
        <v>1750</v>
      </c>
      <c r="M298" s="7" t="s">
        <v>1751</v>
      </c>
      <c r="N298" s="6">
        <v>0</v>
      </c>
      <c r="O298" s="6">
        <v>7</v>
      </c>
      <c r="P298" s="6">
        <v>0</v>
      </c>
      <c r="Q298" s="6" t="s">
        <v>31</v>
      </c>
      <c r="R298" s="6"/>
      <c r="S298" s="6"/>
      <c r="T298" s="7"/>
      <c r="U298" s="7"/>
      <c r="V298" s="6">
        <v>1</v>
      </c>
      <c r="W298" s="6">
        <v>458</v>
      </c>
      <c r="X298" s="8" t="s">
        <v>1752</v>
      </c>
      <c r="Y298" s="6">
        <v>9</v>
      </c>
      <c r="Z298" s="9">
        <f t="shared" si="6"/>
        <v>30</v>
      </c>
      <c r="AA298" s="10" t="str">
        <f t="shared" si="7"/>
        <v/>
      </c>
      <c r="AB298" s="10" t="str">
        <f t="shared" si="10"/>
        <v/>
      </c>
      <c r="AC298" s="11">
        <f t="shared" si="8"/>
        <v>1</v>
      </c>
      <c r="AD298" s="11">
        <f t="shared" si="9"/>
        <v>30</v>
      </c>
    </row>
    <row r="299" spans="1:30" ht="15.75" customHeight="1">
      <c r="A299" s="6">
        <v>298</v>
      </c>
      <c r="B299" s="7" t="s">
        <v>1753</v>
      </c>
      <c r="C299" s="6">
        <v>1650000</v>
      </c>
      <c r="D299" s="6" t="s">
        <v>31</v>
      </c>
      <c r="E299" s="7"/>
      <c r="F299" s="7" t="s">
        <v>1754</v>
      </c>
      <c r="G299" s="6">
        <v>2422</v>
      </c>
      <c r="H299" s="7" t="s">
        <v>1755</v>
      </c>
      <c r="I299" s="7" t="s">
        <v>34</v>
      </c>
      <c r="J299" s="8" t="s">
        <v>1756</v>
      </c>
      <c r="K299" s="7" t="s">
        <v>1142</v>
      </c>
      <c r="L299" s="7" t="s">
        <v>1143</v>
      </c>
      <c r="M299" s="7" t="s">
        <v>1757</v>
      </c>
      <c r="N299" s="6">
        <v>0</v>
      </c>
      <c r="O299" s="6">
        <v>15</v>
      </c>
      <c r="P299" s="6">
        <v>0</v>
      </c>
      <c r="Q299" s="6" t="s">
        <v>31</v>
      </c>
      <c r="R299" s="6"/>
      <c r="S299" s="6"/>
      <c r="T299" s="7"/>
      <c r="U299" s="7"/>
      <c r="V299" s="6">
        <v>2</v>
      </c>
      <c r="W299" s="6">
        <v>41</v>
      </c>
      <c r="X299" s="8" t="s">
        <v>1145</v>
      </c>
      <c r="Y299" s="6">
        <v>4</v>
      </c>
      <c r="Z299" s="9">
        <f t="shared" si="6"/>
        <v>60</v>
      </c>
      <c r="AA299" s="10" t="str">
        <f t="shared" si="7"/>
        <v/>
      </c>
      <c r="AB299" s="10" t="str">
        <f t="shared" si="10"/>
        <v/>
      </c>
      <c r="AC299" s="11">
        <f t="shared" si="8"/>
        <v>2</v>
      </c>
      <c r="AD299" s="11">
        <f t="shared" si="9"/>
        <v>60</v>
      </c>
    </row>
    <row r="300" spans="1:30" ht="15.75" customHeight="1">
      <c r="A300" s="6">
        <v>299</v>
      </c>
      <c r="B300" s="7" t="s">
        <v>1758</v>
      </c>
      <c r="C300" s="6">
        <v>0</v>
      </c>
      <c r="D300" s="6" t="s">
        <v>31</v>
      </c>
      <c r="E300" s="7"/>
      <c r="F300" s="7" t="s">
        <v>1759</v>
      </c>
      <c r="G300" s="6">
        <v>2576</v>
      </c>
      <c r="H300" s="7" t="s">
        <v>55</v>
      </c>
      <c r="I300" s="7" t="s">
        <v>34</v>
      </c>
      <c r="J300" s="8" t="s">
        <v>1760</v>
      </c>
      <c r="K300" s="7" t="s">
        <v>1761</v>
      </c>
      <c r="L300" s="7" t="s">
        <v>1762</v>
      </c>
      <c r="M300" s="7" t="s">
        <v>1763</v>
      </c>
      <c r="N300" s="6">
        <v>0</v>
      </c>
      <c r="O300" s="6">
        <v>107</v>
      </c>
      <c r="P300" s="6">
        <v>0</v>
      </c>
      <c r="Q300" s="6" t="s">
        <v>31</v>
      </c>
      <c r="R300" s="6"/>
      <c r="S300" s="6"/>
      <c r="T300" s="7"/>
      <c r="U300" s="7"/>
      <c r="V300" s="6">
        <v>1</v>
      </c>
      <c r="W300" s="6">
        <v>283</v>
      </c>
      <c r="X300" s="8" t="s">
        <v>1764</v>
      </c>
      <c r="Y300" s="6">
        <v>4</v>
      </c>
      <c r="Z300" s="9">
        <f t="shared" si="6"/>
        <v>30</v>
      </c>
      <c r="AA300" s="10" t="str">
        <f t="shared" si="7"/>
        <v/>
      </c>
      <c r="AB300" s="10" t="str">
        <f t="shared" si="10"/>
        <v/>
      </c>
      <c r="AC300" s="11">
        <f t="shared" si="8"/>
        <v>1</v>
      </c>
      <c r="AD300" s="11">
        <f t="shared" si="9"/>
        <v>30</v>
      </c>
    </row>
    <row r="301" spans="1:30" ht="15.75" customHeight="1">
      <c r="A301" s="6">
        <v>300</v>
      </c>
      <c r="B301" s="7" t="s">
        <v>1765</v>
      </c>
      <c r="C301" s="6">
        <v>270000</v>
      </c>
      <c r="D301" s="6" t="s">
        <v>31</v>
      </c>
      <c r="E301" s="7"/>
      <c r="F301" s="7" t="s">
        <v>1766</v>
      </c>
      <c r="G301" s="6">
        <v>2718</v>
      </c>
      <c r="H301" s="7" t="s">
        <v>1767</v>
      </c>
      <c r="I301" s="7" t="s">
        <v>34</v>
      </c>
      <c r="J301" s="8" t="s">
        <v>1768</v>
      </c>
      <c r="K301" s="7" t="s">
        <v>1163</v>
      </c>
      <c r="L301" s="7" t="s">
        <v>1164</v>
      </c>
      <c r="M301" s="7" t="s">
        <v>1769</v>
      </c>
      <c r="N301" s="6">
        <v>0</v>
      </c>
      <c r="O301" s="6">
        <v>2</v>
      </c>
      <c r="P301" s="6">
        <v>0</v>
      </c>
      <c r="Q301" s="6" t="s">
        <v>31</v>
      </c>
      <c r="R301" s="6"/>
      <c r="S301" s="6"/>
      <c r="T301" s="7"/>
      <c r="U301" s="7"/>
      <c r="V301" s="6">
        <v>0</v>
      </c>
      <c r="W301" s="6">
        <v>12</v>
      </c>
      <c r="X301" s="8" t="s">
        <v>1166</v>
      </c>
      <c r="Y301" s="6">
        <v>4</v>
      </c>
      <c r="Z301" s="9">
        <f t="shared" si="6"/>
        <v>0</v>
      </c>
      <c r="AA301" s="10" t="str">
        <f t="shared" si="7"/>
        <v/>
      </c>
      <c r="AB301" s="10" t="str">
        <f t="shared" si="10"/>
        <v/>
      </c>
      <c r="AC301" s="11">
        <f t="shared" si="8"/>
        <v>0</v>
      </c>
      <c r="AD301" s="11">
        <f t="shared" si="9"/>
        <v>0</v>
      </c>
    </row>
    <row r="302" spans="1:30" ht="15.75" customHeight="1">
      <c r="A302" s="6">
        <v>301</v>
      </c>
      <c r="B302" s="7" t="s">
        <v>1770</v>
      </c>
      <c r="C302" s="6">
        <v>440000</v>
      </c>
      <c r="D302" s="6" t="s">
        <v>31</v>
      </c>
      <c r="E302" s="7"/>
      <c r="F302" s="7" t="s">
        <v>1771</v>
      </c>
      <c r="G302" s="6">
        <v>1517</v>
      </c>
      <c r="H302" s="7" t="s">
        <v>1772</v>
      </c>
      <c r="I302" s="7" t="s">
        <v>673</v>
      </c>
      <c r="J302" s="8" t="s">
        <v>1773</v>
      </c>
      <c r="K302" s="7" t="s">
        <v>1774</v>
      </c>
      <c r="L302" s="7" t="s">
        <v>1775</v>
      </c>
      <c r="M302" s="7" t="s">
        <v>1776</v>
      </c>
      <c r="N302" s="6">
        <v>0</v>
      </c>
      <c r="O302" s="6">
        <v>28</v>
      </c>
      <c r="P302" s="6">
        <v>0</v>
      </c>
      <c r="Q302" s="6" t="s">
        <v>31</v>
      </c>
      <c r="R302" s="6"/>
      <c r="S302" s="6"/>
      <c r="T302" s="7"/>
      <c r="U302" s="7"/>
      <c r="V302" s="6">
        <v>1</v>
      </c>
      <c r="W302" s="6">
        <v>156</v>
      </c>
      <c r="X302" s="8" t="s">
        <v>1777</v>
      </c>
      <c r="Y302" s="6">
        <v>5</v>
      </c>
      <c r="Z302" s="9">
        <f t="shared" si="6"/>
        <v>30</v>
      </c>
      <c r="AA302" s="10" t="str">
        <f t="shared" si="7"/>
        <v/>
      </c>
      <c r="AB302" s="10" t="str">
        <f t="shared" si="10"/>
        <v/>
      </c>
      <c r="AC302" s="11">
        <f t="shared" si="8"/>
        <v>1</v>
      </c>
      <c r="AD302" s="11">
        <f t="shared" si="9"/>
        <v>30</v>
      </c>
    </row>
    <row r="303" spans="1:30" ht="15.75" customHeight="1">
      <c r="A303" s="6">
        <v>302</v>
      </c>
      <c r="B303" s="7" t="s">
        <v>710</v>
      </c>
      <c r="C303" s="6">
        <v>4000000</v>
      </c>
      <c r="D303" s="6" t="s">
        <v>31</v>
      </c>
      <c r="E303" s="7"/>
      <c r="F303" s="7" t="s">
        <v>1778</v>
      </c>
      <c r="G303" s="6">
        <v>1914</v>
      </c>
      <c r="H303" s="7" t="s">
        <v>1211</v>
      </c>
      <c r="I303" s="7" t="s">
        <v>34</v>
      </c>
      <c r="J303" s="8" t="s">
        <v>1779</v>
      </c>
      <c r="K303" s="7" t="s">
        <v>1213</v>
      </c>
      <c r="L303" s="7" t="s">
        <v>1214</v>
      </c>
      <c r="M303" s="7" t="s">
        <v>1780</v>
      </c>
      <c r="N303" s="6">
        <v>0</v>
      </c>
      <c r="O303" s="6">
        <v>0</v>
      </c>
      <c r="P303" s="6">
        <v>0</v>
      </c>
      <c r="Q303" s="6" t="s">
        <v>31</v>
      </c>
      <c r="R303" s="6"/>
      <c r="S303" s="6"/>
      <c r="T303" s="7"/>
      <c r="U303" s="7"/>
      <c r="V303" s="6">
        <v>4</v>
      </c>
      <c r="W303" s="6">
        <v>67</v>
      </c>
      <c r="X303" s="8" t="s">
        <v>1216</v>
      </c>
      <c r="Y303" s="6">
        <v>9</v>
      </c>
      <c r="Z303" s="9">
        <f t="shared" si="6"/>
        <v>120</v>
      </c>
      <c r="AA303" s="10" t="str">
        <f t="shared" si="7"/>
        <v/>
      </c>
      <c r="AB303" s="10" t="str">
        <f t="shared" si="10"/>
        <v/>
      </c>
      <c r="AC303" s="11">
        <f t="shared" si="8"/>
        <v>4</v>
      </c>
      <c r="AD303" s="11">
        <f t="shared" si="9"/>
        <v>120</v>
      </c>
    </row>
    <row r="304" spans="1:30" ht="15.75" customHeight="1">
      <c r="A304" s="6">
        <v>303</v>
      </c>
      <c r="B304" s="7" t="s">
        <v>1781</v>
      </c>
      <c r="C304" s="6">
        <v>2650000</v>
      </c>
      <c r="D304" s="6" t="s">
        <v>31</v>
      </c>
      <c r="E304" s="7"/>
      <c r="F304" s="7" t="s">
        <v>1782</v>
      </c>
      <c r="G304" s="6">
        <v>1664</v>
      </c>
      <c r="H304" s="7" t="s">
        <v>1783</v>
      </c>
      <c r="I304" s="7" t="s">
        <v>34</v>
      </c>
      <c r="J304" s="8" t="s">
        <v>1784</v>
      </c>
      <c r="K304" s="7" t="s">
        <v>1785</v>
      </c>
      <c r="L304" s="7" t="s">
        <v>1786</v>
      </c>
      <c r="M304" s="7" t="s">
        <v>1787</v>
      </c>
      <c r="N304" s="6">
        <v>0</v>
      </c>
      <c r="O304" s="6">
        <v>40</v>
      </c>
      <c r="P304" s="6">
        <v>0</v>
      </c>
      <c r="Q304" s="6" t="s">
        <v>31</v>
      </c>
      <c r="R304" s="6"/>
      <c r="S304" s="6"/>
      <c r="T304" s="7"/>
      <c r="U304" s="7"/>
      <c r="V304" s="6">
        <v>1</v>
      </c>
      <c r="W304" s="6">
        <v>212</v>
      </c>
      <c r="X304" s="8" t="s">
        <v>1788</v>
      </c>
      <c r="Y304" s="6">
        <v>6</v>
      </c>
      <c r="Z304" s="9">
        <f t="shared" si="6"/>
        <v>30</v>
      </c>
      <c r="AA304" s="10" t="str">
        <f t="shared" si="7"/>
        <v/>
      </c>
      <c r="AB304" s="10" t="str">
        <f t="shared" si="10"/>
        <v/>
      </c>
      <c r="AC304" s="11">
        <f t="shared" si="8"/>
        <v>1</v>
      </c>
      <c r="AD304" s="11">
        <f t="shared" si="9"/>
        <v>30</v>
      </c>
    </row>
    <row r="305" spans="1:30" ht="15.75" customHeight="1">
      <c r="A305" s="6">
        <v>304</v>
      </c>
      <c r="B305" s="7" t="s">
        <v>88</v>
      </c>
      <c r="C305" s="6">
        <v>1480000</v>
      </c>
      <c r="D305" s="6" t="s">
        <v>31</v>
      </c>
      <c r="E305" s="7"/>
      <c r="F305" s="7" t="s">
        <v>1789</v>
      </c>
      <c r="G305" s="6">
        <v>1799</v>
      </c>
      <c r="H305" s="7" t="s">
        <v>1790</v>
      </c>
      <c r="I305" s="7" t="s">
        <v>34</v>
      </c>
      <c r="J305" s="8" t="s">
        <v>1791</v>
      </c>
      <c r="K305" s="7" t="s">
        <v>1792</v>
      </c>
      <c r="L305" s="7" t="s">
        <v>178</v>
      </c>
      <c r="M305" s="7" t="s">
        <v>1793</v>
      </c>
      <c r="N305" s="6">
        <v>0</v>
      </c>
      <c r="O305" s="6">
        <v>0</v>
      </c>
      <c r="P305" s="6">
        <v>0</v>
      </c>
      <c r="Q305" s="6" t="s">
        <v>31</v>
      </c>
      <c r="R305" s="6"/>
      <c r="S305" s="6"/>
      <c r="T305" s="7"/>
      <c r="U305" s="7"/>
      <c r="V305" s="6">
        <v>1</v>
      </c>
      <c r="W305" s="6">
        <v>76</v>
      </c>
      <c r="X305" s="8" t="s">
        <v>1794</v>
      </c>
      <c r="Y305" s="6">
        <v>5</v>
      </c>
      <c r="Z305" s="9">
        <f t="shared" si="6"/>
        <v>30</v>
      </c>
      <c r="AA305" s="10" t="str">
        <f t="shared" si="7"/>
        <v/>
      </c>
      <c r="AB305" s="10" t="str">
        <f t="shared" si="10"/>
        <v/>
      </c>
      <c r="AC305" s="11">
        <f t="shared" si="8"/>
        <v>1</v>
      </c>
      <c r="AD305" s="11">
        <f t="shared" si="9"/>
        <v>30</v>
      </c>
    </row>
    <row r="306" spans="1:30" ht="15.75" customHeight="1">
      <c r="A306" s="6">
        <v>305</v>
      </c>
      <c r="B306" s="7" t="s">
        <v>1795</v>
      </c>
      <c r="C306" s="6">
        <v>180000</v>
      </c>
      <c r="D306" s="6" t="s">
        <v>31</v>
      </c>
      <c r="E306" s="7"/>
      <c r="F306" s="7" t="s">
        <v>1796</v>
      </c>
      <c r="G306" s="6">
        <v>464</v>
      </c>
      <c r="H306" s="7" t="s">
        <v>345</v>
      </c>
      <c r="I306" s="7" t="s">
        <v>34</v>
      </c>
      <c r="J306" s="8" t="s">
        <v>1797</v>
      </c>
      <c r="K306" s="7" t="s">
        <v>601</v>
      </c>
      <c r="L306" s="7" t="s">
        <v>602</v>
      </c>
      <c r="M306" s="7" t="s">
        <v>1798</v>
      </c>
      <c r="N306" s="6">
        <v>0</v>
      </c>
      <c r="O306" s="6">
        <v>24</v>
      </c>
      <c r="P306" s="6">
        <v>0</v>
      </c>
      <c r="Q306" s="6" t="s">
        <v>31</v>
      </c>
      <c r="R306" s="6"/>
      <c r="S306" s="6"/>
      <c r="T306" s="7"/>
      <c r="U306" s="7"/>
      <c r="V306" s="6">
        <v>2</v>
      </c>
      <c r="W306" s="6">
        <v>7069</v>
      </c>
      <c r="X306" s="8" t="s">
        <v>604</v>
      </c>
      <c r="Y306" s="6">
        <v>7</v>
      </c>
      <c r="Z306" s="9">
        <f t="shared" si="6"/>
        <v>60</v>
      </c>
      <c r="AA306" s="10" t="str">
        <f t="shared" si="7"/>
        <v/>
      </c>
      <c r="AB306" s="10" t="str">
        <f t="shared" si="10"/>
        <v/>
      </c>
      <c r="AC306" s="11">
        <f t="shared" si="8"/>
        <v>2</v>
      </c>
      <c r="AD306" s="11">
        <f t="shared" si="9"/>
        <v>60</v>
      </c>
    </row>
    <row r="307" spans="1:30" ht="15.75" customHeight="1">
      <c r="A307" s="6">
        <v>306</v>
      </c>
      <c r="B307" s="7" t="s">
        <v>1799</v>
      </c>
      <c r="C307" s="6">
        <v>6550000</v>
      </c>
      <c r="D307" s="6" t="s">
        <v>31</v>
      </c>
      <c r="E307" s="7"/>
      <c r="F307" s="7" t="s">
        <v>1800</v>
      </c>
      <c r="G307" s="6">
        <v>1128</v>
      </c>
      <c r="H307" s="7" t="s">
        <v>1801</v>
      </c>
      <c r="I307" s="7" t="s">
        <v>34</v>
      </c>
      <c r="J307" s="8" t="s">
        <v>1802</v>
      </c>
      <c r="K307" s="7" t="s">
        <v>829</v>
      </c>
      <c r="L307" s="7" t="s">
        <v>830</v>
      </c>
      <c r="M307" s="7" t="s">
        <v>1803</v>
      </c>
      <c r="N307" s="6">
        <v>0</v>
      </c>
      <c r="O307" s="6">
        <v>3</v>
      </c>
      <c r="P307" s="6">
        <v>0</v>
      </c>
      <c r="Q307" s="6" t="s">
        <v>31</v>
      </c>
      <c r="R307" s="6"/>
      <c r="S307" s="6"/>
      <c r="T307" s="7"/>
      <c r="U307" s="7"/>
      <c r="V307" s="6">
        <v>0</v>
      </c>
      <c r="W307" s="6">
        <v>2680</v>
      </c>
      <c r="X307" s="8" t="s">
        <v>832</v>
      </c>
      <c r="Y307" s="6">
        <v>4</v>
      </c>
      <c r="Z307" s="9">
        <f t="shared" si="6"/>
        <v>0</v>
      </c>
      <c r="AA307" s="10" t="str">
        <f t="shared" si="7"/>
        <v/>
      </c>
      <c r="AB307" s="10" t="str">
        <f t="shared" si="10"/>
        <v/>
      </c>
      <c r="AC307" s="11">
        <f t="shared" si="8"/>
        <v>0</v>
      </c>
      <c r="AD307" s="11">
        <f t="shared" si="9"/>
        <v>0</v>
      </c>
    </row>
    <row r="308" spans="1:30" ht="15.75" customHeight="1">
      <c r="A308" s="6">
        <v>307</v>
      </c>
      <c r="B308" s="7" t="s">
        <v>369</v>
      </c>
      <c r="C308" s="6">
        <v>4000000</v>
      </c>
      <c r="D308" s="6" t="s">
        <v>31</v>
      </c>
      <c r="E308" s="7"/>
      <c r="F308" s="7" t="s">
        <v>1804</v>
      </c>
      <c r="G308" s="6">
        <v>1922</v>
      </c>
      <c r="H308" s="7" t="s">
        <v>1211</v>
      </c>
      <c r="I308" s="7" t="s">
        <v>34</v>
      </c>
      <c r="J308" s="8" t="s">
        <v>1805</v>
      </c>
      <c r="K308" s="7" t="s">
        <v>1213</v>
      </c>
      <c r="L308" s="7" t="s">
        <v>1214</v>
      </c>
      <c r="M308" s="7" t="s">
        <v>1806</v>
      </c>
      <c r="N308" s="6">
        <v>0</v>
      </c>
      <c r="O308" s="6">
        <v>0</v>
      </c>
      <c r="P308" s="6">
        <v>0</v>
      </c>
      <c r="Q308" s="6" t="s">
        <v>31</v>
      </c>
      <c r="R308" s="6"/>
      <c r="S308" s="6"/>
      <c r="T308" s="7"/>
      <c r="U308" s="7"/>
      <c r="V308" s="6">
        <v>1</v>
      </c>
      <c r="W308" s="6">
        <v>14</v>
      </c>
      <c r="X308" s="8" t="s">
        <v>1216</v>
      </c>
      <c r="Y308" s="6">
        <v>10</v>
      </c>
      <c r="Z308" s="9">
        <f t="shared" si="6"/>
        <v>30</v>
      </c>
      <c r="AA308" s="10" t="str">
        <f t="shared" si="7"/>
        <v/>
      </c>
      <c r="AB308" s="10" t="str">
        <f t="shared" si="10"/>
        <v/>
      </c>
      <c r="AC308" s="11">
        <f t="shared" si="8"/>
        <v>1</v>
      </c>
      <c r="AD308" s="11">
        <f t="shared" si="9"/>
        <v>30</v>
      </c>
    </row>
    <row r="309" spans="1:30" ht="15.75" customHeight="1">
      <c r="A309" s="6">
        <v>308</v>
      </c>
      <c r="B309" s="7" t="s">
        <v>761</v>
      </c>
      <c r="C309" s="6">
        <v>1200000</v>
      </c>
      <c r="D309" s="6" t="s">
        <v>31</v>
      </c>
      <c r="E309" s="7"/>
      <c r="F309" s="7" t="s">
        <v>1807</v>
      </c>
      <c r="G309" s="6">
        <v>952</v>
      </c>
      <c r="H309" s="7" t="s">
        <v>1808</v>
      </c>
      <c r="I309" s="7" t="s">
        <v>34</v>
      </c>
      <c r="J309" s="8" t="s">
        <v>1809</v>
      </c>
      <c r="K309" s="7" t="s">
        <v>1810</v>
      </c>
      <c r="L309" s="7" t="s">
        <v>1811</v>
      </c>
      <c r="M309" s="7" t="s">
        <v>1812</v>
      </c>
      <c r="N309" s="6">
        <v>0</v>
      </c>
      <c r="O309" s="6">
        <v>45</v>
      </c>
      <c r="P309" s="6">
        <v>0</v>
      </c>
      <c r="Q309" s="6" t="s">
        <v>31</v>
      </c>
      <c r="R309" s="6"/>
      <c r="S309" s="6"/>
      <c r="T309" s="7"/>
      <c r="U309" s="7"/>
      <c r="V309" s="6">
        <v>1</v>
      </c>
      <c r="W309" s="6">
        <v>62</v>
      </c>
      <c r="X309" s="8" t="s">
        <v>1813</v>
      </c>
      <c r="Y309" s="6">
        <v>10</v>
      </c>
      <c r="Z309" s="9">
        <f t="shared" si="6"/>
        <v>30</v>
      </c>
      <c r="AA309" s="10" t="str">
        <f t="shared" si="7"/>
        <v/>
      </c>
      <c r="AB309" s="10" t="str">
        <f t="shared" si="10"/>
        <v/>
      </c>
      <c r="AC309" s="11">
        <f t="shared" si="8"/>
        <v>1</v>
      </c>
      <c r="AD309" s="11">
        <f t="shared" si="9"/>
        <v>30</v>
      </c>
    </row>
    <row r="310" spans="1:30" ht="15.75" customHeight="1">
      <c r="A310" s="6">
        <v>309</v>
      </c>
      <c r="B310" s="7" t="s">
        <v>53</v>
      </c>
      <c r="C310" s="6">
        <v>730000</v>
      </c>
      <c r="D310" s="6" t="s">
        <v>31</v>
      </c>
      <c r="E310" s="7"/>
      <c r="F310" s="7" t="s">
        <v>1814</v>
      </c>
      <c r="G310" s="6">
        <v>660</v>
      </c>
      <c r="H310" s="7" t="s">
        <v>1815</v>
      </c>
      <c r="I310" s="7" t="s">
        <v>673</v>
      </c>
      <c r="J310" s="8" t="s">
        <v>1816</v>
      </c>
      <c r="K310" s="7" t="s">
        <v>1774</v>
      </c>
      <c r="L310" s="7" t="s">
        <v>1775</v>
      </c>
      <c r="M310" s="7" t="s">
        <v>1817</v>
      </c>
      <c r="N310" s="6">
        <v>0</v>
      </c>
      <c r="O310" s="6">
        <v>28</v>
      </c>
      <c r="P310" s="6">
        <v>0</v>
      </c>
      <c r="Q310" s="6" t="s">
        <v>31</v>
      </c>
      <c r="R310" s="6"/>
      <c r="S310" s="6"/>
      <c r="T310" s="7"/>
      <c r="U310" s="7"/>
      <c r="V310" s="6">
        <v>0</v>
      </c>
      <c r="W310" s="6">
        <v>19</v>
      </c>
      <c r="X310" s="8" t="s">
        <v>1777</v>
      </c>
      <c r="Y310" s="6">
        <v>6</v>
      </c>
      <c r="Z310" s="9">
        <f t="shared" si="6"/>
        <v>0</v>
      </c>
      <c r="AA310" s="10" t="str">
        <f t="shared" si="7"/>
        <v/>
      </c>
      <c r="AB310" s="10" t="str">
        <f t="shared" si="10"/>
        <v/>
      </c>
      <c r="AC310" s="11">
        <f t="shared" si="8"/>
        <v>0</v>
      </c>
      <c r="AD310" s="11">
        <f t="shared" si="9"/>
        <v>0</v>
      </c>
    </row>
    <row r="311" spans="1:30" ht="15.75" customHeight="1">
      <c r="A311" s="6">
        <v>310</v>
      </c>
      <c r="B311" s="7" t="s">
        <v>1818</v>
      </c>
      <c r="C311" s="6">
        <v>4860000</v>
      </c>
      <c r="D311" s="6" t="s">
        <v>31</v>
      </c>
      <c r="E311" s="7"/>
      <c r="F311" s="7" t="s">
        <v>1819</v>
      </c>
      <c r="G311" s="6">
        <v>1147</v>
      </c>
      <c r="H311" s="7" t="s">
        <v>1820</v>
      </c>
      <c r="I311" s="7" t="s">
        <v>34</v>
      </c>
      <c r="J311" s="8" t="s">
        <v>1821</v>
      </c>
      <c r="K311" s="7" t="s">
        <v>1822</v>
      </c>
      <c r="L311" s="7" t="s">
        <v>1823</v>
      </c>
      <c r="M311" s="7" t="s">
        <v>1824</v>
      </c>
      <c r="N311" s="6">
        <v>0</v>
      </c>
      <c r="O311" s="6">
        <v>1</v>
      </c>
      <c r="P311" s="6">
        <v>0</v>
      </c>
      <c r="Q311" s="6" t="s">
        <v>31</v>
      </c>
      <c r="R311" s="6"/>
      <c r="S311" s="6"/>
      <c r="T311" s="7"/>
      <c r="U311" s="7"/>
      <c r="V311" s="6">
        <v>1</v>
      </c>
      <c r="W311" s="6">
        <v>231</v>
      </c>
      <c r="X311" s="8" t="s">
        <v>1825</v>
      </c>
      <c r="Y311" s="6">
        <v>10</v>
      </c>
      <c r="Z311" s="9">
        <f t="shared" si="6"/>
        <v>30</v>
      </c>
      <c r="AA311" s="10" t="str">
        <f t="shared" si="7"/>
        <v/>
      </c>
      <c r="AB311" s="10" t="str">
        <f t="shared" si="10"/>
        <v/>
      </c>
      <c r="AC311" s="11">
        <f t="shared" si="8"/>
        <v>1</v>
      </c>
      <c r="AD311" s="11">
        <f t="shared" si="9"/>
        <v>30</v>
      </c>
    </row>
    <row r="312" spans="1:30" ht="15.75" customHeight="1">
      <c r="A312" s="6">
        <v>311</v>
      </c>
      <c r="B312" s="7" t="s">
        <v>1826</v>
      </c>
      <c r="C312" s="6">
        <v>2470000</v>
      </c>
      <c r="D312" s="6" t="s">
        <v>31</v>
      </c>
      <c r="E312" s="7"/>
      <c r="F312" s="7" t="s">
        <v>1827</v>
      </c>
      <c r="G312" s="6">
        <v>3186</v>
      </c>
      <c r="H312" s="7" t="s">
        <v>1828</v>
      </c>
      <c r="I312" s="7" t="s">
        <v>34</v>
      </c>
      <c r="J312" s="8" t="s">
        <v>1829</v>
      </c>
      <c r="K312" s="7" t="s">
        <v>1830</v>
      </c>
      <c r="L312" s="7" t="s">
        <v>1831</v>
      </c>
      <c r="M312" s="7" t="s">
        <v>1832</v>
      </c>
      <c r="N312" s="6">
        <v>0</v>
      </c>
      <c r="O312" s="6">
        <v>1</v>
      </c>
      <c r="P312" s="6">
        <v>0</v>
      </c>
      <c r="Q312" s="6" t="s">
        <v>31</v>
      </c>
      <c r="R312" s="6"/>
      <c r="S312" s="6"/>
      <c r="T312" s="7"/>
      <c r="U312" s="7"/>
      <c r="V312" s="6">
        <v>0</v>
      </c>
      <c r="W312" s="6">
        <v>1870</v>
      </c>
      <c r="X312" s="8" t="s">
        <v>1833</v>
      </c>
      <c r="Y312" s="6">
        <v>5</v>
      </c>
      <c r="Z312" s="9">
        <f t="shared" si="6"/>
        <v>0</v>
      </c>
      <c r="AA312" s="10" t="str">
        <f t="shared" si="7"/>
        <v/>
      </c>
      <c r="AB312" s="10" t="str">
        <f t="shared" si="10"/>
        <v/>
      </c>
      <c r="AC312" s="11">
        <f t="shared" si="8"/>
        <v>0</v>
      </c>
      <c r="AD312" s="11">
        <f t="shared" si="9"/>
        <v>0</v>
      </c>
    </row>
    <row r="313" spans="1:30" ht="15.75" customHeight="1">
      <c r="A313" s="6">
        <v>312</v>
      </c>
      <c r="B313" s="7" t="s">
        <v>1834</v>
      </c>
      <c r="C313" s="6">
        <v>2790000</v>
      </c>
      <c r="D313" s="6" t="s">
        <v>31</v>
      </c>
      <c r="E313" s="7"/>
      <c r="F313" s="7" t="s">
        <v>1835</v>
      </c>
      <c r="G313" s="6">
        <v>1658</v>
      </c>
      <c r="H313" s="7" t="s">
        <v>1836</v>
      </c>
      <c r="I313" s="7" t="s">
        <v>34</v>
      </c>
      <c r="J313" s="8" t="s">
        <v>1837</v>
      </c>
      <c r="K313" s="7" t="s">
        <v>1785</v>
      </c>
      <c r="L313" s="7" t="s">
        <v>1786</v>
      </c>
      <c r="M313" s="7" t="s">
        <v>1838</v>
      </c>
      <c r="N313" s="6">
        <v>0</v>
      </c>
      <c r="O313" s="6">
        <v>40</v>
      </c>
      <c r="P313" s="6">
        <v>0</v>
      </c>
      <c r="Q313" s="6" t="s">
        <v>31</v>
      </c>
      <c r="R313" s="6"/>
      <c r="S313" s="6"/>
      <c r="T313" s="7"/>
      <c r="U313" s="7"/>
      <c r="V313" s="6">
        <v>3</v>
      </c>
      <c r="W313" s="6">
        <v>103</v>
      </c>
      <c r="X313" s="8" t="s">
        <v>1788</v>
      </c>
      <c r="Y313" s="6">
        <v>10</v>
      </c>
      <c r="Z313" s="9">
        <f t="shared" si="6"/>
        <v>90</v>
      </c>
      <c r="AA313" s="10" t="str">
        <f t="shared" si="7"/>
        <v/>
      </c>
      <c r="AB313" s="10" t="str">
        <f t="shared" si="10"/>
        <v/>
      </c>
      <c r="AC313" s="11">
        <f t="shared" si="8"/>
        <v>3</v>
      </c>
      <c r="AD313" s="11">
        <f t="shared" si="9"/>
        <v>90</v>
      </c>
    </row>
    <row r="314" spans="1:30" ht="15.75" customHeight="1">
      <c r="A314" s="6">
        <v>313</v>
      </c>
      <c r="B314" s="7" t="s">
        <v>1839</v>
      </c>
      <c r="C314" s="6">
        <v>280000</v>
      </c>
      <c r="D314" s="6" t="s">
        <v>31</v>
      </c>
      <c r="E314" s="7"/>
      <c r="F314" s="7" t="s">
        <v>1840</v>
      </c>
      <c r="G314" s="6">
        <v>1963</v>
      </c>
      <c r="H314" s="7" t="s">
        <v>1841</v>
      </c>
      <c r="I314" s="7" t="s">
        <v>34</v>
      </c>
      <c r="J314" s="8" t="s">
        <v>1842</v>
      </c>
      <c r="K314" s="7" t="s">
        <v>1843</v>
      </c>
      <c r="L314" s="7" t="s">
        <v>178</v>
      </c>
      <c r="M314" s="7" t="s">
        <v>1844</v>
      </c>
      <c r="N314" s="6">
        <v>0</v>
      </c>
      <c r="O314" s="6">
        <v>10</v>
      </c>
      <c r="P314" s="6">
        <v>0</v>
      </c>
      <c r="Q314" s="6" t="s">
        <v>31</v>
      </c>
      <c r="R314" s="6"/>
      <c r="S314" s="6"/>
      <c r="T314" s="7"/>
      <c r="U314" s="7"/>
      <c r="V314" s="6">
        <v>1</v>
      </c>
      <c r="W314" s="6">
        <v>25</v>
      </c>
      <c r="X314" s="8" t="s">
        <v>1845</v>
      </c>
      <c r="Y314" s="6">
        <v>9</v>
      </c>
      <c r="Z314" s="9">
        <f t="shared" si="6"/>
        <v>30</v>
      </c>
      <c r="AA314" s="10" t="str">
        <f t="shared" si="7"/>
        <v/>
      </c>
      <c r="AB314" s="10" t="str">
        <f t="shared" si="10"/>
        <v/>
      </c>
      <c r="AC314" s="11">
        <f t="shared" si="8"/>
        <v>1</v>
      </c>
      <c r="AD314" s="11">
        <f t="shared" si="9"/>
        <v>30</v>
      </c>
    </row>
    <row r="315" spans="1:30" ht="15.75" customHeight="1">
      <c r="A315" s="6">
        <v>314</v>
      </c>
      <c r="B315" s="7" t="s">
        <v>1846</v>
      </c>
      <c r="C315" s="6">
        <v>1950000</v>
      </c>
      <c r="D315" s="6" t="s">
        <v>31</v>
      </c>
      <c r="E315" s="7"/>
      <c r="F315" s="7" t="s">
        <v>1847</v>
      </c>
      <c r="G315" s="6">
        <v>3325</v>
      </c>
      <c r="H315" s="7" t="s">
        <v>345</v>
      </c>
      <c r="I315" s="7" t="s">
        <v>34</v>
      </c>
      <c r="J315" s="8" t="s">
        <v>1848</v>
      </c>
      <c r="K315" s="7" t="s">
        <v>1402</v>
      </c>
      <c r="L315" s="7" t="s">
        <v>1403</v>
      </c>
      <c r="M315" s="7" t="s">
        <v>1849</v>
      </c>
      <c r="N315" s="6">
        <v>0</v>
      </c>
      <c r="O315" s="6">
        <v>3</v>
      </c>
      <c r="P315" s="6">
        <v>0</v>
      </c>
      <c r="Q315" s="6" t="s">
        <v>31</v>
      </c>
      <c r="R315" s="6"/>
      <c r="S315" s="6"/>
      <c r="T315" s="7"/>
      <c r="U315" s="7"/>
      <c r="V315" s="6">
        <v>2</v>
      </c>
      <c r="W315" s="6">
        <v>130</v>
      </c>
      <c r="X315" s="8" t="s">
        <v>1405</v>
      </c>
      <c r="Y315" s="6">
        <v>8</v>
      </c>
      <c r="Z315" s="9">
        <f t="shared" si="6"/>
        <v>60</v>
      </c>
      <c r="AA315" s="10" t="str">
        <f t="shared" si="7"/>
        <v/>
      </c>
      <c r="AB315" s="10" t="str">
        <f t="shared" si="10"/>
        <v/>
      </c>
      <c r="AC315" s="11">
        <f t="shared" si="8"/>
        <v>2</v>
      </c>
      <c r="AD315" s="11">
        <f t="shared" si="9"/>
        <v>60</v>
      </c>
    </row>
    <row r="316" spans="1:30" ht="15.75" customHeight="1">
      <c r="A316" s="6">
        <v>315</v>
      </c>
      <c r="B316" s="7" t="s">
        <v>1850</v>
      </c>
      <c r="C316" s="6">
        <v>2912000</v>
      </c>
      <c r="D316" s="6" t="s">
        <v>31</v>
      </c>
      <c r="E316" s="7"/>
      <c r="F316" s="7" t="s">
        <v>1851</v>
      </c>
      <c r="G316" s="6">
        <v>1268</v>
      </c>
      <c r="H316" s="7" t="s">
        <v>55</v>
      </c>
      <c r="I316" s="7" t="s">
        <v>34</v>
      </c>
      <c r="J316" s="8" t="s">
        <v>1852</v>
      </c>
      <c r="K316" s="7" t="s">
        <v>1853</v>
      </c>
      <c r="L316" s="7" t="s">
        <v>178</v>
      </c>
      <c r="M316" s="7" t="s">
        <v>1854</v>
      </c>
      <c r="N316" s="6">
        <v>0</v>
      </c>
      <c r="O316" s="6">
        <v>5</v>
      </c>
      <c r="P316" s="6">
        <v>0</v>
      </c>
      <c r="Q316" s="6" t="s">
        <v>31</v>
      </c>
      <c r="R316" s="6"/>
      <c r="S316" s="6"/>
      <c r="T316" s="7"/>
      <c r="U316" s="7"/>
      <c r="V316" s="6">
        <v>0</v>
      </c>
      <c r="W316" s="6">
        <v>1276</v>
      </c>
      <c r="X316" s="8" t="s">
        <v>1855</v>
      </c>
      <c r="Y316" s="6">
        <v>4</v>
      </c>
      <c r="Z316" s="9">
        <f t="shared" si="6"/>
        <v>0</v>
      </c>
      <c r="AA316" s="10" t="str">
        <f t="shared" si="7"/>
        <v/>
      </c>
      <c r="AB316" s="10" t="str">
        <f t="shared" si="10"/>
        <v/>
      </c>
      <c r="AC316" s="11">
        <f t="shared" si="8"/>
        <v>0</v>
      </c>
      <c r="AD316" s="11">
        <f t="shared" si="9"/>
        <v>0</v>
      </c>
    </row>
    <row r="317" spans="1:30" ht="15.75" customHeight="1">
      <c r="A317" s="6">
        <v>316</v>
      </c>
      <c r="B317" s="7" t="s">
        <v>1856</v>
      </c>
      <c r="C317" s="6">
        <v>7460000</v>
      </c>
      <c r="D317" s="6" t="s">
        <v>31</v>
      </c>
      <c r="E317" s="7"/>
      <c r="F317" s="7" t="s">
        <v>1857</v>
      </c>
      <c r="G317" s="6">
        <v>768</v>
      </c>
      <c r="H317" s="7" t="s">
        <v>1858</v>
      </c>
      <c r="I317" s="7" t="s">
        <v>34</v>
      </c>
      <c r="J317" s="8" t="s">
        <v>1859</v>
      </c>
      <c r="K317" s="7" t="s">
        <v>1860</v>
      </c>
      <c r="L317" s="7" t="s">
        <v>178</v>
      </c>
      <c r="M317" s="7" t="s">
        <v>1861</v>
      </c>
      <c r="N317" s="6">
        <v>0</v>
      </c>
      <c r="O317" s="6">
        <v>1</v>
      </c>
      <c r="P317" s="6">
        <v>0</v>
      </c>
      <c r="Q317" s="6" t="s">
        <v>31</v>
      </c>
      <c r="R317" s="6"/>
      <c r="S317" s="6"/>
      <c r="T317" s="7"/>
      <c r="U317" s="7"/>
      <c r="V317" s="6">
        <v>0</v>
      </c>
      <c r="W317" s="6">
        <v>26</v>
      </c>
      <c r="X317" s="8" t="s">
        <v>1862</v>
      </c>
      <c r="Y317" s="6">
        <v>10</v>
      </c>
      <c r="Z317" s="9">
        <f t="shared" si="6"/>
        <v>0</v>
      </c>
      <c r="AA317" s="10" t="str">
        <f t="shared" si="7"/>
        <v/>
      </c>
      <c r="AB317" s="10" t="str">
        <f t="shared" si="10"/>
        <v/>
      </c>
      <c r="AC317" s="11">
        <f t="shared" si="8"/>
        <v>0</v>
      </c>
      <c r="AD317" s="11">
        <f t="shared" si="9"/>
        <v>0</v>
      </c>
    </row>
    <row r="318" spans="1:30" ht="15.75" customHeight="1">
      <c r="A318" s="6">
        <v>317</v>
      </c>
      <c r="B318" s="7" t="s">
        <v>53</v>
      </c>
      <c r="C318" s="6">
        <v>355000</v>
      </c>
      <c r="D318" s="6" t="s">
        <v>31</v>
      </c>
      <c r="E318" s="7"/>
      <c r="F318" s="7" t="s">
        <v>1863</v>
      </c>
      <c r="G318" s="6">
        <v>660</v>
      </c>
      <c r="H318" s="7" t="s">
        <v>1864</v>
      </c>
      <c r="I318" s="7" t="s">
        <v>673</v>
      </c>
      <c r="J318" s="8" t="s">
        <v>1865</v>
      </c>
      <c r="K318" s="7" t="s">
        <v>1774</v>
      </c>
      <c r="L318" s="7" t="s">
        <v>1775</v>
      </c>
      <c r="M318" s="7" t="s">
        <v>1866</v>
      </c>
      <c r="N318" s="6">
        <v>0</v>
      </c>
      <c r="O318" s="6">
        <v>28</v>
      </c>
      <c r="P318" s="6">
        <v>0</v>
      </c>
      <c r="Q318" s="6" t="s">
        <v>31</v>
      </c>
      <c r="R318" s="6"/>
      <c r="S318" s="6"/>
      <c r="T318" s="7"/>
      <c r="U318" s="7"/>
      <c r="V318" s="6">
        <v>0</v>
      </c>
      <c r="W318" s="6">
        <v>50</v>
      </c>
      <c r="X318" s="8" t="s">
        <v>1777</v>
      </c>
      <c r="Y318" s="6">
        <v>6</v>
      </c>
      <c r="Z318" s="9">
        <f t="shared" si="6"/>
        <v>0</v>
      </c>
      <c r="AA318" s="10" t="str">
        <f t="shared" si="7"/>
        <v/>
      </c>
      <c r="AB318" s="10" t="str">
        <f t="shared" si="10"/>
        <v/>
      </c>
      <c r="AC318" s="11">
        <f t="shared" si="8"/>
        <v>0</v>
      </c>
      <c r="AD318" s="11">
        <f t="shared" si="9"/>
        <v>0</v>
      </c>
    </row>
    <row r="319" spans="1:30" ht="15.75" customHeight="1">
      <c r="A319" s="6">
        <v>318</v>
      </c>
      <c r="B319" s="7" t="s">
        <v>1867</v>
      </c>
      <c r="C319" s="6">
        <v>490000</v>
      </c>
      <c r="D319" s="6" t="s">
        <v>31</v>
      </c>
      <c r="E319" s="7"/>
      <c r="F319" s="7" t="s">
        <v>1868</v>
      </c>
      <c r="G319" s="6">
        <v>2709</v>
      </c>
      <c r="H319" s="7" t="s">
        <v>1869</v>
      </c>
      <c r="I319" s="7" t="s">
        <v>34</v>
      </c>
      <c r="J319" s="8" t="s">
        <v>1870</v>
      </c>
      <c r="K319" s="7" t="s">
        <v>1163</v>
      </c>
      <c r="L319" s="7" t="s">
        <v>1164</v>
      </c>
      <c r="M319" s="7" t="s">
        <v>1871</v>
      </c>
      <c r="N319" s="6">
        <v>0</v>
      </c>
      <c r="O319" s="6">
        <v>2</v>
      </c>
      <c r="P319" s="6">
        <v>0</v>
      </c>
      <c r="Q319" s="6" t="s">
        <v>31</v>
      </c>
      <c r="R319" s="6"/>
      <c r="S319" s="6"/>
      <c r="T319" s="7"/>
      <c r="U319" s="7"/>
      <c r="V319" s="6">
        <v>0</v>
      </c>
      <c r="W319" s="6">
        <v>24</v>
      </c>
      <c r="X319" s="8" t="s">
        <v>1166</v>
      </c>
      <c r="Y319" s="6">
        <v>5</v>
      </c>
      <c r="Z319" s="9">
        <f t="shared" si="6"/>
        <v>0</v>
      </c>
      <c r="AA319" s="10" t="str">
        <f t="shared" si="7"/>
        <v/>
      </c>
      <c r="AB319" s="10" t="str">
        <f t="shared" si="10"/>
        <v/>
      </c>
      <c r="AC319" s="11">
        <f t="shared" si="8"/>
        <v>0</v>
      </c>
      <c r="AD319" s="11">
        <f t="shared" si="9"/>
        <v>0</v>
      </c>
    </row>
    <row r="320" spans="1:30" ht="15.75" customHeight="1">
      <c r="A320" s="6">
        <v>319</v>
      </c>
      <c r="B320" s="7" t="s">
        <v>1872</v>
      </c>
      <c r="C320" s="6">
        <v>0</v>
      </c>
      <c r="D320" s="6" t="s">
        <v>31</v>
      </c>
      <c r="E320" s="7"/>
      <c r="F320" s="7" t="s">
        <v>1873</v>
      </c>
      <c r="G320" s="6">
        <v>2231</v>
      </c>
      <c r="H320" s="7" t="s">
        <v>55</v>
      </c>
      <c r="I320" s="7" t="s">
        <v>34</v>
      </c>
      <c r="J320" s="8" t="s">
        <v>1874</v>
      </c>
      <c r="K320" s="7" t="s">
        <v>1875</v>
      </c>
      <c r="L320" s="7" t="s">
        <v>1876</v>
      </c>
      <c r="M320" s="7" t="s">
        <v>1877</v>
      </c>
      <c r="N320" s="6">
        <v>0</v>
      </c>
      <c r="O320" s="6">
        <v>0</v>
      </c>
      <c r="P320" s="6">
        <v>0</v>
      </c>
      <c r="Q320" s="6" t="s">
        <v>31</v>
      </c>
      <c r="R320" s="6"/>
      <c r="S320" s="6"/>
      <c r="T320" s="7"/>
      <c r="U320" s="7"/>
      <c r="V320" s="6">
        <v>0</v>
      </c>
      <c r="W320" s="6">
        <v>5</v>
      </c>
      <c r="X320" s="8" t="s">
        <v>1878</v>
      </c>
      <c r="Y320" s="6">
        <v>5</v>
      </c>
      <c r="Z320" s="9">
        <f t="shared" si="6"/>
        <v>0</v>
      </c>
      <c r="AA320" s="10" t="str">
        <f t="shared" si="7"/>
        <v/>
      </c>
      <c r="AB320" s="10" t="str">
        <f t="shared" si="10"/>
        <v/>
      </c>
      <c r="AC320" s="11">
        <f t="shared" si="8"/>
        <v>0</v>
      </c>
      <c r="AD320" s="11">
        <f t="shared" si="9"/>
        <v>0</v>
      </c>
    </row>
    <row r="321" spans="1:30" ht="15.75" customHeight="1">
      <c r="A321" s="6">
        <v>320</v>
      </c>
      <c r="B321" s="7" t="s">
        <v>1417</v>
      </c>
      <c r="C321" s="6">
        <v>1598000</v>
      </c>
      <c r="D321" s="6" t="s">
        <v>31</v>
      </c>
      <c r="E321" s="7"/>
      <c r="F321" s="7" t="s">
        <v>1879</v>
      </c>
      <c r="G321" s="6">
        <v>1483</v>
      </c>
      <c r="H321" s="7" t="s">
        <v>1880</v>
      </c>
      <c r="I321" s="7" t="s">
        <v>34</v>
      </c>
      <c r="J321" s="8" t="s">
        <v>1881</v>
      </c>
      <c r="K321" s="7" t="s">
        <v>905</v>
      </c>
      <c r="L321" s="7" t="s">
        <v>906</v>
      </c>
      <c r="M321" s="7" t="s">
        <v>1882</v>
      </c>
      <c r="N321" s="6">
        <v>0</v>
      </c>
      <c r="O321" s="6">
        <v>5</v>
      </c>
      <c r="P321" s="6">
        <v>0</v>
      </c>
      <c r="Q321" s="6" t="s">
        <v>31</v>
      </c>
      <c r="R321" s="6"/>
      <c r="S321" s="6"/>
      <c r="T321" s="7"/>
      <c r="U321" s="7"/>
      <c r="V321" s="6">
        <v>0</v>
      </c>
      <c r="W321" s="6">
        <v>38</v>
      </c>
      <c r="X321" s="8" t="s">
        <v>908</v>
      </c>
      <c r="Y321" s="6">
        <v>11</v>
      </c>
      <c r="Z321" s="9">
        <f t="shared" si="6"/>
        <v>0</v>
      </c>
      <c r="AA321" s="10" t="str">
        <f t="shared" si="7"/>
        <v/>
      </c>
      <c r="AB321" s="10" t="str">
        <f t="shared" si="10"/>
        <v/>
      </c>
      <c r="AC321" s="11">
        <f t="shared" si="8"/>
        <v>0</v>
      </c>
      <c r="AD321" s="11">
        <f t="shared" si="9"/>
        <v>0</v>
      </c>
    </row>
    <row r="322" spans="1:30" ht="15.75" customHeight="1">
      <c r="A322" s="6">
        <v>321</v>
      </c>
      <c r="B322" s="7" t="s">
        <v>1883</v>
      </c>
      <c r="C322" s="6">
        <v>850000</v>
      </c>
      <c r="D322" s="6" t="s">
        <v>31</v>
      </c>
      <c r="E322" s="7"/>
      <c r="F322" s="7" t="s">
        <v>1884</v>
      </c>
      <c r="G322" s="6">
        <v>1332</v>
      </c>
      <c r="H322" s="7" t="s">
        <v>790</v>
      </c>
      <c r="I322" s="7" t="s">
        <v>34</v>
      </c>
      <c r="J322" s="8" t="s">
        <v>1885</v>
      </c>
      <c r="K322" s="7" t="s">
        <v>1705</v>
      </c>
      <c r="L322" s="7" t="s">
        <v>1706</v>
      </c>
      <c r="M322" s="7" t="s">
        <v>1886</v>
      </c>
      <c r="N322" s="6">
        <v>0</v>
      </c>
      <c r="O322" s="6">
        <v>0</v>
      </c>
      <c r="P322" s="6">
        <v>0</v>
      </c>
      <c r="Q322" s="6" t="s">
        <v>31</v>
      </c>
      <c r="R322" s="6"/>
      <c r="S322" s="6"/>
      <c r="T322" s="7"/>
      <c r="U322" s="7"/>
      <c r="V322" s="6">
        <v>0</v>
      </c>
      <c r="W322" s="6">
        <v>2</v>
      </c>
      <c r="X322" s="8" t="s">
        <v>1708</v>
      </c>
      <c r="Y322" s="6">
        <v>7</v>
      </c>
      <c r="Z322" s="9">
        <f t="shared" si="6"/>
        <v>0</v>
      </c>
      <c r="AA322" s="10" t="str">
        <f t="shared" si="7"/>
        <v/>
      </c>
      <c r="AB322" s="10" t="str">
        <f t="shared" si="10"/>
        <v/>
      </c>
      <c r="AC322" s="11">
        <f t="shared" si="8"/>
        <v>0</v>
      </c>
      <c r="AD322" s="11">
        <f t="shared" si="9"/>
        <v>0</v>
      </c>
    </row>
    <row r="323" spans="1:30" ht="15.75" customHeight="1">
      <c r="A323" s="6">
        <v>322</v>
      </c>
      <c r="B323" s="7" t="s">
        <v>369</v>
      </c>
      <c r="C323" s="6">
        <v>7537000</v>
      </c>
      <c r="D323" s="6" t="s">
        <v>31</v>
      </c>
      <c r="E323" s="7"/>
      <c r="F323" s="7" t="s">
        <v>1887</v>
      </c>
      <c r="G323" s="6">
        <v>1822</v>
      </c>
      <c r="H323" s="7" t="s">
        <v>44</v>
      </c>
      <c r="I323" s="7" t="s">
        <v>34</v>
      </c>
      <c r="J323" s="8" t="s">
        <v>1888</v>
      </c>
      <c r="K323" s="7" t="s">
        <v>1889</v>
      </c>
      <c r="L323" s="7" t="s">
        <v>1890</v>
      </c>
      <c r="M323" s="7" t="s">
        <v>1891</v>
      </c>
      <c r="N323" s="6">
        <v>0</v>
      </c>
      <c r="O323" s="6">
        <v>20</v>
      </c>
      <c r="P323" s="6">
        <v>0</v>
      </c>
      <c r="Q323" s="6" t="s">
        <v>31</v>
      </c>
      <c r="R323" s="6"/>
      <c r="S323" s="6"/>
      <c r="T323" s="7"/>
      <c r="U323" s="7"/>
      <c r="V323" s="6">
        <v>0</v>
      </c>
      <c r="W323" s="6">
        <v>8</v>
      </c>
      <c r="X323" s="8" t="s">
        <v>1892</v>
      </c>
      <c r="Y323" s="6">
        <v>10</v>
      </c>
      <c r="Z323" s="9">
        <f t="shared" si="6"/>
        <v>0</v>
      </c>
      <c r="AA323" s="10" t="str">
        <f t="shared" si="7"/>
        <v/>
      </c>
      <c r="AB323" s="10" t="str">
        <f t="shared" si="10"/>
        <v/>
      </c>
      <c r="AC323" s="11">
        <f t="shared" si="8"/>
        <v>0</v>
      </c>
      <c r="AD323" s="11">
        <f t="shared" si="9"/>
        <v>0</v>
      </c>
    </row>
    <row r="324" spans="1:30" ht="15.75" customHeight="1">
      <c r="A324" s="6">
        <v>323</v>
      </c>
      <c r="B324" s="7" t="s">
        <v>88</v>
      </c>
      <c r="C324" s="6">
        <v>393000</v>
      </c>
      <c r="D324" s="6" t="s">
        <v>31</v>
      </c>
      <c r="E324" s="7"/>
      <c r="F324" s="7" t="s">
        <v>1893</v>
      </c>
      <c r="G324" s="6">
        <v>1628</v>
      </c>
      <c r="H324" s="7" t="s">
        <v>1864</v>
      </c>
      <c r="I324" s="7" t="s">
        <v>673</v>
      </c>
      <c r="J324" s="8" t="s">
        <v>1894</v>
      </c>
      <c r="K324" s="7" t="s">
        <v>1579</v>
      </c>
      <c r="L324" s="7" t="s">
        <v>1580</v>
      </c>
      <c r="M324" s="7" t="s">
        <v>1895</v>
      </c>
      <c r="N324" s="6">
        <v>0</v>
      </c>
      <c r="O324" s="6">
        <v>27</v>
      </c>
      <c r="P324" s="6">
        <v>0</v>
      </c>
      <c r="Q324" s="6" t="s">
        <v>31</v>
      </c>
      <c r="R324" s="6"/>
      <c r="S324" s="6"/>
      <c r="T324" s="7"/>
      <c r="U324" s="7"/>
      <c r="V324" s="6">
        <v>0</v>
      </c>
      <c r="W324" s="6">
        <v>49</v>
      </c>
      <c r="X324" s="8" t="s">
        <v>1582</v>
      </c>
      <c r="Y324" s="6">
        <v>7</v>
      </c>
      <c r="Z324" s="9">
        <f t="shared" si="6"/>
        <v>0</v>
      </c>
      <c r="AA324" s="10" t="str">
        <f t="shared" si="7"/>
        <v/>
      </c>
      <c r="AB324" s="10" t="str">
        <f t="shared" si="10"/>
        <v/>
      </c>
      <c r="AC324" s="11">
        <f t="shared" si="8"/>
        <v>0</v>
      </c>
      <c r="AD324" s="11">
        <f t="shared" si="9"/>
        <v>0</v>
      </c>
    </row>
    <row r="325" spans="1:30" ht="15.75" customHeight="1">
      <c r="A325" s="6">
        <v>324</v>
      </c>
      <c r="B325" s="7" t="s">
        <v>536</v>
      </c>
      <c r="C325" s="6">
        <v>0</v>
      </c>
      <c r="D325" s="6" t="s">
        <v>31</v>
      </c>
      <c r="E325" s="7"/>
      <c r="F325" s="7" t="s">
        <v>1896</v>
      </c>
      <c r="G325" s="6">
        <v>1481</v>
      </c>
      <c r="H325" s="7" t="s">
        <v>55</v>
      </c>
      <c r="I325" s="7" t="s">
        <v>34</v>
      </c>
      <c r="J325" s="8" t="s">
        <v>1897</v>
      </c>
      <c r="K325" s="7" t="s">
        <v>1072</v>
      </c>
      <c r="L325" s="7" t="s">
        <v>1073</v>
      </c>
      <c r="M325" s="7" t="s">
        <v>1074</v>
      </c>
      <c r="N325" s="6">
        <v>0</v>
      </c>
      <c r="O325" s="6">
        <v>2</v>
      </c>
      <c r="P325" s="6">
        <v>0</v>
      </c>
      <c r="Q325" s="6" t="s">
        <v>31</v>
      </c>
      <c r="R325" s="6"/>
      <c r="S325" s="6"/>
      <c r="T325" s="7"/>
      <c r="U325" s="7"/>
      <c r="V325" s="6">
        <v>0</v>
      </c>
      <c r="W325" s="6">
        <v>37</v>
      </c>
      <c r="X325" s="8" t="s">
        <v>1075</v>
      </c>
      <c r="Y325" s="6">
        <v>3</v>
      </c>
      <c r="Z325" s="9">
        <f t="shared" si="6"/>
        <v>0</v>
      </c>
      <c r="AA325" s="10" t="str">
        <f t="shared" si="7"/>
        <v/>
      </c>
      <c r="AB325" s="10" t="str">
        <f t="shared" si="10"/>
        <v/>
      </c>
      <c r="AC325" s="11">
        <f t="shared" si="8"/>
        <v>0</v>
      </c>
      <c r="AD325" s="11">
        <f t="shared" si="9"/>
        <v>0</v>
      </c>
    </row>
    <row r="326" spans="1:30" ht="15.75" customHeight="1">
      <c r="A326" s="6">
        <v>325</v>
      </c>
      <c r="B326" s="7" t="s">
        <v>1898</v>
      </c>
      <c r="C326" s="6">
        <v>357000</v>
      </c>
      <c r="D326" s="6" t="s">
        <v>31</v>
      </c>
      <c r="E326" s="7"/>
      <c r="F326" s="7" t="s">
        <v>1899</v>
      </c>
      <c r="G326" s="6">
        <v>4099</v>
      </c>
      <c r="H326" s="7" t="s">
        <v>1900</v>
      </c>
      <c r="I326" s="7" t="s">
        <v>34</v>
      </c>
      <c r="J326" s="8" t="s">
        <v>1901</v>
      </c>
      <c r="K326" s="7" t="s">
        <v>1597</v>
      </c>
      <c r="L326" s="7" t="s">
        <v>1598</v>
      </c>
      <c r="M326" s="7" t="s">
        <v>1902</v>
      </c>
      <c r="N326" s="6">
        <v>0</v>
      </c>
      <c r="O326" s="6">
        <v>12</v>
      </c>
      <c r="P326" s="6">
        <v>0</v>
      </c>
      <c r="Q326" s="6" t="s">
        <v>31</v>
      </c>
      <c r="R326" s="6"/>
      <c r="S326" s="6"/>
      <c r="T326" s="7"/>
      <c r="U326" s="7"/>
      <c r="V326" s="6">
        <v>0</v>
      </c>
      <c r="W326" s="6">
        <v>71</v>
      </c>
      <c r="X326" s="8" t="s">
        <v>1600</v>
      </c>
      <c r="Y326" s="6">
        <v>10</v>
      </c>
      <c r="Z326" s="9">
        <f t="shared" si="6"/>
        <v>0</v>
      </c>
      <c r="AA326" s="10" t="str">
        <f t="shared" si="7"/>
        <v/>
      </c>
      <c r="AB326" s="10" t="str">
        <f t="shared" si="10"/>
        <v/>
      </c>
      <c r="AC326" s="11">
        <f t="shared" si="8"/>
        <v>0</v>
      </c>
      <c r="AD326" s="11">
        <f t="shared" si="9"/>
        <v>0</v>
      </c>
    </row>
    <row r="327" spans="1:30" ht="15.75" customHeight="1">
      <c r="A327" s="6">
        <v>326</v>
      </c>
      <c r="B327" s="7" t="s">
        <v>1903</v>
      </c>
      <c r="C327" s="6">
        <v>60000</v>
      </c>
      <c r="D327" s="6" t="s">
        <v>31</v>
      </c>
      <c r="E327" s="7"/>
      <c r="F327" s="7" t="s">
        <v>1904</v>
      </c>
      <c r="G327" s="6">
        <v>791</v>
      </c>
      <c r="H327" s="7" t="s">
        <v>1905</v>
      </c>
      <c r="I327" s="7" t="s">
        <v>34</v>
      </c>
      <c r="J327" s="8" t="s">
        <v>1906</v>
      </c>
      <c r="K327" s="7" t="s">
        <v>1907</v>
      </c>
      <c r="L327" s="7" t="s">
        <v>1908</v>
      </c>
      <c r="M327" s="7" t="s">
        <v>1909</v>
      </c>
      <c r="N327" s="6">
        <v>0</v>
      </c>
      <c r="O327" s="6">
        <v>0</v>
      </c>
      <c r="P327" s="6">
        <v>0</v>
      </c>
      <c r="Q327" s="6" t="s">
        <v>31</v>
      </c>
      <c r="R327" s="6"/>
      <c r="S327" s="6"/>
      <c r="T327" s="7"/>
      <c r="U327" s="7"/>
      <c r="V327" s="6">
        <v>0</v>
      </c>
      <c r="W327" s="6">
        <v>56</v>
      </c>
      <c r="X327" s="8" t="s">
        <v>1910</v>
      </c>
      <c r="Y327" s="6">
        <v>1</v>
      </c>
      <c r="Z327" s="9">
        <f t="shared" si="6"/>
        <v>0</v>
      </c>
      <c r="AA327" s="10" t="str">
        <f t="shared" si="7"/>
        <v/>
      </c>
      <c r="AB327" s="10" t="str">
        <f t="shared" si="10"/>
        <v/>
      </c>
      <c r="AC327" s="11">
        <f t="shared" si="8"/>
        <v>0</v>
      </c>
      <c r="AD327" s="11">
        <f t="shared" si="9"/>
        <v>0</v>
      </c>
    </row>
    <row r="328" spans="1:30" ht="15.75" customHeight="1">
      <c r="A328" s="6">
        <v>327</v>
      </c>
      <c r="B328" s="7" t="s">
        <v>1911</v>
      </c>
      <c r="C328" s="6">
        <v>0</v>
      </c>
      <c r="D328" s="6" t="s">
        <v>31</v>
      </c>
      <c r="E328" s="7"/>
      <c r="F328" s="7" t="s">
        <v>1912</v>
      </c>
      <c r="G328" s="6">
        <v>4939</v>
      </c>
      <c r="H328" s="7" t="s">
        <v>1913</v>
      </c>
      <c r="I328" s="7" t="s">
        <v>34</v>
      </c>
      <c r="J328" s="8" t="s">
        <v>1914</v>
      </c>
      <c r="K328" s="7" t="s">
        <v>1915</v>
      </c>
      <c r="L328" s="7" t="s">
        <v>1916</v>
      </c>
      <c r="M328" s="7" t="s">
        <v>1917</v>
      </c>
      <c r="N328" s="6">
        <v>0</v>
      </c>
      <c r="O328" s="6">
        <v>28</v>
      </c>
      <c r="P328" s="6">
        <v>0</v>
      </c>
      <c r="Q328" s="6" t="s">
        <v>31</v>
      </c>
      <c r="R328" s="6"/>
      <c r="S328" s="6"/>
      <c r="T328" s="7"/>
      <c r="U328" s="7"/>
      <c r="V328" s="6">
        <v>0</v>
      </c>
      <c r="W328" s="6">
        <v>54</v>
      </c>
      <c r="X328" s="8" t="s">
        <v>1918</v>
      </c>
      <c r="Y328" s="6">
        <v>10</v>
      </c>
      <c r="Z328" s="9">
        <f t="shared" si="6"/>
        <v>0</v>
      </c>
      <c r="AA328" s="10" t="str">
        <f t="shared" si="7"/>
        <v/>
      </c>
      <c r="AB328" s="10" t="str">
        <f t="shared" si="10"/>
        <v/>
      </c>
      <c r="AC328" s="11">
        <f t="shared" si="8"/>
        <v>0</v>
      </c>
      <c r="AD328" s="11">
        <f t="shared" si="9"/>
        <v>0</v>
      </c>
    </row>
    <row r="329" spans="1:30" ht="15.75" customHeight="1">
      <c r="A329" s="6">
        <v>328</v>
      </c>
      <c r="B329" s="7" t="s">
        <v>369</v>
      </c>
      <c r="C329" s="6">
        <v>9109000</v>
      </c>
      <c r="D329" s="6" t="s">
        <v>31</v>
      </c>
      <c r="E329" s="7"/>
      <c r="F329" s="7" t="s">
        <v>1919</v>
      </c>
      <c r="G329" s="6">
        <v>1862</v>
      </c>
      <c r="H329" s="7" t="s">
        <v>44</v>
      </c>
      <c r="I329" s="7" t="s">
        <v>34</v>
      </c>
      <c r="J329" s="8" t="s">
        <v>1920</v>
      </c>
      <c r="K329" s="7" t="s">
        <v>1889</v>
      </c>
      <c r="L329" s="7" t="s">
        <v>1890</v>
      </c>
      <c r="M329" s="7" t="s">
        <v>1921</v>
      </c>
      <c r="N329" s="6">
        <v>0</v>
      </c>
      <c r="O329" s="6">
        <v>20</v>
      </c>
      <c r="P329" s="6">
        <v>0</v>
      </c>
      <c r="Q329" s="6" t="s">
        <v>31</v>
      </c>
      <c r="R329" s="6"/>
      <c r="S329" s="6"/>
      <c r="T329" s="7"/>
      <c r="U329" s="7"/>
      <c r="V329" s="6">
        <v>1</v>
      </c>
      <c r="W329" s="6">
        <v>19</v>
      </c>
      <c r="X329" s="8" t="s">
        <v>1892</v>
      </c>
      <c r="Y329" s="6">
        <v>10</v>
      </c>
      <c r="Z329" s="9">
        <f t="shared" si="6"/>
        <v>30</v>
      </c>
      <c r="AA329" s="10" t="str">
        <f t="shared" si="7"/>
        <v/>
      </c>
      <c r="AB329" s="10" t="str">
        <f t="shared" si="10"/>
        <v/>
      </c>
      <c r="AC329" s="11">
        <f t="shared" si="8"/>
        <v>1</v>
      </c>
      <c r="AD329" s="11">
        <f t="shared" si="9"/>
        <v>30</v>
      </c>
    </row>
    <row r="330" spans="1:30" ht="15.75" customHeight="1">
      <c r="A330" s="6">
        <v>329</v>
      </c>
      <c r="B330" s="7" t="s">
        <v>1922</v>
      </c>
      <c r="C330" s="6">
        <v>510000</v>
      </c>
      <c r="D330" s="6" t="s">
        <v>31</v>
      </c>
      <c r="E330" s="7"/>
      <c r="F330" s="7" t="s">
        <v>1923</v>
      </c>
      <c r="G330" s="6">
        <v>501</v>
      </c>
      <c r="H330" s="7" t="s">
        <v>1924</v>
      </c>
      <c r="I330" s="7" t="s">
        <v>34</v>
      </c>
      <c r="J330" s="8" t="s">
        <v>1925</v>
      </c>
      <c r="K330" s="7" t="s">
        <v>1515</v>
      </c>
      <c r="L330" s="7" t="s">
        <v>1516</v>
      </c>
      <c r="M330" s="7" t="s">
        <v>1926</v>
      </c>
      <c r="N330" s="6">
        <v>0</v>
      </c>
      <c r="O330" s="6">
        <v>8</v>
      </c>
      <c r="P330" s="6">
        <v>0</v>
      </c>
      <c r="Q330" s="6" t="s">
        <v>31</v>
      </c>
      <c r="R330" s="6"/>
      <c r="S330" s="6"/>
      <c r="T330" s="7"/>
      <c r="U330" s="7"/>
      <c r="V330" s="6">
        <v>0</v>
      </c>
      <c r="W330" s="6">
        <v>216</v>
      </c>
      <c r="X330" s="8" t="s">
        <v>1518</v>
      </c>
      <c r="Y330" s="6">
        <v>2</v>
      </c>
      <c r="Z330" s="9">
        <f t="shared" si="6"/>
        <v>0</v>
      </c>
      <c r="AA330" s="10" t="str">
        <f t="shared" si="7"/>
        <v/>
      </c>
      <c r="AB330" s="10" t="str">
        <f t="shared" si="10"/>
        <v/>
      </c>
      <c r="AC330" s="11">
        <f t="shared" si="8"/>
        <v>0</v>
      </c>
      <c r="AD330" s="11">
        <f t="shared" si="9"/>
        <v>0</v>
      </c>
    </row>
    <row r="331" spans="1:30" ht="15.75" customHeight="1">
      <c r="A331" s="6">
        <v>330</v>
      </c>
      <c r="B331" s="7" t="s">
        <v>1927</v>
      </c>
      <c r="C331" s="6">
        <v>2592000</v>
      </c>
      <c r="D331" s="6" t="s">
        <v>31</v>
      </c>
      <c r="E331" s="7"/>
      <c r="F331" s="7" t="s">
        <v>1928</v>
      </c>
      <c r="G331" s="6">
        <v>2846</v>
      </c>
      <c r="H331" s="7" t="s">
        <v>345</v>
      </c>
      <c r="I331" s="7" t="s">
        <v>34</v>
      </c>
      <c r="J331" s="8" t="s">
        <v>1929</v>
      </c>
      <c r="K331" s="7" t="s">
        <v>1402</v>
      </c>
      <c r="L331" s="7" t="s">
        <v>1403</v>
      </c>
      <c r="M331" s="7" t="s">
        <v>1930</v>
      </c>
      <c r="N331" s="6">
        <v>0</v>
      </c>
      <c r="O331" s="6">
        <v>3</v>
      </c>
      <c r="P331" s="6">
        <v>0</v>
      </c>
      <c r="Q331" s="6" t="s">
        <v>31</v>
      </c>
      <c r="R331" s="6"/>
      <c r="S331" s="6"/>
      <c r="T331" s="7"/>
      <c r="U331" s="7"/>
      <c r="V331" s="6">
        <v>1</v>
      </c>
      <c r="W331" s="6">
        <v>107</v>
      </c>
      <c r="X331" s="8" t="s">
        <v>1405</v>
      </c>
      <c r="Y331" s="6">
        <v>11</v>
      </c>
      <c r="Z331" s="9">
        <f t="shared" si="6"/>
        <v>30</v>
      </c>
      <c r="AA331" s="10" t="str">
        <f t="shared" si="7"/>
        <v/>
      </c>
      <c r="AB331" s="10" t="str">
        <f t="shared" si="10"/>
        <v/>
      </c>
      <c r="AC331" s="11">
        <f t="shared" si="8"/>
        <v>1</v>
      </c>
      <c r="AD331" s="11">
        <f t="shared" si="9"/>
        <v>30</v>
      </c>
    </row>
    <row r="332" spans="1:30" ht="15.75" customHeight="1">
      <c r="A332" s="6">
        <v>331</v>
      </c>
      <c r="B332" s="7" t="s">
        <v>1931</v>
      </c>
      <c r="C332" s="6">
        <v>2184470</v>
      </c>
      <c r="D332" s="6" t="s">
        <v>31</v>
      </c>
      <c r="E332" s="7"/>
      <c r="F332" s="7" t="s">
        <v>1932</v>
      </c>
      <c r="G332" s="6">
        <v>2380</v>
      </c>
      <c r="H332" s="7" t="s">
        <v>1933</v>
      </c>
      <c r="I332" s="7" t="s">
        <v>34</v>
      </c>
      <c r="J332" s="8" t="s">
        <v>1934</v>
      </c>
      <c r="K332" s="7" t="s">
        <v>800</v>
      </c>
      <c r="L332" s="7" t="s">
        <v>801</v>
      </c>
      <c r="M332" s="7" t="s">
        <v>802</v>
      </c>
      <c r="N332" s="6">
        <v>0</v>
      </c>
      <c r="O332" s="6">
        <v>19</v>
      </c>
      <c r="P332" s="6">
        <v>0</v>
      </c>
      <c r="Q332" s="6" t="s">
        <v>31</v>
      </c>
      <c r="R332" s="6"/>
      <c r="S332" s="6"/>
      <c r="T332" s="7"/>
      <c r="U332" s="7"/>
      <c r="V332" s="6">
        <v>0</v>
      </c>
      <c r="W332" s="6">
        <v>70</v>
      </c>
      <c r="X332" s="8" t="s">
        <v>803</v>
      </c>
      <c r="Y332" s="6">
        <v>10</v>
      </c>
      <c r="Z332" s="9">
        <f t="shared" si="6"/>
        <v>0</v>
      </c>
      <c r="AA332" s="10" t="str">
        <f t="shared" si="7"/>
        <v/>
      </c>
      <c r="AB332" s="10" t="str">
        <f t="shared" si="10"/>
        <v/>
      </c>
      <c r="AC332" s="11">
        <f t="shared" si="8"/>
        <v>0</v>
      </c>
      <c r="AD332" s="11">
        <f t="shared" si="9"/>
        <v>0</v>
      </c>
    </row>
    <row r="333" spans="1:30" ht="15.75" customHeight="1">
      <c r="A333" s="6">
        <v>332</v>
      </c>
      <c r="B333" s="7" t="s">
        <v>1935</v>
      </c>
      <c r="C333" s="6">
        <v>850000</v>
      </c>
      <c r="D333" s="6" t="s">
        <v>31</v>
      </c>
      <c r="E333" s="7"/>
      <c r="F333" s="7" t="s">
        <v>1936</v>
      </c>
      <c r="G333" s="6">
        <v>4599</v>
      </c>
      <c r="H333" s="7" t="s">
        <v>1937</v>
      </c>
      <c r="I333" s="7" t="s">
        <v>34</v>
      </c>
      <c r="J333" s="8" t="s">
        <v>1938</v>
      </c>
      <c r="K333" s="7" t="s">
        <v>1597</v>
      </c>
      <c r="L333" s="7" t="s">
        <v>1598</v>
      </c>
      <c r="M333" s="7" t="s">
        <v>1939</v>
      </c>
      <c r="N333" s="6">
        <v>0</v>
      </c>
      <c r="O333" s="6">
        <v>12</v>
      </c>
      <c r="P333" s="6">
        <v>0</v>
      </c>
      <c r="Q333" s="6" t="s">
        <v>31</v>
      </c>
      <c r="R333" s="6"/>
      <c r="S333" s="6"/>
      <c r="T333" s="7"/>
      <c r="U333" s="7"/>
      <c r="V333" s="6">
        <v>2</v>
      </c>
      <c r="W333" s="6">
        <v>103</v>
      </c>
      <c r="X333" s="8" t="s">
        <v>1600</v>
      </c>
      <c r="Y333" s="6">
        <v>10</v>
      </c>
      <c r="Z333" s="9">
        <f t="shared" si="6"/>
        <v>60</v>
      </c>
      <c r="AA333" s="10" t="str">
        <f t="shared" si="7"/>
        <v/>
      </c>
      <c r="AB333" s="10" t="str">
        <f t="shared" si="10"/>
        <v/>
      </c>
      <c r="AC333" s="11">
        <f t="shared" si="8"/>
        <v>2</v>
      </c>
      <c r="AD333" s="11">
        <f t="shared" si="9"/>
        <v>60</v>
      </c>
    </row>
    <row r="334" spans="1:30" ht="15.75" customHeight="1">
      <c r="A334" s="6">
        <v>333</v>
      </c>
      <c r="B334" s="7" t="s">
        <v>1940</v>
      </c>
      <c r="C334" s="6">
        <v>1115000</v>
      </c>
      <c r="D334" s="6" t="s">
        <v>31</v>
      </c>
      <c r="E334" s="7"/>
      <c r="F334" s="7" t="s">
        <v>1941</v>
      </c>
      <c r="G334" s="6">
        <v>1943</v>
      </c>
      <c r="H334" s="7" t="s">
        <v>1942</v>
      </c>
      <c r="I334" s="7" t="s">
        <v>34</v>
      </c>
      <c r="J334" s="8" t="s">
        <v>1943</v>
      </c>
      <c r="K334" s="7" t="s">
        <v>1944</v>
      </c>
      <c r="L334" s="7" t="s">
        <v>1945</v>
      </c>
      <c r="M334" s="7" t="s">
        <v>1946</v>
      </c>
      <c r="N334" s="6">
        <v>0</v>
      </c>
      <c r="O334" s="6">
        <v>4</v>
      </c>
      <c r="P334" s="6">
        <v>0</v>
      </c>
      <c r="Q334" s="6" t="s">
        <v>31</v>
      </c>
      <c r="R334" s="6"/>
      <c r="S334" s="6"/>
      <c r="T334" s="7"/>
      <c r="U334" s="7"/>
      <c r="V334" s="6">
        <v>0</v>
      </c>
      <c r="W334" s="6">
        <v>8</v>
      </c>
      <c r="X334" s="8" t="s">
        <v>1947</v>
      </c>
      <c r="Y334" s="6">
        <v>9</v>
      </c>
      <c r="Z334" s="9">
        <f t="shared" si="6"/>
        <v>0</v>
      </c>
      <c r="AA334" s="10" t="str">
        <f t="shared" si="7"/>
        <v/>
      </c>
      <c r="AB334" s="10" t="str">
        <f t="shared" si="10"/>
        <v/>
      </c>
      <c r="AC334" s="11">
        <f t="shared" si="8"/>
        <v>0</v>
      </c>
      <c r="AD334" s="11">
        <f t="shared" si="9"/>
        <v>0</v>
      </c>
    </row>
    <row r="335" spans="1:30" ht="15.75" customHeight="1">
      <c r="A335" s="6">
        <v>334</v>
      </c>
      <c r="B335" s="7" t="s">
        <v>1948</v>
      </c>
      <c r="C335" s="6">
        <v>0</v>
      </c>
      <c r="D335" s="6" t="s">
        <v>31</v>
      </c>
      <c r="E335" s="7"/>
      <c r="F335" s="7" t="s">
        <v>1949</v>
      </c>
      <c r="G335" s="6">
        <v>2230</v>
      </c>
      <c r="H335" s="7" t="s">
        <v>1440</v>
      </c>
      <c r="I335" s="7" t="s">
        <v>673</v>
      </c>
      <c r="J335" s="8" t="s">
        <v>1950</v>
      </c>
      <c r="K335" s="7" t="s">
        <v>1875</v>
      </c>
      <c r="L335" s="7" t="s">
        <v>1876</v>
      </c>
      <c r="M335" s="7" t="s">
        <v>1951</v>
      </c>
      <c r="N335" s="6">
        <v>0</v>
      </c>
      <c r="O335" s="6">
        <v>0</v>
      </c>
      <c r="P335" s="6">
        <v>0</v>
      </c>
      <c r="Q335" s="6" t="s">
        <v>31</v>
      </c>
      <c r="R335" s="6"/>
      <c r="S335" s="6"/>
      <c r="T335" s="7"/>
      <c r="U335" s="7"/>
      <c r="V335" s="6">
        <v>0</v>
      </c>
      <c r="W335" s="6">
        <v>0</v>
      </c>
      <c r="X335" s="8" t="s">
        <v>1878</v>
      </c>
      <c r="Y335" s="6">
        <v>5</v>
      </c>
      <c r="Z335" s="9">
        <f t="shared" si="6"/>
        <v>0</v>
      </c>
      <c r="AA335" s="10" t="str">
        <f t="shared" si="7"/>
        <v/>
      </c>
      <c r="AB335" s="10" t="str">
        <f t="shared" si="10"/>
        <v/>
      </c>
      <c r="AC335" s="11">
        <f t="shared" si="8"/>
        <v>0</v>
      </c>
      <c r="AD335" s="11">
        <f t="shared" si="9"/>
        <v>0</v>
      </c>
    </row>
    <row r="336" spans="1:30" ht="15.75" customHeight="1">
      <c r="A336" s="6">
        <v>335</v>
      </c>
      <c r="B336" s="7" t="s">
        <v>1952</v>
      </c>
      <c r="C336" s="6">
        <v>6620000</v>
      </c>
      <c r="D336" s="6" t="s">
        <v>31</v>
      </c>
      <c r="E336" s="7"/>
      <c r="F336" s="7" t="s">
        <v>1953</v>
      </c>
      <c r="G336" s="6">
        <v>1853</v>
      </c>
      <c r="H336" s="7" t="s">
        <v>44</v>
      </c>
      <c r="I336" s="7" t="s">
        <v>34</v>
      </c>
      <c r="J336" s="8" t="s">
        <v>1954</v>
      </c>
      <c r="K336" s="7" t="s">
        <v>1889</v>
      </c>
      <c r="L336" s="7" t="s">
        <v>1890</v>
      </c>
      <c r="M336" s="7" t="s">
        <v>1955</v>
      </c>
      <c r="N336" s="6">
        <v>0</v>
      </c>
      <c r="O336" s="6">
        <v>20</v>
      </c>
      <c r="P336" s="6">
        <v>0</v>
      </c>
      <c r="Q336" s="6" t="s">
        <v>31</v>
      </c>
      <c r="R336" s="6"/>
      <c r="S336" s="6"/>
      <c r="T336" s="7"/>
      <c r="U336" s="7"/>
      <c r="V336" s="6">
        <v>0</v>
      </c>
      <c r="W336" s="6">
        <v>24</v>
      </c>
      <c r="X336" s="8" t="s">
        <v>1892</v>
      </c>
      <c r="Y336" s="6">
        <v>10</v>
      </c>
      <c r="Z336" s="9">
        <f t="shared" si="6"/>
        <v>0</v>
      </c>
      <c r="AA336" s="10" t="str">
        <f t="shared" si="7"/>
        <v/>
      </c>
      <c r="AB336" s="10" t="str">
        <f t="shared" si="10"/>
        <v/>
      </c>
      <c r="AC336" s="11">
        <f t="shared" si="8"/>
        <v>0</v>
      </c>
      <c r="AD336" s="11">
        <f t="shared" si="9"/>
        <v>0</v>
      </c>
    </row>
    <row r="337" spans="1:30" ht="15.75" customHeight="1">
      <c r="A337" s="6">
        <v>336</v>
      </c>
      <c r="B337" s="7" t="s">
        <v>666</v>
      </c>
      <c r="C337" s="6">
        <v>530000</v>
      </c>
      <c r="D337" s="6" t="s">
        <v>31</v>
      </c>
      <c r="E337" s="7"/>
      <c r="F337" s="7" t="s">
        <v>667</v>
      </c>
      <c r="G337" s="6">
        <v>2667</v>
      </c>
      <c r="H337" s="7" t="s">
        <v>1956</v>
      </c>
      <c r="I337" s="7" t="s">
        <v>34</v>
      </c>
      <c r="J337" s="8" t="s">
        <v>1957</v>
      </c>
      <c r="K337" s="7" t="s">
        <v>319</v>
      </c>
      <c r="L337" s="7" t="s">
        <v>320</v>
      </c>
      <c r="M337" s="7" t="s">
        <v>1958</v>
      </c>
      <c r="N337" s="6">
        <v>0</v>
      </c>
      <c r="O337" s="6">
        <v>21</v>
      </c>
      <c r="P337" s="6">
        <v>0</v>
      </c>
      <c r="Q337" s="6" t="s">
        <v>31</v>
      </c>
      <c r="R337" s="6"/>
      <c r="S337" s="6"/>
      <c r="T337" s="7"/>
      <c r="U337" s="7"/>
      <c r="V337" s="6">
        <v>3</v>
      </c>
      <c r="W337" s="6">
        <v>76</v>
      </c>
      <c r="X337" s="8" t="s">
        <v>322</v>
      </c>
      <c r="Y337" s="6">
        <v>3</v>
      </c>
      <c r="Z337" s="9">
        <f t="shared" si="6"/>
        <v>90</v>
      </c>
      <c r="AA337" s="10" t="str">
        <f t="shared" si="7"/>
        <v/>
      </c>
      <c r="AB337" s="10" t="str">
        <f t="shared" si="10"/>
        <v/>
      </c>
      <c r="AC337" s="11">
        <f t="shared" si="8"/>
        <v>3</v>
      </c>
      <c r="AD337" s="11">
        <f t="shared" si="9"/>
        <v>90</v>
      </c>
    </row>
    <row r="338" spans="1:30" ht="15.75" customHeight="1">
      <c r="A338" s="6">
        <v>337</v>
      </c>
      <c r="B338" s="7" t="s">
        <v>369</v>
      </c>
      <c r="C338" s="6">
        <v>920000</v>
      </c>
      <c r="D338" s="6" t="s">
        <v>31</v>
      </c>
      <c r="E338" s="7"/>
      <c r="F338" s="7" t="s">
        <v>1959</v>
      </c>
      <c r="G338" s="6">
        <v>2754</v>
      </c>
      <c r="H338" s="7" t="s">
        <v>1960</v>
      </c>
      <c r="I338" s="7" t="s">
        <v>673</v>
      </c>
      <c r="J338" s="8" t="s">
        <v>1961</v>
      </c>
      <c r="K338" s="7" t="s">
        <v>1962</v>
      </c>
      <c r="L338" s="7" t="s">
        <v>1963</v>
      </c>
      <c r="M338" s="7" t="s">
        <v>1964</v>
      </c>
      <c r="N338" s="6">
        <v>0</v>
      </c>
      <c r="O338" s="6">
        <v>4</v>
      </c>
      <c r="P338" s="6">
        <v>0</v>
      </c>
      <c r="Q338" s="6" t="s">
        <v>31</v>
      </c>
      <c r="R338" s="6"/>
      <c r="S338" s="6"/>
      <c r="T338" s="7"/>
      <c r="U338" s="7"/>
      <c r="V338" s="6">
        <v>0</v>
      </c>
      <c r="W338" s="6">
        <v>231</v>
      </c>
      <c r="X338" s="8" t="s">
        <v>1965</v>
      </c>
      <c r="Y338" s="6">
        <v>6</v>
      </c>
      <c r="Z338" s="9">
        <f t="shared" si="6"/>
        <v>0</v>
      </c>
      <c r="AA338" s="10" t="str">
        <f t="shared" si="7"/>
        <v/>
      </c>
      <c r="AB338" s="10" t="str">
        <f t="shared" si="10"/>
        <v/>
      </c>
      <c r="AC338" s="11">
        <f t="shared" si="8"/>
        <v>0</v>
      </c>
      <c r="AD338" s="11">
        <f t="shared" si="9"/>
        <v>0</v>
      </c>
    </row>
    <row r="339" spans="1:30" ht="15.75" customHeight="1">
      <c r="A339" s="6">
        <v>338</v>
      </c>
      <c r="B339" s="7" t="s">
        <v>369</v>
      </c>
      <c r="C339" s="6">
        <v>60000</v>
      </c>
      <c r="D339" s="6" t="s">
        <v>31</v>
      </c>
      <c r="E339" s="7"/>
      <c r="F339" s="7" t="s">
        <v>1904</v>
      </c>
      <c r="G339" s="6">
        <v>791</v>
      </c>
      <c r="H339" s="7" t="s">
        <v>1966</v>
      </c>
      <c r="I339" s="7" t="s">
        <v>34</v>
      </c>
      <c r="J339" s="8" t="s">
        <v>1967</v>
      </c>
      <c r="K339" s="7" t="s">
        <v>1907</v>
      </c>
      <c r="L339" s="7" t="s">
        <v>1908</v>
      </c>
      <c r="M339" s="7" t="s">
        <v>1968</v>
      </c>
      <c r="N339" s="6">
        <v>0</v>
      </c>
      <c r="O339" s="6">
        <v>0</v>
      </c>
      <c r="P339" s="6">
        <v>0</v>
      </c>
      <c r="Q339" s="6" t="s">
        <v>31</v>
      </c>
      <c r="R339" s="6"/>
      <c r="S339" s="6"/>
      <c r="T339" s="7"/>
      <c r="U339" s="7"/>
      <c r="V339" s="6">
        <v>0</v>
      </c>
      <c r="W339" s="6">
        <v>18</v>
      </c>
      <c r="X339" s="8" t="s">
        <v>1910</v>
      </c>
      <c r="Y339" s="6">
        <v>1</v>
      </c>
      <c r="Z339" s="9">
        <f t="shared" si="6"/>
        <v>0</v>
      </c>
      <c r="AA339" s="10" t="str">
        <f t="shared" si="7"/>
        <v/>
      </c>
      <c r="AB339" s="10" t="str">
        <f t="shared" si="10"/>
        <v/>
      </c>
      <c r="AC339" s="11">
        <f t="shared" si="8"/>
        <v>0</v>
      </c>
      <c r="AD339" s="11">
        <f t="shared" si="9"/>
        <v>0</v>
      </c>
    </row>
    <row r="340" spans="1:30" ht="15.75" customHeight="1">
      <c r="A340" s="6">
        <v>339</v>
      </c>
      <c r="B340" s="7" t="s">
        <v>1969</v>
      </c>
      <c r="C340" s="6">
        <v>80000</v>
      </c>
      <c r="D340" s="6" t="s">
        <v>31</v>
      </c>
      <c r="E340" s="7"/>
      <c r="F340" s="7" t="s">
        <v>1970</v>
      </c>
      <c r="G340" s="6">
        <v>504</v>
      </c>
      <c r="H340" s="7" t="s">
        <v>55</v>
      </c>
      <c r="I340" s="7" t="s">
        <v>34</v>
      </c>
      <c r="J340" s="8" t="s">
        <v>1971</v>
      </c>
      <c r="K340" s="7" t="s">
        <v>1972</v>
      </c>
      <c r="L340" s="7" t="s">
        <v>1973</v>
      </c>
      <c r="M340" s="7" t="s">
        <v>1974</v>
      </c>
      <c r="N340" s="6">
        <v>0</v>
      </c>
      <c r="O340" s="6">
        <v>2</v>
      </c>
      <c r="P340" s="6">
        <v>0</v>
      </c>
      <c r="Q340" s="6" t="s">
        <v>31</v>
      </c>
      <c r="R340" s="6"/>
      <c r="S340" s="6"/>
      <c r="T340" s="7"/>
      <c r="U340" s="7"/>
      <c r="V340" s="6">
        <v>0</v>
      </c>
      <c r="W340" s="6">
        <v>7</v>
      </c>
      <c r="X340" s="8" t="s">
        <v>1975</v>
      </c>
      <c r="Y340" s="6">
        <v>10</v>
      </c>
      <c r="Z340" s="9">
        <f t="shared" si="6"/>
        <v>0</v>
      </c>
      <c r="AA340" s="10" t="str">
        <f t="shared" si="7"/>
        <v/>
      </c>
      <c r="AB340" s="10" t="str">
        <f t="shared" si="10"/>
        <v/>
      </c>
      <c r="AC340" s="11">
        <f t="shared" si="8"/>
        <v>0</v>
      </c>
      <c r="AD340" s="11">
        <f t="shared" si="9"/>
        <v>0</v>
      </c>
    </row>
    <row r="341" spans="1:30" ht="15.75" customHeight="1">
      <c r="A341" s="6">
        <v>340</v>
      </c>
      <c r="B341" s="7" t="s">
        <v>1976</v>
      </c>
      <c r="C341" s="6">
        <v>1599000</v>
      </c>
      <c r="D341" s="6" t="s">
        <v>31</v>
      </c>
      <c r="E341" s="7"/>
      <c r="F341" s="7" t="s">
        <v>1977</v>
      </c>
      <c r="G341" s="6">
        <v>4343</v>
      </c>
      <c r="H341" s="7" t="s">
        <v>1978</v>
      </c>
      <c r="I341" s="7" t="s">
        <v>34</v>
      </c>
      <c r="J341" s="8" t="s">
        <v>1979</v>
      </c>
      <c r="K341" s="7" t="s">
        <v>905</v>
      </c>
      <c r="L341" s="7" t="s">
        <v>906</v>
      </c>
      <c r="M341" s="7" t="s">
        <v>1980</v>
      </c>
      <c r="N341" s="6">
        <v>0</v>
      </c>
      <c r="O341" s="6">
        <v>5</v>
      </c>
      <c r="P341" s="6">
        <v>0</v>
      </c>
      <c r="Q341" s="6" t="s">
        <v>31</v>
      </c>
      <c r="R341" s="6"/>
      <c r="S341" s="6"/>
      <c r="T341" s="7"/>
      <c r="U341" s="7"/>
      <c r="V341" s="6">
        <v>0</v>
      </c>
      <c r="W341" s="6">
        <v>89</v>
      </c>
      <c r="X341" s="8" t="s">
        <v>908</v>
      </c>
      <c r="Y341" s="6">
        <v>11</v>
      </c>
      <c r="Z341" s="9">
        <f t="shared" si="6"/>
        <v>0</v>
      </c>
      <c r="AA341" s="10" t="str">
        <f t="shared" si="7"/>
        <v/>
      </c>
      <c r="AB341" s="10" t="str">
        <f t="shared" si="10"/>
        <v/>
      </c>
      <c r="AC341" s="11">
        <f t="shared" si="8"/>
        <v>0</v>
      </c>
      <c r="AD341" s="11">
        <f t="shared" si="9"/>
        <v>0</v>
      </c>
    </row>
    <row r="342" spans="1:30" ht="15.75" customHeight="1">
      <c r="A342" s="6">
        <v>341</v>
      </c>
      <c r="B342" s="7" t="s">
        <v>1981</v>
      </c>
      <c r="C342" s="6">
        <v>485000</v>
      </c>
      <c r="D342" s="6" t="s">
        <v>31</v>
      </c>
      <c r="E342" s="7"/>
      <c r="F342" s="7" t="s">
        <v>1982</v>
      </c>
      <c r="G342" s="6">
        <v>2263</v>
      </c>
      <c r="H342" s="7" t="s">
        <v>1983</v>
      </c>
      <c r="I342" s="7" t="s">
        <v>673</v>
      </c>
      <c r="J342" s="8" t="s">
        <v>1984</v>
      </c>
      <c r="K342" s="7" t="s">
        <v>655</v>
      </c>
      <c r="L342" s="7" t="s">
        <v>656</v>
      </c>
      <c r="M342" s="7" t="s">
        <v>1985</v>
      </c>
      <c r="N342" s="6">
        <v>0</v>
      </c>
      <c r="O342" s="6">
        <v>13</v>
      </c>
      <c r="P342" s="6">
        <v>0</v>
      </c>
      <c r="Q342" s="6" t="s">
        <v>31</v>
      </c>
      <c r="R342" s="6"/>
      <c r="S342" s="6"/>
      <c r="T342" s="7"/>
      <c r="U342" s="7"/>
      <c r="V342" s="6">
        <v>1</v>
      </c>
      <c r="W342" s="6">
        <v>544</v>
      </c>
      <c r="X342" s="8" t="s">
        <v>658</v>
      </c>
      <c r="Y342" s="6">
        <v>5</v>
      </c>
      <c r="Z342" s="9">
        <f t="shared" si="6"/>
        <v>30</v>
      </c>
      <c r="AA342" s="10" t="str">
        <f t="shared" si="7"/>
        <v/>
      </c>
      <c r="AB342" s="10" t="str">
        <f t="shared" si="10"/>
        <v/>
      </c>
      <c r="AC342" s="11">
        <f t="shared" si="8"/>
        <v>1</v>
      </c>
      <c r="AD342" s="11">
        <f t="shared" si="9"/>
        <v>30</v>
      </c>
    </row>
    <row r="343" spans="1:30" ht="15.75" customHeight="1">
      <c r="A343" s="6">
        <v>342</v>
      </c>
      <c r="B343" s="7" t="s">
        <v>1154</v>
      </c>
      <c r="C343" s="6">
        <v>640000</v>
      </c>
      <c r="D343" s="6" t="s">
        <v>31</v>
      </c>
      <c r="E343" s="7"/>
      <c r="F343" s="7" t="s">
        <v>1986</v>
      </c>
      <c r="G343" s="6">
        <v>1275</v>
      </c>
      <c r="H343" s="7" t="s">
        <v>1987</v>
      </c>
      <c r="I343" s="7" t="s">
        <v>34</v>
      </c>
      <c r="J343" s="8" t="s">
        <v>1988</v>
      </c>
      <c r="K343" s="7" t="s">
        <v>1989</v>
      </c>
      <c r="L343" s="7" t="s">
        <v>1990</v>
      </c>
      <c r="M343" s="7" t="s">
        <v>1991</v>
      </c>
      <c r="N343" s="6">
        <v>0</v>
      </c>
      <c r="O343" s="6">
        <v>0</v>
      </c>
      <c r="P343" s="6">
        <v>0</v>
      </c>
      <c r="Q343" s="6" t="s">
        <v>31</v>
      </c>
      <c r="R343" s="6"/>
      <c r="S343" s="6"/>
      <c r="T343" s="7"/>
      <c r="U343" s="7"/>
      <c r="V343" s="6">
        <v>0</v>
      </c>
      <c r="W343" s="6">
        <v>4</v>
      </c>
      <c r="X343" s="8" t="s">
        <v>1992</v>
      </c>
      <c r="Y343" s="6">
        <v>10</v>
      </c>
      <c r="Z343" s="9">
        <f t="shared" si="6"/>
        <v>0</v>
      </c>
      <c r="AA343" s="10" t="str">
        <f t="shared" si="7"/>
        <v/>
      </c>
      <c r="AB343" s="10" t="str">
        <f t="shared" si="10"/>
        <v/>
      </c>
      <c r="AC343" s="11">
        <f t="shared" si="8"/>
        <v>0</v>
      </c>
      <c r="AD343" s="11">
        <f t="shared" si="9"/>
        <v>0</v>
      </c>
    </row>
    <row r="344" spans="1:30" ht="15.75" customHeight="1">
      <c r="A344" s="6">
        <v>343</v>
      </c>
      <c r="B344" s="7" t="s">
        <v>1993</v>
      </c>
      <c r="C344" s="6">
        <v>3800000</v>
      </c>
      <c r="D344" s="6" t="s">
        <v>31</v>
      </c>
      <c r="E344" s="7"/>
      <c r="F344" s="7" t="s">
        <v>1994</v>
      </c>
      <c r="G344" s="6">
        <v>1097</v>
      </c>
      <c r="H344" s="7" t="s">
        <v>1995</v>
      </c>
      <c r="I344" s="7" t="s">
        <v>34</v>
      </c>
      <c r="J344" s="8" t="s">
        <v>1996</v>
      </c>
      <c r="K344" s="7" t="s">
        <v>1004</v>
      </c>
      <c r="L344" s="7" t="s">
        <v>1005</v>
      </c>
      <c r="M344" s="7" t="s">
        <v>1997</v>
      </c>
      <c r="N344" s="6">
        <v>0</v>
      </c>
      <c r="O344" s="6">
        <v>1</v>
      </c>
      <c r="P344" s="6">
        <v>0</v>
      </c>
      <c r="Q344" s="6" t="s">
        <v>31</v>
      </c>
      <c r="R344" s="6" t="s">
        <v>39</v>
      </c>
      <c r="S344" s="6"/>
      <c r="T344" s="7"/>
      <c r="U344" s="7"/>
      <c r="V344" s="6">
        <v>3</v>
      </c>
      <c r="W344" s="6">
        <v>651</v>
      </c>
      <c r="X344" s="8" t="s">
        <v>1007</v>
      </c>
      <c r="Y344" s="6">
        <v>10</v>
      </c>
      <c r="Z344" s="9">
        <f t="shared" si="6"/>
        <v>90</v>
      </c>
      <c r="AA344" s="10">
        <f t="shared" si="7"/>
        <v>3</v>
      </c>
      <c r="AB344" s="10">
        <f t="shared" si="10"/>
        <v>90</v>
      </c>
      <c r="AC344" s="11" t="str">
        <f t="shared" si="8"/>
        <v/>
      </c>
      <c r="AD344" s="11" t="str">
        <f t="shared" si="9"/>
        <v/>
      </c>
    </row>
    <row r="345" spans="1:30" ht="15.75" customHeight="1">
      <c r="A345" s="6">
        <v>344</v>
      </c>
      <c r="B345" s="7" t="s">
        <v>1998</v>
      </c>
      <c r="C345" s="6">
        <v>235000</v>
      </c>
      <c r="D345" s="6" t="s">
        <v>31</v>
      </c>
      <c r="E345" s="7"/>
      <c r="F345" s="7" t="s">
        <v>1999</v>
      </c>
      <c r="G345" s="6">
        <v>2675</v>
      </c>
      <c r="H345" s="7" t="s">
        <v>55</v>
      </c>
      <c r="I345" s="7" t="s">
        <v>34</v>
      </c>
      <c r="J345" s="8" t="s">
        <v>2000</v>
      </c>
      <c r="K345" s="7" t="s">
        <v>2001</v>
      </c>
      <c r="L345" s="7" t="s">
        <v>2002</v>
      </c>
      <c r="M345" s="7" t="s">
        <v>2003</v>
      </c>
      <c r="N345" s="6">
        <v>0</v>
      </c>
      <c r="O345" s="6">
        <v>63</v>
      </c>
      <c r="P345" s="6">
        <v>0</v>
      </c>
      <c r="Q345" s="6" t="s">
        <v>31</v>
      </c>
      <c r="R345" s="6"/>
      <c r="S345" s="6"/>
      <c r="T345" s="7"/>
      <c r="U345" s="7"/>
      <c r="V345" s="6">
        <v>0</v>
      </c>
      <c r="W345" s="6">
        <v>38</v>
      </c>
      <c r="X345" s="8" t="s">
        <v>2004</v>
      </c>
      <c r="Y345" s="6">
        <v>5</v>
      </c>
      <c r="Z345" s="9">
        <f t="shared" si="6"/>
        <v>0</v>
      </c>
      <c r="AA345" s="10" t="str">
        <f t="shared" si="7"/>
        <v/>
      </c>
      <c r="AB345" s="10" t="str">
        <f t="shared" si="10"/>
        <v/>
      </c>
      <c r="AC345" s="11">
        <f t="shared" si="8"/>
        <v>0</v>
      </c>
      <c r="AD345" s="11">
        <f t="shared" si="9"/>
        <v>0</v>
      </c>
    </row>
    <row r="346" spans="1:30" ht="15.75" customHeight="1">
      <c r="A346" s="6">
        <v>345</v>
      </c>
      <c r="B346" s="7" t="s">
        <v>2005</v>
      </c>
      <c r="C346" s="6">
        <v>2349997</v>
      </c>
      <c r="D346" s="6" t="s">
        <v>31</v>
      </c>
      <c r="E346" s="7"/>
      <c r="F346" s="7" t="s">
        <v>2006</v>
      </c>
      <c r="G346" s="6">
        <v>5606</v>
      </c>
      <c r="H346" s="7" t="s">
        <v>2007</v>
      </c>
      <c r="I346" s="7" t="s">
        <v>34</v>
      </c>
      <c r="J346" s="8" t="s">
        <v>2008</v>
      </c>
      <c r="K346" s="7" t="s">
        <v>1489</v>
      </c>
      <c r="L346" s="7" t="s">
        <v>1490</v>
      </c>
      <c r="M346" s="7" t="s">
        <v>2009</v>
      </c>
      <c r="N346" s="6">
        <v>0</v>
      </c>
      <c r="O346" s="6">
        <v>18</v>
      </c>
      <c r="P346" s="6">
        <v>0</v>
      </c>
      <c r="Q346" s="6" t="s">
        <v>31</v>
      </c>
      <c r="R346" s="6"/>
      <c r="S346" s="6"/>
      <c r="T346" s="7"/>
      <c r="U346" s="7"/>
      <c r="V346" s="6">
        <v>1</v>
      </c>
      <c r="W346" s="6">
        <v>28</v>
      </c>
      <c r="X346" s="8" t="s">
        <v>1492</v>
      </c>
      <c r="Y346" s="6">
        <v>10</v>
      </c>
      <c r="Z346" s="9">
        <f t="shared" si="6"/>
        <v>30</v>
      </c>
      <c r="AA346" s="10" t="str">
        <f t="shared" si="7"/>
        <v/>
      </c>
      <c r="AB346" s="10" t="str">
        <f t="shared" si="10"/>
        <v/>
      </c>
      <c r="AC346" s="11">
        <f t="shared" si="8"/>
        <v>1</v>
      </c>
      <c r="AD346" s="11">
        <f t="shared" si="9"/>
        <v>30</v>
      </c>
    </row>
    <row r="347" spans="1:30" ht="15.75" customHeight="1">
      <c r="A347" s="6">
        <v>346</v>
      </c>
      <c r="B347" s="7" t="s">
        <v>1867</v>
      </c>
      <c r="C347" s="6">
        <v>520000</v>
      </c>
      <c r="D347" s="6" t="s">
        <v>31</v>
      </c>
      <c r="E347" s="7"/>
      <c r="F347" s="7" t="s">
        <v>2010</v>
      </c>
      <c r="G347" s="6">
        <v>2757</v>
      </c>
      <c r="H347" s="7" t="s">
        <v>2011</v>
      </c>
      <c r="I347" s="7" t="s">
        <v>34</v>
      </c>
      <c r="J347" s="8" t="s">
        <v>2012</v>
      </c>
      <c r="K347" s="7" t="s">
        <v>1163</v>
      </c>
      <c r="L347" s="7" t="s">
        <v>1164</v>
      </c>
      <c r="M347" s="7" t="s">
        <v>2013</v>
      </c>
      <c r="N347" s="6">
        <v>0</v>
      </c>
      <c r="O347" s="6">
        <v>2</v>
      </c>
      <c r="P347" s="6">
        <v>0</v>
      </c>
      <c r="Q347" s="6" t="s">
        <v>31</v>
      </c>
      <c r="R347" s="6"/>
      <c r="S347" s="6"/>
      <c r="T347" s="7"/>
      <c r="U347" s="7"/>
      <c r="V347" s="6">
        <v>0</v>
      </c>
      <c r="W347" s="6">
        <v>17</v>
      </c>
      <c r="X347" s="8" t="s">
        <v>1166</v>
      </c>
      <c r="Y347" s="6">
        <v>4</v>
      </c>
      <c r="Z347" s="9">
        <f t="shared" si="6"/>
        <v>0</v>
      </c>
      <c r="AA347" s="10" t="str">
        <f t="shared" si="7"/>
        <v/>
      </c>
      <c r="AB347" s="10" t="str">
        <f t="shared" si="10"/>
        <v/>
      </c>
      <c r="AC347" s="11">
        <f t="shared" si="8"/>
        <v>0</v>
      </c>
      <c r="AD347" s="11">
        <f t="shared" si="9"/>
        <v>0</v>
      </c>
    </row>
    <row r="348" spans="1:30" ht="15.75" customHeight="1">
      <c r="A348" s="6">
        <v>347</v>
      </c>
      <c r="B348" s="7" t="s">
        <v>2014</v>
      </c>
      <c r="C348" s="6">
        <v>270000</v>
      </c>
      <c r="D348" s="6" t="s">
        <v>31</v>
      </c>
      <c r="E348" s="7"/>
      <c r="F348" s="7" t="s">
        <v>2015</v>
      </c>
      <c r="G348" s="6">
        <v>2131</v>
      </c>
      <c r="H348" s="7" t="s">
        <v>191</v>
      </c>
      <c r="I348" s="7" t="s">
        <v>34</v>
      </c>
      <c r="J348" s="8" t="s">
        <v>2016</v>
      </c>
      <c r="K348" s="7" t="s">
        <v>1675</v>
      </c>
      <c r="L348" s="7" t="s">
        <v>1676</v>
      </c>
      <c r="M348" s="7" t="s">
        <v>2017</v>
      </c>
      <c r="N348" s="6">
        <v>0</v>
      </c>
      <c r="O348" s="6">
        <v>6</v>
      </c>
      <c r="P348" s="6">
        <v>0</v>
      </c>
      <c r="Q348" s="6" t="s">
        <v>31</v>
      </c>
      <c r="R348" s="6"/>
      <c r="S348" s="6"/>
      <c r="T348" s="7"/>
      <c r="U348" s="7"/>
      <c r="V348" s="6">
        <v>1</v>
      </c>
      <c r="W348" s="6">
        <v>37</v>
      </c>
      <c r="X348" s="8" t="s">
        <v>1678</v>
      </c>
      <c r="Y348" s="6">
        <v>5</v>
      </c>
      <c r="Z348" s="9">
        <f t="shared" si="6"/>
        <v>30</v>
      </c>
      <c r="AA348" s="10" t="str">
        <f t="shared" si="7"/>
        <v/>
      </c>
      <c r="AB348" s="10" t="str">
        <f t="shared" si="10"/>
        <v/>
      </c>
      <c r="AC348" s="11">
        <f t="shared" si="8"/>
        <v>1</v>
      </c>
      <c r="AD348" s="11">
        <f t="shared" si="9"/>
        <v>30</v>
      </c>
    </row>
    <row r="349" spans="1:30" ht="15.75" customHeight="1">
      <c r="A349" s="6">
        <v>348</v>
      </c>
      <c r="B349" s="7" t="s">
        <v>369</v>
      </c>
      <c r="C349" s="6">
        <v>6500000</v>
      </c>
      <c r="D349" s="6" t="s">
        <v>31</v>
      </c>
      <c r="E349" s="7"/>
      <c r="F349" s="7" t="s">
        <v>2018</v>
      </c>
      <c r="G349" s="6">
        <v>1914</v>
      </c>
      <c r="H349" s="7" t="s">
        <v>1211</v>
      </c>
      <c r="I349" s="7" t="s">
        <v>34</v>
      </c>
      <c r="J349" s="8" t="s">
        <v>2019</v>
      </c>
      <c r="K349" s="7" t="s">
        <v>1213</v>
      </c>
      <c r="L349" s="7" t="s">
        <v>1214</v>
      </c>
      <c r="M349" s="7" t="s">
        <v>2020</v>
      </c>
      <c r="N349" s="6">
        <v>0</v>
      </c>
      <c r="O349" s="6">
        <v>0</v>
      </c>
      <c r="P349" s="6">
        <v>0</v>
      </c>
      <c r="Q349" s="6" t="s">
        <v>31</v>
      </c>
      <c r="R349" s="6"/>
      <c r="S349" s="6"/>
      <c r="T349" s="7"/>
      <c r="U349" s="7"/>
      <c r="V349" s="6">
        <v>0</v>
      </c>
      <c r="W349" s="6">
        <v>14</v>
      </c>
      <c r="X349" s="8" t="s">
        <v>1216</v>
      </c>
      <c r="Y349" s="6">
        <v>10</v>
      </c>
      <c r="Z349" s="9">
        <f t="shared" si="6"/>
        <v>0</v>
      </c>
      <c r="AA349" s="10" t="str">
        <f t="shared" si="7"/>
        <v/>
      </c>
      <c r="AB349" s="10" t="str">
        <f t="shared" si="10"/>
        <v/>
      </c>
      <c r="AC349" s="11">
        <f t="shared" si="8"/>
        <v>0</v>
      </c>
      <c r="AD349" s="11">
        <f t="shared" si="9"/>
        <v>0</v>
      </c>
    </row>
    <row r="350" spans="1:30" ht="15.75" customHeight="1">
      <c r="A350" s="6">
        <v>349</v>
      </c>
      <c r="B350" s="7" t="s">
        <v>2021</v>
      </c>
      <c r="C350" s="6">
        <v>0</v>
      </c>
      <c r="D350" s="6" t="s">
        <v>31</v>
      </c>
      <c r="E350" s="7"/>
      <c r="F350" s="7" t="s">
        <v>2022</v>
      </c>
      <c r="G350" s="6">
        <v>4885</v>
      </c>
      <c r="H350" s="7" t="s">
        <v>1440</v>
      </c>
      <c r="I350" s="7" t="s">
        <v>673</v>
      </c>
      <c r="J350" s="8" t="s">
        <v>2023</v>
      </c>
      <c r="K350" s="7" t="s">
        <v>1915</v>
      </c>
      <c r="L350" s="7" t="s">
        <v>1916</v>
      </c>
      <c r="M350" s="7" t="s">
        <v>2024</v>
      </c>
      <c r="N350" s="6">
        <v>0</v>
      </c>
      <c r="O350" s="6">
        <v>28</v>
      </c>
      <c r="P350" s="6">
        <v>0</v>
      </c>
      <c r="Q350" s="6" t="s">
        <v>31</v>
      </c>
      <c r="R350" s="6"/>
      <c r="S350" s="6"/>
      <c r="T350" s="7"/>
      <c r="U350" s="7"/>
      <c r="V350" s="6">
        <v>0</v>
      </c>
      <c r="W350" s="6">
        <v>172</v>
      </c>
      <c r="X350" s="8" t="s">
        <v>1918</v>
      </c>
      <c r="Y350" s="6">
        <v>10</v>
      </c>
      <c r="Z350" s="9">
        <f t="shared" si="6"/>
        <v>0</v>
      </c>
      <c r="AA350" s="10" t="str">
        <f t="shared" si="7"/>
        <v/>
      </c>
      <c r="AB350" s="10" t="str">
        <f t="shared" si="10"/>
        <v/>
      </c>
      <c r="AC350" s="11">
        <f t="shared" si="8"/>
        <v>0</v>
      </c>
      <c r="AD350" s="11">
        <f t="shared" si="9"/>
        <v>0</v>
      </c>
    </row>
    <row r="351" spans="1:30" ht="15.75" customHeight="1">
      <c r="A351" s="6">
        <v>350</v>
      </c>
      <c r="B351" s="7" t="s">
        <v>2025</v>
      </c>
      <c r="C351" s="6">
        <v>3510000</v>
      </c>
      <c r="D351" s="6" t="s">
        <v>31</v>
      </c>
      <c r="E351" s="7"/>
      <c r="F351" s="7" t="s">
        <v>2026</v>
      </c>
      <c r="G351" s="6">
        <v>2136</v>
      </c>
      <c r="H351" s="7" t="s">
        <v>345</v>
      </c>
      <c r="I351" s="7" t="s">
        <v>34</v>
      </c>
      <c r="J351" s="8" t="s">
        <v>2027</v>
      </c>
      <c r="K351" s="7" t="s">
        <v>1402</v>
      </c>
      <c r="L351" s="7" t="s">
        <v>1403</v>
      </c>
      <c r="M351" s="7" t="s">
        <v>2028</v>
      </c>
      <c r="N351" s="6">
        <v>0</v>
      </c>
      <c r="O351" s="6">
        <v>3</v>
      </c>
      <c r="P351" s="6">
        <v>0</v>
      </c>
      <c r="Q351" s="6" t="s">
        <v>31</v>
      </c>
      <c r="R351" s="6"/>
      <c r="S351" s="6"/>
      <c r="T351" s="7"/>
      <c r="U351" s="7"/>
      <c r="V351" s="6">
        <v>1</v>
      </c>
      <c r="W351" s="6">
        <v>73</v>
      </c>
      <c r="X351" s="8" t="s">
        <v>1405</v>
      </c>
      <c r="Y351" s="6">
        <v>11</v>
      </c>
      <c r="Z351" s="9">
        <f t="shared" si="6"/>
        <v>30</v>
      </c>
      <c r="AA351" s="10" t="str">
        <f t="shared" si="7"/>
        <v/>
      </c>
      <c r="AB351" s="10" t="str">
        <f t="shared" si="10"/>
        <v/>
      </c>
      <c r="AC351" s="11">
        <f t="shared" si="8"/>
        <v>1</v>
      </c>
      <c r="AD351" s="11">
        <f t="shared" si="9"/>
        <v>30</v>
      </c>
    </row>
    <row r="352" spans="1:30" ht="15.75" customHeight="1">
      <c r="A352" s="6">
        <v>352</v>
      </c>
      <c r="B352" s="7" t="s">
        <v>1154</v>
      </c>
      <c r="C352" s="6">
        <v>677000</v>
      </c>
      <c r="D352" s="6" t="s">
        <v>31</v>
      </c>
      <c r="E352" s="7"/>
      <c r="F352" s="7" t="s">
        <v>2029</v>
      </c>
      <c r="G352" s="6">
        <v>2024</v>
      </c>
      <c r="H352" s="7" t="s">
        <v>2030</v>
      </c>
      <c r="I352" s="7" t="s">
        <v>34</v>
      </c>
      <c r="J352" s="8" t="s">
        <v>2031</v>
      </c>
      <c r="K352" s="7" t="s">
        <v>1061</v>
      </c>
      <c r="L352" s="7" t="s">
        <v>1062</v>
      </c>
      <c r="M352" s="7" t="s">
        <v>2032</v>
      </c>
      <c r="N352" s="6">
        <v>0</v>
      </c>
      <c r="O352" s="6">
        <v>0</v>
      </c>
      <c r="P352" s="6">
        <v>0</v>
      </c>
      <c r="Q352" s="6" t="s">
        <v>31</v>
      </c>
      <c r="R352" s="6"/>
      <c r="S352" s="6"/>
      <c r="T352" s="7"/>
      <c r="U352" s="7"/>
      <c r="V352" s="6">
        <v>0</v>
      </c>
      <c r="W352" s="6">
        <v>13</v>
      </c>
      <c r="X352" s="8" t="s">
        <v>1064</v>
      </c>
      <c r="Y352" s="6">
        <v>9</v>
      </c>
      <c r="Z352" s="9">
        <f t="shared" si="6"/>
        <v>0</v>
      </c>
      <c r="AA352" s="10" t="str">
        <f t="shared" si="7"/>
        <v/>
      </c>
      <c r="AB352" s="10" t="str">
        <f t="shared" si="10"/>
        <v/>
      </c>
      <c r="AC352" s="11">
        <f t="shared" si="8"/>
        <v>0</v>
      </c>
      <c r="AD352" s="11">
        <f t="shared" si="9"/>
        <v>0</v>
      </c>
    </row>
    <row r="353" spans="1:30" ht="15.75" customHeight="1">
      <c r="A353" s="6">
        <v>367</v>
      </c>
      <c r="B353" s="7" t="s">
        <v>369</v>
      </c>
      <c r="C353" s="6">
        <v>7149000</v>
      </c>
      <c r="D353" s="6" t="s">
        <v>31</v>
      </c>
      <c r="E353" s="7"/>
      <c r="F353" s="7" t="s">
        <v>2033</v>
      </c>
      <c r="G353" s="6">
        <v>1818</v>
      </c>
      <c r="H353" s="7" t="s">
        <v>44</v>
      </c>
      <c r="I353" s="7" t="s">
        <v>34</v>
      </c>
      <c r="J353" s="8" t="s">
        <v>2034</v>
      </c>
      <c r="K353" s="7" t="s">
        <v>1889</v>
      </c>
      <c r="L353" s="7" t="s">
        <v>1890</v>
      </c>
      <c r="M353" s="7" t="s">
        <v>2035</v>
      </c>
      <c r="N353" s="6">
        <v>0</v>
      </c>
      <c r="O353" s="6">
        <v>20</v>
      </c>
      <c r="P353" s="6">
        <v>0</v>
      </c>
      <c r="Q353" s="6" t="s">
        <v>31</v>
      </c>
      <c r="R353" s="6"/>
      <c r="S353" s="6"/>
      <c r="T353" s="7"/>
      <c r="U353" s="7"/>
      <c r="V353" s="6">
        <v>0</v>
      </c>
      <c r="W353" s="6">
        <v>64</v>
      </c>
      <c r="X353" s="8" t="s">
        <v>1892</v>
      </c>
      <c r="Y353" s="6">
        <v>9</v>
      </c>
      <c r="Z353" s="9">
        <f t="shared" si="6"/>
        <v>0</v>
      </c>
      <c r="AA353" s="10" t="str">
        <f t="shared" si="7"/>
        <v/>
      </c>
      <c r="AB353" s="10" t="str">
        <f t="shared" si="10"/>
        <v/>
      </c>
      <c r="AC353" s="11">
        <f t="shared" si="8"/>
        <v>0</v>
      </c>
      <c r="AD353" s="11">
        <f t="shared" si="9"/>
        <v>0</v>
      </c>
    </row>
    <row r="354" spans="1:30" ht="15.75" customHeight="1">
      <c r="A354" s="6">
        <v>370</v>
      </c>
      <c r="B354" s="7" t="s">
        <v>2036</v>
      </c>
      <c r="C354" s="6">
        <v>1599000</v>
      </c>
      <c r="D354" s="6" t="s">
        <v>31</v>
      </c>
      <c r="E354" s="7"/>
      <c r="F354" s="7" t="s">
        <v>2037</v>
      </c>
      <c r="G354" s="6">
        <v>1009</v>
      </c>
      <c r="H354" s="7" t="s">
        <v>2038</v>
      </c>
      <c r="I354" s="7" t="s">
        <v>34</v>
      </c>
      <c r="J354" s="8" t="s">
        <v>2039</v>
      </c>
      <c r="K354" s="7" t="s">
        <v>905</v>
      </c>
      <c r="L354" s="7" t="s">
        <v>906</v>
      </c>
      <c r="M354" s="7" t="s">
        <v>2040</v>
      </c>
      <c r="N354" s="6">
        <v>0</v>
      </c>
      <c r="O354" s="6">
        <v>5</v>
      </c>
      <c r="P354" s="6">
        <v>0</v>
      </c>
      <c r="Q354" s="6" t="s">
        <v>31</v>
      </c>
      <c r="R354" s="6"/>
      <c r="S354" s="6"/>
      <c r="T354" s="7"/>
      <c r="U354" s="7"/>
      <c r="V354" s="6">
        <v>0</v>
      </c>
      <c r="W354" s="6">
        <v>97</v>
      </c>
      <c r="X354" s="8" t="s">
        <v>908</v>
      </c>
      <c r="Y354" s="6">
        <v>11</v>
      </c>
      <c r="Z354" s="9">
        <f t="shared" si="6"/>
        <v>0</v>
      </c>
      <c r="AA354" s="10" t="str">
        <f t="shared" si="7"/>
        <v/>
      </c>
      <c r="AB354" s="10" t="str">
        <f t="shared" si="10"/>
        <v/>
      </c>
      <c r="AC354" s="11">
        <f t="shared" si="8"/>
        <v>0</v>
      </c>
      <c r="AD354" s="11">
        <f t="shared" si="9"/>
        <v>0</v>
      </c>
    </row>
    <row r="355" spans="1:30" ht="15.75" customHeight="1">
      <c r="A355" s="6">
        <v>372</v>
      </c>
      <c r="B355" s="7" t="s">
        <v>1758</v>
      </c>
      <c r="C355" s="6">
        <v>0</v>
      </c>
      <c r="D355" s="6" t="s">
        <v>31</v>
      </c>
      <c r="E355" s="7"/>
      <c r="F355" s="7" t="s">
        <v>2041</v>
      </c>
      <c r="G355" s="6">
        <v>2231</v>
      </c>
      <c r="H355" s="7" t="s">
        <v>55</v>
      </c>
      <c r="I355" s="7" t="s">
        <v>34</v>
      </c>
      <c r="J355" s="8" t="s">
        <v>2042</v>
      </c>
      <c r="K355" s="7" t="s">
        <v>1875</v>
      </c>
      <c r="L355" s="7" t="s">
        <v>1876</v>
      </c>
      <c r="M355" s="7" t="s">
        <v>2043</v>
      </c>
      <c r="N355" s="6">
        <v>0</v>
      </c>
      <c r="O355" s="6">
        <v>0</v>
      </c>
      <c r="P355" s="6">
        <v>0</v>
      </c>
      <c r="Q355" s="6" t="s">
        <v>31</v>
      </c>
      <c r="R355" s="6"/>
      <c r="S355" s="6"/>
      <c r="T355" s="7"/>
      <c r="U355" s="7"/>
      <c r="V355" s="6">
        <v>0</v>
      </c>
      <c r="W355" s="6">
        <v>7</v>
      </c>
      <c r="X355" s="8" t="s">
        <v>1878</v>
      </c>
      <c r="Y355" s="6">
        <v>5</v>
      </c>
      <c r="Z355" s="9">
        <f t="shared" si="6"/>
        <v>0</v>
      </c>
      <c r="AA355" s="10" t="str">
        <f t="shared" si="7"/>
        <v/>
      </c>
      <c r="AB355" s="10" t="str">
        <f t="shared" si="10"/>
        <v/>
      </c>
      <c r="AC355" s="11">
        <f t="shared" si="8"/>
        <v>0</v>
      </c>
      <c r="AD355" s="11">
        <f t="shared" si="9"/>
        <v>0</v>
      </c>
    </row>
    <row r="356" spans="1:30" ht="15.75" customHeight="1">
      <c r="A356" s="6">
        <v>373</v>
      </c>
      <c r="B356" s="7" t="s">
        <v>1969</v>
      </c>
      <c r="C356" s="6">
        <v>80000</v>
      </c>
      <c r="D356" s="6" t="s">
        <v>31</v>
      </c>
      <c r="E356" s="7"/>
      <c r="F356" s="7" t="s">
        <v>2044</v>
      </c>
      <c r="G356" s="6">
        <v>504</v>
      </c>
      <c r="H356" s="7" t="s">
        <v>55</v>
      </c>
      <c r="I356" s="7" t="s">
        <v>34</v>
      </c>
      <c r="J356" s="8" t="s">
        <v>2045</v>
      </c>
      <c r="K356" s="7" t="s">
        <v>1972</v>
      </c>
      <c r="L356" s="7" t="s">
        <v>1973</v>
      </c>
      <c r="M356" s="7" t="s">
        <v>2046</v>
      </c>
      <c r="N356" s="6">
        <v>0</v>
      </c>
      <c r="O356" s="6">
        <v>2</v>
      </c>
      <c r="P356" s="6">
        <v>0</v>
      </c>
      <c r="Q356" s="6" t="s">
        <v>31</v>
      </c>
      <c r="R356" s="6"/>
      <c r="S356" s="6"/>
      <c r="T356" s="7"/>
      <c r="U356" s="7"/>
      <c r="V356" s="6">
        <v>0</v>
      </c>
      <c r="W356" s="6">
        <v>10</v>
      </c>
      <c r="X356" s="8" t="s">
        <v>1975</v>
      </c>
      <c r="Y356" s="6">
        <v>11</v>
      </c>
      <c r="Z356" s="9">
        <f t="shared" si="6"/>
        <v>0</v>
      </c>
      <c r="AA356" s="10" t="str">
        <f t="shared" si="7"/>
        <v/>
      </c>
      <c r="AB356" s="10" t="str">
        <f t="shared" si="10"/>
        <v/>
      </c>
      <c r="AC356" s="11">
        <f t="shared" si="8"/>
        <v>0</v>
      </c>
      <c r="AD356" s="11">
        <f t="shared" si="9"/>
        <v>0</v>
      </c>
    </row>
    <row r="357" spans="1:30" ht="15.75" customHeight="1">
      <c r="A357" s="6">
        <v>375</v>
      </c>
      <c r="B357" s="7" t="s">
        <v>2047</v>
      </c>
      <c r="C357" s="6">
        <v>275999</v>
      </c>
      <c r="D357" s="6" t="s">
        <v>31</v>
      </c>
      <c r="E357" s="7"/>
      <c r="F357" s="7" t="s">
        <v>2048</v>
      </c>
      <c r="G357" s="6">
        <v>1104</v>
      </c>
      <c r="H357" s="7" t="s">
        <v>345</v>
      </c>
      <c r="I357" s="7" t="s">
        <v>34</v>
      </c>
      <c r="J357" s="8" t="s">
        <v>2049</v>
      </c>
      <c r="K357" s="7" t="s">
        <v>1675</v>
      </c>
      <c r="L357" s="7" t="s">
        <v>1676</v>
      </c>
      <c r="M357" s="7" t="s">
        <v>2050</v>
      </c>
      <c r="N357" s="6">
        <v>0</v>
      </c>
      <c r="O357" s="6">
        <v>6</v>
      </c>
      <c r="P357" s="6">
        <v>0</v>
      </c>
      <c r="Q357" s="6" t="s">
        <v>31</v>
      </c>
      <c r="R357" s="6"/>
      <c r="S357" s="6"/>
      <c r="T357" s="7"/>
      <c r="U357" s="7"/>
      <c r="V357" s="6">
        <v>0</v>
      </c>
      <c r="W357" s="6">
        <v>52</v>
      </c>
      <c r="X357" s="8" t="s">
        <v>1678</v>
      </c>
      <c r="Y357" s="6">
        <v>9</v>
      </c>
      <c r="Z357" s="9">
        <f t="shared" si="6"/>
        <v>0</v>
      </c>
      <c r="AA357" s="10" t="str">
        <f t="shared" si="7"/>
        <v/>
      </c>
      <c r="AB357" s="10" t="str">
        <f t="shared" si="10"/>
        <v/>
      </c>
      <c r="AC357" s="11">
        <f t="shared" si="8"/>
        <v>0</v>
      </c>
      <c r="AD357" s="11">
        <f t="shared" si="9"/>
        <v>0</v>
      </c>
    </row>
    <row r="358" spans="1:30" ht="15.75" customHeight="1">
      <c r="A358" s="6">
        <v>376</v>
      </c>
      <c r="B358" s="7" t="s">
        <v>2051</v>
      </c>
      <c r="C358" s="6">
        <v>570000</v>
      </c>
      <c r="D358" s="6" t="s">
        <v>31</v>
      </c>
      <c r="E358" s="7"/>
      <c r="F358" s="7" t="s">
        <v>2052</v>
      </c>
      <c r="G358" s="6">
        <v>2759</v>
      </c>
      <c r="H358" s="7" t="s">
        <v>2053</v>
      </c>
      <c r="I358" s="7" t="s">
        <v>34</v>
      </c>
      <c r="J358" s="8" t="s">
        <v>2054</v>
      </c>
      <c r="K358" s="7" t="s">
        <v>319</v>
      </c>
      <c r="L358" s="7" t="s">
        <v>320</v>
      </c>
      <c r="M358" s="7" t="s">
        <v>2055</v>
      </c>
      <c r="N358" s="6">
        <v>0</v>
      </c>
      <c r="O358" s="6">
        <v>21</v>
      </c>
      <c r="P358" s="6">
        <v>0</v>
      </c>
      <c r="Q358" s="6" t="s">
        <v>31</v>
      </c>
      <c r="R358" s="6"/>
      <c r="S358" s="6"/>
      <c r="T358" s="7"/>
      <c r="U358" s="7"/>
      <c r="V358" s="6">
        <v>1</v>
      </c>
      <c r="W358" s="6">
        <v>22</v>
      </c>
      <c r="X358" s="8" t="s">
        <v>322</v>
      </c>
      <c r="Y358" s="6">
        <v>5</v>
      </c>
      <c r="Z358" s="9">
        <f t="shared" si="6"/>
        <v>30</v>
      </c>
      <c r="AA358" s="10" t="str">
        <f t="shared" si="7"/>
        <v/>
      </c>
      <c r="AB358" s="10" t="str">
        <f t="shared" si="10"/>
        <v/>
      </c>
      <c r="AC358" s="11">
        <f t="shared" si="8"/>
        <v>1</v>
      </c>
      <c r="AD358" s="11">
        <f t="shared" si="9"/>
        <v>30</v>
      </c>
    </row>
    <row r="359" spans="1:30" ht="15.75" customHeight="1">
      <c r="A359" s="6">
        <v>377</v>
      </c>
      <c r="B359" s="7" t="s">
        <v>2056</v>
      </c>
      <c r="C359" s="6">
        <v>873000</v>
      </c>
      <c r="D359" s="6" t="s">
        <v>31</v>
      </c>
      <c r="E359" s="7"/>
      <c r="F359" s="7" t="s">
        <v>2057</v>
      </c>
      <c r="G359" s="6">
        <v>1012</v>
      </c>
      <c r="H359" s="7" t="s">
        <v>2058</v>
      </c>
      <c r="I359" s="7" t="s">
        <v>34</v>
      </c>
      <c r="J359" s="8" t="s">
        <v>2059</v>
      </c>
      <c r="K359" s="7" t="s">
        <v>2060</v>
      </c>
      <c r="L359" s="7" t="s">
        <v>2061</v>
      </c>
      <c r="M359" s="7" t="s">
        <v>2062</v>
      </c>
      <c r="N359" s="6">
        <v>0</v>
      </c>
      <c r="O359" s="6">
        <v>3</v>
      </c>
      <c r="P359" s="6">
        <v>0</v>
      </c>
      <c r="Q359" s="6" t="s">
        <v>31</v>
      </c>
      <c r="R359" s="6"/>
      <c r="S359" s="6"/>
      <c r="T359" s="7"/>
      <c r="U359" s="7"/>
      <c r="V359" s="6">
        <v>0</v>
      </c>
      <c r="W359" s="6">
        <v>1</v>
      </c>
      <c r="X359" s="8" t="s">
        <v>2063</v>
      </c>
      <c r="Y359" s="6">
        <v>7</v>
      </c>
      <c r="Z359" s="9">
        <f t="shared" si="6"/>
        <v>0</v>
      </c>
      <c r="AA359" s="10" t="str">
        <f t="shared" si="7"/>
        <v/>
      </c>
      <c r="AB359" s="10" t="str">
        <f t="shared" si="10"/>
        <v/>
      </c>
      <c r="AC359" s="11">
        <f t="shared" si="8"/>
        <v>0</v>
      </c>
      <c r="AD359" s="11">
        <f t="shared" si="9"/>
        <v>0</v>
      </c>
    </row>
    <row r="360" spans="1:30" ht="15.75" customHeight="1">
      <c r="A360" s="6">
        <v>378</v>
      </c>
      <c r="B360" s="7" t="s">
        <v>2064</v>
      </c>
      <c r="C360" s="6">
        <v>1115000</v>
      </c>
      <c r="D360" s="6" t="s">
        <v>31</v>
      </c>
      <c r="E360" s="7"/>
      <c r="F360" s="7" t="s">
        <v>2065</v>
      </c>
      <c r="G360" s="6">
        <v>1946</v>
      </c>
      <c r="H360" s="7" t="s">
        <v>2066</v>
      </c>
      <c r="I360" s="7" t="s">
        <v>34</v>
      </c>
      <c r="J360" s="8" t="s">
        <v>2067</v>
      </c>
      <c r="K360" s="7" t="s">
        <v>1944</v>
      </c>
      <c r="L360" s="7" t="s">
        <v>1945</v>
      </c>
      <c r="M360" s="7" t="s">
        <v>2068</v>
      </c>
      <c r="N360" s="6">
        <v>0</v>
      </c>
      <c r="O360" s="6">
        <v>4</v>
      </c>
      <c r="P360" s="6">
        <v>0</v>
      </c>
      <c r="Q360" s="6" t="s">
        <v>31</v>
      </c>
      <c r="R360" s="6"/>
      <c r="S360" s="6"/>
      <c r="T360" s="7"/>
      <c r="U360" s="7"/>
      <c r="V360" s="6">
        <v>0</v>
      </c>
      <c r="W360" s="6">
        <v>3</v>
      </c>
      <c r="X360" s="8" t="s">
        <v>1947</v>
      </c>
      <c r="Y360" s="6">
        <v>9</v>
      </c>
      <c r="Z360" s="9">
        <f t="shared" si="6"/>
        <v>0</v>
      </c>
      <c r="AA360" s="10" t="str">
        <f t="shared" si="7"/>
        <v/>
      </c>
      <c r="AB360" s="10" t="str">
        <f t="shared" si="10"/>
        <v/>
      </c>
      <c r="AC360" s="11">
        <f t="shared" si="8"/>
        <v>0</v>
      </c>
      <c r="AD360" s="11">
        <f t="shared" si="9"/>
        <v>0</v>
      </c>
    </row>
    <row r="361" spans="1:30" ht="15.75" customHeight="1">
      <c r="A361" s="6">
        <v>379</v>
      </c>
      <c r="B361" s="7" t="s">
        <v>1154</v>
      </c>
      <c r="C361" s="6">
        <v>620000</v>
      </c>
      <c r="D361" s="6" t="s">
        <v>31</v>
      </c>
      <c r="E361" s="7"/>
      <c r="F361" s="7" t="s">
        <v>2069</v>
      </c>
      <c r="G361" s="6">
        <v>1275</v>
      </c>
      <c r="H361" s="7" t="s">
        <v>2070</v>
      </c>
      <c r="I361" s="7" t="s">
        <v>34</v>
      </c>
      <c r="J361" s="8" t="s">
        <v>2071</v>
      </c>
      <c r="K361" s="7" t="s">
        <v>1989</v>
      </c>
      <c r="L361" s="7" t="s">
        <v>1990</v>
      </c>
      <c r="M361" s="7" t="s">
        <v>2072</v>
      </c>
      <c r="N361" s="6">
        <v>0</v>
      </c>
      <c r="O361" s="6">
        <v>0</v>
      </c>
      <c r="P361" s="6">
        <v>0</v>
      </c>
      <c r="Q361" s="6" t="s">
        <v>31</v>
      </c>
      <c r="R361" s="6"/>
      <c r="S361" s="6"/>
      <c r="T361" s="7"/>
      <c r="U361" s="7"/>
      <c r="V361" s="6">
        <v>0</v>
      </c>
      <c r="W361" s="6">
        <v>18</v>
      </c>
      <c r="X361" s="8" t="s">
        <v>1992</v>
      </c>
      <c r="Y361" s="6">
        <v>10</v>
      </c>
      <c r="Z361" s="9">
        <f t="shared" si="6"/>
        <v>0</v>
      </c>
      <c r="AA361" s="10" t="str">
        <f t="shared" si="7"/>
        <v/>
      </c>
      <c r="AB361" s="10" t="str">
        <f t="shared" si="10"/>
        <v/>
      </c>
      <c r="AC361" s="11">
        <f t="shared" si="8"/>
        <v>0</v>
      </c>
      <c r="AD361" s="11">
        <f t="shared" si="9"/>
        <v>0</v>
      </c>
    </row>
    <row r="362" spans="1:30" ht="15.75" customHeight="1">
      <c r="A362" s="6">
        <v>380</v>
      </c>
      <c r="B362" s="7" t="s">
        <v>2073</v>
      </c>
      <c r="C362" s="6">
        <v>1535000</v>
      </c>
      <c r="D362" s="6" t="s">
        <v>31</v>
      </c>
      <c r="E362" s="7"/>
      <c r="F362" s="7" t="s">
        <v>2074</v>
      </c>
      <c r="G362" s="6">
        <v>2254</v>
      </c>
      <c r="H362" s="7" t="s">
        <v>2075</v>
      </c>
      <c r="I362" s="7" t="s">
        <v>34</v>
      </c>
      <c r="J362" s="8" t="s">
        <v>2076</v>
      </c>
      <c r="K362" s="7" t="s">
        <v>1944</v>
      </c>
      <c r="L362" s="7" t="s">
        <v>1945</v>
      </c>
      <c r="M362" s="7" t="s">
        <v>2077</v>
      </c>
      <c r="N362" s="6">
        <v>0</v>
      </c>
      <c r="O362" s="6">
        <v>4</v>
      </c>
      <c r="P362" s="6">
        <v>0</v>
      </c>
      <c r="Q362" s="6" t="s">
        <v>31</v>
      </c>
      <c r="R362" s="6"/>
      <c r="S362" s="6"/>
      <c r="T362" s="7"/>
      <c r="U362" s="7"/>
      <c r="V362" s="6">
        <v>0</v>
      </c>
      <c r="W362" s="6">
        <v>27</v>
      </c>
      <c r="X362" s="8" t="s">
        <v>1947</v>
      </c>
      <c r="Y362" s="6">
        <v>8</v>
      </c>
      <c r="Z362" s="9">
        <f t="shared" si="6"/>
        <v>0</v>
      </c>
      <c r="AA362" s="10" t="str">
        <f t="shared" si="7"/>
        <v/>
      </c>
      <c r="AB362" s="10" t="str">
        <f t="shared" si="10"/>
        <v/>
      </c>
      <c r="AC362" s="11">
        <f t="shared" si="8"/>
        <v>0</v>
      </c>
      <c r="AD362" s="11">
        <f t="shared" si="9"/>
        <v>0</v>
      </c>
    </row>
    <row r="363" spans="1:30" ht="15.75" customHeight="1">
      <c r="A363" s="6">
        <v>381</v>
      </c>
      <c r="B363" s="7" t="s">
        <v>53</v>
      </c>
      <c r="C363" s="6">
        <v>355000</v>
      </c>
      <c r="D363" s="6" t="s">
        <v>31</v>
      </c>
      <c r="E363" s="7"/>
      <c r="F363" s="7" t="s">
        <v>2078</v>
      </c>
      <c r="G363" s="6">
        <v>1394</v>
      </c>
      <c r="H363" s="7" t="s">
        <v>1009</v>
      </c>
      <c r="I363" s="7" t="s">
        <v>673</v>
      </c>
      <c r="J363" s="8" t="s">
        <v>2079</v>
      </c>
      <c r="K363" s="7" t="s">
        <v>1774</v>
      </c>
      <c r="L363" s="7" t="s">
        <v>1775</v>
      </c>
      <c r="M363" s="7" t="s">
        <v>2080</v>
      </c>
      <c r="N363" s="6">
        <v>0</v>
      </c>
      <c r="O363" s="6">
        <v>28</v>
      </c>
      <c r="P363" s="6">
        <v>0</v>
      </c>
      <c r="Q363" s="6" t="s">
        <v>31</v>
      </c>
      <c r="R363" s="6"/>
      <c r="S363" s="6"/>
      <c r="T363" s="7"/>
      <c r="U363" s="7"/>
      <c r="V363" s="6">
        <v>0</v>
      </c>
      <c r="W363" s="6">
        <v>32</v>
      </c>
      <c r="X363" s="8" t="s">
        <v>1777</v>
      </c>
      <c r="Y363" s="6">
        <v>6</v>
      </c>
      <c r="Z363" s="9">
        <f t="shared" si="6"/>
        <v>0</v>
      </c>
      <c r="AA363" s="10" t="str">
        <f t="shared" si="7"/>
        <v/>
      </c>
      <c r="AB363" s="10" t="str">
        <f t="shared" si="10"/>
        <v/>
      </c>
      <c r="AC363" s="11">
        <f t="shared" si="8"/>
        <v>0</v>
      </c>
      <c r="AD363" s="11">
        <f t="shared" si="9"/>
        <v>0</v>
      </c>
    </row>
    <row r="364" spans="1:30" ht="15.75" customHeight="1">
      <c r="A364" s="6">
        <v>382</v>
      </c>
      <c r="B364" s="7" t="s">
        <v>2081</v>
      </c>
      <c r="C364" s="6">
        <v>815000</v>
      </c>
      <c r="D364" s="6" t="s">
        <v>31</v>
      </c>
      <c r="E364" s="7"/>
      <c r="F364" s="7" t="s">
        <v>2082</v>
      </c>
      <c r="G364" s="6">
        <v>2053</v>
      </c>
      <c r="H364" s="7" t="s">
        <v>2083</v>
      </c>
      <c r="I364" s="7" t="s">
        <v>34</v>
      </c>
      <c r="J364" s="8" t="s">
        <v>2084</v>
      </c>
      <c r="K364" s="7" t="s">
        <v>1944</v>
      </c>
      <c r="L364" s="7" t="s">
        <v>1945</v>
      </c>
      <c r="M364" s="7" t="s">
        <v>2085</v>
      </c>
      <c r="N364" s="6">
        <v>0</v>
      </c>
      <c r="O364" s="6">
        <v>4</v>
      </c>
      <c r="P364" s="6">
        <v>0</v>
      </c>
      <c r="Q364" s="6" t="s">
        <v>31</v>
      </c>
      <c r="R364" s="6"/>
      <c r="S364" s="6"/>
      <c r="T364" s="7"/>
      <c r="U364" s="7"/>
      <c r="V364" s="6">
        <v>0</v>
      </c>
      <c r="W364" s="6">
        <v>5</v>
      </c>
      <c r="X364" s="8" t="s">
        <v>1947</v>
      </c>
      <c r="Y364" s="6">
        <v>4</v>
      </c>
      <c r="Z364" s="9">
        <f t="shared" si="6"/>
        <v>0</v>
      </c>
      <c r="AA364" s="10" t="str">
        <f t="shared" si="7"/>
        <v/>
      </c>
      <c r="AB364" s="10" t="str">
        <f t="shared" si="10"/>
        <v/>
      </c>
      <c r="AC364" s="11">
        <f t="shared" si="8"/>
        <v>0</v>
      </c>
      <c r="AD364" s="11">
        <f t="shared" si="9"/>
        <v>0</v>
      </c>
    </row>
    <row r="365" spans="1:30" ht="15.75" customHeight="1">
      <c r="A365" s="6">
        <v>383</v>
      </c>
      <c r="B365" s="7" t="s">
        <v>53</v>
      </c>
      <c r="C365" s="6">
        <v>60000</v>
      </c>
      <c r="D365" s="6" t="s">
        <v>31</v>
      </c>
      <c r="E365" s="7"/>
      <c r="F365" s="7" t="s">
        <v>1904</v>
      </c>
      <c r="G365" s="6">
        <v>791</v>
      </c>
      <c r="H365" s="7" t="s">
        <v>2086</v>
      </c>
      <c r="I365" s="7" t="s">
        <v>34</v>
      </c>
      <c r="J365" s="8" t="s">
        <v>2087</v>
      </c>
      <c r="K365" s="7" t="s">
        <v>1907</v>
      </c>
      <c r="L365" s="7" t="s">
        <v>1908</v>
      </c>
      <c r="M365" s="7" t="s">
        <v>2088</v>
      </c>
      <c r="N365" s="6">
        <v>0</v>
      </c>
      <c r="O365" s="6">
        <v>0</v>
      </c>
      <c r="P365" s="6">
        <v>0</v>
      </c>
      <c r="Q365" s="6" t="s">
        <v>31</v>
      </c>
      <c r="R365" s="6"/>
      <c r="S365" s="6"/>
      <c r="T365" s="7"/>
      <c r="U365" s="7"/>
      <c r="V365" s="6">
        <v>0</v>
      </c>
      <c r="W365" s="6">
        <v>9</v>
      </c>
      <c r="X365" s="8" t="s">
        <v>1910</v>
      </c>
      <c r="Y365" s="6">
        <v>1</v>
      </c>
      <c r="Z365" s="9">
        <f t="shared" si="6"/>
        <v>0</v>
      </c>
      <c r="AA365" s="10" t="str">
        <f t="shared" si="7"/>
        <v/>
      </c>
      <c r="AB365" s="10" t="str">
        <f t="shared" si="10"/>
        <v/>
      </c>
      <c r="AC365" s="11">
        <f t="shared" si="8"/>
        <v>0</v>
      </c>
      <c r="AD365" s="11">
        <f t="shared" si="9"/>
        <v>0</v>
      </c>
    </row>
    <row r="366" spans="1:30" ht="15.75" customHeight="1">
      <c r="A366" s="6">
        <v>384</v>
      </c>
      <c r="B366" s="7" t="s">
        <v>369</v>
      </c>
      <c r="C366" s="6">
        <v>1750000</v>
      </c>
      <c r="D366" s="6" t="s">
        <v>31</v>
      </c>
      <c r="E366" s="7"/>
      <c r="F366" s="7" t="s">
        <v>2089</v>
      </c>
      <c r="G366" s="6">
        <v>2608</v>
      </c>
      <c r="H366" s="7" t="s">
        <v>2090</v>
      </c>
      <c r="I366" s="7" t="s">
        <v>673</v>
      </c>
      <c r="J366" s="8" t="s">
        <v>2091</v>
      </c>
      <c r="K366" s="7" t="s">
        <v>1962</v>
      </c>
      <c r="L366" s="7" t="s">
        <v>1963</v>
      </c>
      <c r="M366" s="7" t="s">
        <v>1964</v>
      </c>
      <c r="N366" s="6">
        <v>0</v>
      </c>
      <c r="O366" s="6">
        <v>4</v>
      </c>
      <c r="P366" s="6">
        <v>0</v>
      </c>
      <c r="Q366" s="6" t="s">
        <v>31</v>
      </c>
      <c r="R366" s="6"/>
      <c r="S366" s="6"/>
      <c r="T366" s="7"/>
      <c r="U366" s="7"/>
      <c r="V366" s="6">
        <v>1</v>
      </c>
      <c r="W366" s="6">
        <v>59</v>
      </c>
      <c r="X366" s="8" t="s">
        <v>1965</v>
      </c>
      <c r="Y366" s="6">
        <v>6</v>
      </c>
      <c r="Z366" s="9">
        <f t="shared" si="6"/>
        <v>30</v>
      </c>
      <c r="AA366" s="10" t="str">
        <f t="shared" si="7"/>
        <v/>
      </c>
      <c r="AB366" s="10" t="str">
        <f t="shared" si="10"/>
        <v/>
      </c>
      <c r="AC366" s="11">
        <f t="shared" si="8"/>
        <v>1</v>
      </c>
      <c r="AD366" s="11">
        <f t="shared" si="9"/>
        <v>30</v>
      </c>
    </row>
    <row r="367" spans="1:30" ht="15.75" customHeight="1">
      <c r="A367" s="6">
        <v>385</v>
      </c>
      <c r="B367" s="7" t="s">
        <v>2092</v>
      </c>
      <c r="C367" s="6">
        <v>3600000</v>
      </c>
      <c r="D367" s="6" t="s">
        <v>31</v>
      </c>
      <c r="E367" s="7"/>
      <c r="F367" s="7" t="s">
        <v>2093</v>
      </c>
      <c r="G367" s="6">
        <v>1630</v>
      </c>
      <c r="H367" s="7" t="s">
        <v>2094</v>
      </c>
      <c r="I367" s="7" t="s">
        <v>34</v>
      </c>
      <c r="J367" s="8" t="s">
        <v>2095</v>
      </c>
      <c r="K367" s="7" t="s">
        <v>2096</v>
      </c>
      <c r="L367" s="7" t="s">
        <v>178</v>
      </c>
      <c r="M367" s="7" t="s">
        <v>2097</v>
      </c>
      <c r="N367" s="6">
        <v>0</v>
      </c>
      <c r="O367" s="6">
        <v>0</v>
      </c>
      <c r="P367" s="6">
        <v>0</v>
      </c>
      <c r="Q367" s="6" t="s">
        <v>31</v>
      </c>
      <c r="R367" s="6" t="s">
        <v>39</v>
      </c>
      <c r="S367" s="6"/>
      <c r="T367" s="7"/>
      <c r="U367" s="7"/>
      <c r="V367" s="6">
        <v>17</v>
      </c>
      <c r="W367" s="6">
        <v>1409</v>
      </c>
      <c r="X367" s="8" t="s">
        <v>2098</v>
      </c>
      <c r="Y367" s="6">
        <v>10</v>
      </c>
      <c r="Z367" s="9">
        <f t="shared" si="6"/>
        <v>510</v>
      </c>
      <c r="AA367" s="10">
        <f t="shared" si="7"/>
        <v>17</v>
      </c>
      <c r="AB367" s="10">
        <f t="shared" si="10"/>
        <v>510</v>
      </c>
      <c r="AC367" s="11" t="str">
        <f t="shared" si="8"/>
        <v/>
      </c>
      <c r="AD367" s="11" t="str">
        <f t="shared" si="9"/>
        <v/>
      </c>
    </row>
    <row r="368" spans="1:30" ht="15.75" customHeight="1">
      <c r="A368" s="6">
        <v>386</v>
      </c>
      <c r="B368" s="7" t="s">
        <v>351</v>
      </c>
      <c r="C368" s="6">
        <v>1900000</v>
      </c>
      <c r="D368" s="6" t="s">
        <v>31</v>
      </c>
      <c r="E368" s="7"/>
      <c r="F368" s="7" t="s">
        <v>2099</v>
      </c>
      <c r="G368" s="6">
        <v>2156</v>
      </c>
      <c r="H368" s="7" t="s">
        <v>2100</v>
      </c>
      <c r="I368" s="7" t="s">
        <v>34</v>
      </c>
      <c r="J368" s="8" t="s">
        <v>2101</v>
      </c>
      <c r="K368" s="7" t="s">
        <v>2102</v>
      </c>
      <c r="L368" s="7" t="s">
        <v>2103</v>
      </c>
      <c r="M368" s="7" t="s">
        <v>2104</v>
      </c>
      <c r="N368" s="6">
        <v>0</v>
      </c>
      <c r="O368" s="6">
        <v>2</v>
      </c>
      <c r="P368" s="6">
        <v>0</v>
      </c>
      <c r="Q368" s="6" t="s">
        <v>31</v>
      </c>
      <c r="R368" s="6" t="s">
        <v>39</v>
      </c>
      <c r="S368" s="6"/>
      <c r="T368" s="7"/>
      <c r="U368" s="7"/>
      <c r="V368" s="6">
        <v>40</v>
      </c>
      <c r="W368" s="6">
        <v>4570</v>
      </c>
      <c r="X368" s="8" t="s">
        <v>2105</v>
      </c>
      <c r="Y368" s="6">
        <v>11</v>
      </c>
      <c r="Z368" s="9">
        <f t="shared" si="6"/>
        <v>1200</v>
      </c>
      <c r="AA368" s="10">
        <f t="shared" si="7"/>
        <v>40</v>
      </c>
      <c r="AB368" s="10">
        <f t="shared" si="10"/>
        <v>1200</v>
      </c>
      <c r="AC368" s="11" t="str">
        <f t="shared" si="8"/>
        <v/>
      </c>
      <c r="AD368" s="11" t="str">
        <f t="shared" si="9"/>
        <v/>
      </c>
    </row>
    <row r="369" spans="1:30" ht="15.75" customHeight="1">
      <c r="A369" s="6">
        <v>387</v>
      </c>
      <c r="B369" s="7" t="s">
        <v>1341</v>
      </c>
      <c r="C369" s="6">
        <v>365000</v>
      </c>
      <c r="D369" s="6" t="s">
        <v>31</v>
      </c>
      <c r="E369" s="7"/>
      <c r="F369" s="7" t="s">
        <v>2106</v>
      </c>
      <c r="G369" s="6">
        <v>2691</v>
      </c>
      <c r="H369" s="7" t="s">
        <v>345</v>
      </c>
      <c r="I369" s="7" t="s">
        <v>34</v>
      </c>
      <c r="J369" s="8" t="s">
        <v>2107</v>
      </c>
      <c r="K369" s="7" t="s">
        <v>1675</v>
      </c>
      <c r="L369" s="7" t="s">
        <v>1676</v>
      </c>
      <c r="M369" s="7" t="s">
        <v>2108</v>
      </c>
      <c r="N369" s="6">
        <v>0</v>
      </c>
      <c r="O369" s="6">
        <v>6</v>
      </c>
      <c r="P369" s="6">
        <v>0</v>
      </c>
      <c r="Q369" s="6" t="s">
        <v>31</v>
      </c>
      <c r="R369" s="6"/>
      <c r="S369" s="6"/>
      <c r="T369" s="7"/>
      <c r="U369" s="7"/>
      <c r="V369" s="6">
        <v>0</v>
      </c>
      <c r="W369" s="6">
        <v>36</v>
      </c>
      <c r="X369" s="8" t="s">
        <v>1678</v>
      </c>
      <c r="Y369" s="6">
        <v>7</v>
      </c>
      <c r="Z369" s="9">
        <f t="shared" si="6"/>
        <v>0</v>
      </c>
      <c r="AA369" s="10" t="str">
        <f t="shared" si="7"/>
        <v/>
      </c>
      <c r="AB369" s="10" t="str">
        <f t="shared" si="10"/>
        <v/>
      </c>
      <c r="AC369" s="11">
        <f t="shared" si="8"/>
        <v>0</v>
      </c>
      <c r="AD369" s="11">
        <f t="shared" si="9"/>
        <v>0</v>
      </c>
    </row>
    <row r="370" spans="1:30" ht="15.75" customHeight="1">
      <c r="A370" s="6">
        <v>388</v>
      </c>
      <c r="B370" s="7" t="s">
        <v>2109</v>
      </c>
      <c r="C370" s="6">
        <v>824000</v>
      </c>
      <c r="D370" s="6" t="s">
        <v>31</v>
      </c>
      <c r="E370" s="7"/>
      <c r="F370" s="7" t="s">
        <v>2110</v>
      </c>
      <c r="G370" s="6">
        <v>3451</v>
      </c>
      <c r="H370" s="7" t="s">
        <v>2111</v>
      </c>
      <c r="I370" s="7" t="s">
        <v>34</v>
      </c>
      <c r="J370" s="8" t="s">
        <v>2112</v>
      </c>
      <c r="K370" s="7" t="s">
        <v>2113</v>
      </c>
      <c r="L370" s="7" t="s">
        <v>2114</v>
      </c>
      <c r="M370" s="7" t="s">
        <v>2115</v>
      </c>
      <c r="N370" s="6">
        <v>0</v>
      </c>
      <c r="O370" s="6">
        <v>8</v>
      </c>
      <c r="P370" s="6">
        <v>0</v>
      </c>
      <c r="Q370" s="6" t="s">
        <v>31</v>
      </c>
      <c r="R370" s="6" t="s">
        <v>39</v>
      </c>
      <c r="S370" s="6"/>
      <c r="T370" s="7"/>
      <c r="U370" s="7"/>
      <c r="V370" s="6">
        <v>181</v>
      </c>
      <c r="W370" s="6">
        <v>3795</v>
      </c>
      <c r="X370" s="8" t="s">
        <v>2116</v>
      </c>
      <c r="Y370" s="6">
        <v>10</v>
      </c>
      <c r="Z370" s="9">
        <f t="shared" si="6"/>
        <v>5430</v>
      </c>
      <c r="AA370" s="10">
        <f t="shared" si="7"/>
        <v>181</v>
      </c>
      <c r="AB370" s="10">
        <f t="shared" si="10"/>
        <v>5430</v>
      </c>
      <c r="AC370" s="11" t="str">
        <f t="shared" si="8"/>
        <v/>
      </c>
      <c r="AD370" s="11" t="str">
        <f t="shared" si="9"/>
        <v/>
      </c>
    </row>
    <row r="371" spans="1:30" ht="15.75" customHeight="1">
      <c r="A371" s="6">
        <v>389</v>
      </c>
      <c r="B371" s="7" t="s">
        <v>2117</v>
      </c>
      <c r="C371" s="6">
        <v>1104000</v>
      </c>
      <c r="D371" s="6" t="s">
        <v>31</v>
      </c>
      <c r="E371" s="7" t="s">
        <v>484</v>
      </c>
      <c r="F371" s="7" t="s">
        <v>2118</v>
      </c>
      <c r="G371" s="6">
        <v>3084</v>
      </c>
      <c r="H371" s="7" t="s">
        <v>2119</v>
      </c>
      <c r="I371" s="7" t="s">
        <v>34</v>
      </c>
      <c r="J371" s="8" t="s">
        <v>2120</v>
      </c>
      <c r="K371" s="7" t="s">
        <v>2113</v>
      </c>
      <c r="L371" s="7" t="s">
        <v>2114</v>
      </c>
      <c r="M371" s="7" t="s">
        <v>2121</v>
      </c>
      <c r="N371" s="6">
        <v>0</v>
      </c>
      <c r="O371" s="6">
        <v>8</v>
      </c>
      <c r="P371" s="6">
        <v>0</v>
      </c>
      <c r="Q371" s="6" t="s">
        <v>31</v>
      </c>
      <c r="R371" s="6" t="s">
        <v>39</v>
      </c>
      <c r="S371" s="6"/>
      <c r="T371" s="7"/>
      <c r="U371" s="7"/>
      <c r="V371" s="6">
        <v>73</v>
      </c>
      <c r="W371" s="6">
        <v>7666</v>
      </c>
      <c r="X371" s="8" t="s">
        <v>2116</v>
      </c>
      <c r="Y371" s="6">
        <v>10</v>
      </c>
      <c r="Z371" s="9">
        <f t="shared" si="6"/>
        <v>2190</v>
      </c>
      <c r="AA371" s="10">
        <f t="shared" si="7"/>
        <v>73</v>
      </c>
      <c r="AB371" s="10">
        <f t="shared" si="10"/>
        <v>2190</v>
      </c>
      <c r="AC371" s="11" t="str">
        <f t="shared" si="8"/>
        <v/>
      </c>
      <c r="AD371" s="11" t="str">
        <f t="shared" si="9"/>
        <v/>
      </c>
    </row>
    <row r="372" spans="1:30" ht="15.75" customHeight="1">
      <c r="A372" s="6">
        <v>390</v>
      </c>
      <c r="B372" s="7" t="s">
        <v>1183</v>
      </c>
      <c r="C372" s="6">
        <v>480000</v>
      </c>
      <c r="D372" s="6" t="s">
        <v>31</v>
      </c>
      <c r="E372" s="7"/>
      <c r="F372" s="7" t="s">
        <v>2122</v>
      </c>
      <c r="G372" s="6">
        <v>2703</v>
      </c>
      <c r="H372" s="7" t="s">
        <v>55</v>
      </c>
      <c r="I372" s="7" t="s">
        <v>34</v>
      </c>
      <c r="J372" s="8" t="s">
        <v>2123</v>
      </c>
      <c r="K372" s="7" t="s">
        <v>2001</v>
      </c>
      <c r="L372" s="7" t="s">
        <v>2002</v>
      </c>
      <c r="M372" s="7" t="s">
        <v>2003</v>
      </c>
      <c r="N372" s="6">
        <v>0</v>
      </c>
      <c r="O372" s="6">
        <v>63</v>
      </c>
      <c r="P372" s="6">
        <v>0</v>
      </c>
      <c r="Q372" s="6" t="s">
        <v>31</v>
      </c>
      <c r="R372" s="6"/>
      <c r="S372" s="6"/>
      <c r="T372" s="7"/>
      <c r="U372" s="7"/>
      <c r="V372" s="6">
        <v>0</v>
      </c>
      <c r="W372" s="6">
        <v>24</v>
      </c>
      <c r="X372" s="8" t="s">
        <v>2004</v>
      </c>
      <c r="Y372" s="6">
        <v>9</v>
      </c>
      <c r="Z372" s="9">
        <f t="shared" si="6"/>
        <v>0</v>
      </c>
      <c r="AA372" s="10" t="str">
        <f t="shared" si="7"/>
        <v/>
      </c>
      <c r="AB372" s="10" t="str">
        <f t="shared" si="10"/>
        <v/>
      </c>
      <c r="AC372" s="11">
        <f t="shared" si="8"/>
        <v>0</v>
      </c>
      <c r="AD372" s="11">
        <f t="shared" si="9"/>
        <v>0</v>
      </c>
    </row>
    <row r="373" spans="1:30" ht="15.75" customHeight="1">
      <c r="A373" s="6">
        <v>391</v>
      </c>
      <c r="B373" s="7" t="s">
        <v>53</v>
      </c>
      <c r="C373" s="6">
        <v>1088000</v>
      </c>
      <c r="D373" s="6" t="s">
        <v>31</v>
      </c>
      <c r="E373" s="7"/>
      <c r="F373" s="7" t="s">
        <v>2124</v>
      </c>
      <c r="G373" s="6">
        <v>1013</v>
      </c>
      <c r="H373" s="7" t="s">
        <v>442</v>
      </c>
      <c r="I373" s="7" t="s">
        <v>34</v>
      </c>
      <c r="J373" s="8" t="s">
        <v>2125</v>
      </c>
      <c r="K373" s="7" t="s">
        <v>2060</v>
      </c>
      <c r="L373" s="7" t="s">
        <v>2061</v>
      </c>
      <c r="M373" s="7" t="s">
        <v>2126</v>
      </c>
      <c r="N373" s="6">
        <v>0</v>
      </c>
      <c r="O373" s="6">
        <v>3</v>
      </c>
      <c r="P373" s="6">
        <v>0</v>
      </c>
      <c r="Q373" s="6" t="s">
        <v>31</v>
      </c>
      <c r="R373" s="6"/>
      <c r="S373" s="6"/>
      <c r="T373" s="7"/>
      <c r="U373" s="7"/>
      <c r="V373" s="6">
        <v>0</v>
      </c>
      <c r="W373" s="6">
        <v>8</v>
      </c>
      <c r="X373" s="8" t="s">
        <v>2063</v>
      </c>
      <c r="Y373" s="6">
        <v>6</v>
      </c>
      <c r="Z373" s="9">
        <f t="shared" si="6"/>
        <v>0</v>
      </c>
      <c r="AA373" s="10" t="str">
        <f t="shared" si="7"/>
        <v/>
      </c>
      <c r="AB373" s="10" t="str">
        <f t="shared" si="10"/>
        <v/>
      </c>
      <c r="AC373" s="11">
        <f t="shared" si="8"/>
        <v>0</v>
      </c>
      <c r="AD373" s="11">
        <f t="shared" si="9"/>
        <v>0</v>
      </c>
    </row>
    <row r="374" spans="1:30" ht="15.75" customHeight="1">
      <c r="A374" s="6">
        <v>392</v>
      </c>
      <c r="B374" s="7" t="s">
        <v>2127</v>
      </c>
      <c r="C374" s="6">
        <v>864000</v>
      </c>
      <c r="D374" s="6" t="s">
        <v>31</v>
      </c>
      <c r="E374" s="7"/>
      <c r="F374" s="7" t="s">
        <v>2128</v>
      </c>
      <c r="G374" s="6">
        <v>2426</v>
      </c>
      <c r="H374" s="7" t="s">
        <v>2129</v>
      </c>
      <c r="I374" s="7" t="s">
        <v>34</v>
      </c>
      <c r="J374" s="8" t="s">
        <v>2130</v>
      </c>
      <c r="K374" s="7" t="s">
        <v>1142</v>
      </c>
      <c r="L374" s="7" t="s">
        <v>1143</v>
      </c>
      <c r="M374" s="7" t="s">
        <v>1171</v>
      </c>
      <c r="N374" s="6">
        <v>0</v>
      </c>
      <c r="O374" s="6">
        <v>15</v>
      </c>
      <c r="P374" s="6">
        <v>0</v>
      </c>
      <c r="Q374" s="6" t="s">
        <v>31</v>
      </c>
      <c r="R374" s="6"/>
      <c r="S374" s="6"/>
      <c r="T374" s="7"/>
      <c r="U374" s="7"/>
      <c r="V374" s="6">
        <v>0</v>
      </c>
      <c r="W374" s="6">
        <v>90</v>
      </c>
      <c r="X374" s="8" t="s">
        <v>1145</v>
      </c>
      <c r="Y374" s="6">
        <v>2</v>
      </c>
      <c r="Z374" s="9">
        <f t="shared" si="6"/>
        <v>0</v>
      </c>
      <c r="AA374" s="10" t="str">
        <f t="shared" si="7"/>
        <v/>
      </c>
      <c r="AB374" s="10" t="str">
        <f t="shared" si="10"/>
        <v/>
      </c>
      <c r="AC374" s="11">
        <f t="shared" si="8"/>
        <v>0</v>
      </c>
      <c r="AD374" s="11">
        <f t="shared" si="9"/>
        <v>0</v>
      </c>
    </row>
    <row r="375" spans="1:30" ht="15.75" customHeight="1">
      <c r="A375" s="6">
        <v>393</v>
      </c>
      <c r="B375" s="7" t="s">
        <v>2131</v>
      </c>
      <c r="C375" s="6">
        <v>1088000</v>
      </c>
      <c r="D375" s="6" t="s">
        <v>31</v>
      </c>
      <c r="E375" s="7"/>
      <c r="F375" s="7" t="s">
        <v>2132</v>
      </c>
      <c r="G375" s="6">
        <v>1012</v>
      </c>
      <c r="H375" s="7" t="s">
        <v>55</v>
      </c>
      <c r="I375" s="7" t="s">
        <v>34</v>
      </c>
      <c r="J375" s="8" t="s">
        <v>2133</v>
      </c>
      <c r="K375" s="7" t="s">
        <v>2060</v>
      </c>
      <c r="L375" s="7" t="s">
        <v>2061</v>
      </c>
      <c r="M375" s="7" t="s">
        <v>2134</v>
      </c>
      <c r="N375" s="6">
        <v>0</v>
      </c>
      <c r="O375" s="6">
        <v>3</v>
      </c>
      <c r="P375" s="6">
        <v>0</v>
      </c>
      <c r="Q375" s="6" t="s">
        <v>31</v>
      </c>
      <c r="R375" s="6"/>
      <c r="S375" s="6"/>
      <c r="T375" s="7"/>
      <c r="U375" s="7"/>
      <c r="V375" s="6">
        <v>0</v>
      </c>
      <c r="W375" s="6">
        <v>0</v>
      </c>
      <c r="X375" s="8" t="s">
        <v>2063</v>
      </c>
      <c r="Y375" s="6">
        <v>8</v>
      </c>
      <c r="Z375" s="9">
        <f t="shared" si="6"/>
        <v>0</v>
      </c>
      <c r="AA375" s="10" t="str">
        <f t="shared" si="7"/>
        <v/>
      </c>
      <c r="AB375" s="10" t="str">
        <f t="shared" si="10"/>
        <v/>
      </c>
      <c r="AC375" s="11">
        <f t="shared" si="8"/>
        <v>0</v>
      </c>
      <c r="AD375" s="11">
        <f t="shared" si="9"/>
        <v>0</v>
      </c>
    </row>
    <row r="376" spans="1:30" ht="15.75" customHeight="1">
      <c r="A376" s="6">
        <v>394</v>
      </c>
      <c r="B376" s="7" t="s">
        <v>2135</v>
      </c>
      <c r="C376" s="6">
        <v>320000</v>
      </c>
      <c r="D376" s="6" t="s">
        <v>31</v>
      </c>
      <c r="E376" s="7"/>
      <c r="F376" s="7" t="s">
        <v>2136</v>
      </c>
      <c r="G376" s="6">
        <v>2747</v>
      </c>
      <c r="H376" s="7" t="s">
        <v>55</v>
      </c>
      <c r="I376" s="7" t="s">
        <v>34</v>
      </c>
      <c r="J376" s="8" t="s">
        <v>2137</v>
      </c>
      <c r="K376" s="7" t="s">
        <v>2001</v>
      </c>
      <c r="L376" s="7" t="s">
        <v>2002</v>
      </c>
      <c r="M376" s="7" t="s">
        <v>2003</v>
      </c>
      <c r="N376" s="6">
        <v>0</v>
      </c>
      <c r="O376" s="6">
        <v>63</v>
      </c>
      <c r="P376" s="6">
        <v>0</v>
      </c>
      <c r="Q376" s="6" t="s">
        <v>31</v>
      </c>
      <c r="R376" s="6"/>
      <c r="S376" s="6"/>
      <c r="T376" s="7"/>
      <c r="U376" s="7"/>
      <c r="V376" s="6">
        <v>0</v>
      </c>
      <c r="W376" s="6">
        <v>124</v>
      </c>
      <c r="X376" s="8" t="s">
        <v>2004</v>
      </c>
      <c r="Y376" s="6">
        <v>8</v>
      </c>
      <c r="Z376" s="9">
        <f t="shared" si="6"/>
        <v>0</v>
      </c>
      <c r="AA376" s="10" t="str">
        <f t="shared" si="7"/>
        <v/>
      </c>
      <c r="AB376" s="10" t="str">
        <f t="shared" si="10"/>
        <v/>
      </c>
      <c r="AC376" s="11">
        <f t="shared" si="8"/>
        <v>0</v>
      </c>
      <c r="AD376" s="11">
        <f t="shared" si="9"/>
        <v>0</v>
      </c>
    </row>
    <row r="377" spans="1:30" ht="15.75" customHeight="1">
      <c r="A377" s="6">
        <v>395</v>
      </c>
      <c r="B377" s="7" t="s">
        <v>2138</v>
      </c>
      <c r="C377" s="6">
        <v>5850000</v>
      </c>
      <c r="D377" s="6" t="s">
        <v>31</v>
      </c>
      <c r="E377" s="7"/>
      <c r="F377" s="7" t="s">
        <v>2139</v>
      </c>
      <c r="G377" s="6">
        <v>3333</v>
      </c>
      <c r="H377" s="7" t="s">
        <v>345</v>
      </c>
      <c r="I377" s="7" t="s">
        <v>34</v>
      </c>
      <c r="J377" s="8" t="s">
        <v>2140</v>
      </c>
      <c r="K377" s="7" t="s">
        <v>1402</v>
      </c>
      <c r="L377" s="7" t="s">
        <v>1403</v>
      </c>
      <c r="M377" s="7" t="s">
        <v>2141</v>
      </c>
      <c r="N377" s="6">
        <v>0</v>
      </c>
      <c r="O377" s="6">
        <v>3</v>
      </c>
      <c r="P377" s="6">
        <v>0</v>
      </c>
      <c r="Q377" s="6" t="s">
        <v>31</v>
      </c>
      <c r="R377" s="6"/>
      <c r="S377" s="6"/>
      <c r="T377" s="7"/>
      <c r="U377" s="7"/>
      <c r="V377" s="6">
        <v>0</v>
      </c>
      <c r="W377" s="6">
        <v>58</v>
      </c>
      <c r="X377" s="8" t="s">
        <v>1405</v>
      </c>
      <c r="Y377" s="6">
        <v>11</v>
      </c>
      <c r="Z377" s="9">
        <f t="shared" si="6"/>
        <v>0</v>
      </c>
      <c r="AA377" s="10" t="str">
        <f t="shared" si="7"/>
        <v/>
      </c>
      <c r="AB377" s="10" t="str">
        <f t="shared" si="10"/>
        <v/>
      </c>
      <c r="AC377" s="11">
        <f t="shared" si="8"/>
        <v>0</v>
      </c>
      <c r="AD377" s="11">
        <f t="shared" si="9"/>
        <v>0</v>
      </c>
    </row>
    <row r="378" spans="1:30" ht="15.75" customHeight="1">
      <c r="A378" s="6">
        <v>396</v>
      </c>
      <c r="B378" s="7" t="s">
        <v>1154</v>
      </c>
      <c r="C378" s="6">
        <v>640000</v>
      </c>
      <c r="D378" s="6" t="s">
        <v>31</v>
      </c>
      <c r="E378" s="7"/>
      <c r="F378" s="7" t="s">
        <v>2142</v>
      </c>
      <c r="G378" s="6">
        <v>1275</v>
      </c>
      <c r="H378" s="7" t="s">
        <v>2143</v>
      </c>
      <c r="I378" s="7" t="s">
        <v>34</v>
      </c>
      <c r="J378" s="8" t="s">
        <v>2144</v>
      </c>
      <c r="K378" s="7" t="s">
        <v>1989</v>
      </c>
      <c r="L378" s="7" t="s">
        <v>1990</v>
      </c>
      <c r="M378" s="7" t="s">
        <v>2145</v>
      </c>
      <c r="N378" s="6">
        <v>0</v>
      </c>
      <c r="O378" s="6">
        <v>0</v>
      </c>
      <c r="P378" s="6">
        <v>0</v>
      </c>
      <c r="Q378" s="6" t="s">
        <v>31</v>
      </c>
      <c r="R378" s="6"/>
      <c r="S378" s="6"/>
      <c r="T378" s="7"/>
      <c r="U378" s="7"/>
      <c r="V378" s="6">
        <v>0</v>
      </c>
      <c r="W378" s="6">
        <v>1</v>
      </c>
      <c r="X378" s="8" t="s">
        <v>1992</v>
      </c>
      <c r="Y378" s="6">
        <v>10</v>
      </c>
      <c r="Z378" s="9">
        <f t="shared" si="6"/>
        <v>0</v>
      </c>
      <c r="AA378" s="10" t="str">
        <f t="shared" si="7"/>
        <v/>
      </c>
      <c r="AB378" s="10" t="str">
        <f t="shared" si="10"/>
        <v/>
      </c>
      <c r="AC378" s="11">
        <f t="shared" si="8"/>
        <v>0</v>
      </c>
      <c r="AD378" s="11">
        <f t="shared" si="9"/>
        <v>0</v>
      </c>
    </row>
    <row r="379" spans="1:30" ht="15.75" customHeight="1">
      <c r="A379" s="6">
        <v>397</v>
      </c>
      <c r="B379" s="7" t="s">
        <v>2146</v>
      </c>
      <c r="C379" s="6">
        <v>2898000</v>
      </c>
      <c r="D379" s="6" t="s">
        <v>31</v>
      </c>
      <c r="E379" s="7"/>
      <c r="F379" s="7" t="s">
        <v>2147</v>
      </c>
      <c r="G379" s="6">
        <v>4346</v>
      </c>
      <c r="H379" s="7" t="s">
        <v>2148</v>
      </c>
      <c r="I379" s="7" t="s">
        <v>34</v>
      </c>
      <c r="J379" s="8" t="s">
        <v>2149</v>
      </c>
      <c r="K379" s="7" t="s">
        <v>905</v>
      </c>
      <c r="L379" s="7" t="s">
        <v>906</v>
      </c>
      <c r="M379" s="7" t="s">
        <v>2150</v>
      </c>
      <c r="N379" s="6">
        <v>0</v>
      </c>
      <c r="O379" s="6">
        <v>5</v>
      </c>
      <c r="P379" s="6">
        <v>0</v>
      </c>
      <c r="Q379" s="6" t="s">
        <v>31</v>
      </c>
      <c r="R379" s="6"/>
      <c r="S379" s="6"/>
      <c r="T379" s="7"/>
      <c r="U379" s="7"/>
      <c r="V379" s="6">
        <v>0</v>
      </c>
      <c r="W379" s="6">
        <v>93</v>
      </c>
      <c r="X379" s="8" t="s">
        <v>908</v>
      </c>
      <c r="Y379" s="6">
        <v>11</v>
      </c>
      <c r="Z379" s="9">
        <f t="shared" si="6"/>
        <v>0</v>
      </c>
      <c r="AA379" s="10" t="str">
        <f t="shared" si="7"/>
        <v/>
      </c>
      <c r="AB379" s="10" t="str">
        <f t="shared" si="10"/>
        <v/>
      </c>
      <c r="AC379" s="11">
        <f t="shared" si="8"/>
        <v>0</v>
      </c>
      <c r="AD379" s="11">
        <f t="shared" si="9"/>
        <v>0</v>
      </c>
    </row>
    <row r="380" spans="1:30" ht="15.75" customHeight="1">
      <c r="A380" s="6">
        <v>398</v>
      </c>
      <c r="B380" s="7" t="s">
        <v>2151</v>
      </c>
      <c r="C380" s="6">
        <v>60000</v>
      </c>
      <c r="D380" s="6" t="s">
        <v>31</v>
      </c>
      <c r="E380" s="7"/>
      <c r="F380" s="7" t="s">
        <v>1904</v>
      </c>
      <c r="G380" s="6">
        <v>791</v>
      </c>
      <c r="H380" s="7" t="s">
        <v>2152</v>
      </c>
      <c r="I380" s="7" t="s">
        <v>34</v>
      </c>
      <c r="J380" s="8" t="s">
        <v>2153</v>
      </c>
      <c r="K380" s="7" t="s">
        <v>1907</v>
      </c>
      <c r="L380" s="7" t="s">
        <v>1908</v>
      </c>
      <c r="M380" s="7" t="s">
        <v>2154</v>
      </c>
      <c r="N380" s="6">
        <v>0</v>
      </c>
      <c r="O380" s="6">
        <v>0</v>
      </c>
      <c r="P380" s="6">
        <v>0</v>
      </c>
      <c r="Q380" s="6" t="s">
        <v>31</v>
      </c>
      <c r="R380" s="6"/>
      <c r="S380" s="6"/>
      <c r="T380" s="7"/>
      <c r="U380" s="7"/>
      <c r="V380" s="6">
        <v>0</v>
      </c>
      <c r="W380" s="6">
        <v>9</v>
      </c>
      <c r="X380" s="8" t="s">
        <v>1910</v>
      </c>
      <c r="Y380" s="6">
        <v>1</v>
      </c>
      <c r="Z380" s="9">
        <f t="shared" si="6"/>
        <v>0</v>
      </c>
      <c r="AA380" s="10" t="str">
        <f t="shared" si="7"/>
        <v/>
      </c>
      <c r="AB380" s="10" t="str">
        <f t="shared" si="10"/>
        <v/>
      </c>
      <c r="AC380" s="11">
        <f t="shared" si="8"/>
        <v>0</v>
      </c>
      <c r="AD380" s="11">
        <f t="shared" si="9"/>
        <v>0</v>
      </c>
    </row>
    <row r="381" spans="1:30" ht="15.75" customHeight="1">
      <c r="A381" s="6">
        <v>399</v>
      </c>
      <c r="B381" s="7" t="s">
        <v>2051</v>
      </c>
      <c r="C381" s="6">
        <v>570000</v>
      </c>
      <c r="D381" s="6" t="s">
        <v>31</v>
      </c>
      <c r="E381" s="7"/>
      <c r="F381" s="7" t="s">
        <v>541</v>
      </c>
      <c r="G381" s="6">
        <v>2759</v>
      </c>
      <c r="H381" s="7" t="s">
        <v>2155</v>
      </c>
      <c r="I381" s="7" t="s">
        <v>34</v>
      </c>
      <c r="J381" s="8" t="s">
        <v>2156</v>
      </c>
      <c r="K381" s="7" t="s">
        <v>1163</v>
      </c>
      <c r="L381" s="7" t="s">
        <v>1164</v>
      </c>
      <c r="M381" s="7" t="s">
        <v>2157</v>
      </c>
      <c r="N381" s="6">
        <v>0</v>
      </c>
      <c r="O381" s="6">
        <v>2</v>
      </c>
      <c r="P381" s="6">
        <v>0</v>
      </c>
      <c r="Q381" s="6" t="s">
        <v>31</v>
      </c>
      <c r="R381" s="6"/>
      <c r="S381" s="6"/>
      <c r="T381" s="7"/>
      <c r="U381" s="7"/>
      <c r="V381" s="6">
        <v>2</v>
      </c>
      <c r="W381" s="6">
        <v>44</v>
      </c>
      <c r="X381" s="8" t="s">
        <v>1166</v>
      </c>
      <c r="Y381" s="6">
        <v>5</v>
      </c>
      <c r="Z381" s="9">
        <f t="shared" si="6"/>
        <v>60</v>
      </c>
      <c r="AA381" s="10" t="str">
        <f t="shared" si="7"/>
        <v/>
      </c>
      <c r="AB381" s="10" t="str">
        <f t="shared" si="10"/>
        <v/>
      </c>
      <c r="AC381" s="11">
        <f t="shared" si="8"/>
        <v>2</v>
      </c>
      <c r="AD381" s="11">
        <f t="shared" si="9"/>
        <v>60</v>
      </c>
    </row>
    <row r="382" spans="1:30" ht="15.75" customHeight="1">
      <c r="A382" s="6">
        <v>400</v>
      </c>
      <c r="B382" s="7" t="s">
        <v>369</v>
      </c>
      <c r="C382" s="6">
        <v>6318000</v>
      </c>
      <c r="D382" s="6" t="s">
        <v>31</v>
      </c>
      <c r="E382" s="7"/>
      <c r="F382" s="7" t="s">
        <v>2158</v>
      </c>
      <c r="G382" s="6">
        <v>1823</v>
      </c>
      <c r="H382" s="7" t="s">
        <v>55</v>
      </c>
      <c r="I382" s="7" t="s">
        <v>34</v>
      </c>
      <c r="J382" s="8" t="s">
        <v>2159</v>
      </c>
      <c r="K382" s="7" t="s">
        <v>1889</v>
      </c>
      <c r="L382" s="7" t="s">
        <v>1890</v>
      </c>
      <c r="M382" s="7" t="s">
        <v>2160</v>
      </c>
      <c r="N382" s="6">
        <v>0</v>
      </c>
      <c r="O382" s="6">
        <v>20</v>
      </c>
      <c r="P382" s="6">
        <v>0</v>
      </c>
      <c r="Q382" s="6" t="s">
        <v>31</v>
      </c>
      <c r="R382" s="6"/>
      <c r="S382" s="6"/>
      <c r="T382" s="7"/>
      <c r="U382" s="7"/>
      <c r="V382" s="6">
        <v>0</v>
      </c>
      <c r="W382" s="6">
        <v>37</v>
      </c>
      <c r="X382" s="8" t="s">
        <v>1892</v>
      </c>
      <c r="Y382" s="6">
        <v>10</v>
      </c>
      <c r="Z382" s="9">
        <f t="shared" si="6"/>
        <v>0</v>
      </c>
      <c r="AA382" s="10" t="str">
        <f t="shared" si="7"/>
        <v/>
      </c>
      <c r="AB382" s="10" t="str">
        <f t="shared" si="10"/>
        <v/>
      </c>
      <c r="AC382" s="11">
        <f t="shared" si="8"/>
        <v>0</v>
      </c>
      <c r="AD382" s="11">
        <f t="shared" si="9"/>
        <v>0</v>
      </c>
    </row>
    <row r="383" spans="1:30" ht="15.75" customHeight="1">
      <c r="A383" s="6">
        <v>404</v>
      </c>
      <c r="B383" s="7" t="s">
        <v>134</v>
      </c>
      <c r="C383" s="6">
        <v>2610000</v>
      </c>
      <c r="D383" s="6" t="s">
        <v>31</v>
      </c>
      <c r="E383" s="7"/>
      <c r="F383" s="7" t="s">
        <v>2161</v>
      </c>
      <c r="G383" s="6">
        <v>2860</v>
      </c>
      <c r="H383" s="7" t="s">
        <v>55</v>
      </c>
      <c r="I383" s="7" t="s">
        <v>34</v>
      </c>
      <c r="J383" s="8" t="s">
        <v>2162</v>
      </c>
      <c r="K383" s="7" t="s">
        <v>169</v>
      </c>
      <c r="L383" s="7" t="s">
        <v>170</v>
      </c>
      <c r="M383" s="7" t="s">
        <v>202</v>
      </c>
      <c r="N383" s="6">
        <v>0</v>
      </c>
      <c r="O383" s="6">
        <v>4</v>
      </c>
      <c r="P383" s="6">
        <v>0</v>
      </c>
      <c r="Q383" s="6" t="s">
        <v>31</v>
      </c>
      <c r="R383" s="6"/>
      <c r="S383" s="6"/>
      <c r="T383" s="7"/>
      <c r="U383" s="7"/>
      <c r="V383" s="6">
        <v>1</v>
      </c>
      <c r="W383" s="6">
        <v>2935</v>
      </c>
      <c r="X383" s="8" t="s">
        <v>172</v>
      </c>
      <c r="Y383" s="6">
        <v>10</v>
      </c>
      <c r="Z383" s="9">
        <f t="shared" si="6"/>
        <v>30</v>
      </c>
      <c r="AA383" s="10" t="str">
        <f t="shared" si="7"/>
        <v/>
      </c>
      <c r="AB383" s="10" t="str">
        <f t="shared" si="10"/>
        <v/>
      </c>
      <c r="AC383" s="11">
        <f t="shared" si="8"/>
        <v>1</v>
      </c>
      <c r="AD383" s="11">
        <f t="shared" si="9"/>
        <v>30</v>
      </c>
    </row>
    <row r="384" spans="1:30" ht="15.75" customHeight="1">
      <c r="A384" s="6">
        <v>407</v>
      </c>
      <c r="B384" s="7" t="s">
        <v>2163</v>
      </c>
      <c r="C384" s="6">
        <v>968000</v>
      </c>
      <c r="D384" s="6" t="s">
        <v>31</v>
      </c>
      <c r="E384" s="7"/>
      <c r="F384" s="7" t="s">
        <v>2164</v>
      </c>
      <c r="G384" s="6">
        <v>1732</v>
      </c>
      <c r="H384" s="7" t="s">
        <v>1440</v>
      </c>
      <c r="I384" s="7" t="s">
        <v>673</v>
      </c>
      <c r="J384" s="8" t="s">
        <v>2165</v>
      </c>
      <c r="K384" s="7" t="s">
        <v>913</v>
      </c>
      <c r="L384" s="7" t="s">
        <v>914</v>
      </c>
      <c r="M384" s="7" t="s">
        <v>1442</v>
      </c>
      <c r="N384" s="6">
        <v>0</v>
      </c>
      <c r="O384" s="6">
        <v>16</v>
      </c>
      <c r="P384" s="6">
        <v>0</v>
      </c>
      <c r="Q384" s="6" t="s">
        <v>31</v>
      </c>
      <c r="R384" s="6"/>
      <c r="S384" s="6"/>
      <c r="T384" s="7"/>
      <c r="U384" s="7"/>
      <c r="V384" s="6">
        <v>0</v>
      </c>
      <c r="W384" s="6">
        <v>2</v>
      </c>
      <c r="X384" s="8" t="s">
        <v>916</v>
      </c>
      <c r="Y384" s="6">
        <v>7</v>
      </c>
      <c r="Z384" s="9">
        <f t="shared" si="6"/>
        <v>0</v>
      </c>
      <c r="AA384" s="10" t="str">
        <f t="shared" si="7"/>
        <v/>
      </c>
      <c r="AB384" s="10" t="str">
        <f t="shared" si="10"/>
        <v/>
      </c>
      <c r="AC384" s="11">
        <f t="shared" si="8"/>
        <v>0</v>
      </c>
      <c r="AD384" s="11">
        <f t="shared" si="9"/>
        <v>0</v>
      </c>
    </row>
    <row r="385" spans="1:30" ht="15.75" customHeight="1">
      <c r="A385" s="6">
        <v>410</v>
      </c>
      <c r="B385" s="7" t="s">
        <v>1969</v>
      </c>
      <c r="C385" s="6">
        <v>80000</v>
      </c>
      <c r="D385" s="6" t="s">
        <v>31</v>
      </c>
      <c r="E385" s="7"/>
      <c r="F385" s="7" t="s">
        <v>2166</v>
      </c>
      <c r="G385" s="6">
        <v>542</v>
      </c>
      <c r="H385" s="7" t="s">
        <v>55</v>
      </c>
      <c r="I385" s="7" t="s">
        <v>34</v>
      </c>
      <c r="J385" s="8" t="s">
        <v>2167</v>
      </c>
      <c r="K385" s="7" t="s">
        <v>1972</v>
      </c>
      <c r="L385" s="7" t="s">
        <v>1973</v>
      </c>
      <c r="M385" s="7" t="s">
        <v>2168</v>
      </c>
      <c r="N385" s="6">
        <v>0</v>
      </c>
      <c r="O385" s="6">
        <v>2</v>
      </c>
      <c r="P385" s="6">
        <v>0</v>
      </c>
      <c r="Q385" s="6" t="s">
        <v>31</v>
      </c>
      <c r="R385" s="6"/>
      <c r="S385" s="6"/>
      <c r="T385" s="7"/>
      <c r="U385" s="7"/>
      <c r="V385" s="6">
        <v>0</v>
      </c>
      <c r="W385" s="6">
        <v>9</v>
      </c>
      <c r="X385" s="8" t="s">
        <v>1975</v>
      </c>
      <c r="Y385" s="6">
        <v>11</v>
      </c>
      <c r="Z385" s="9">
        <f t="shared" si="6"/>
        <v>0</v>
      </c>
      <c r="AA385" s="10" t="str">
        <f t="shared" si="7"/>
        <v/>
      </c>
      <c r="AB385" s="10" t="str">
        <f t="shared" si="10"/>
        <v/>
      </c>
      <c r="AC385" s="11">
        <f t="shared" si="8"/>
        <v>0</v>
      </c>
      <c r="AD385" s="11">
        <f t="shared" si="9"/>
        <v>0</v>
      </c>
    </row>
    <row r="386" spans="1:30" ht="15.75" customHeight="1">
      <c r="A386" s="6">
        <v>414</v>
      </c>
      <c r="B386" s="7" t="s">
        <v>2169</v>
      </c>
      <c r="C386" s="6">
        <v>1721000</v>
      </c>
      <c r="D386" s="6" t="s">
        <v>31</v>
      </c>
      <c r="E386" s="7"/>
      <c r="F386" s="7" t="s">
        <v>2170</v>
      </c>
      <c r="G386" s="6">
        <v>1916</v>
      </c>
      <c r="H386" s="7" t="s">
        <v>1440</v>
      </c>
      <c r="I386" s="7" t="s">
        <v>673</v>
      </c>
      <c r="J386" s="8" t="s">
        <v>2171</v>
      </c>
      <c r="K386" s="7" t="s">
        <v>913</v>
      </c>
      <c r="L386" s="7" t="s">
        <v>914</v>
      </c>
      <c r="M386" s="7" t="s">
        <v>2172</v>
      </c>
      <c r="N386" s="6">
        <v>0</v>
      </c>
      <c r="O386" s="6">
        <v>16</v>
      </c>
      <c r="P386" s="6">
        <v>0</v>
      </c>
      <c r="Q386" s="6" t="s">
        <v>31</v>
      </c>
      <c r="R386" s="6"/>
      <c r="S386" s="6"/>
      <c r="T386" s="7"/>
      <c r="U386" s="7"/>
      <c r="V386" s="6">
        <v>0</v>
      </c>
      <c r="W386" s="6">
        <v>2</v>
      </c>
      <c r="X386" s="8" t="s">
        <v>916</v>
      </c>
      <c r="Y386" s="6">
        <v>7</v>
      </c>
      <c r="Z386" s="9">
        <f t="shared" si="6"/>
        <v>0</v>
      </c>
      <c r="AA386" s="10" t="str">
        <f t="shared" si="7"/>
        <v/>
      </c>
      <c r="AB386" s="10" t="str">
        <f t="shared" si="10"/>
        <v/>
      </c>
      <c r="AC386" s="11">
        <f t="shared" si="8"/>
        <v>0</v>
      </c>
      <c r="AD386" s="11">
        <f t="shared" si="9"/>
        <v>0</v>
      </c>
    </row>
    <row r="387" spans="1:30" ht="15.75" customHeight="1">
      <c r="A387" s="6">
        <v>416</v>
      </c>
      <c r="B387" s="7" t="s">
        <v>304</v>
      </c>
      <c r="C387" s="6">
        <v>490000</v>
      </c>
      <c r="D387" s="6" t="s">
        <v>31</v>
      </c>
      <c r="E387" s="7"/>
      <c r="F387" s="7" t="s">
        <v>2173</v>
      </c>
      <c r="G387" s="6">
        <v>2709</v>
      </c>
      <c r="H387" s="7" t="s">
        <v>1572</v>
      </c>
      <c r="I387" s="7" t="s">
        <v>34</v>
      </c>
      <c r="J387" s="8" t="s">
        <v>2174</v>
      </c>
      <c r="K387" s="7" t="s">
        <v>319</v>
      </c>
      <c r="L387" s="7" t="s">
        <v>320</v>
      </c>
      <c r="M387" s="7" t="s">
        <v>2175</v>
      </c>
      <c r="N387" s="6">
        <v>0</v>
      </c>
      <c r="O387" s="6">
        <v>21</v>
      </c>
      <c r="P387" s="6">
        <v>0</v>
      </c>
      <c r="Q387" s="6" t="s">
        <v>31</v>
      </c>
      <c r="R387" s="6"/>
      <c r="S387" s="6"/>
      <c r="T387" s="7"/>
      <c r="U387" s="7"/>
      <c r="V387" s="6">
        <v>2</v>
      </c>
      <c r="W387" s="6">
        <v>51</v>
      </c>
      <c r="X387" s="8" t="s">
        <v>322</v>
      </c>
      <c r="Y387" s="6">
        <v>6</v>
      </c>
      <c r="Z387" s="9">
        <f t="shared" si="6"/>
        <v>60</v>
      </c>
      <c r="AA387" s="10" t="str">
        <f t="shared" si="7"/>
        <v/>
      </c>
      <c r="AB387" s="10" t="str">
        <f t="shared" si="10"/>
        <v/>
      </c>
      <c r="AC387" s="11">
        <f t="shared" si="8"/>
        <v>2</v>
      </c>
      <c r="AD387" s="11">
        <f t="shared" si="9"/>
        <v>60</v>
      </c>
    </row>
    <row r="388" spans="1:30" ht="15.75" customHeight="1">
      <c r="A388" s="6">
        <v>417</v>
      </c>
      <c r="B388" s="7" t="s">
        <v>2176</v>
      </c>
      <c r="C388" s="6">
        <v>690000</v>
      </c>
      <c r="D388" s="6" t="s">
        <v>31</v>
      </c>
      <c r="E388" s="7"/>
      <c r="F388" s="7" t="s">
        <v>2177</v>
      </c>
      <c r="G388" s="6">
        <v>2701</v>
      </c>
      <c r="H388" s="7" t="s">
        <v>2178</v>
      </c>
      <c r="I388" s="7" t="s">
        <v>34</v>
      </c>
      <c r="J388" s="8" t="s">
        <v>2179</v>
      </c>
      <c r="K388" s="7" t="s">
        <v>319</v>
      </c>
      <c r="L388" s="7" t="s">
        <v>320</v>
      </c>
      <c r="M388" s="7" t="s">
        <v>2180</v>
      </c>
      <c r="N388" s="6">
        <v>0</v>
      </c>
      <c r="O388" s="6">
        <v>21</v>
      </c>
      <c r="P388" s="6">
        <v>0</v>
      </c>
      <c r="Q388" s="6" t="s">
        <v>31</v>
      </c>
      <c r="R388" s="6"/>
      <c r="S388" s="6"/>
      <c r="T388" s="7"/>
      <c r="U388" s="7"/>
      <c r="V388" s="6">
        <v>0</v>
      </c>
      <c r="W388" s="6">
        <v>7</v>
      </c>
      <c r="X388" s="8" t="s">
        <v>322</v>
      </c>
      <c r="Y388" s="6">
        <v>2</v>
      </c>
      <c r="Z388" s="9">
        <f t="shared" si="6"/>
        <v>0</v>
      </c>
      <c r="AA388" s="10" t="str">
        <f t="shared" si="7"/>
        <v/>
      </c>
      <c r="AB388" s="10" t="str">
        <f t="shared" si="10"/>
        <v/>
      </c>
      <c r="AC388" s="11">
        <f t="shared" si="8"/>
        <v>0</v>
      </c>
      <c r="AD388" s="11">
        <f t="shared" si="9"/>
        <v>0</v>
      </c>
    </row>
    <row r="389" spans="1:30" ht="15.75" customHeight="1">
      <c r="A389" s="6">
        <v>423</v>
      </c>
      <c r="B389" s="7" t="s">
        <v>2181</v>
      </c>
      <c r="C389" s="6">
        <v>2279142</v>
      </c>
      <c r="D389" s="6" t="s">
        <v>31</v>
      </c>
      <c r="E389" s="7"/>
      <c r="F389" s="7" t="s">
        <v>2182</v>
      </c>
      <c r="G389" s="6">
        <v>2142</v>
      </c>
      <c r="H389" s="7" t="s">
        <v>2183</v>
      </c>
      <c r="I389" s="7" t="s">
        <v>34</v>
      </c>
      <c r="J389" s="8" t="s">
        <v>2184</v>
      </c>
      <c r="K389" s="7" t="s">
        <v>1142</v>
      </c>
      <c r="L389" s="7" t="s">
        <v>1143</v>
      </c>
      <c r="M389" s="7" t="s">
        <v>2185</v>
      </c>
      <c r="N389" s="6">
        <v>0</v>
      </c>
      <c r="O389" s="6">
        <v>15</v>
      </c>
      <c r="P389" s="6">
        <v>0</v>
      </c>
      <c r="Q389" s="6" t="s">
        <v>31</v>
      </c>
      <c r="R389" s="6"/>
      <c r="S389" s="6"/>
      <c r="T389" s="7"/>
      <c r="U389" s="7"/>
      <c r="V389" s="6">
        <v>0</v>
      </c>
      <c r="W389" s="6">
        <v>28</v>
      </c>
      <c r="X389" s="8" t="s">
        <v>1145</v>
      </c>
      <c r="Y389" s="6">
        <v>3</v>
      </c>
      <c r="Z389" s="9">
        <f t="shared" si="6"/>
        <v>0</v>
      </c>
      <c r="AA389" s="10" t="str">
        <f t="shared" si="7"/>
        <v/>
      </c>
      <c r="AB389" s="10" t="str">
        <f t="shared" si="10"/>
        <v/>
      </c>
      <c r="AC389" s="11">
        <f t="shared" si="8"/>
        <v>0</v>
      </c>
      <c r="AD389" s="11">
        <f t="shared" si="9"/>
        <v>0</v>
      </c>
    </row>
    <row r="390" spans="1:30" ht="15.75" customHeight="1">
      <c r="A390" s="6">
        <v>427</v>
      </c>
      <c r="B390" s="7" t="s">
        <v>53</v>
      </c>
      <c r="C390" s="6">
        <v>873000</v>
      </c>
      <c r="D390" s="6" t="s">
        <v>31</v>
      </c>
      <c r="E390" s="7"/>
      <c r="F390" s="7" t="s">
        <v>2186</v>
      </c>
      <c r="G390" s="6">
        <v>1058</v>
      </c>
      <c r="H390" s="7" t="s">
        <v>2187</v>
      </c>
      <c r="I390" s="7" t="s">
        <v>34</v>
      </c>
      <c r="J390" s="8" t="s">
        <v>2188</v>
      </c>
      <c r="K390" s="7" t="s">
        <v>2060</v>
      </c>
      <c r="L390" s="7" t="s">
        <v>2061</v>
      </c>
      <c r="M390" s="7" t="s">
        <v>1991</v>
      </c>
      <c r="N390" s="6">
        <v>0</v>
      </c>
      <c r="O390" s="6">
        <v>3</v>
      </c>
      <c r="P390" s="6">
        <v>0</v>
      </c>
      <c r="Q390" s="6" t="s">
        <v>31</v>
      </c>
      <c r="R390" s="6"/>
      <c r="S390" s="6"/>
      <c r="T390" s="7"/>
      <c r="U390" s="7"/>
      <c r="V390" s="6">
        <v>1</v>
      </c>
      <c r="W390" s="6">
        <v>5</v>
      </c>
      <c r="X390" s="8" t="s">
        <v>2063</v>
      </c>
      <c r="Y390" s="6">
        <v>6</v>
      </c>
      <c r="Z390" s="9">
        <f t="shared" si="6"/>
        <v>30</v>
      </c>
      <c r="AA390" s="10" t="str">
        <f t="shared" si="7"/>
        <v/>
      </c>
      <c r="AB390" s="10" t="str">
        <f t="shared" si="10"/>
        <v/>
      </c>
      <c r="AC390" s="11">
        <f t="shared" si="8"/>
        <v>1</v>
      </c>
      <c r="AD390" s="11">
        <f t="shared" si="9"/>
        <v>30</v>
      </c>
    </row>
    <row r="391" spans="1:30" ht="15.75" customHeight="1">
      <c r="A391" s="6">
        <v>428</v>
      </c>
      <c r="B391" s="7" t="s">
        <v>2189</v>
      </c>
      <c r="C391" s="6">
        <v>780000</v>
      </c>
      <c r="D391" s="6" t="s">
        <v>31</v>
      </c>
      <c r="E391" s="7"/>
      <c r="F391" s="7" t="s">
        <v>2190</v>
      </c>
      <c r="G391" s="6">
        <v>2851</v>
      </c>
      <c r="H391" s="7" t="s">
        <v>2191</v>
      </c>
      <c r="I391" s="7" t="s">
        <v>34</v>
      </c>
      <c r="J391" s="8" t="s">
        <v>2192</v>
      </c>
      <c r="K391" s="7" t="s">
        <v>319</v>
      </c>
      <c r="L391" s="7" t="s">
        <v>320</v>
      </c>
      <c r="M391" s="7" t="s">
        <v>2193</v>
      </c>
      <c r="N391" s="6">
        <v>0</v>
      </c>
      <c r="O391" s="6">
        <v>21</v>
      </c>
      <c r="P391" s="6">
        <v>0</v>
      </c>
      <c r="Q391" s="6" t="s">
        <v>31</v>
      </c>
      <c r="R391" s="6"/>
      <c r="S391" s="6"/>
      <c r="T391" s="7"/>
      <c r="U391" s="7"/>
      <c r="V391" s="6">
        <v>0</v>
      </c>
      <c r="W391" s="6">
        <v>6</v>
      </c>
      <c r="X391" s="8" t="s">
        <v>322</v>
      </c>
      <c r="Y391" s="6">
        <v>5</v>
      </c>
      <c r="Z391" s="9">
        <f t="shared" si="6"/>
        <v>0</v>
      </c>
      <c r="AA391" s="10" t="str">
        <f t="shared" si="7"/>
        <v/>
      </c>
      <c r="AB391" s="10" t="str">
        <f t="shared" si="10"/>
        <v/>
      </c>
      <c r="AC391" s="11">
        <f t="shared" si="8"/>
        <v>0</v>
      </c>
      <c r="AD391" s="11">
        <f t="shared" si="9"/>
        <v>0</v>
      </c>
    </row>
    <row r="392" spans="1:30" ht="15.75" customHeight="1">
      <c r="A392" s="6">
        <v>429</v>
      </c>
      <c r="B392" s="7" t="s">
        <v>1154</v>
      </c>
      <c r="C392" s="6">
        <v>620000</v>
      </c>
      <c r="D392" s="6" t="s">
        <v>31</v>
      </c>
      <c r="E392" s="7"/>
      <c r="F392" s="7" t="s">
        <v>2194</v>
      </c>
      <c r="G392" s="6">
        <v>1275</v>
      </c>
      <c r="H392" s="7" t="s">
        <v>2195</v>
      </c>
      <c r="I392" s="7" t="s">
        <v>34</v>
      </c>
      <c r="J392" s="8" t="s">
        <v>2196</v>
      </c>
      <c r="K392" s="7" t="s">
        <v>1989</v>
      </c>
      <c r="L392" s="7" t="s">
        <v>1990</v>
      </c>
      <c r="M392" s="7" t="s">
        <v>2197</v>
      </c>
      <c r="N392" s="6">
        <v>0</v>
      </c>
      <c r="O392" s="6">
        <v>0</v>
      </c>
      <c r="P392" s="6">
        <v>0</v>
      </c>
      <c r="Q392" s="6" t="s">
        <v>31</v>
      </c>
      <c r="R392" s="6"/>
      <c r="S392" s="6"/>
      <c r="T392" s="7"/>
      <c r="U392" s="7"/>
      <c r="V392" s="6">
        <v>0</v>
      </c>
      <c r="W392" s="6">
        <v>3</v>
      </c>
      <c r="X392" s="8" t="s">
        <v>1992</v>
      </c>
      <c r="Y392" s="6">
        <v>10</v>
      </c>
      <c r="Z392" s="9">
        <f t="shared" si="6"/>
        <v>0</v>
      </c>
      <c r="AA392" s="10" t="str">
        <f t="shared" si="7"/>
        <v/>
      </c>
      <c r="AB392" s="10" t="str">
        <f t="shared" si="10"/>
        <v/>
      </c>
      <c r="AC392" s="11">
        <f t="shared" si="8"/>
        <v>0</v>
      </c>
      <c r="AD392" s="11">
        <f t="shared" si="9"/>
        <v>0</v>
      </c>
    </row>
    <row r="393" spans="1:30" ht="15.75" customHeight="1">
      <c r="A393" s="6">
        <v>430</v>
      </c>
      <c r="B393" s="7" t="s">
        <v>2198</v>
      </c>
      <c r="C393" s="6">
        <v>3120000</v>
      </c>
      <c r="D393" s="6" t="s">
        <v>31</v>
      </c>
      <c r="E393" s="7"/>
      <c r="F393" s="7" t="s">
        <v>2199</v>
      </c>
      <c r="G393" s="6">
        <v>3349</v>
      </c>
      <c r="H393" s="7" t="s">
        <v>345</v>
      </c>
      <c r="I393" s="7" t="s">
        <v>34</v>
      </c>
      <c r="J393" s="8" t="s">
        <v>2200</v>
      </c>
      <c r="K393" s="7" t="s">
        <v>1402</v>
      </c>
      <c r="L393" s="7" t="s">
        <v>1403</v>
      </c>
      <c r="M393" s="7" t="s">
        <v>2201</v>
      </c>
      <c r="N393" s="6">
        <v>0</v>
      </c>
      <c r="O393" s="6">
        <v>3</v>
      </c>
      <c r="P393" s="6">
        <v>0</v>
      </c>
      <c r="Q393" s="6" t="s">
        <v>31</v>
      </c>
      <c r="R393" s="6"/>
      <c r="S393" s="6"/>
      <c r="T393" s="7"/>
      <c r="U393" s="7"/>
      <c r="V393" s="6">
        <v>0</v>
      </c>
      <c r="W393" s="6">
        <v>118</v>
      </c>
      <c r="X393" s="8" t="s">
        <v>1405</v>
      </c>
      <c r="Y393" s="6">
        <v>11</v>
      </c>
      <c r="Z393" s="9">
        <f t="shared" si="6"/>
        <v>0</v>
      </c>
      <c r="AA393" s="10" t="str">
        <f t="shared" si="7"/>
        <v/>
      </c>
      <c r="AB393" s="10" t="str">
        <f t="shared" si="10"/>
        <v/>
      </c>
      <c r="AC393" s="11">
        <f t="shared" si="8"/>
        <v>0</v>
      </c>
      <c r="AD393" s="11">
        <f t="shared" si="9"/>
        <v>0</v>
      </c>
    </row>
    <row r="394" spans="1:30" ht="15.75" customHeight="1">
      <c r="A394" s="6">
        <v>431</v>
      </c>
      <c r="B394" s="7" t="s">
        <v>53</v>
      </c>
      <c r="C394" s="6">
        <v>360000</v>
      </c>
      <c r="D394" s="6" t="s">
        <v>31</v>
      </c>
      <c r="E394" s="7"/>
      <c r="F394" s="7" t="s">
        <v>2202</v>
      </c>
      <c r="G394" s="6">
        <v>660</v>
      </c>
      <c r="H394" s="7" t="s">
        <v>1864</v>
      </c>
      <c r="I394" s="7" t="s">
        <v>673</v>
      </c>
      <c r="J394" s="8" t="s">
        <v>2203</v>
      </c>
      <c r="K394" s="7" t="s">
        <v>1774</v>
      </c>
      <c r="L394" s="7" t="s">
        <v>1775</v>
      </c>
      <c r="M394" s="7" t="s">
        <v>2204</v>
      </c>
      <c r="N394" s="6">
        <v>0</v>
      </c>
      <c r="O394" s="6">
        <v>28</v>
      </c>
      <c r="P394" s="6">
        <v>0</v>
      </c>
      <c r="Q394" s="6" t="s">
        <v>31</v>
      </c>
      <c r="R394" s="6"/>
      <c r="S394" s="6"/>
      <c r="T394" s="7"/>
      <c r="U394" s="7"/>
      <c r="V394" s="6">
        <v>0</v>
      </c>
      <c r="W394" s="6">
        <v>23</v>
      </c>
      <c r="X394" s="8" t="s">
        <v>1777</v>
      </c>
      <c r="Y394" s="6">
        <v>6</v>
      </c>
      <c r="Z394" s="9">
        <f t="shared" si="6"/>
        <v>0</v>
      </c>
      <c r="AA394" s="10" t="str">
        <f t="shared" si="7"/>
        <v/>
      </c>
      <c r="AB394" s="10" t="str">
        <f t="shared" si="10"/>
        <v/>
      </c>
      <c r="AC394" s="11">
        <f t="shared" si="8"/>
        <v>0</v>
      </c>
      <c r="AD394" s="11">
        <f t="shared" si="9"/>
        <v>0</v>
      </c>
    </row>
    <row r="395" spans="1:30" ht="15.75" customHeight="1">
      <c r="A395" s="6">
        <v>432</v>
      </c>
      <c r="B395" s="7" t="s">
        <v>2205</v>
      </c>
      <c r="C395" s="6">
        <v>320000</v>
      </c>
      <c r="D395" s="6" t="s">
        <v>31</v>
      </c>
      <c r="E395" s="7"/>
      <c r="F395" s="7" t="s">
        <v>2206</v>
      </c>
      <c r="G395" s="6">
        <v>2776</v>
      </c>
      <c r="H395" s="7" t="s">
        <v>55</v>
      </c>
      <c r="I395" s="7" t="s">
        <v>34</v>
      </c>
      <c r="J395" s="8" t="s">
        <v>2207</v>
      </c>
      <c r="K395" s="7" t="s">
        <v>2001</v>
      </c>
      <c r="L395" s="7" t="s">
        <v>2002</v>
      </c>
      <c r="M395" s="7" t="s">
        <v>2003</v>
      </c>
      <c r="N395" s="6">
        <v>0</v>
      </c>
      <c r="O395" s="6">
        <v>63</v>
      </c>
      <c r="P395" s="6">
        <v>0</v>
      </c>
      <c r="Q395" s="6" t="s">
        <v>31</v>
      </c>
      <c r="R395" s="6"/>
      <c r="S395" s="6"/>
      <c r="T395" s="7"/>
      <c r="U395" s="7"/>
      <c r="V395" s="6">
        <v>0</v>
      </c>
      <c r="W395" s="6">
        <v>79</v>
      </c>
      <c r="X395" s="8" t="s">
        <v>2004</v>
      </c>
      <c r="Y395" s="6">
        <v>3</v>
      </c>
      <c r="Z395" s="9">
        <f t="shared" si="6"/>
        <v>0</v>
      </c>
      <c r="AA395" s="10" t="str">
        <f t="shared" si="7"/>
        <v/>
      </c>
      <c r="AB395" s="10" t="str">
        <f t="shared" si="10"/>
        <v/>
      </c>
      <c r="AC395" s="11">
        <f t="shared" si="8"/>
        <v>0</v>
      </c>
      <c r="AD395" s="11">
        <f t="shared" si="9"/>
        <v>0</v>
      </c>
    </row>
    <row r="396" spans="1:30" ht="15.75" customHeight="1">
      <c r="A396" s="6">
        <v>433</v>
      </c>
      <c r="B396" s="7" t="s">
        <v>2208</v>
      </c>
      <c r="C396" s="6">
        <v>199000</v>
      </c>
      <c r="D396" s="6" t="s">
        <v>31</v>
      </c>
      <c r="E396" s="7"/>
      <c r="F396" s="7" t="s">
        <v>2209</v>
      </c>
      <c r="G396" s="6">
        <v>1658</v>
      </c>
      <c r="H396" s="7" t="s">
        <v>1009</v>
      </c>
      <c r="I396" s="7" t="s">
        <v>673</v>
      </c>
      <c r="J396" s="8" t="s">
        <v>2210</v>
      </c>
      <c r="K396" s="7" t="s">
        <v>398</v>
      </c>
      <c r="L396" s="7" t="s">
        <v>399</v>
      </c>
      <c r="M396" s="7" t="s">
        <v>2211</v>
      </c>
      <c r="N396" s="6">
        <v>0</v>
      </c>
      <c r="O396" s="6">
        <v>10</v>
      </c>
      <c r="P396" s="6">
        <v>0</v>
      </c>
      <c r="Q396" s="6" t="s">
        <v>31</v>
      </c>
      <c r="R396" s="6"/>
      <c r="S396" s="6"/>
      <c r="T396" s="7"/>
      <c r="U396" s="7"/>
      <c r="V396" s="6">
        <v>7</v>
      </c>
      <c r="W396" s="6">
        <v>41</v>
      </c>
      <c r="X396" s="8" t="s">
        <v>401</v>
      </c>
      <c r="Y396" s="6">
        <v>7</v>
      </c>
      <c r="Z396" s="9">
        <f t="shared" si="6"/>
        <v>210</v>
      </c>
      <c r="AA396" s="10" t="str">
        <f t="shared" si="7"/>
        <v/>
      </c>
      <c r="AB396" s="10" t="str">
        <f t="shared" si="10"/>
        <v/>
      </c>
      <c r="AC396" s="11">
        <f t="shared" si="8"/>
        <v>7</v>
      </c>
      <c r="AD396" s="11">
        <f t="shared" si="9"/>
        <v>210</v>
      </c>
    </row>
    <row r="397" spans="1:30" ht="15.75" customHeight="1">
      <c r="A397" s="6">
        <v>434</v>
      </c>
      <c r="B397" s="7" t="s">
        <v>2212</v>
      </c>
      <c r="C397" s="6">
        <v>475000</v>
      </c>
      <c r="D397" s="6" t="s">
        <v>31</v>
      </c>
      <c r="E397" s="7"/>
      <c r="F397" s="7" t="s">
        <v>2213</v>
      </c>
      <c r="G397" s="6">
        <v>2663</v>
      </c>
      <c r="H397" s="7" t="s">
        <v>2214</v>
      </c>
      <c r="I397" s="7" t="s">
        <v>34</v>
      </c>
      <c r="J397" s="8" t="s">
        <v>2215</v>
      </c>
      <c r="K397" s="7" t="s">
        <v>1163</v>
      </c>
      <c r="L397" s="7" t="s">
        <v>1164</v>
      </c>
      <c r="M397" s="7" t="s">
        <v>2216</v>
      </c>
      <c r="N397" s="6">
        <v>0</v>
      </c>
      <c r="O397" s="6">
        <v>2</v>
      </c>
      <c r="P397" s="6">
        <v>0</v>
      </c>
      <c r="Q397" s="6" t="s">
        <v>31</v>
      </c>
      <c r="R397" s="6"/>
      <c r="S397" s="6"/>
      <c r="T397" s="7"/>
      <c r="U397" s="7"/>
      <c r="V397" s="6">
        <v>0</v>
      </c>
      <c r="W397" s="6">
        <v>4</v>
      </c>
      <c r="X397" s="8" t="s">
        <v>1166</v>
      </c>
      <c r="Y397" s="6">
        <v>5</v>
      </c>
      <c r="Z397" s="9">
        <f t="shared" si="6"/>
        <v>0</v>
      </c>
      <c r="AA397" s="10" t="str">
        <f t="shared" si="7"/>
        <v/>
      </c>
      <c r="AB397" s="10" t="str">
        <f t="shared" si="10"/>
        <v/>
      </c>
      <c r="AC397" s="11">
        <f t="shared" si="8"/>
        <v>0</v>
      </c>
      <c r="AD397" s="11">
        <f t="shared" si="9"/>
        <v>0</v>
      </c>
    </row>
    <row r="398" spans="1:30" ht="15.75" customHeight="1">
      <c r="A398" s="6">
        <v>435</v>
      </c>
      <c r="B398" s="7" t="s">
        <v>2217</v>
      </c>
      <c r="C398" s="6">
        <v>0</v>
      </c>
      <c r="D398" s="6" t="s">
        <v>31</v>
      </c>
      <c r="E398" s="7"/>
      <c r="F398" s="7" t="s">
        <v>2218</v>
      </c>
      <c r="G398" s="6">
        <v>2231</v>
      </c>
      <c r="H398" s="7" t="s">
        <v>55</v>
      </c>
      <c r="I398" s="7" t="s">
        <v>34</v>
      </c>
      <c r="J398" s="8" t="s">
        <v>2219</v>
      </c>
      <c r="K398" s="7" t="s">
        <v>1875</v>
      </c>
      <c r="L398" s="7" t="s">
        <v>1876</v>
      </c>
      <c r="M398" s="7" t="s">
        <v>2220</v>
      </c>
      <c r="N398" s="6">
        <v>0</v>
      </c>
      <c r="O398" s="6">
        <v>0</v>
      </c>
      <c r="P398" s="6">
        <v>0</v>
      </c>
      <c r="Q398" s="6" t="s">
        <v>31</v>
      </c>
      <c r="R398" s="6"/>
      <c r="S398" s="6"/>
      <c r="T398" s="7"/>
      <c r="U398" s="7"/>
      <c r="V398" s="6">
        <v>0</v>
      </c>
      <c r="W398" s="6">
        <v>0</v>
      </c>
      <c r="X398" s="8" t="s">
        <v>1878</v>
      </c>
      <c r="Y398" s="6">
        <v>5</v>
      </c>
      <c r="Z398" s="9">
        <f t="shared" si="6"/>
        <v>0</v>
      </c>
      <c r="AA398" s="10" t="str">
        <f t="shared" si="7"/>
        <v/>
      </c>
      <c r="AB398" s="10" t="str">
        <f t="shared" si="10"/>
        <v/>
      </c>
      <c r="AC398" s="11">
        <f t="shared" si="8"/>
        <v>0</v>
      </c>
      <c r="AD398" s="11">
        <f t="shared" si="9"/>
        <v>0</v>
      </c>
    </row>
    <row r="399" spans="1:30" ht="15.75" customHeight="1">
      <c r="A399" s="6">
        <v>436</v>
      </c>
      <c r="B399" s="7" t="s">
        <v>2221</v>
      </c>
      <c r="C399" s="6">
        <v>365000</v>
      </c>
      <c r="D399" s="6" t="s">
        <v>31</v>
      </c>
      <c r="E399" s="7"/>
      <c r="F399" s="7" t="s">
        <v>2222</v>
      </c>
      <c r="G399" s="6">
        <v>1394</v>
      </c>
      <c r="H399" s="7" t="s">
        <v>672</v>
      </c>
      <c r="I399" s="7" t="s">
        <v>673</v>
      </c>
      <c r="J399" s="8" t="s">
        <v>2223</v>
      </c>
      <c r="K399" s="7" t="s">
        <v>1774</v>
      </c>
      <c r="L399" s="7" t="s">
        <v>1775</v>
      </c>
      <c r="M399" s="7" t="s">
        <v>2224</v>
      </c>
      <c r="N399" s="6">
        <v>0</v>
      </c>
      <c r="O399" s="6">
        <v>28</v>
      </c>
      <c r="P399" s="6">
        <v>0</v>
      </c>
      <c r="Q399" s="6" t="s">
        <v>31</v>
      </c>
      <c r="R399" s="6"/>
      <c r="S399" s="6"/>
      <c r="T399" s="7"/>
      <c r="U399" s="7"/>
      <c r="V399" s="6">
        <v>0</v>
      </c>
      <c r="W399" s="6">
        <v>48</v>
      </c>
      <c r="X399" s="8" t="s">
        <v>1777</v>
      </c>
      <c r="Y399" s="6">
        <v>5</v>
      </c>
      <c r="Z399" s="9">
        <f t="shared" si="6"/>
        <v>0</v>
      </c>
      <c r="AA399" s="10" t="str">
        <f t="shared" si="7"/>
        <v/>
      </c>
      <c r="AB399" s="10" t="str">
        <f t="shared" si="10"/>
        <v/>
      </c>
      <c r="AC399" s="11">
        <f t="shared" si="8"/>
        <v>0</v>
      </c>
      <c r="AD399" s="11">
        <f t="shared" si="9"/>
        <v>0</v>
      </c>
    </row>
    <row r="400" spans="1:30" ht="15.75" customHeight="1">
      <c r="A400" s="6">
        <v>437</v>
      </c>
      <c r="B400" s="7" t="s">
        <v>2225</v>
      </c>
      <c r="C400" s="6">
        <v>2598000</v>
      </c>
      <c r="D400" s="6" t="s">
        <v>31</v>
      </c>
      <c r="E400" s="7"/>
      <c r="F400" s="7" t="s">
        <v>2226</v>
      </c>
      <c r="G400" s="6">
        <v>4325</v>
      </c>
      <c r="H400" s="7" t="s">
        <v>2227</v>
      </c>
      <c r="I400" s="7" t="s">
        <v>34</v>
      </c>
      <c r="J400" s="8" t="s">
        <v>2228</v>
      </c>
      <c r="K400" s="7" t="s">
        <v>905</v>
      </c>
      <c r="L400" s="7" t="s">
        <v>906</v>
      </c>
      <c r="M400" s="7" t="s">
        <v>2229</v>
      </c>
      <c r="N400" s="6">
        <v>0</v>
      </c>
      <c r="O400" s="6">
        <v>5</v>
      </c>
      <c r="P400" s="6">
        <v>0</v>
      </c>
      <c r="Q400" s="6" t="s">
        <v>31</v>
      </c>
      <c r="R400" s="6"/>
      <c r="S400" s="6"/>
      <c r="T400" s="7"/>
      <c r="U400" s="7"/>
      <c r="V400" s="6">
        <v>1</v>
      </c>
      <c r="W400" s="6">
        <v>109</v>
      </c>
      <c r="X400" s="8" t="s">
        <v>908</v>
      </c>
      <c r="Y400" s="6">
        <v>11</v>
      </c>
      <c r="Z400" s="9">
        <f t="shared" si="6"/>
        <v>30</v>
      </c>
      <c r="AA400" s="10" t="str">
        <f t="shared" si="7"/>
        <v/>
      </c>
      <c r="AB400" s="10" t="str">
        <f t="shared" si="10"/>
        <v/>
      </c>
      <c r="AC400" s="11">
        <f t="shared" si="8"/>
        <v>1</v>
      </c>
      <c r="AD400" s="11">
        <f t="shared" si="9"/>
        <v>30</v>
      </c>
    </row>
    <row r="401" spans="1:30" ht="15.75" customHeight="1">
      <c r="A401" s="6">
        <v>438</v>
      </c>
      <c r="B401" s="7" t="s">
        <v>1154</v>
      </c>
      <c r="C401" s="6">
        <v>845000</v>
      </c>
      <c r="D401" s="6" t="s">
        <v>31</v>
      </c>
      <c r="E401" s="7"/>
      <c r="F401" s="7" t="s">
        <v>2230</v>
      </c>
      <c r="G401" s="6">
        <v>2024</v>
      </c>
      <c r="H401" s="7" t="s">
        <v>2231</v>
      </c>
      <c r="I401" s="7" t="s">
        <v>34</v>
      </c>
      <c r="J401" s="8" t="s">
        <v>2232</v>
      </c>
      <c r="K401" s="7" t="s">
        <v>1061</v>
      </c>
      <c r="L401" s="7" t="s">
        <v>1062</v>
      </c>
      <c r="M401" s="7" t="s">
        <v>2233</v>
      </c>
      <c r="N401" s="6">
        <v>0</v>
      </c>
      <c r="O401" s="6">
        <v>0</v>
      </c>
      <c r="P401" s="6">
        <v>0</v>
      </c>
      <c r="Q401" s="6" t="s">
        <v>31</v>
      </c>
      <c r="R401" s="6"/>
      <c r="S401" s="6"/>
      <c r="T401" s="7"/>
      <c r="U401" s="7"/>
      <c r="V401" s="6">
        <v>1</v>
      </c>
      <c r="W401" s="6">
        <v>5</v>
      </c>
      <c r="X401" s="8" t="s">
        <v>1064</v>
      </c>
      <c r="Y401" s="6">
        <v>9</v>
      </c>
      <c r="Z401" s="9">
        <f t="shared" si="6"/>
        <v>30</v>
      </c>
      <c r="AA401" s="10" t="str">
        <f t="shared" si="7"/>
        <v/>
      </c>
      <c r="AB401" s="10" t="str">
        <f t="shared" si="10"/>
        <v/>
      </c>
      <c r="AC401" s="11">
        <f t="shared" si="8"/>
        <v>1</v>
      </c>
      <c r="AD401" s="11">
        <f t="shared" si="9"/>
        <v>30</v>
      </c>
    </row>
    <row r="402" spans="1:30" ht="15.75" customHeight="1">
      <c r="A402" s="6">
        <v>439</v>
      </c>
      <c r="B402" s="7" t="s">
        <v>2234</v>
      </c>
      <c r="C402" s="6">
        <v>3120000</v>
      </c>
      <c r="D402" s="6" t="s">
        <v>31</v>
      </c>
      <c r="E402" s="7"/>
      <c r="F402" s="7" t="s">
        <v>2235</v>
      </c>
      <c r="G402" s="6">
        <v>1336</v>
      </c>
      <c r="H402" s="7" t="s">
        <v>345</v>
      </c>
      <c r="I402" s="7" t="s">
        <v>34</v>
      </c>
      <c r="J402" s="8" t="s">
        <v>2236</v>
      </c>
      <c r="K402" s="7" t="s">
        <v>1402</v>
      </c>
      <c r="L402" s="7" t="s">
        <v>1403</v>
      </c>
      <c r="M402" s="7" t="s">
        <v>2237</v>
      </c>
      <c r="N402" s="6">
        <v>0</v>
      </c>
      <c r="O402" s="6">
        <v>3</v>
      </c>
      <c r="P402" s="6">
        <v>0</v>
      </c>
      <c r="Q402" s="6" t="s">
        <v>31</v>
      </c>
      <c r="R402" s="6"/>
      <c r="S402" s="6"/>
      <c r="T402" s="7"/>
      <c r="U402" s="7"/>
      <c r="V402" s="6">
        <v>0</v>
      </c>
      <c r="W402" s="6">
        <v>18</v>
      </c>
      <c r="X402" s="8" t="s">
        <v>1405</v>
      </c>
      <c r="Y402" s="6">
        <v>11</v>
      </c>
      <c r="Z402" s="9">
        <f t="shared" si="6"/>
        <v>0</v>
      </c>
      <c r="AA402" s="10" t="str">
        <f t="shared" si="7"/>
        <v/>
      </c>
      <c r="AB402" s="10" t="str">
        <f t="shared" si="10"/>
        <v/>
      </c>
      <c r="AC402" s="11">
        <f t="shared" si="8"/>
        <v>0</v>
      </c>
      <c r="AD402" s="11">
        <f t="shared" si="9"/>
        <v>0</v>
      </c>
    </row>
    <row r="403" spans="1:30" ht="15.75" customHeight="1">
      <c r="A403" s="6">
        <v>440</v>
      </c>
      <c r="B403" s="7" t="s">
        <v>2238</v>
      </c>
      <c r="C403" s="6">
        <v>1782000</v>
      </c>
      <c r="D403" s="6" t="s">
        <v>31</v>
      </c>
      <c r="E403" s="7"/>
      <c r="F403" s="7" t="s">
        <v>2239</v>
      </c>
      <c r="G403" s="6">
        <v>1903</v>
      </c>
      <c r="H403" s="7" t="s">
        <v>2183</v>
      </c>
      <c r="I403" s="7" t="s">
        <v>34</v>
      </c>
      <c r="J403" s="8" t="s">
        <v>2240</v>
      </c>
      <c r="K403" s="7" t="s">
        <v>1142</v>
      </c>
      <c r="L403" s="7" t="s">
        <v>1143</v>
      </c>
      <c r="M403" s="7" t="s">
        <v>2241</v>
      </c>
      <c r="N403" s="6">
        <v>0</v>
      </c>
      <c r="O403" s="6">
        <v>15</v>
      </c>
      <c r="P403" s="6">
        <v>0</v>
      </c>
      <c r="Q403" s="6" t="s">
        <v>31</v>
      </c>
      <c r="R403" s="6"/>
      <c r="S403" s="6"/>
      <c r="T403" s="7"/>
      <c r="U403" s="7"/>
      <c r="V403" s="6">
        <v>0</v>
      </c>
      <c r="W403" s="6">
        <v>33</v>
      </c>
      <c r="X403" s="8" t="s">
        <v>1145</v>
      </c>
      <c r="Y403" s="6">
        <v>7</v>
      </c>
      <c r="Z403" s="9">
        <f t="shared" si="6"/>
        <v>0</v>
      </c>
      <c r="AA403" s="10" t="str">
        <f t="shared" si="7"/>
        <v/>
      </c>
      <c r="AB403" s="10" t="str">
        <f t="shared" si="10"/>
        <v/>
      </c>
      <c r="AC403" s="11">
        <f t="shared" si="8"/>
        <v>0</v>
      </c>
      <c r="AD403" s="11">
        <f t="shared" si="9"/>
        <v>0</v>
      </c>
    </row>
    <row r="404" spans="1:30" ht="15.75" customHeight="1">
      <c r="A404" s="6">
        <v>441</v>
      </c>
      <c r="B404" s="7" t="s">
        <v>369</v>
      </c>
      <c r="C404" s="6">
        <v>5685000</v>
      </c>
      <c r="D404" s="6" t="s">
        <v>31</v>
      </c>
      <c r="E404" s="7"/>
      <c r="F404" s="7" t="s">
        <v>2242</v>
      </c>
      <c r="G404" s="6">
        <v>1818</v>
      </c>
      <c r="H404" s="7" t="s">
        <v>55</v>
      </c>
      <c r="I404" s="7" t="s">
        <v>34</v>
      </c>
      <c r="J404" s="8" t="s">
        <v>2243</v>
      </c>
      <c r="K404" s="7" t="s">
        <v>1889</v>
      </c>
      <c r="L404" s="7" t="s">
        <v>1890</v>
      </c>
      <c r="M404" s="7" t="s">
        <v>2244</v>
      </c>
      <c r="N404" s="6">
        <v>0</v>
      </c>
      <c r="O404" s="6">
        <v>20</v>
      </c>
      <c r="P404" s="6">
        <v>0</v>
      </c>
      <c r="Q404" s="6" t="s">
        <v>31</v>
      </c>
      <c r="R404" s="6"/>
      <c r="S404" s="6"/>
      <c r="T404" s="7"/>
      <c r="U404" s="7"/>
      <c r="V404" s="6">
        <v>0</v>
      </c>
      <c r="W404" s="6">
        <v>67</v>
      </c>
      <c r="X404" s="8" t="s">
        <v>1892</v>
      </c>
      <c r="Y404" s="6">
        <v>10</v>
      </c>
      <c r="Z404" s="9">
        <f t="shared" si="6"/>
        <v>0</v>
      </c>
      <c r="AA404" s="10" t="str">
        <f t="shared" si="7"/>
        <v/>
      </c>
      <c r="AB404" s="10" t="str">
        <f t="shared" si="10"/>
        <v/>
      </c>
      <c r="AC404" s="11">
        <f t="shared" si="8"/>
        <v>0</v>
      </c>
      <c r="AD404" s="11">
        <f t="shared" si="9"/>
        <v>0</v>
      </c>
    </row>
    <row r="405" spans="1:30" ht="15.75" customHeight="1">
      <c r="A405" s="6">
        <v>442</v>
      </c>
      <c r="B405" s="7" t="s">
        <v>2056</v>
      </c>
      <c r="C405" s="6">
        <v>923000</v>
      </c>
      <c r="D405" s="6" t="s">
        <v>31</v>
      </c>
      <c r="E405" s="7"/>
      <c r="F405" s="7" t="s">
        <v>2245</v>
      </c>
      <c r="G405" s="6">
        <v>1012</v>
      </c>
      <c r="H405" s="7" t="s">
        <v>55</v>
      </c>
      <c r="I405" s="7" t="s">
        <v>34</v>
      </c>
      <c r="J405" s="8" t="s">
        <v>2246</v>
      </c>
      <c r="K405" s="7" t="s">
        <v>2060</v>
      </c>
      <c r="L405" s="7" t="s">
        <v>2061</v>
      </c>
      <c r="M405" s="7" t="s">
        <v>2247</v>
      </c>
      <c r="N405" s="6">
        <v>0</v>
      </c>
      <c r="O405" s="6">
        <v>3</v>
      </c>
      <c r="P405" s="6">
        <v>0</v>
      </c>
      <c r="Q405" s="6" t="s">
        <v>31</v>
      </c>
      <c r="R405" s="6"/>
      <c r="S405" s="6"/>
      <c r="T405" s="7"/>
      <c r="U405" s="7"/>
      <c r="V405" s="6">
        <v>0</v>
      </c>
      <c r="W405" s="6">
        <v>0</v>
      </c>
      <c r="X405" s="8" t="s">
        <v>2063</v>
      </c>
      <c r="Y405" s="6">
        <v>6</v>
      </c>
      <c r="Z405" s="9">
        <f t="shared" si="6"/>
        <v>0</v>
      </c>
      <c r="AA405" s="10" t="str">
        <f t="shared" si="7"/>
        <v/>
      </c>
      <c r="AB405" s="10" t="str">
        <f t="shared" si="10"/>
        <v/>
      </c>
      <c r="AC405" s="11">
        <f t="shared" si="8"/>
        <v>0</v>
      </c>
      <c r="AD405" s="11">
        <f t="shared" si="9"/>
        <v>0</v>
      </c>
    </row>
    <row r="406" spans="1:30" ht="15.75" customHeight="1">
      <c r="A406" s="6">
        <v>443</v>
      </c>
      <c r="B406" s="7" t="s">
        <v>2248</v>
      </c>
      <c r="C406" s="6">
        <v>2888000</v>
      </c>
      <c r="D406" s="6" t="s">
        <v>31</v>
      </c>
      <c r="E406" s="7"/>
      <c r="F406" s="7" t="s">
        <v>2249</v>
      </c>
      <c r="G406" s="6">
        <v>4295</v>
      </c>
      <c r="H406" s="7" t="s">
        <v>2250</v>
      </c>
      <c r="I406" s="7" t="s">
        <v>34</v>
      </c>
      <c r="J406" s="8" t="s">
        <v>2251</v>
      </c>
      <c r="K406" s="7" t="s">
        <v>905</v>
      </c>
      <c r="L406" s="7" t="s">
        <v>906</v>
      </c>
      <c r="M406" s="7" t="s">
        <v>2252</v>
      </c>
      <c r="N406" s="6">
        <v>0</v>
      </c>
      <c r="O406" s="6">
        <v>5</v>
      </c>
      <c r="P406" s="6">
        <v>0</v>
      </c>
      <c r="Q406" s="6" t="s">
        <v>31</v>
      </c>
      <c r="R406" s="6"/>
      <c r="S406" s="6"/>
      <c r="T406" s="7"/>
      <c r="U406" s="7"/>
      <c r="V406" s="6">
        <v>0</v>
      </c>
      <c r="W406" s="6">
        <v>123</v>
      </c>
      <c r="X406" s="8" t="s">
        <v>908</v>
      </c>
      <c r="Y406" s="6">
        <v>11</v>
      </c>
      <c r="Z406" s="9">
        <f t="shared" si="6"/>
        <v>0</v>
      </c>
      <c r="AA406" s="10" t="str">
        <f t="shared" si="7"/>
        <v/>
      </c>
      <c r="AB406" s="10" t="str">
        <f t="shared" si="10"/>
        <v/>
      </c>
      <c r="AC406" s="11">
        <f t="shared" si="8"/>
        <v>0</v>
      </c>
      <c r="AD406" s="11">
        <f t="shared" si="9"/>
        <v>0</v>
      </c>
    </row>
    <row r="407" spans="1:30" ht="15.75" customHeight="1">
      <c r="A407" s="6">
        <v>444</v>
      </c>
      <c r="B407" s="7" t="s">
        <v>304</v>
      </c>
      <c r="C407" s="6">
        <v>520000</v>
      </c>
      <c r="D407" s="6" t="s">
        <v>31</v>
      </c>
      <c r="E407" s="7"/>
      <c r="F407" s="7" t="s">
        <v>2253</v>
      </c>
      <c r="G407" s="6">
        <v>2706</v>
      </c>
      <c r="H407" s="7" t="s">
        <v>273</v>
      </c>
      <c r="I407" s="7" t="s">
        <v>34</v>
      </c>
      <c r="J407" s="8" t="s">
        <v>2254</v>
      </c>
      <c r="K407" s="7" t="s">
        <v>1163</v>
      </c>
      <c r="L407" s="7" t="s">
        <v>1164</v>
      </c>
      <c r="M407" s="7" t="s">
        <v>2255</v>
      </c>
      <c r="N407" s="6">
        <v>0</v>
      </c>
      <c r="O407" s="6">
        <v>2</v>
      </c>
      <c r="P407" s="6">
        <v>0</v>
      </c>
      <c r="Q407" s="6" t="s">
        <v>31</v>
      </c>
      <c r="R407" s="6"/>
      <c r="S407" s="6"/>
      <c r="T407" s="7"/>
      <c r="U407" s="7"/>
      <c r="V407" s="6">
        <v>0</v>
      </c>
      <c r="W407" s="6">
        <v>23</v>
      </c>
      <c r="X407" s="8" t="s">
        <v>1166</v>
      </c>
      <c r="Y407" s="6">
        <v>4</v>
      </c>
      <c r="Z407" s="9">
        <f t="shared" si="6"/>
        <v>0</v>
      </c>
      <c r="AA407" s="10" t="str">
        <f t="shared" si="7"/>
        <v/>
      </c>
      <c r="AB407" s="10" t="str">
        <f t="shared" si="10"/>
        <v/>
      </c>
      <c r="AC407" s="11">
        <f t="shared" si="8"/>
        <v>0</v>
      </c>
      <c r="AD407" s="11">
        <f t="shared" si="9"/>
        <v>0</v>
      </c>
    </row>
    <row r="408" spans="1:30" ht="15.75" customHeight="1">
      <c r="A408" s="6">
        <v>445</v>
      </c>
      <c r="B408" s="7" t="s">
        <v>1217</v>
      </c>
      <c r="C408" s="6">
        <v>630000</v>
      </c>
      <c r="D408" s="6" t="s">
        <v>31</v>
      </c>
      <c r="E408" s="7"/>
      <c r="F408" s="7" t="s">
        <v>2256</v>
      </c>
      <c r="G408" s="6">
        <v>1275</v>
      </c>
      <c r="H408" s="7" t="s">
        <v>2257</v>
      </c>
      <c r="I408" s="7" t="s">
        <v>34</v>
      </c>
      <c r="J408" s="8" t="s">
        <v>2258</v>
      </c>
      <c r="K408" s="7" t="s">
        <v>1989</v>
      </c>
      <c r="L408" s="7" t="s">
        <v>1990</v>
      </c>
      <c r="M408" s="7" t="s">
        <v>2259</v>
      </c>
      <c r="N408" s="6">
        <v>0</v>
      </c>
      <c r="O408" s="6">
        <v>0</v>
      </c>
      <c r="P408" s="6">
        <v>0</v>
      </c>
      <c r="Q408" s="6" t="s">
        <v>31</v>
      </c>
      <c r="R408" s="6"/>
      <c r="S408" s="6"/>
      <c r="T408" s="7"/>
      <c r="U408" s="7"/>
      <c r="V408" s="6">
        <v>0</v>
      </c>
      <c r="W408" s="6">
        <v>9</v>
      </c>
      <c r="X408" s="8" t="s">
        <v>1992</v>
      </c>
      <c r="Y408" s="6">
        <v>10</v>
      </c>
      <c r="Z408" s="9">
        <f t="shared" si="6"/>
        <v>0</v>
      </c>
      <c r="AA408" s="10" t="str">
        <f t="shared" si="7"/>
        <v/>
      </c>
      <c r="AB408" s="10" t="str">
        <f t="shared" si="10"/>
        <v/>
      </c>
      <c r="AC408" s="11">
        <f t="shared" si="8"/>
        <v>0</v>
      </c>
      <c r="AD408" s="11">
        <f t="shared" si="9"/>
        <v>0</v>
      </c>
    </row>
    <row r="409" spans="1:30" ht="15.75" customHeight="1">
      <c r="A409" s="6">
        <v>446</v>
      </c>
      <c r="B409" s="7" t="s">
        <v>53</v>
      </c>
      <c r="C409" s="6">
        <v>700000</v>
      </c>
      <c r="D409" s="6" t="s">
        <v>31</v>
      </c>
      <c r="E409" s="7"/>
      <c r="F409" s="7" t="s">
        <v>2260</v>
      </c>
      <c r="G409" s="6">
        <v>660</v>
      </c>
      <c r="H409" s="7" t="s">
        <v>672</v>
      </c>
      <c r="I409" s="7" t="s">
        <v>673</v>
      </c>
      <c r="J409" s="8" t="s">
        <v>2261</v>
      </c>
      <c r="K409" s="7" t="s">
        <v>1774</v>
      </c>
      <c r="L409" s="7" t="s">
        <v>1775</v>
      </c>
      <c r="M409" s="7" t="s">
        <v>2262</v>
      </c>
      <c r="N409" s="6">
        <v>0</v>
      </c>
      <c r="O409" s="6">
        <v>28</v>
      </c>
      <c r="P409" s="6">
        <v>0</v>
      </c>
      <c r="Q409" s="6" t="s">
        <v>31</v>
      </c>
      <c r="R409" s="6"/>
      <c r="S409" s="6"/>
      <c r="T409" s="7"/>
      <c r="U409" s="7"/>
      <c r="V409" s="6">
        <v>0</v>
      </c>
      <c r="W409" s="6">
        <v>19</v>
      </c>
      <c r="X409" s="8" t="s">
        <v>1777</v>
      </c>
      <c r="Y409" s="6">
        <v>6</v>
      </c>
      <c r="Z409" s="9">
        <f t="shared" si="6"/>
        <v>0</v>
      </c>
      <c r="AA409" s="10" t="str">
        <f t="shared" si="7"/>
        <v/>
      </c>
      <c r="AB409" s="10" t="str">
        <f t="shared" si="10"/>
        <v/>
      </c>
      <c r="AC409" s="11">
        <f t="shared" si="8"/>
        <v>0</v>
      </c>
      <c r="AD409" s="11">
        <f t="shared" si="9"/>
        <v>0</v>
      </c>
    </row>
    <row r="410" spans="1:30" ht="15.75" customHeight="1">
      <c r="A410" s="6">
        <v>447</v>
      </c>
      <c r="B410" s="7" t="s">
        <v>2263</v>
      </c>
      <c r="C410" s="6">
        <v>3100000</v>
      </c>
      <c r="D410" s="6" t="s">
        <v>31</v>
      </c>
      <c r="E410" s="7"/>
      <c r="F410" s="7" t="s">
        <v>2264</v>
      </c>
      <c r="G410" s="6">
        <v>2633</v>
      </c>
      <c r="H410" s="7" t="s">
        <v>2265</v>
      </c>
      <c r="I410" s="7" t="s">
        <v>34</v>
      </c>
      <c r="J410" s="8" t="s">
        <v>2266</v>
      </c>
      <c r="K410" s="7" t="s">
        <v>1944</v>
      </c>
      <c r="L410" s="7" t="s">
        <v>1945</v>
      </c>
      <c r="M410" s="7" t="s">
        <v>2267</v>
      </c>
      <c r="N410" s="6">
        <v>0</v>
      </c>
      <c r="O410" s="6">
        <v>4</v>
      </c>
      <c r="P410" s="6">
        <v>0</v>
      </c>
      <c r="Q410" s="6" t="s">
        <v>31</v>
      </c>
      <c r="R410" s="6"/>
      <c r="S410" s="6"/>
      <c r="T410" s="7"/>
      <c r="U410" s="7"/>
      <c r="V410" s="6">
        <v>0</v>
      </c>
      <c r="W410" s="6">
        <v>46</v>
      </c>
      <c r="X410" s="8" t="s">
        <v>1947</v>
      </c>
      <c r="Y410" s="6">
        <v>8</v>
      </c>
      <c r="Z410" s="9">
        <f t="shared" si="6"/>
        <v>0</v>
      </c>
      <c r="AA410" s="10" t="str">
        <f t="shared" si="7"/>
        <v/>
      </c>
      <c r="AB410" s="10" t="str">
        <f t="shared" si="10"/>
        <v/>
      </c>
      <c r="AC410" s="11">
        <f t="shared" si="8"/>
        <v>0</v>
      </c>
      <c r="AD410" s="11">
        <f t="shared" si="9"/>
        <v>0</v>
      </c>
    </row>
    <row r="411" spans="1:30" ht="15.75" customHeight="1">
      <c r="A411" s="6">
        <v>448</v>
      </c>
      <c r="B411" s="7" t="s">
        <v>1154</v>
      </c>
      <c r="C411" s="6">
        <v>677000</v>
      </c>
      <c r="D411" s="6" t="s">
        <v>31</v>
      </c>
      <c r="E411" s="7"/>
      <c r="F411" s="7" t="s">
        <v>2268</v>
      </c>
      <c r="G411" s="6">
        <v>2024</v>
      </c>
      <c r="H411" s="7" t="s">
        <v>2269</v>
      </c>
      <c r="I411" s="7" t="s">
        <v>34</v>
      </c>
      <c r="J411" s="8" t="s">
        <v>2270</v>
      </c>
      <c r="K411" s="7" t="s">
        <v>1061</v>
      </c>
      <c r="L411" s="7" t="s">
        <v>1062</v>
      </c>
      <c r="M411" s="7" t="s">
        <v>2271</v>
      </c>
      <c r="N411" s="6">
        <v>0</v>
      </c>
      <c r="O411" s="6">
        <v>0</v>
      </c>
      <c r="P411" s="6">
        <v>0</v>
      </c>
      <c r="Q411" s="6" t="s">
        <v>31</v>
      </c>
      <c r="R411" s="6"/>
      <c r="S411" s="6"/>
      <c r="T411" s="7"/>
      <c r="U411" s="7"/>
      <c r="V411" s="6">
        <v>0</v>
      </c>
      <c r="W411" s="6">
        <v>5</v>
      </c>
      <c r="X411" s="8" t="s">
        <v>1064</v>
      </c>
      <c r="Y411" s="6">
        <v>9</v>
      </c>
      <c r="Z411" s="9">
        <f t="shared" si="6"/>
        <v>0</v>
      </c>
      <c r="AA411" s="10" t="str">
        <f t="shared" si="7"/>
        <v/>
      </c>
      <c r="AB411" s="10" t="str">
        <f t="shared" si="10"/>
        <v/>
      </c>
      <c r="AC411" s="11">
        <f t="shared" si="8"/>
        <v>0</v>
      </c>
      <c r="AD411" s="11">
        <f t="shared" si="9"/>
        <v>0</v>
      </c>
    </row>
    <row r="412" spans="1:30" ht="15.75" customHeight="1">
      <c r="A412" s="6">
        <v>449</v>
      </c>
      <c r="B412" s="7" t="s">
        <v>1570</v>
      </c>
      <c r="C412" s="6">
        <v>275000</v>
      </c>
      <c r="D412" s="6" t="s">
        <v>31</v>
      </c>
      <c r="E412" s="7"/>
      <c r="F412" s="7" t="s">
        <v>2272</v>
      </c>
      <c r="G412" s="6">
        <v>2669</v>
      </c>
      <c r="H412" s="7" t="s">
        <v>2273</v>
      </c>
      <c r="I412" s="7" t="s">
        <v>34</v>
      </c>
      <c r="J412" s="8" t="s">
        <v>2274</v>
      </c>
      <c r="K412" s="7" t="s">
        <v>1163</v>
      </c>
      <c r="L412" s="7" t="s">
        <v>1164</v>
      </c>
      <c r="M412" s="7" t="s">
        <v>2275</v>
      </c>
      <c r="N412" s="6">
        <v>0</v>
      </c>
      <c r="O412" s="6">
        <v>2</v>
      </c>
      <c r="P412" s="6">
        <v>0</v>
      </c>
      <c r="Q412" s="6" t="s">
        <v>31</v>
      </c>
      <c r="R412" s="6"/>
      <c r="S412" s="6"/>
      <c r="T412" s="7"/>
      <c r="U412" s="7"/>
      <c r="V412" s="6">
        <v>0</v>
      </c>
      <c r="W412" s="6">
        <v>44</v>
      </c>
      <c r="X412" s="8" t="s">
        <v>1166</v>
      </c>
      <c r="Y412" s="6">
        <v>4</v>
      </c>
      <c r="Z412" s="9">
        <f t="shared" si="6"/>
        <v>0</v>
      </c>
      <c r="AA412" s="10" t="str">
        <f t="shared" si="7"/>
        <v/>
      </c>
      <c r="AB412" s="10" t="str">
        <f t="shared" si="10"/>
        <v/>
      </c>
      <c r="AC412" s="11">
        <f t="shared" si="8"/>
        <v>0</v>
      </c>
      <c r="AD412" s="11">
        <f t="shared" si="9"/>
        <v>0</v>
      </c>
    </row>
    <row r="413" spans="1:30" ht="15.75" customHeight="1">
      <c r="A413" s="6">
        <v>450</v>
      </c>
      <c r="B413" s="7" t="s">
        <v>369</v>
      </c>
      <c r="C413" s="6">
        <v>7099000</v>
      </c>
      <c r="D413" s="6" t="s">
        <v>31</v>
      </c>
      <c r="E413" s="7"/>
      <c r="F413" s="7" t="s">
        <v>2276</v>
      </c>
      <c r="G413" s="6">
        <v>1820</v>
      </c>
      <c r="H413" s="7" t="s">
        <v>55</v>
      </c>
      <c r="I413" s="7" t="s">
        <v>34</v>
      </c>
      <c r="J413" s="8" t="s">
        <v>2277</v>
      </c>
      <c r="K413" s="7" t="s">
        <v>1889</v>
      </c>
      <c r="L413" s="7" t="s">
        <v>1890</v>
      </c>
      <c r="M413" s="7" t="s">
        <v>2278</v>
      </c>
      <c r="N413" s="6">
        <v>0</v>
      </c>
      <c r="O413" s="6">
        <v>20</v>
      </c>
      <c r="P413" s="6">
        <v>0</v>
      </c>
      <c r="Q413" s="6" t="s">
        <v>31</v>
      </c>
      <c r="R413" s="6"/>
      <c r="S413" s="6"/>
      <c r="T413" s="7"/>
      <c r="U413" s="7"/>
      <c r="V413" s="6">
        <v>0</v>
      </c>
      <c r="W413" s="6">
        <v>31</v>
      </c>
      <c r="X413" s="8" t="s">
        <v>1892</v>
      </c>
      <c r="Y413" s="6">
        <v>10</v>
      </c>
      <c r="Z413" s="9">
        <f t="shared" si="6"/>
        <v>0</v>
      </c>
      <c r="AA413" s="10" t="str">
        <f t="shared" si="7"/>
        <v/>
      </c>
      <c r="AB413" s="10" t="str">
        <f t="shared" si="10"/>
        <v/>
      </c>
      <c r="AC413" s="11">
        <f t="shared" si="8"/>
        <v>0</v>
      </c>
      <c r="AD413" s="11">
        <f t="shared" si="9"/>
        <v>0</v>
      </c>
    </row>
    <row r="414" spans="1:30" ht="15.75" customHeight="1">
      <c r="A414" s="6">
        <v>453</v>
      </c>
      <c r="B414" s="7" t="s">
        <v>2117</v>
      </c>
      <c r="C414" s="6">
        <v>1104000</v>
      </c>
      <c r="D414" s="6" t="s">
        <v>31</v>
      </c>
      <c r="E414" s="7"/>
      <c r="F414" s="7" t="s">
        <v>2279</v>
      </c>
      <c r="G414" s="6">
        <v>3048</v>
      </c>
      <c r="H414" s="7" t="s">
        <v>2280</v>
      </c>
      <c r="I414" s="7" t="s">
        <v>34</v>
      </c>
      <c r="J414" s="8" t="s">
        <v>2281</v>
      </c>
      <c r="K414" s="7" t="s">
        <v>2113</v>
      </c>
      <c r="L414" s="7" t="s">
        <v>2114</v>
      </c>
      <c r="M414" s="7" t="s">
        <v>2282</v>
      </c>
      <c r="N414" s="6">
        <v>0</v>
      </c>
      <c r="O414" s="6">
        <v>8</v>
      </c>
      <c r="P414" s="6">
        <v>0</v>
      </c>
      <c r="Q414" s="6" t="s">
        <v>31</v>
      </c>
      <c r="R414" s="6" t="s">
        <v>39</v>
      </c>
      <c r="S414" s="6"/>
      <c r="T414" s="7"/>
      <c r="U414" s="7"/>
      <c r="V414" s="6">
        <v>25</v>
      </c>
      <c r="W414" s="6">
        <v>872</v>
      </c>
      <c r="X414" s="8" t="s">
        <v>2116</v>
      </c>
      <c r="Y414" s="6">
        <v>10</v>
      </c>
      <c r="Z414" s="9">
        <f t="shared" si="6"/>
        <v>750</v>
      </c>
      <c r="AA414" s="10">
        <f t="shared" si="7"/>
        <v>25</v>
      </c>
      <c r="AB414" s="10">
        <f t="shared" si="10"/>
        <v>750</v>
      </c>
      <c r="AC414" s="11" t="str">
        <f t="shared" si="8"/>
        <v/>
      </c>
      <c r="AD414" s="11" t="str">
        <f t="shared" si="9"/>
        <v/>
      </c>
    </row>
    <row r="415" spans="1:30" ht="15.75" customHeight="1">
      <c r="A415" s="6">
        <v>454</v>
      </c>
      <c r="B415" s="7" t="s">
        <v>2283</v>
      </c>
      <c r="C415" s="6">
        <v>580000</v>
      </c>
      <c r="D415" s="6" t="s">
        <v>31</v>
      </c>
      <c r="E415" s="7"/>
      <c r="F415" s="7" t="s">
        <v>2284</v>
      </c>
      <c r="G415" s="6">
        <v>2795</v>
      </c>
      <c r="H415" s="7" t="s">
        <v>1161</v>
      </c>
      <c r="I415" s="7" t="s">
        <v>34</v>
      </c>
      <c r="J415" s="8" t="s">
        <v>2285</v>
      </c>
      <c r="K415" s="7" t="s">
        <v>1163</v>
      </c>
      <c r="L415" s="7" t="s">
        <v>1164</v>
      </c>
      <c r="M415" s="7" t="s">
        <v>2286</v>
      </c>
      <c r="N415" s="6">
        <v>0</v>
      </c>
      <c r="O415" s="6">
        <v>2</v>
      </c>
      <c r="P415" s="6">
        <v>0</v>
      </c>
      <c r="Q415" s="6" t="s">
        <v>31</v>
      </c>
      <c r="R415" s="6"/>
      <c r="S415" s="6"/>
      <c r="T415" s="7"/>
      <c r="U415" s="7"/>
      <c r="V415" s="6">
        <v>0</v>
      </c>
      <c r="W415" s="6">
        <v>7</v>
      </c>
      <c r="X415" s="8" t="s">
        <v>1166</v>
      </c>
      <c r="Y415" s="6">
        <v>4</v>
      </c>
      <c r="Z415" s="9">
        <f t="shared" si="6"/>
        <v>0</v>
      </c>
      <c r="AA415" s="10" t="str">
        <f t="shared" si="7"/>
        <v/>
      </c>
      <c r="AB415" s="10" t="str">
        <f t="shared" si="10"/>
        <v/>
      </c>
      <c r="AC415" s="11">
        <f t="shared" si="8"/>
        <v>0</v>
      </c>
      <c r="AD415" s="11">
        <f t="shared" si="9"/>
        <v>0</v>
      </c>
    </row>
    <row r="416" spans="1:30" ht="15.75" customHeight="1">
      <c r="A416" s="6">
        <v>455</v>
      </c>
      <c r="B416" s="7" t="s">
        <v>1217</v>
      </c>
      <c r="C416" s="6">
        <v>630000</v>
      </c>
      <c r="D416" s="6" t="s">
        <v>31</v>
      </c>
      <c r="E416" s="7"/>
      <c r="F416" s="7" t="s">
        <v>2287</v>
      </c>
      <c r="G416" s="6">
        <v>1275</v>
      </c>
      <c r="H416" s="7" t="s">
        <v>2288</v>
      </c>
      <c r="I416" s="7" t="s">
        <v>34</v>
      </c>
      <c r="J416" s="8" t="s">
        <v>2289</v>
      </c>
      <c r="K416" s="7" t="s">
        <v>1989</v>
      </c>
      <c r="L416" s="7" t="s">
        <v>1990</v>
      </c>
      <c r="M416" s="7" t="s">
        <v>2290</v>
      </c>
      <c r="N416" s="6">
        <v>0</v>
      </c>
      <c r="O416" s="6">
        <v>0</v>
      </c>
      <c r="P416" s="6">
        <v>0</v>
      </c>
      <c r="Q416" s="6" t="s">
        <v>31</v>
      </c>
      <c r="R416" s="6"/>
      <c r="S416" s="6"/>
      <c r="T416" s="7"/>
      <c r="U416" s="7"/>
      <c r="V416" s="6">
        <v>0</v>
      </c>
      <c r="W416" s="6">
        <v>3</v>
      </c>
      <c r="X416" s="8" t="s">
        <v>1992</v>
      </c>
      <c r="Y416" s="6">
        <v>10</v>
      </c>
      <c r="Z416" s="9">
        <f t="shared" si="6"/>
        <v>0</v>
      </c>
      <c r="AA416" s="10" t="str">
        <f t="shared" si="7"/>
        <v/>
      </c>
      <c r="AB416" s="10" t="str">
        <f t="shared" si="10"/>
        <v/>
      </c>
      <c r="AC416" s="11">
        <f t="shared" si="8"/>
        <v>0</v>
      </c>
      <c r="AD416" s="11">
        <f t="shared" si="9"/>
        <v>0</v>
      </c>
    </row>
    <row r="417" spans="1:30" ht="15.75" customHeight="1">
      <c r="A417" s="6">
        <v>461</v>
      </c>
      <c r="B417" s="7" t="s">
        <v>2291</v>
      </c>
      <c r="C417" s="6">
        <v>3508000</v>
      </c>
      <c r="D417" s="6" t="s">
        <v>31</v>
      </c>
      <c r="E417" s="7"/>
      <c r="F417" s="7" t="s">
        <v>2292</v>
      </c>
      <c r="G417" s="6">
        <v>4310</v>
      </c>
      <c r="H417" s="7" t="s">
        <v>2293</v>
      </c>
      <c r="I417" s="7" t="s">
        <v>34</v>
      </c>
      <c r="J417" s="8" t="s">
        <v>2294</v>
      </c>
      <c r="K417" s="7" t="s">
        <v>905</v>
      </c>
      <c r="L417" s="7" t="s">
        <v>906</v>
      </c>
      <c r="M417" s="7" t="s">
        <v>2295</v>
      </c>
      <c r="N417" s="6">
        <v>0</v>
      </c>
      <c r="O417" s="6">
        <v>5</v>
      </c>
      <c r="P417" s="6">
        <v>0</v>
      </c>
      <c r="Q417" s="6" t="s">
        <v>31</v>
      </c>
      <c r="R417" s="6"/>
      <c r="S417" s="6"/>
      <c r="T417" s="7"/>
      <c r="U417" s="7"/>
      <c r="V417" s="6">
        <v>0</v>
      </c>
      <c r="W417" s="6">
        <v>95</v>
      </c>
      <c r="X417" s="8" t="s">
        <v>908</v>
      </c>
      <c r="Y417" s="6">
        <v>11</v>
      </c>
      <c r="Z417" s="9">
        <f t="shared" si="6"/>
        <v>0</v>
      </c>
      <c r="AA417" s="10" t="str">
        <f t="shared" si="7"/>
        <v/>
      </c>
      <c r="AB417" s="10" t="str">
        <f t="shared" si="10"/>
        <v/>
      </c>
      <c r="AC417" s="11">
        <f t="shared" si="8"/>
        <v>0</v>
      </c>
      <c r="AD417" s="11">
        <f t="shared" si="9"/>
        <v>0</v>
      </c>
    </row>
    <row r="418" spans="1:30" ht="15.75" customHeight="1">
      <c r="A418" s="6">
        <v>463</v>
      </c>
      <c r="B418" s="7" t="s">
        <v>369</v>
      </c>
      <c r="C418" s="6">
        <v>7080000</v>
      </c>
      <c r="D418" s="6" t="s">
        <v>31</v>
      </c>
      <c r="E418" s="7"/>
      <c r="F418" s="7" t="s">
        <v>2296</v>
      </c>
      <c r="G418" s="6">
        <v>1821</v>
      </c>
      <c r="H418" s="7" t="s">
        <v>55</v>
      </c>
      <c r="I418" s="7" t="s">
        <v>34</v>
      </c>
      <c r="J418" s="8" t="s">
        <v>2297</v>
      </c>
      <c r="K418" s="7" t="s">
        <v>1889</v>
      </c>
      <c r="L418" s="7" t="s">
        <v>1890</v>
      </c>
      <c r="M418" s="7" t="s">
        <v>2298</v>
      </c>
      <c r="N418" s="6">
        <v>0</v>
      </c>
      <c r="O418" s="6">
        <v>20</v>
      </c>
      <c r="P418" s="6">
        <v>0</v>
      </c>
      <c r="Q418" s="6" t="s">
        <v>31</v>
      </c>
      <c r="R418" s="6"/>
      <c r="S418" s="6"/>
      <c r="T418" s="7"/>
      <c r="U418" s="7"/>
      <c r="V418" s="6">
        <v>0</v>
      </c>
      <c r="W418" s="6">
        <v>42</v>
      </c>
      <c r="X418" s="8" t="s">
        <v>1892</v>
      </c>
      <c r="Y418" s="6">
        <v>11</v>
      </c>
      <c r="Z418" s="9">
        <f t="shared" si="6"/>
        <v>0</v>
      </c>
      <c r="AA418" s="10" t="str">
        <f t="shared" si="7"/>
        <v/>
      </c>
      <c r="AB418" s="10" t="str">
        <f t="shared" si="10"/>
        <v/>
      </c>
      <c r="AC418" s="11">
        <f t="shared" si="8"/>
        <v>0</v>
      </c>
      <c r="AD418" s="11">
        <f t="shared" si="9"/>
        <v>0</v>
      </c>
    </row>
    <row r="419" spans="1:30" ht="15.75" customHeight="1">
      <c r="A419" s="6">
        <v>464</v>
      </c>
      <c r="B419" s="7" t="s">
        <v>2299</v>
      </c>
      <c r="C419" s="6">
        <v>275000</v>
      </c>
      <c r="D419" s="6" t="s">
        <v>31</v>
      </c>
      <c r="E419" s="7"/>
      <c r="F419" s="7" t="s">
        <v>2300</v>
      </c>
      <c r="G419" s="6">
        <v>2629</v>
      </c>
      <c r="H419" s="7" t="s">
        <v>2301</v>
      </c>
      <c r="I419" s="7" t="s">
        <v>34</v>
      </c>
      <c r="J419" s="8" t="s">
        <v>2302</v>
      </c>
      <c r="K419" s="7" t="s">
        <v>1163</v>
      </c>
      <c r="L419" s="7" t="s">
        <v>1164</v>
      </c>
      <c r="M419" s="7" t="s">
        <v>2303</v>
      </c>
      <c r="N419" s="6">
        <v>0</v>
      </c>
      <c r="O419" s="6">
        <v>2</v>
      </c>
      <c r="P419" s="6">
        <v>0</v>
      </c>
      <c r="Q419" s="6" t="s">
        <v>31</v>
      </c>
      <c r="R419" s="6"/>
      <c r="S419" s="6"/>
      <c r="T419" s="7"/>
      <c r="U419" s="7"/>
      <c r="V419" s="6">
        <v>0</v>
      </c>
      <c r="W419" s="6">
        <v>6</v>
      </c>
      <c r="X419" s="8" t="s">
        <v>1166</v>
      </c>
      <c r="Y419" s="6">
        <v>8</v>
      </c>
      <c r="Z419" s="9">
        <f t="shared" si="6"/>
        <v>0</v>
      </c>
      <c r="AA419" s="10" t="str">
        <f t="shared" si="7"/>
        <v/>
      </c>
      <c r="AB419" s="10" t="str">
        <f t="shared" si="10"/>
        <v/>
      </c>
      <c r="AC419" s="11">
        <f t="shared" si="8"/>
        <v>0</v>
      </c>
      <c r="AD419" s="11">
        <f t="shared" si="9"/>
        <v>0</v>
      </c>
    </row>
    <row r="420" spans="1:30" ht="15.75" customHeight="1">
      <c r="A420" s="6">
        <v>465</v>
      </c>
      <c r="B420" s="7" t="s">
        <v>2304</v>
      </c>
      <c r="C420" s="6">
        <v>320000</v>
      </c>
      <c r="D420" s="6" t="s">
        <v>31</v>
      </c>
      <c r="E420" s="7"/>
      <c r="F420" s="7" t="s">
        <v>2305</v>
      </c>
      <c r="G420" s="6">
        <v>2623</v>
      </c>
      <c r="H420" s="7" t="s">
        <v>55</v>
      </c>
      <c r="I420" s="7" t="s">
        <v>34</v>
      </c>
      <c r="J420" s="8" t="s">
        <v>2306</v>
      </c>
      <c r="K420" s="7" t="s">
        <v>1163</v>
      </c>
      <c r="L420" s="7" t="s">
        <v>1164</v>
      </c>
      <c r="M420" s="7" t="s">
        <v>2307</v>
      </c>
      <c r="N420" s="6">
        <v>0</v>
      </c>
      <c r="O420" s="6">
        <v>2</v>
      </c>
      <c r="P420" s="6">
        <v>0</v>
      </c>
      <c r="Q420" s="6" t="s">
        <v>31</v>
      </c>
      <c r="R420" s="6"/>
      <c r="S420" s="6"/>
      <c r="T420" s="7"/>
      <c r="U420" s="7"/>
      <c r="V420" s="6">
        <v>0</v>
      </c>
      <c r="W420" s="6">
        <v>7</v>
      </c>
      <c r="X420" s="8" t="s">
        <v>1166</v>
      </c>
      <c r="Y420" s="6">
        <v>8</v>
      </c>
      <c r="Z420" s="9">
        <f t="shared" si="6"/>
        <v>0</v>
      </c>
      <c r="AA420" s="10" t="str">
        <f t="shared" si="7"/>
        <v/>
      </c>
      <c r="AB420" s="10" t="str">
        <f t="shared" si="10"/>
        <v/>
      </c>
      <c r="AC420" s="11">
        <f t="shared" si="8"/>
        <v>0</v>
      </c>
      <c r="AD420" s="11">
        <f t="shared" si="9"/>
        <v>0</v>
      </c>
    </row>
    <row r="421" spans="1:30" ht="15.75" customHeight="1">
      <c r="A421" s="6">
        <v>466</v>
      </c>
      <c r="B421" s="7" t="s">
        <v>2308</v>
      </c>
      <c r="C421" s="6">
        <v>2370000</v>
      </c>
      <c r="D421" s="6" t="s">
        <v>31</v>
      </c>
      <c r="E421" s="7"/>
      <c r="F421" s="7" t="s">
        <v>2309</v>
      </c>
      <c r="G421" s="6">
        <v>2548</v>
      </c>
      <c r="H421" s="7" t="s">
        <v>2310</v>
      </c>
      <c r="I421" s="7" t="s">
        <v>34</v>
      </c>
      <c r="J421" s="8" t="s">
        <v>2311</v>
      </c>
      <c r="K421" s="7" t="s">
        <v>1142</v>
      </c>
      <c r="L421" s="7" t="s">
        <v>1143</v>
      </c>
      <c r="M421" s="7" t="s">
        <v>2312</v>
      </c>
      <c r="N421" s="6">
        <v>0</v>
      </c>
      <c r="O421" s="6">
        <v>15</v>
      </c>
      <c r="P421" s="6">
        <v>0</v>
      </c>
      <c r="Q421" s="6" t="s">
        <v>31</v>
      </c>
      <c r="R421" s="6"/>
      <c r="S421" s="6"/>
      <c r="T421" s="7"/>
      <c r="U421" s="7"/>
      <c r="V421" s="6">
        <v>0</v>
      </c>
      <c r="W421" s="6">
        <v>52</v>
      </c>
      <c r="X421" s="8" t="s">
        <v>1145</v>
      </c>
      <c r="Y421" s="6">
        <v>3</v>
      </c>
      <c r="Z421" s="9">
        <f t="shared" si="6"/>
        <v>0</v>
      </c>
      <c r="AA421" s="10" t="str">
        <f t="shared" si="7"/>
        <v/>
      </c>
      <c r="AB421" s="10" t="str">
        <f t="shared" si="10"/>
        <v/>
      </c>
      <c r="AC421" s="11">
        <f t="shared" si="8"/>
        <v>0</v>
      </c>
      <c r="AD421" s="11">
        <f t="shared" si="9"/>
        <v>0</v>
      </c>
    </row>
    <row r="422" spans="1:30" ht="15.75" customHeight="1">
      <c r="A422" s="6">
        <v>474</v>
      </c>
      <c r="B422" s="7" t="s">
        <v>2313</v>
      </c>
      <c r="C422" s="6">
        <v>1956000</v>
      </c>
      <c r="D422" s="6" t="s">
        <v>31</v>
      </c>
      <c r="E422" s="7"/>
      <c r="F422" s="7" t="s">
        <v>2314</v>
      </c>
      <c r="G422" s="6">
        <v>2368</v>
      </c>
      <c r="H422" s="7" t="s">
        <v>2315</v>
      </c>
      <c r="I422" s="7" t="s">
        <v>34</v>
      </c>
      <c r="J422" s="8" t="s">
        <v>2316</v>
      </c>
      <c r="K422" s="7" t="s">
        <v>1142</v>
      </c>
      <c r="L422" s="7" t="s">
        <v>1143</v>
      </c>
      <c r="M422" s="7" t="s">
        <v>1171</v>
      </c>
      <c r="N422" s="6">
        <v>0</v>
      </c>
      <c r="O422" s="6">
        <v>15</v>
      </c>
      <c r="P422" s="6">
        <v>0</v>
      </c>
      <c r="Q422" s="6" t="s">
        <v>31</v>
      </c>
      <c r="R422" s="6"/>
      <c r="S422" s="6"/>
      <c r="T422" s="7"/>
      <c r="U422" s="7"/>
      <c r="V422" s="6">
        <v>0</v>
      </c>
      <c r="W422" s="6">
        <v>60</v>
      </c>
      <c r="X422" s="8" t="s">
        <v>1145</v>
      </c>
      <c r="Y422" s="6">
        <v>4</v>
      </c>
      <c r="Z422" s="9">
        <f t="shared" si="6"/>
        <v>0</v>
      </c>
      <c r="AA422" s="10" t="str">
        <f t="shared" si="7"/>
        <v/>
      </c>
      <c r="AB422" s="10" t="str">
        <f t="shared" si="10"/>
        <v/>
      </c>
      <c r="AC422" s="11">
        <f t="shared" si="8"/>
        <v>0</v>
      </c>
      <c r="AD422" s="11">
        <f t="shared" si="9"/>
        <v>0</v>
      </c>
    </row>
    <row r="423" spans="1:30" ht="15.75" customHeight="1">
      <c r="A423" s="6">
        <v>476</v>
      </c>
      <c r="B423" s="7" t="s">
        <v>53</v>
      </c>
      <c r="C423" s="6">
        <v>390000</v>
      </c>
      <c r="D423" s="6" t="s">
        <v>31</v>
      </c>
      <c r="E423" s="7"/>
      <c r="F423" s="7" t="s">
        <v>2317</v>
      </c>
      <c r="G423" s="6">
        <v>1394</v>
      </c>
      <c r="H423" s="7" t="s">
        <v>2318</v>
      </c>
      <c r="I423" s="7" t="s">
        <v>673</v>
      </c>
      <c r="J423" s="8" t="s">
        <v>2319</v>
      </c>
      <c r="K423" s="7" t="s">
        <v>1774</v>
      </c>
      <c r="L423" s="7" t="s">
        <v>1775</v>
      </c>
      <c r="M423" s="7" t="s">
        <v>2320</v>
      </c>
      <c r="N423" s="6">
        <v>0</v>
      </c>
      <c r="O423" s="6">
        <v>28</v>
      </c>
      <c r="P423" s="6">
        <v>0</v>
      </c>
      <c r="Q423" s="6" t="s">
        <v>31</v>
      </c>
      <c r="R423" s="6"/>
      <c r="S423" s="6"/>
      <c r="T423" s="7"/>
      <c r="U423" s="7"/>
      <c r="V423" s="6">
        <v>0</v>
      </c>
      <c r="W423" s="6">
        <v>30</v>
      </c>
      <c r="X423" s="8" t="s">
        <v>1777</v>
      </c>
      <c r="Y423" s="6">
        <v>6</v>
      </c>
      <c r="Z423" s="9">
        <f t="shared" si="6"/>
        <v>0</v>
      </c>
      <c r="AA423" s="10" t="str">
        <f t="shared" si="7"/>
        <v/>
      </c>
      <c r="AB423" s="10" t="str">
        <f t="shared" si="10"/>
        <v/>
      </c>
      <c r="AC423" s="11">
        <f t="shared" si="8"/>
        <v>0</v>
      </c>
      <c r="AD423" s="11">
        <f t="shared" si="9"/>
        <v>0</v>
      </c>
    </row>
    <row r="424" spans="1:30" ht="15.75" customHeight="1">
      <c r="A424" s="6">
        <v>480</v>
      </c>
      <c r="B424" s="7" t="s">
        <v>2321</v>
      </c>
      <c r="C424" s="6">
        <v>3575000</v>
      </c>
      <c r="D424" s="6" t="s">
        <v>31</v>
      </c>
      <c r="E424" s="7"/>
      <c r="F424" s="7" t="s">
        <v>2322</v>
      </c>
      <c r="G424" s="6">
        <v>3317</v>
      </c>
      <c r="H424" s="7" t="s">
        <v>345</v>
      </c>
      <c r="I424" s="7" t="s">
        <v>34</v>
      </c>
      <c r="J424" s="8" t="s">
        <v>2323</v>
      </c>
      <c r="K424" s="7" t="s">
        <v>1402</v>
      </c>
      <c r="L424" s="7" t="s">
        <v>1403</v>
      </c>
      <c r="M424" s="7" t="s">
        <v>2324</v>
      </c>
      <c r="N424" s="6">
        <v>0</v>
      </c>
      <c r="O424" s="6">
        <v>3</v>
      </c>
      <c r="P424" s="6">
        <v>0</v>
      </c>
      <c r="Q424" s="6" t="s">
        <v>31</v>
      </c>
      <c r="R424" s="6"/>
      <c r="S424" s="6"/>
      <c r="T424" s="7"/>
      <c r="U424" s="7"/>
      <c r="V424" s="6">
        <v>0</v>
      </c>
      <c r="W424" s="6">
        <v>27</v>
      </c>
      <c r="X424" s="8" t="s">
        <v>1405</v>
      </c>
      <c r="Y424" s="6">
        <v>11</v>
      </c>
      <c r="Z424" s="9">
        <f t="shared" si="6"/>
        <v>0</v>
      </c>
      <c r="AA424" s="10" t="str">
        <f t="shared" si="7"/>
        <v/>
      </c>
      <c r="AB424" s="10" t="str">
        <f t="shared" si="10"/>
        <v/>
      </c>
      <c r="AC424" s="11">
        <f t="shared" si="8"/>
        <v>0</v>
      </c>
      <c r="AD424" s="11">
        <f t="shared" si="9"/>
        <v>0</v>
      </c>
    </row>
    <row r="425" spans="1:30" ht="15.75" customHeight="1">
      <c r="A425" s="6">
        <v>481</v>
      </c>
      <c r="B425" s="7" t="s">
        <v>761</v>
      </c>
      <c r="C425" s="6">
        <v>677000</v>
      </c>
      <c r="D425" s="6" t="s">
        <v>31</v>
      </c>
      <c r="E425" s="7"/>
      <c r="F425" s="7" t="s">
        <v>2325</v>
      </c>
      <c r="G425" s="6">
        <v>2024</v>
      </c>
      <c r="H425" s="7" t="s">
        <v>2326</v>
      </c>
      <c r="I425" s="7" t="s">
        <v>34</v>
      </c>
      <c r="J425" s="8" t="s">
        <v>2327</v>
      </c>
      <c r="K425" s="7" t="s">
        <v>1061</v>
      </c>
      <c r="L425" s="7" t="s">
        <v>1062</v>
      </c>
      <c r="M425" s="7" t="s">
        <v>2328</v>
      </c>
      <c r="N425" s="6">
        <v>0</v>
      </c>
      <c r="O425" s="6">
        <v>0</v>
      </c>
      <c r="P425" s="6">
        <v>0</v>
      </c>
      <c r="Q425" s="6" t="s">
        <v>31</v>
      </c>
      <c r="R425" s="6"/>
      <c r="S425" s="6"/>
      <c r="T425" s="7"/>
      <c r="U425" s="7"/>
      <c r="V425" s="6">
        <v>1</v>
      </c>
      <c r="W425" s="6">
        <v>7</v>
      </c>
      <c r="X425" s="8" t="s">
        <v>1064</v>
      </c>
      <c r="Y425" s="6">
        <v>9</v>
      </c>
      <c r="Z425" s="9">
        <f t="shared" si="6"/>
        <v>30</v>
      </c>
      <c r="AA425" s="10" t="str">
        <f t="shared" si="7"/>
        <v/>
      </c>
      <c r="AB425" s="10" t="str">
        <f t="shared" si="10"/>
        <v/>
      </c>
      <c r="AC425" s="11">
        <f t="shared" si="8"/>
        <v>1</v>
      </c>
      <c r="AD425" s="11">
        <f t="shared" si="9"/>
        <v>30</v>
      </c>
    </row>
    <row r="426" spans="1:30" ht="15.75" customHeight="1">
      <c r="A426" s="6">
        <v>483</v>
      </c>
      <c r="B426" s="7" t="s">
        <v>2329</v>
      </c>
      <c r="C426" s="6">
        <v>1498000</v>
      </c>
      <c r="D426" s="6" t="s">
        <v>31</v>
      </c>
      <c r="E426" s="7"/>
      <c r="F426" s="7" t="s">
        <v>2330</v>
      </c>
      <c r="G426" s="6">
        <v>4340</v>
      </c>
      <c r="H426" s="7" t="s">
        <v>2331</v>
      </c>
      <c r="I426" s="7" t="s">
        <v>34</v>
      </c>
      <c r="J426" s="8" t="s">
        <v>2332</v>
      </c>
      <c r="K426" s="7" t="s">
        <v>905</v>
      </c>
      <c r="L426" s="7" t="s">
        <v>906</v>
      </c>
      <c r="M426" s="7" t="s">
        <v>2333</v>
      </c>
      <c r="N426" s="6">
        <v>0</v>
      </c>
      <c r="O426" s="6">
        <v>5</v>
      </c>
      <c r="P426" s="6">
        <v>0</v>
      </c>
      <c r="Q426" s="6" t="s">
        <v>31</v>
      </c>
      <c r="R426" s="6"/>
      <c r="S426" s="6"/>
      <c r="T426" s="7"/>
      <c r="U426" s="7"/>
      <c r="V426" s="6">
        <v>0</v>
      </c>
      <c r="W426" s="6">
        <v>187</v>
      </c>
      <c r="X426" s="8" t="s">
        <v>908</v>
      </c>
      <c r="Y426" s="6">
        <v>11</v>
      </c>
      <c r="Z426" s="9">
        <f t="shared" si="6"/>
        <v>0</v>
      </c>
      <c r="AA426" s="10" t="str">
        <f t="shared" si="7"/>
        <v/>
      </c>
      <c r="AB426" s="10" t="str">
        <f t="shared" si="10"/>
        <v/>
      </c>
      <c r="AC426" s="11">
        <f t="shared" si="8"/>
        <v>0</v>
      </c>
      <c r="AD426" s="11">
        <f t="shared" si="9"/>
        <v>0</v>
      </c>
    </row>
    <row r="427" spans="1:30" ht="15.75" customHeight="1">
      <c r="A427" s="6">
        <v>484</v>
      </c>
      <c r="B427" s="7" t="s">
        <v>2334</v>
      </c>
      <c r="C427" s="6">
        <v>1850000</v>
      </c>
      <c r="D427" s="6" t="s">
        <v>31</v>
      </c>
      <c r="E427" s="7"/>
      <c r="F427" s="7" t="s">
        <v>2335</v>
      </c>
      <c r="G427" s="6">
        <v>4429</v>
      </c>
      <c r="H427" s="7" t="s">
        <v>2336</v>
      </c>
      <c r="I427" s="7" t="s">
        <v>673</v>
      </c>
      <c r="J427" s="8" t="s">
        <v>2337</v>
      </c>
      <c r="K427" s="7" t="s">
        <v>662</v>
      </c>
      <c r="L427" s="7" t="s">
        <v>663</v>
      </c>
      <c r="M427" s="7" t="s">
        <v>2338</v>
      </c>
      <c r="N427" s="6">
        <v>0</v>
      </c>
      <c r="O427" s="6">
        <v>1</v>
      </c>
      <c r="P427" s="6">
        <v>0</v>
      </c>
      <c r="Q427" s="6" t="s">
        <v>31</v>
      </c>
      <c r="R427" s="6"/>
      <c r="S427" s="6"/>
      <c r="T427" s="7"/>
      <c r="U427" s="7"/>
      <c r="V427" s="6">
        <v>0</v>
      </c>
      <c r="W427" s="6">
        <v>18</v>
      </c>
      <c r="X427" s="8" t="s">
        <v>665</v>
      </c>
      <c r="Y427" s="6">
        <v>10</v>
      </c>
      <c r="Z427" s="9">
        <f t="shared" si="6"/>
        <v>0</v>
      </c>
      <c r="AA427" s="10" t="str">
        <f t="shared" si="7"/>
        <v/>
      </c>
      <c r="AB427" s="10" t="str">
        <f t="shared" si="10"/>
        <v/>
      </c>
      <c r="AC427" s="11">
        <f t="shared" si="8"/>
        <v>0</v>
      </c>
      <c r="AD427" s="11">
        <f t="shared" si="9"/>
        <v>0</v>
      </c>
    </row>
    <row r="428" spans="1:30" ht="15.75" customHeight="1">
      <c r="A428" s="6">
        <v>486</v>
      </c>
      <c r="B428" s="7" t="s">
        <v>1417</v>
      </c>
      <c r="C428" s="6">
        <v>2958000</v>
      </c>
      <c r="D428" s="6" t="s">
        <v>31</v>
      </c>
      <c r="E428" s="7"/>
      <c r="F428" s="7" t="s">
        <v>2339</v>
      </c>
      <c r="G428" s="6">
        <v>977</v>
      </c>
      <c r="H428" s="7" t="s">
        <v>2340</v>
      </c>
      <c r="I428" s="7" t="s">
        <v>34</v>
      </c>
      <c r="J428" s="8" t="s">
        <v>2341</v>
      </c>
      <c r="K428" s="7" t="s">
        <v>905</v>
      </c>
      <c r="L428" s="7" t="s">
        <v>906</v>
      </c>
      <c r="M428" s="7" t="s">
        <v>2342</v>
      </c>
      <c r="N428" s="6">
        <v>0</v>
      </c>
      <c r="O428" s="6">
        <v>5</v>
      </c>
      <c r="P428" s="6">
        <v>0</v>
      </c>
      <c r="Q428" s="6" t="s">
        <v>31</v>
      </c>
      <c r="R428" s="6"/>
      <c r="S428" s="6"/>
      <c r="T428" s="7"/>
      <c r="U428" s="7"/>
      <c r="V428" s="6">
        <v>0</v>
      </c>
      <c r="W428" s="6">
        <v>60</v>
      </c>
      <c r="X428" s="8" t="s">
        <v>908</v>
      </c>
      <c r="Y428" s="6">
        <v>11</v>
      </c>
      <c r="Z428" s="9">
        <f t="shared" si="6"/>
        <v>0</v>
      </c>
      <c r="AA428" s="10" t="str">
        <f t="shared" si="7"/>
        <v/>
      </c>
      <c r="AB428" s="10" t="str">
        <f t="shared" si="10"/>
        <v/>
      </c>
      <c r="AC428" s="11">
        <f t="shared" si="8"/>
        <v>0</v>
      </c>
      <c r="AD428" s="11">
        <f t="shared" si="9"/>
        <v>0</v>
      </c>
    </row>
    <row r="429" spans="1:30" ht="15.75" customHeight="1">
      <c r="A429" s="6">
        <v>487</v>
      </c>
      <c r="B429" s="7" t="s">
        <v>2343</v>
      </c>
      <c r="C429" s="6">
        <v>270000</v>
      </c>
      <c r="D429" s="6" t="s">
        <v>31</v>
      </c>
      <c r="E429" s="7"/>
      <c r="F429" s="7" t="s">
        <v>2344</v>
      </c>
      <c r="G429" s="6">
        <v>2269</v>
      </c>
      <c r="H429" s="7" t="s">
        <v>55</v>
      </c>
      <c r="I429" s="7" t="s">
        <v>34</v>
      </c>
      <c r="J429" s="8" t="s">
        <v>2345</v>
      </c>
      <c r="K429" s="7" t="s">
        <v>2001</v>
      </c>
      <c r="L429" s="7" t="s">
        <v>2002</v>
      </c>
      <c r="M429" s="7" t="s">
        <v>2346</v>
      </c>
      <c r="N429" s="6">
        <v>0</v>
      </c>
      <c r="O429" s="6">
        <v>63</v>
      </c>
      <c r="P429" s="6">
        <v>0</v>
      </c>
      <c r="Q429" s="6" t="s">
        <v>31</v>
      </c>
      <c r="R429" s="6"/>
      <c r="S429" s="6"/>
      <c r="T429" s="7"/>
      <c r="U429" s="7"/>
      <c r="V429" s="6">
        <v>0</v>
      </c>
      <c r="W429" s="6">
        <v>109</v>
      </c>
      <c r="X429" s="8" t="s">
        <v>2004</v>
      </c>
      <c r="Y429" s="6">
        <v>3</v>
      </c>
      <c r="Z429" s="9">
        <f t="shared" si="6"/>
        <v>0</v>
      </c>
      <c r="AA429" s="10" t="str">
        <f t="shared" si="7"/>
        <v/>
      </c>
      <c r="AB429" s="10" t="str">
        <f t="shared" si="10"/>
        <v/>
      </c>
      <c r="AC429" s="11">
        <f t="shared" si="8"/>
        <v>0</v>
      </c>
      <c r="AD429" s="11">
        <f t="shared" si="9"/>
        <v>0</v>
      </c>
    </row>
    <row r="430" spans="1:30" ht="15.75" customHeight="1">
      <c r="A430" s="6">
        <v>488</v>
      </c>
      <c r="B430" s="7" t="s">
        <v>2347</v>
      </c>
      <c r="C430" s="6">
        <v>3480000</v>
      </c>
      <c r="D430" s="6" t="s">
        <v>31</v>
      </c>
      <c r="E430" s="7"/>
      <c r="F430" s="7" t="s">
        <v>2348</v>
      </c>
      <c r="G430" s="6">
        <v>2369</v>
      </c>
      <c r="H430" s="7" t="s">
        <v>2349</v>
      </c>
      <c r="I430" s="7" t="s">
        <v>34</v>
      </c>
      <c r="J430" s="8" t="s">
        <v>2350</v>
      </c>
      <c r="K430" s="7" t="s">
        <v>1142</v>
      </c>
      <c r="L430" s="7" t="s">
        <v>1143</v>
      </c>
      <c r="M430" s="7" t="s">
        <v>2351</v>
      </c>
      <c r="N430" s="6">
        <v>0</v>
      </c>
      <c r="O430" s="6">
        <v>15</v>
      </c>
      <c r="P430" s="6">
        <v>0</v>
      </c>
      <c r="Q430" s="6" t="s">
        <v>31</v>
      </c>
      <c r="R430" s="6"/>
      <c r="S430" s="6"/>
      <c r="T430" s="7"/>
      <c r="U430" s="7"/>
      <c r="V430" s="6">
        <v>0</v>
      </c>
      <c r="W430" s="6">
        <v>14</v>
      </c>
      <c r="X430" s="8" t="s">
        <v>1145</v>
      </c>
      <c r="Y430" s="6">
        <v>5</v>
      </c>
      <c r="Z430" s="9">
        <f t="shared" si="6"/>
        <v>0</v>
      </c>
      <c r="AA430" s="10" t="str">
        <f t="shared" si="7"/>
        <v/>
      </c>
      <c r="AB430" s="10" t="str">
        <f t="shared" si="10"/>
        <v/>
      </c>
      <c r="AC430" s="11">
        <f t="shared" si="8"/>
        <v>0</v>
      </c>
      <c r="AD430" s="11">
        <f t="shared" si="9"/>
        <v>0</v>
      </c>
    </row>
    <row r="431" spans="1:30" ht="15.75" customHeight="1">
      <c r="A431" s="6">
        <v>490</v>
      </c>
      <c r="B431" s="7" t="s">
        <v>2352</v>
      </c>
      <c r="C431" s="6">
        <v>1721000</v>
      </c>
      <c r="D431" s="6" t="s">
        <v>31</v>
      </c>
      <c r="E431" s="7"/>
      <c r="F431" s="7" t="s">
        <v>2353</v>
      </c>
      <c r="G431" s="6">
        <v>845</v>
      </c>
      <c r="H431" s="7" t="s">
        <v>2354</v>
      </c>
      <c r="I431" s="7" t="s">
        <v>34</v>
      </c>
      <c r="J431" s="8" t="s">
        <v>2355</v>
      </c>
      <c r="K431" s="7" t="s">
        <v>421</v>
      </c>
      <c r="L431" s="7" t="s">
        <v>422</v>
      </c>
      <c r="M431" s="7" t="s">
        <v>2356</v>
      </c>
      <c r="N431" s="6">
        <v>0</v>
      </c>
      <c r="O431" s="6">
        <v>32</v>
      </c>
      <c r="P431" s="6">
        <v>0</v>
      </c>
      <c r="Q431" s="6" t="s">
        <v>31</v>
      </c>
      <c r="R431" s="6"/>
      <c r="S431" s="6"/>
      <c r="T431" s="7"/>
      <c r="U431" s="7"/>
      <c r="V431" s="6">
        <v>2</v>
      </c>
      <c r="W431" s="6">
        <v>34</v>
      </c>
      <c r="X431" s="8" t="s">
        <v>424</v>
      </c>
      <c r="Y431" s="6">
        <v>10</v>
      </c>
      <c r="Z431" s="9">
        <f t="shared" si="6"/>
        <v>60</v>
      </c>
      <c r="AA431" s="10" t="str">
        <f t="shared" si="7"/>
        <v/>
      </c>
      <c r="AB431" s="10" t="str">
        <f t="shared" si="10"/>
        <v/>
      </c>
      <c r="AC431" s="11">
        <f t="shared" si="8"/>
        <v>2</v>
      </c>
      <c r="AD431" s="11">
        <f t="shared" si="9"/>
        <v>60</v>
      </c>
    </row>
    <row r="432" spans="1:30" ht="15.75" customHeight="1">
      <c r="A432" s="6">
        <v>491</v>
      </c>
      <c r="B432" s="7" t="s">
        <v>369</v>
      </c>
      <c r="C432" s="6">
        <v>4396000</v>
      </c>
      <c r="D432" s="6" t="s">
        <v>31</v>
      </c>
      <c r="E432" s="7"/>
      <c r="F432" s="7" t="s">
        <v>2357</v>
      </c>
      <c r="G432" s="6">
        <v>1821</v>
      </c>
      <c r="H432" s="7" t="s">
        <v>55</v>
      </c>
      <c r="I432" s="7" t="s">
        <v>34</v>
      </c>
      <c r="J432" s="8" t="s">
        <v>2358</v>
      </c>
      <c r="K432" s="7" t="s">
        <v>1889</v>
      </c>
      <c r="L432" s="7" t="s">
        <v>1890</v>
      </c>
      <c r="M432" s="7" t="s">
        <v>2359</v>
      </c>
      <c r="N432" s="6">
        <v>0</v>
      </c>
      <c r="O432" s="6">
        <v>20</v>
      </c>
      <c r="P432" s="6">
        <v>0</v>
      </c>
      <c r="Q432" s="6" t="s">
        <v>31</v>
      </c>
      <c r="R432" s="6"/>
      <c r="S432" s="6"/>
      <c r="T432" s="7"/>
      <c r="U432" s="7"/>
      <c r="V432" s="6">
        <v>0</v>
      </c>
      <c r="W432" s="6">
        <v>9</v>
      </c>
      <c r="X432" s="8" t="s">
        <v>1892</v>
      </c>
      <c r="Y432" s="6">
        <v>10</v>
      </c>
      <c r="Z432" s="9">
        <f t="shared" si="6"/>
        <v>0</v>
      </c>
      <c r="AA432" s="10" t="str">
        <f t="shared" si="7"/>
        <v/>
      </c>
      <c r="AB432" s="10" t="str">
        <f t="shared" si="10"/>
        <v/>
      </c>
      <c r="AC432" s="11">
        <f t="shared" si="8"/>
        <v>0</v>
      </c>
      <c r="AD432" s="11">
        <f t="shared" si="9"/>
        <v>0</v>
      </c>
    </row>
    <row r="433" spans="1:30" ht="15.75" customHeight="1">
      <c r="A433" s="6">
        <v>492</v>
      </c>
      <c r="B433" s="7" t="s">
        <v>761</v>
      </c>
      <c r="C433" s="6">
        <v>845000</v>
      </c>
      <c r="D433" s="6" t="s">
        <v>31</v>
      </c>
      <c r="E433" s="7"/>
      <c r="F433" s="7" t="s">
        <v>2360</v>
      </c>
      <c r="G433" s="6">
        <v>2024</v>
      </c>
      <c r="H433" s="7" t="s">
        <v>2361</v>
      </c>
      <c r="I433" s="7" t="s">
        <v>34</v>
      </c>
      <c r="J433" s="8" t="s">
        <v>2362</v>
      </c>
      <c r="K433" s="7" t="s">
        <v>1061</v>
      </c>
      <c r="L433" s="7" t="s">
        <v>1062</v>
      </c>
      <c r="M433" s="7" t="s">
        <v>2363</v>
      </c>
      <c r="N433" s="6">
        <v>0</v>
      </c>
      <c r="O433" s="6">
        <v>0</v>
      </c>
      <c r="P433" s="6">
        <v>0</v>
      </c>
      <c r="Q433" s="6" t="s">
        <v>31</v>
      </c>
      <c r="R433" s="6"/>
      <c r="S433" s="6"/>
      <c r="T433" s="7"/>
      <c r="U433" s="7"/>
      <c r="V433" s="6">
        <v>3</v>
      </c>
      <c r="W433" s="6">
        <v>3</v>
      </c>
      <c r="X433" s="8" t="s">
        <v>1064</v>
      </c>
      <c r="Y433" s="6">
        <v>9</v>
      </c>
      <c r="Z433" s="9">
        <f t="shared" si="6"/>
        <v>90</v>
      </c>
      <c r="AA433" s="10" t="str">
        <f t="shared" si="7"/>
        <v/>
      </c>
      <c r="AB433" s="10" t="str">
        <f t="shared" si="10"/>
        <v/>
      </c>
      <c r="AC433" s="11">
        <f t="shared" si="8"/>
        <v>3</v>
      </c>
      <c r="AD433" s="11">
        <f t="shared" si="9"/>
        <v>90</v>
      </c>
    </row>
    <row r="434" spans="1:30" ht="15.75" customHeight="1">
      <c r="A434" s="6">
        <v>493</v>
      </c>
      <c r="B434" s="7" t="s">
        <v>761</v>
      </c>
      <c r="C434" s="6">
        <v>677000</v>
      </c>
      <c r="D434" s="6" t="s">
        <v>31</v>
      </c>
      <c r="E434" s="7"/>
      <c r="F434" s="7" t="s">
        <v>2364</v>
      </c>
      <c r="G434" s="6">
        <v>2024</v>
      </c>
      <c r="H434" s="7" t="s">
        <v>2365</v>
      </c>
      <c r="I434" s="7" t="s">
        <v>34</v>
      </c>
      <c r="J434" s="8" t="s">
        <v>2366</v>
      </c>
      <c r="K434" s="7" t="s">
        <v>1061</v>
      </c>
      <c r="L434" s="7" t="s">
        <v>1062</v>
      </c>
      <c r="M434" s="7" t="s">
        <v>2367</v>
      </c>
      <c r="N434" s="6">
        <v>0</v>
      </c>
      <c r="O434" s="6">
        <v>0</v>
      </c>
      <c r="P434" s="6">
        <v>0</v>
      </c>
      <c r="Q434" s="6" t="s">
        <v>31</v>
      </c>
      <c r="R434" s="6"/>
      <c r="S434" s="6"/>
      <c r="T434" s="7"/>
      <c r="U434" s="7"/>
      <c r="V434" s="6">
        <v>3</v>
      </c>
      <c r="W434" s="6">
        <v>3</v>
      </c>
      <c r="X434" s="8" t="s">
        <v>1064</v>
      </c>
      <c r="Y434" s="6">
        <v>9</v>
      </c>
      <c r="Z434" s="9">
        <f t="shared" si="6"/>
        <v>90</v>
      </c>
      <c r="AA434" s="10" t="str">
        <f t="shared" si="7"/>
        <v/>
      </c>
      <c r="AB434" s="10" t="str">
        <f t="shared" si="10"/>
        <v/>
      </c>
      <c r="AC434" s="11">
        <f t="shared" si="8"/>
        <v>3</v>
      </c>
      <c r="AD434" s="11">
        <f t="shared" si="9"/>
        <v>90</v>
      </c>
    </row>
    <row r="435" spans="1:30" ht="15.75" customHeight="1">
      <c r="A435" s="6">
        <v>494</v>
      </c>
      <c r="B435" s="7" t="s">
        <v>2368</v>
      </c>
      <c r="C435" s="6">
        <v>4680000</v>
      </c>
      <c r="D435" s="6" t="s">
        <v>31</v>
      </c>
      <c r="E435" s="7"/>
      <c r="F435" s="7" t="s">
        <v>2369</v>
      </c>
      <c r="G435" s="6">
        <v>2130</v>
      </c>
      <c r="H435" s="7" t="s">
        <v>345</v>
      </c>
      <c r="I435" s="7" t="s">
        <v>34</v>
      </c>
      <c r="J435" s="8" t="s">
        <v>2370</v>
      </c>
      <c r="K435" s="7" t="s">
        <v>1402</v>
      </c>
      <c r="L435" s="7" t="s">
        <v>1403</v>
      </c>
      <c r="M435" s="7" t="s">
        <v>2371</v>
      </c>
      <c r="N435" s="6">
        <v>0</v>
      </c>
      <c r="O435" s="6">
        <v>3</v>
      </c>
      <c r="P435" s="6">
        <v>0</v>
      </c>
      <c r="Q435" s="6" t="s">
        <v>31</v>
      </c>
      <c r="R435" s="6"/>
      <c r="S435" s="6"/>
      <c r="T435" s="7"/>
      <c r="U435" s="7"/>
      <c r="V435" s="6">
        <v>0</v>
      </c>
      <c r="W435" s="6">
        <v>40</v>
      </c>
      <c r="X435" s="8" t="s">
        <v>1405</v>
      </c>
      <c r="Y435" s="6">
        <v>10</v>
      </c>
      <c r="Z435" s="9">
        <f t="shared" si="6"/>
        <v>0</v>
      </c>
      <c r="AA435" s="10" t="str">
        <f t="shared" si="7"/>
        <v/>
      </c>
      <c r="AB435" s="10" t="str">
        <f t="shared" si="10"/>
        <v/>
      </c>
      <c r="AC435" s="11">
        <f t="shared" si="8"/>
        <v>0</v>
      </c>
      <c r="AD435" s="11">
        <f t="shared" si="9"/>
        <v>0</v>
      </c>
    </row>
    <row r="436" spans="1:30" ht="15.75" customHeight="1">
      <c r="A436" s="6">
        <v>495</v>
      </c>
      <c r="B436" s="7" t="s">
        <v>2372</v>
      </c>
      <c r="C436" s="6">
        <v>815000</v>
      </c>
      <c r="D436" s="6" t="s">
        <v>31</v>
      </c>
      <c r="E436" s="7"/>
      <c r="F436" s="7" t="s">
        <v>2373</v>
      </c>
      <c r="G436" s="6">
        <v>2056</v>
      </c>
      <c r="H436" s="7" t="s">
        <v>2374</v>
      </c>
      <c r="I436" s="7" t="s">
        <v>34</v>
      </c>
      <c r="J436" s="8" t="s">
        <v>2375</v>
      </c>
      <c r="K436" s="7" t="s">
        <v>1944</v>
      </c>
      <c r="L436" s="7" t="s">
        <v>1945</v>
      </c>
      <c r="M436" s="7" t="s">
        <v>2376</v>
      </c>
      <c r="N436" s="6">
        <v>0</v>
      </c>
      <c r="O436" s="6">
        <v>4</v>
      </c>
      <c r="P436" s="6">
        <v>0</v>
      </c>
      <c r="Q436" s="6" t="s">
        <v>31</v>
      </c>
      <c r="R436" s="6"/>
      <c r="S436" s="6"/>
      <c r="T436" s="7"/>
      <c r="U436" s="7"/>
      <c r="V436" s="6">
        <v>0</v>
      </c>
      <c r="W436" s="6">
        <v>4</v>
      </c>
      <c r="X436" s="8" t="s">
        <v>1947</v>
      </c>
      <c r="Y436" s="6">
        <v>4</v>
      </c>
      <c r="Z436" s="9">
        <f t="shared" si="6"/>
        <v>0</v>
      </c>
      <c r="AA436" s="10" t="str">
        <f t="shared" si="7"/>
        <v/>
      </c>
      <c r="AB436" s="10" t="str">
        <f t="shared" si="10"/>
        <v/>
      </c>
      <c r="AC436" s="11">
        <f t="shared" si="8"/>
        <v>0</v>
      </c>
      <c r="AD436" s="11">
        <f t="shared" si="9"/>
        <v>0</v>
      </c>
    </row>
    <row r="437" spans="1:30" ht="15.75" customHeight="1">
      <c r="A437" s="6">
        <v>496</v>
      </c>
      <c r="B437" s="7" t="s">
        <v>2056</v>
      </c>
      <c r="C437" s="6">
        <v>873000</v>
      </c>
      <c r="D437" s="6" t="s">
        <v>31</v>
      </c>
      <c r="E437" s="7"/>
      <c r="F437" s="7" t="s">
        <v>2377</v>
      </c>
      <c r="G437" s="6">
        <v>1013</v>
      </c>
      <c r="H437" s="7" t="s">
        <v>442</v>
      </c>
      <c r="I437" s="7" t="s">
        <v>34</v>
      </c>
      <c r="J437" s="8" t="s">
        <v>2378</v>
      </c>
      <c r="K437" s="7" t="s">
        <v>2060</v>
      </c>
      <c r="L437" s="7" t="s">
        <v>2061</v>
      </c>
      <c r="M437" s="7" t="s">
        <v>2379</v>
      </c>
      <c r="N437" s="6">
        <v>0</v>
      </c>
      <c r="O437" s="6">
        <v>3</v>
      </c>
      <c r="P437" s="6">
        <v>0</v>
      </c>
      <c r="Q437" s="6" t="s">
        <v>31</v>
      </c>
      <c r="R437" s="6"/>
      <c r="S437" s="6"/>
      <c r="T437" s="7"/>
      <c r="U437" s="7"/>
      <c r="V437" s="6">
        <v>0</v>
      </c>
      <c r="W437" s="6">
        <v>0</v>
      </c>
      <c r="X437" s="8" t="s">
        <v>2063</v>
      </c>
      <c r="Y437" s="6">
        <v>7</v>
      </c>
      <c r="Z437" s="9">
        <f t="shared" si="6"/>
        <v>0</v>
      </c>
      <c r="AA437" s="10" t="str">
        <f t="shared" si="7"/>
        <v/>
      </c>
      <c r="AB437" s="10" t="str">
        <f t="shared" si="10"/>
        <v/>
      </c>
      <c r="AC437" s="11">
        <f t="shared" si="8"/>
        <v>0</v>
      </c>
      <c r="AD437" s="11">
        <f t="shared" si="9"/>
        <v>0</v>
      </c>
    </row>
    <row r="438" spans="1:30" ht="15.75" customHeight="1">
      <c r="A438" s="6">
        <v>497</v>
      </c>
      <c r="B438" s="7" t="s">
        <v>2056</v>
      </c>
      <c r="C438" s="6">
        <v>873000</v>
      </c>
      <c r="D438" s="6" t="s">
        <v>31</v>
      </c>
      <c r="E438" s="7"/>
      <c r="F438" s="7" t="s">
        <v>2380</v>
      </c>
      <c r="G438" s="6">
        <v>1013</v>
      </c>
      <c r="H438" s="7" t="s">
        <v>442</v>
      </c>
      <c r="I438" s="7" t="s">
        <v>34</v>
      </c>
      <c r="J438" s="8" t="s">
        <v>2381</v>
      </c>
      <c r="K438" s="7" t="s">
        <v>2060</v>
      </c>
      <c r="L438" s="7" t="s">
        <v>2061</v>
      </c>
      <c r="M438" s="7" t="s">
        <v>2379</v>
      </c>
      <c r="N438" s="6">
        <v>0</v>
      </c>
      <c r="O438" s="6">
        <v>3</v>
      </c>
      <c r="P438" s="6">
        <v>0</v>
      </c>
      <c r="Q438" s="6" t="s">
        <v>31</v>
      </c>
      <c r="R438" s="6"/>
      <c r="S438" s="6"/>
      <c r="T438" s="7"/>
      <c r="U438" s="7"/>
      <c r="V438" s="6">
        <v>0</v>
      </c>
      <c r="W438" s="6">
        <v>0</v>
      </c>
      <c r="X438" s="8" t="s">
        <v>2063</v>
      </c>
      <c r="Y438" s="6">
        <v>7</v>
      </c>
      <c r="Z438" s="9">
        <f t="shared" si="6"/>
        <v>0</v>
      </c>
      <c r="AA438" s="10" t="str">
        <f t="shared" si="7"/>
        <v/>
      </c>
      <c r="AB438" s="10" t="str">
        <f t="shared" si="10"/>
        <v/>
      </c>
      <c r="AC438" s="11">
        <f t="shared" si="8"/>
        <v>0</v>
      </c>
      <c r="AD438" s="11">
        <f t="shared" si="9"/>
        <v>0</v>
      </c>
    </row>
    <row r="439" spans="1:30" ht="15.75" customHeight="1">
      <c r="A439" s="6">
        <v>498</v>
      </c>
      <c r="B439" s="7" t="s">
        <v>2056</v>
      </c>
      <c r="C439" s="6">
        <v>1088000</v>
      </c>
      <c r="D439" s="6" t="s">
        <v>31</v>
      </c>
      <c r="E439" s="7"/>
      <c r="F439" s="7" t="s">
        <v>2382</v>
      </c>
      <c r="G439" s="6">
        <v>1013</v>
      </c>
      <c r="H439" s="7" t="s">
        <v>442</v>
      </c>
      <c r="I439" s="7" t="s">
        <v>34</v>
      </c>
      <c r="J439" s="8" t="s">
        <v>2383</v>
      </c>
      <c r="K439" s="7" t="s">
        <v>2060</v>
      </c>
      <c r="L439" s="7" t="s">
        <v>2061</v>
      </c>
      <c r="M439" s="7" t="s">
        <v>2384</v>
      </c>
      <c r="N439" s="6">
        <v>0</v>
      </c>
      <c r="O439" s="6">
        <v>3</v>
      </c>
      <c r="P439" s="6">
        <v>0</v>
      </c>
      <c r="Q439" s="6" t="s">
        <v>31</v>
      </c>
      <c r="R439" s="6"/>
      <c r="S439" s="6"/>
      <c r="T439" s="7"/>
      <c r="U439" s="7"/>
      <c r="V439" s="6">
        <v>0</v>
      </c>
      <c r="W439" s="6">
        <v>2</v>
      </c>
      <c r="X439" s="8" t="s">
        <v>2063</v>
      </c>
      <c r="Y439" s="6">
        <v>7</v>
      </c>
      <c r="Z439" s="9">
        <f t="shared" si="6"/>
        <v>0</v>
      </c>
      <c r="AA439" s="10" t="str">
        <f t="shared" si="7"/>
        <v/>
      </c>
      <c r="AB439" s="10" t="str">
        <f t="shared" si="10"/>
        <v/>
      </c>
      <c r="AC439" s="11">
        <f t="shared" si="8"/>
        <v>0</v>
      </c>
      <c r="AD439" s="11">
        <f t="shared" si="9"/>
        <v>0</v>
      </c>
    </row>
    <row r="440" spans="1:30" ht="15.75" customHeight="1">
      <c r="A440" s="6">
        <v>499</v>
      </c>
      <c r="B440" s="7" t="s">
        <v>2056</v>
      </c>
      <c r="C440" s="6">
        <v>1088000</v>
      </c>
      <c r="D440" s="6" t="s">
        <v>31</v>
      </c>
      <c r="E440" s="7"/>
      <c r="F440" s="7" t="s">
        <v>2385</v>
      </c>
      <c r="G440" s="6">
        <v>1013</v>
      </c>
      <c r="H440" s="7" t="s">
        <v>442</v>
      </c>
      <c r="I440" s="7" t="s">
        <v>34</v>
      </c>
      <c r="J440" s="8" t="s">
        <v>2386</v>
      </c>
      <c r="K440" s="7" t="s">
        <v>2060</v>
      </c>
      <c r="L440" s="7" t="s">
        <v>2061</v>
      </c>
      <c r="M440" s="7" t="s">
        <v>2126</v>
      </c>
      <c r="N440" s="6">
        <v>0</v>
      </c>
      <c r="O440" s="6">
        <v>3</v>
      </c>
      <c r="P440" s="6">
        <v>0</v>
      </c>
      <c r="Q440" s="6" t="s">
        <v>31</v>
      </c>
      <c r="R440" s="6"/>
      <c r="S440" s="6"/>
      <c r="T440" s="7"/>
      <c r="U440" s="7"/>
      <c r="V440" s="6">
        <v>0</v>
      </c>
      <c r="W440" s="6">
        <v>0</v>
      </c>
      <c r="X440" s="8" t="s">
        <v>2063</v>
      </c>
      <c r="Y440" s="6">
        <v>6</v>
      </c>
      <c r="Z440" s="9">
        <f t="shared" si="6"/>
        <v>0</v>
      </c>
      <c r="AA440" s="10" t="str">
        <f t="shared" si="7"/>
        <v/>
      </c>
      <c r="AB440" s="10" t="str">
        <f t="shared" si="10"/>
        <v/>
      </c>
      <c r="AC440" s="11">
        <f t="shared" si="8"/>
        <v>0</v>
      </c>
      <c r="AD440" s="11">
        <f t="shared" si="9"/>
        <v>0</v>
      </c>
    </row>
    <row r="441" spans="1:30" ht="15.75" customHeight="1">
      <c r="A441" s="6">
        <v>502</v>
      </c>
      <c r="B441" s="7" t="s">
        <v>369</v>
      </c>
      <c r="C441" s="6">
        <v>5570000</v>
      </c>
      <c r="D441" s="6" t="s">
        <v>31</v>
      </c>
      <c r="E441" s="7"/>
      <c r="F441" s="7" t="s">
        <v>2387</v>
      </c>
      <c r="G441" s="6">
        <v>1852</v>
      </c>
      <c r="H441" s="7" t="s">
        <v>55</v>
      </c>
      <c r="I441" s="7" t="s">
        <v>34</v>
      </c>
      <c r="J441" s="8" t="s">
        <v>2388</v>
      </c>
      <c r="K441" s="7" t="s">
        <v>1889</v>
      </c>
      <c r="L441" s="7" t="s">
        <v>1890</v>
      </c>
      <c r="M441" s="7" t="s">
        <v>2389</v>
      </c>
      <c r="N441" s="6">
        <v>0</v>
      </c>
      <c r="O441" s="6">
        <v>20</v>
      </c>
      <c r="P441" s="6">
        <v>0</v>
      </c>
      <c r="Q441" s="6" t="s">
        <v>31</v>
      </c>
      <c r="R441" s="6"/>
      <c r="S441" s="6"/>
      <c r="T441" s="7"/>
      <c r="U441" s="7"/>
      <c r="V441" s="6">
        <v>0</v>
      </c>
      <c r="W441" s="6">
        <v>23</v>
      </c>
      <c r="X441" s="8" t="s">
        <v>1892</v>
      </c>
      <c r="Y441" s="6">
        <v>10</v>
      </c>
      <c r="Z441" s="9">
        <f t="shared" si="6"/>
        <v>0</v>
      </c>
      <c r="AA441" s="10" t="str">
        <f t="shared" si="7"/>
        <v/>
      </c>
      <c r="AB441" s="10" t="str">
        <f t="shared" si="10"/>
        <v/>
      </c>
      <c r="AC441" s="11">
        <f t="shared" si="8"/>
        <v>0</v>
      </c>
      <c r="AD441" s="11">
        <f t="shared" si="9"/>
        <v>0</v>
      </c>
    </row>
    <row r="442" spans="1:30" ht="15.75" customHeight="1">
      <c r="A442" s="6">
        <v>506</v>
      </c>
      <c r="B442" s="7" t="s">
        <v>369</v>
      </c>
      <c r="C442" s="6">
        <v>3334000</v>
      </c>
      <c r="D442" s="6" t="s">
        <v>31</v>
      </c>
      <c r="E442" s="7"/>
      <c r="F442" s="7" t="s">
        <v>2390</v>
      </c>
      <c r="G442" s="6">
        <v>1814</v>
      </c>
      <c r="H442" s="7" t="s">
        <v>55</v>
      </c>
      <c r="I442" s="7" t="s">
        <v>34</v>
      </c>
      <c r="J442" s="8" t="s">
        <v>2391</v>
      </c>
      <c r="K442" s="7" t="s">
        <v>1889</v>
      </c>
      <c r="L442" s="7" t="s">
        <v>1890</v>
      </c>
      <c r="M442" s="7" t="s">
        <v>2392</v>
      </c>
      <c r="N442" s="6">
        <v>0</v>
      </c>
      <c r="O442" s="6">
        <v>20</v>
      </c>
      <c r="P442" s="6">
        <v>0</v>
      </c>
      <c r="Q442" s="6" t="s">
        <v>31</v>
      </c>
      <c r="R442" s="6"/>
      <c r="S442" s="6"/>
      <c r="T442" s="7"/>
      <c r="U442" s="7"/>
      <c r="V442" s="6">
        <v>0</v>
      </c>
      <c r="W442" s="6">
        <v>62</v>
      </c>
      <c r="X442" s="8" t="s">
        <v>1892</v>
      </c>
      <c r="Y442" s="6">
        <v>10</v>
      </c>
      <c r="Z442" s="9">
        <f t="shared" si="6"/>
        <v>0</v>
      </c>
      <c r="AA442" s="10" t="str">
        <f t="shared" si="7"/>
        <v/>
      </c>
      <c r="AB442" s="10" t="str">
        <f t="shared" si="10"/>
        <v/>
      </c>
      <c r="AC442" s="11">
        <f t="shared" si="8"/>
        <v>0</v>
      </c>
      <c r="AD442" s="11">
        <f t="shared" si="9"/>
        <v>0</v>
      </c>
    </row>
    <row r="443" spans="1:30" ht="15.75" customHeight="1">
      <c r="A443" s="6">
        <v>507</v>
      </c>
      <c r="B443" s="7" t="s">
        <v>2393</v>
      </c>
      <c r="C443" s="6">
        <v>380000</v>
      </c>
      <c r="D443" s="6" t="s">
        <v>31</v>
      </c>
      <c r="E443" s="7"/>
      <c r="F443" s="7" t="s">
        <v>2394</v>
      </c>
      <c r="G443" s="6">
        <v>2820</v>
      </c>
      <c r="H443" s="7" t="s">
        <v>1767</v>
      </c>
      <c r="I443" s="7" t="s">
        <v>34</v>
      </c>
      <c r="J443" s="8" t="s">
        <v>2395</v>
      </c>
      <c r="K443" s="7" t="s">
        <v>1163</v>
      </c>
      <c r="L443" s="7" t="s">
        <v>1164</v>
      </c>
      <c r="M443" s="7" t="s">
        <v>2396</v>
      </c>
      <c r="N443" s="6">
        <v>0</v>
      </c>
      <c r="O443" s="6">
        <v>2</v>
      </c>
      <c r="P443" s="6">
        <v>0</v>
      </c>
      <c r="Q443" s="6" t="s">
        <v>31</v>
      </c>
      <c r="R443" s="6"/>
      <c r="S443" s="6"/>
      <c r="T443" s="7"/>
      <c r="U443" s="7"/>
      <c r="V443" s="6">
        <v>0</v>
      </c>
      <c r="W443" s="6">
        <v>17</v>
      </c>
      <c r="X443" s="8" t="s">
        <v>1166</v>
      </c>
      <c r="Y443" s="6">
        <v>5</v>
      </c>
      <c r="Z443" s="9">
        <f t="shared" si="6"/>
        <v>0</v>
      </c>
      <c r="AA443" s="10" t="str">
        <f t="shared" si="7"/>
        <v/>
      </c>
      <c r="AB443" s="10" t="str">
        <f t="shared" si="10"/>
        <v/>
      </c>
      <c r="AC443" s="11">
        <f t="shared" si="8"/>
        <v>0</v>
      </c>
      <c r="AD443" s="11">
        <f t="shared" si="9"/>
        <v>0</v>
      </c>
    </row>
    <row r="444" spans="1:30" ht="15.75" customHeight="1">
      <c r="A444" s="6">
        <v>509</v>
      </c>
      <c r="B444" s="7" t="s">
        <v>2397</v>
      </c>
      <c r="C444" s="6">
        <v>620000</v>
      </c>
      <c r="D444" s="6" t="s">
        <v>31</v>
      </c>
      <c r="E444" s="7"/>
      <c r="F444" s="7" t="s">
        <v>2398</v>
      </c>
      <c r="G444" s="6">
        <v>2781</v>
      </c>
      <c r="H444" s="7" t="s">
        <v>2399</v>
      </c>
      <c r="I444" s="7" t="s">
        <v>34</v>
      </c>
      <c r="J444" s="8" t="s">
        <v>2400</v>
      </c>
      <c r="K444" s="7" t="s">
        <v>1163</v>
      </c>
      <c r="L444" s="7" t="s">
        <v>1164</v>
      </c>
      <c r="M444" s="7" t="s">
        <v>2401</v>
      </c>
      <c r="N444" s="6">
        <v>0</v>
      </c>
      <c r="O444" s="6">
        <v>2</v>
      </c>
      <c r="P444" s="6">
        <v>0</v>
      </c>
      <c r="Q444" s="6" t="s">
        <v>31</v>
      </c>
      <c r="R444" s="6"/>
      <c r="S444" s="6"/>
      <c r="T444" s="7"/>
      <c r="U444" s="7"/>
      <c r="V444" s="6">
        <v>0</v>
      </c>
      <c r="W444" s="6">
        <v>11</v>
      </c>
      <c r="X444" s="8" t="s">
        <v>1166</v>
      </c>
      <c r="Y444" s="6">
        <v>3</v>
      </c>
      <c r="Z444" s="9">
        <f t="shared" si="6"/>
        <v>0</v>
      </c>
      <c r="AA444" s="10" t="str">
        <f t="shared" si="7"/>
        <v/>
      </c>
      <c r="AB444" s="10" t="str">
        <f t="shared" si="10"/>
        <v/>
      </c>
      <c r="AC444" s="11">
        <f t="shared" si="8"/>
        <v>0</v>
      </c>
      <c r="AD444" s="11">
        <f t="shared" si="9"/>
        <v>0</v>
      </c>
    </row>
    <row r="445" spans="1:30" ht="15.75" customHeight="1">
      <c r="A445" s="6">
        <v>512</v>
      </c>
      <c r="B445" s="7" t="s">
        <v>53</v>
      </c>
      <c r="C445" s="6">
        <v>1955000</v>
      </c>
      <c r="D445" s="6" t="s">
        <v>31</v>
      </c>
      <c r="E445" s="7"/>
      <c r="F445" s="7" t="s">
        <v>2402</v>
      </c>
      <c r="G445" s="6">
        <v>920</v>
      </c>
      <c r="H445" s="7" t="s">
        <v>2403</v>
      </c>
      <c r="I445" s="7" t="s">
        <v>34</v>
      </c>
      <c r="J445" s="8" t="s">
        <v>2404</v>
      </c>
      <c r="K445" s="7" t="s">
        <v>905</v>
      </c>
      <c r="L445" s="7" t="s">
        <v>906</v>
      </c>
      <c r="M445" s="7" t="s">
        <v>2405</v>
      </c>
      <c r="N445" s="6">
        <v>0</v>
      </c>
      <c r="O445" s="6">
        <v>5</v>
      </c>
      <c r="P445" s="6">
        <v>0</v>
      </c>
      <c r="Q445" s="6" t="s">
        <v>31</v>
      </c>
      <c r="R445" s="6"/>
      <c r="S445" s="6"/>
      <c r="T445" s="7"/>
      <c r="U445" s="7"/>
      <c r="V445" s="6">
        <v>0</v>
      </c>
      <c r="W445" s="6">
        <v>64</v>
      </c>
      <c r="X445" s="8" t="s">
        <v>908</v>
      </c>
      <c r="Y445" s="6">
        <v>11</v>
      </c>
      <c r="Z445" s="9">
        <f t="shared" si="6"/>
        <v>0</v>
      </c>
      <c r="AA445" s="10" t="str">
        <f t="shared" si="7"/>
        <v/>
      </c>
      <c r="AB445" s="10" t="str">
        <f t="shared" si="10"/>
        <v/>
      </c>
      <c r="AC445" s="11">
        <f t="shared" si="8"/>
        <v>0</v>
      </c>
      <c r="AD445" s="11">
        <f t="shared" si="9"/>
        <v>0</v>
      </c>
    </row>
    <row r="446" spans="1:30" ht="15.75" customHeight="1">
      <c r="A446" s="6">
        <v>518</v>
      </c>
      <c r="B446" s="7" t="s">
        <v>53</v>
      </c>
      <c r="C446" s="6">
        <v>350000</v>
      </c>
      <c r="D446" s="6" t="s">
        <v>31</v>
      </c>
      <c r="E446" s="7"/>
      <c r="F446" s="7" t="s">
        <v>2406</v>
      </c>
      <c r="G446" s="6">
        <v>660</v>
      </c>
      <c r="H446" s="7" t="s">
        <v>2407</v>
      </c>
      <c r="I446" s="7" t="s">
        <v>673</v>
      </c>
      <c r="J446" s="8" t="s">
        <v>2408</v>
      </c>
      <c r="K446" s="7" t="s">
        <v>1774</v>
      </c>
      <c r="L446" s="7" t="s">
        <v>1775</v>
      </c>
      <c r="M446" s="7" t="s">
        <v>2409</v>
      </c>
      <c r="N446" s="6">
        <v>0</v>
      </c>
      <c r="O446" s="6">
        <v>28</v>
      </c>
      <c r="P446" s="6">
        <v>0</v>
      </c>
      <c r="Q446" s="6" t="s">
        <v>31</v>
      </c>
      <c r="R446" s="6"/>
      <c r="S446" s="6"/>
      <c r="T446" s="7"/>
      <c r="U446" s="7"/>
      <c r="V446" s="6">
        <v>0</v>
      </c>
      <c r="W446" s="6">
        <v>22</v>
      </c>
      <c r="X446" s="8" t="s">
        <v>1777</v>
      </c>
      <c r="Y446" s="6">
        <v>6</v>
      </c>
      <c r="Z446" s="9">
        <f t="shared" si="6"/>
        <v>0</v>
      </c>
      <c r="AA446" s="10" t="str">
        <f t="shared" si="7"/>
        <v/>
      </c>
      <c r="AB446" s="10" t="str">
        <f t="shared" si="10"/>
        <v/>
      </c>
      <c r="AC446" s="11">
        <f t="shared" si="8"/>
        <v>0</v>
      </c>
      <c r="AD446" s="11">
        <f t="shared" si="9"/>
        <v>0</v>
      </c>
    </row>
    <row r="447" spans="1:30" ht="15.75" customHeight="1">
      <c r="A447" s="6">
        <v>519</v>
      </c>
      <c r="B447" s="7" t="s">
        <v>2299</v>
      </c>
      <c r="C447" s="6">
        <v>275000</v>
      </c>
      <c r="D447" s="6" t="s">
        <v>31</v>
      </c>
      <c r="E447" s="7"/>
      <c r="F447" s="7" t="s">
        <v>2410</v>
      </c>
      <c r="G447" s="6">
        <v>2669</v>
      </c>
      <c r="H447" s="7" t="s">
        <v>2399</v>
      </c>
      <c r="I447" s="7" t="s">
        <v>34</v>
      </c>
      <c r="J447" s="8" t="s">
        <v>2411</v>
      </c>
      <c r="K447" s="7" t="s">
        <v>1163</v>
      </c>
      <c r="L447" s="7" t="s">
        <v>1164</v>
      </c>
      <c r="M447" s="7" t="s">
        <v>2412</v>
      </c>
      <c r="N447" s="6">
        <v>0</v>
      </c>
      <c r="O447" s="6">
        <v>2</v>
      </c>
      <c r="P447" s="6">
        <v>0</v>
      </c>
      <c r="Q447" s="6" t="s">
        <v>31</v>
      </c>
      <c r="R447" s="6"/>
      <c r="S447" s="6"/>
      <c r="T447" s="7"/>
      <c r="U447" s="7"/>
      <c r="V447" s="6">
        <v>0</v>
      </c>
      <c r="W447" s="6">
        <v>8</v>
      </c>
      <c r="X447" s="8" t="s">
        <v>1166</v>
      </c>
      <c r="Y447" s="6">
        <v>5</v>
      </c>
      <c r="Z447" s="9">
        <f t="shared" si="6"/>
        <v>0</v>
      </c>
      <c r="AA447" s="10" t="str">
        <f t="shared" si="7"/>
        <v/>
      </c>
      <c r="AB447" s="10" t="str">
        <f t="shared" si="10"/>
        <v/>
      </c>
      <c r="AC447" s="11">
        <f t="shared" si="8"/>
        <v>0</v>
      </c>
      <c r="AD447" s="11">
        <f t="shared" si="9"/>
        <v>0</v>
      </c>
    </row>
    <row r="448" spans="1:30" ht="15.75" customHeight="1">
      <c r="A448" s="6">
        <v>520</v>
      </c>
      <c r="B448" s="7" t="s">
        <v>2056</v>
      </c>
      <c r="C448" s="6">
        <v>2758000</v>
      </c>
      <c r="D448" s="6" t="s">
        <v>31</v>
      </c>
      <c r="E448" s="7"/>
      <c r="F448" s="7" t="s">
        <v>2413</v>
      </c>
      <c r="G448" s="6">
        <v>971</v>
      </c>
      <c r="H448" s="7" t="s">
        <v>2414</v>
      </c>
      <c r="I448" s="7" t="s">
        <v>34</v>
      </c>
      <c r="J448" s="8" t="s">
        <v>2415</v>
      </c>
      <c r="K448" s="7" t="s">
        <v>905</v>
      </c>
      <c r="L448" s="7" t="s">
        <v>906</v>
      </c>
      <c r="M448" s="7" t="s">
        <v>2416</v>
      </c>
      <c r="N448" s="6">
        <v>0</v>
      </c>
      <c r="O448" s="6">
        <v>5</v>
      </c>
      <c r="P448" s="6">
        <v>0</v>
      </c>
      <c r="Q448" s="6" t="s">
        <v>31</v>
      </c>
      <c r="R448" s="6"/>
      <c r="S448" s="6"/>
      <c r="T448" s="7"/>
      <c r="U448" s="7"/>
      <c r="V448" s="6">
        <v>0</v>
      </c>
      <c r="W448" s="6">
        <v>64</v>
      </c>
      <c r="X448" s="8" t="s">
        <v>908</v>
      </c>
      <c r="Y448" s="6">
        <v>11</v>
      </c>
      <c r="Z448" s="9">
        <f t="shared" si="6"/>
        <v>0</v>
      </c>
      <c r="AA448" s="10" t="str">
        <f t="shared" si="7"/>
        <v/>
      </c>
      <c r="AB448" s="10" t="str">
        <f t="shared" si="10"/>
        <v/>
      </c>
      <c r="AC448" s="11">
        <f t="shared" si="8"/>
        <v>0</v>
      </c>
      <c r="AD448" s="11">
        <f t="shared" si="9"/>
        <v>0</v>
      </c>
    </row>
    <row r="449" spans="1:30" ht="15.75" customHeight="1">
      <c r="A449" s="6">
        <v>524</v>
      </c>
      <c r="B449" s="7" t="s">
        <v>2417</v>
      </c>
      <c r="C449" s="6">
        <v>3582000</v>
      </c>
      <c r="D449" s="6" t="s">
        <v>31</v>
      </c>
      <c r="E449" s="7"/>
      <c r="F449" s="7" t="s">
        <v>2418</v>
      </c>
      <c r="G449" s="6">
        <v>2033</v>
      </c>
      <c r="H449" s="7" t="s">
        <v>2183</v>
      </c>
      <c r="I449" s="7" t="s">
        <v>34</v>
      </c>
      <c r="J449" s="8" t="s">
        <v>2419</v>
      </c>
      <c r="K449" s="7" t="s">
        <v>1142</v>
      </c>
      <c r="L449" s="7" t="s">
        <v>1143</v>
      </c>
      <c r="M449" s="7" t="s">
        <v>2420</v>
      </c>
      <c r="N449" s="6">
        <v>0</v>
      </c>
      <c r="O449" s="6">
        <v>15</v>
      </c>
      <c r="P449" s="6">
        <v>0</v>
      </c>
      <c r="Q449" s="6" t="s">
        <v>31</v>
      </c>
      <c r="R449" s="6"/>
      <c r="S449" s="6"/>
      <c r="T449" s="7"/>
      <c r="U449" s="7"/>
      <c r="V449" s="6">
        <v>0</v>
      </c>
      <c r="W449" s="6">
        <v>83</v>
      </c>
      <c r="X449" s="8" t="s">
        <v>1145</v>
      </c>
      <c r="Y449" s="6">
        <v>7</v>
      </c>
      <c r="Z449" s="9">
        <f t="shared" si="6"/>
        <v>0</v>
      </c>
      <c r="AA449" s="10" t="str">
        <f t="shared" si="7"/>
        <v/>
      </c>
      <c r="AB449" s="10" t="str">
        <f t="shared" si="10"/>
        <v/>
      </c>
      <c r="AC449" s="11">
        <f t="shared" si="8"/>
        <v>0</v>
      </c>
      <c r="AD449" s="11">
        <f t="shared" si="9"/>
        <v>0</v>
      </c>
    </row>
    <row r="450" spans="1:30" ht="15.75" customHeight="1">
      <c r="A450" s="6">
        <v>526</v>
      </c>
      <c r="B450" s="7" t="s">
        <v>2421</v>
      </c>
      <c r="C450" s="6">
        <v>2934000</v>
      </c>
      <c r="D450" s="6" t="s">
        <v>31</v>
      </c>
      <c r="E450" s="7"/>
      <c r="F450" s="7" t="s">
        <v>2422</v>
      </c>
      <c r="G450" s="6">
        <v>2011</v>
      </c>
      <c r="H450" s="7" t="s">
        <v>2183</v>
      </c>
      <c r="I450" s="7" t="s">
        <v>34</v>
      </c>
      <c r="J450" s="8" t="s">
        <v>2423</v>
      </c>
      <c r="K450" s="7" t="s">
        <v>1142</v>
      </c>
      <c r="L450" s="7" t="s">
        <v>1143</v>
      </c>
      <c r="M450" s="7" t="s">
        <v>2424</v>
      </c>
      <c r="N450" s="6">
        <v>0</v>
      </c>
      <c r="O450" s="6">
        <v>15</v>
      </c>
      <c r="P450" s="6">
        <v>0</v>
      </c>
      <c r="Q450" s="6" t="s">
        <v>31</v>
      </c>
      <c r="R450" s="6"/>
      <c r="S450" s="6"/>
      <c r="T450" s="7"/>
      <c r="U450" s="7"/>
      <c r="V450" s="6">
        <v>0</v>
      </c>
      <c r="W450" s="6">
        <v>8</v>
      </c>
      <c r="X450" s="8" t="s">
        <v>1145</v>
      </c>
      <c r="Y450" s="6">
        <v>3</v>
      </c>
      <c r="Z450" s="9">
        <f t="shared" si="6"/>
        <v>0</v>
      </c>
      <c r="AA450" s="10" t="str">
        <f t="shared" si="7"/>
        <v/>
      </c>
      <c r="AB450" s="10" t="str">
        <f t="shared" si="10"/>
        <v/>
      </c>
      <c r="AC450" s="11">
        <f t="shared" si="8"/>
        <v>0</v>
      </c>
      <c r="AD450" s="11">
        <f t="shared" si="9"/>
        <v>0</v>
      </c>
    </row>
    <row r="451" spans="1:30" ht="15.75" customHeight="1">
      <c r="A451" s="6">
        <v>528</v>
      </c>
      <c r="B451" s="7" t="s">
        <v>2056</v>
      </c>
      <c r="C451" s="6">
        <v>1998000</v>
      </c>
      <c r="D451" s="6" t="s">
        <v>31</v>
      </c>
      <c r="E451" s="7"/>
      <c r="F451" s="7" t="s">
        <v>2425</v>
      </c>
      <c r="G451" s="6">
        <v>959</v>
      </c>
      <c r="H451" s="7" t="s">
        <v>2426</v>
      </c>
      <c r="I451" s="7" t="s">
        <v>34</v>
      </c>
      <c r="J451" s="8" t="s">
        <v>2427</v>
      </c>
      <c r="K451" s="7" t="s">
        <v>905</v>
      </c>
      <c r="L451" s="7" t="s">
        <v>906</v>
      </c>
      <c r="M451" s="7" t="s">
        <v>2428</v>
      </c>
      <c r="N451" s="6">
        <v>0</v>
      </c>
      <c r="O451" s="6">
        <v>5</v>
      </c>
      <c r="P451" s="6">
        <v>0</v>
      </c>
      <c r="Q451" s="6" t="s">
        <v>31</v>
      </c>
      <c r="R451" s="6"/>
      <c r="S451" s="6"/>
      <c r="T451" s="7"/>
      <c r="U451" s="7"/>
      <c r="V451" s="6">
        <v>1</v>
      </c>
      <c r="W451" s="6">
        <v>69</v>
      </c>
      <c r="X451" s="8" t="s">
        <v>908</v>
      </c>
      <c r="Y451" s="6">
        <v>11</v>
      </c>
      <c r="Z451" s="9">
        <f t="shared" si="6"/>
        <v>30</v>
      </c>
      <c r="AA451" s="10" t="str">
        <f t="shared" si="7"/>
        <v/>
      </c>
      <c r="AB451" s="10" t="str">
        <f t="shared" si="10"/>
        <v/>
      </c>
      <c r="AC451" s="11">
        <f t="shared" si="8"/>
        <v>1</v>
      </c>
      <c r="AD451" s="11">
        <f t="shared" si="9"/>
        <v>30</v>
      </c>
    </row>
    <row r="452" spans="1:30" ht="15.75" customHeight="1">
      <c r="A452" s="6">
        <v>529</v>
      </c>
      <c r="B452" s="7" t="s">
        <v>2429</v>
      </c>
      <c r="C452" s="6">
        <v>975000</v>
      </c>
      <c r="D452" s="6" t="s">
        <v>31</v>
      </c>
      <c r="E452" s="7"/>
      <c r="F452" s="7" t="s">
        <v>2430</v>
      </c>
      <c r="G452" s="6">
        <v>2307</v>
      </c>
      <c r="H452" s="7" t="s">
        <v>2431</v>
      </c>
      <c r="I452" s="7" t="s">
        <v>34</v>
      </c>
      <c r="J452" s="8" t="s">
        <v>2432</v>
      </c>
      <c r="K452" s="7" t="s">
        <v>1944</v>
      </c>
      <c r="L452" s="7" t="s">
        <v>1945</v>
      </c>
      <c r="M452" s="7" t="s">
        <v>2433</v>
      </c>
      <c r="N452" s="6">
        <v>0</v>
      </c>
      <c r="O452" s="6">
        <v>4</v>
      </c>
      <c r="P452" s="6">
        <v>0</v>
      </c>
      <c r="Q452" s="6" t="s">
        <v>31</v>
      </c>
      <c r="R452" s="6"/>
      <c r="S452" s="6"/>
      <c r="T452" s="7"/>
      <c r="U452" s="7"/>
      <c r="V452" s="6">
        <v>0</v>
      </c>
      <c r="W452" s="6">
        <v>6</v>
      </c>
      <c r="X452" s="8" t="s">
        <v>1947</v>
      </c>
      <c r="Y452" s="6">
        <v>10</v>
      </c>
      <c r="Z452" s="9">
        <f t="shared" si="6"/>
        <v>0</v>
      </c>
      <c r="AA452" s="10" t="str">
        <f t="shared" si="7"/>
        <v/>
      </c>
      <c r="AB452" s="10" t="str">
        <f t="shared" si="10"/>
        <v/>
      </c>
      <c r="AC452" s="11">
        <f t="shared" si="8"/>
        <v>0</v>
      </c>
      <c r="AD452" s="11">
        <f t="shared" si="9"/>
        <v>0</v>
      </c>
    </row>
    <row r="453" spans="1:30" ht="15.75" customHeight="1">
      <c r="A453" s="6">
        <v>530</v>
      </c>
      <c r="B453" s="7" t="s">
        <v>53</v>
      </c>
      <c r="C453" s="6">
        <v>2250</v>
      </c>
      <c r="D453" s="6" t="s">
        <v>31</v>
      </c>
      <c r="E453" s="7"/>
      <c r="F453" s="7" t="s">
        <v>2434</v>
      </c>
      <c r="G453" s="6">
        <v>1015</v>
      </c>
      <c r="H453" s="7" t="s">
        <v>2403</v>
      </c>
      <c r="I453" s="7" t="s">
        <v>34</v>
      </c>
      <c r="J453" s="8" t="s">
        <v>2435</v>
      </c>
      <c r="K453" s="7" t="s">
        <v>905</v>
      </c>
      <c r="L453" s="7" t="s">
        <v>906</v>
      </c>
      <c r="M453" s="7" t="s">
        <v>2436</v>
      </c>
      <c r="N453" s="6">
        <v>0</v>
      </c>
      <c r="O453" s="6">
        <v>5</v>
      </c>
      <c r="P453" s="6">
        <v>0</v>
      </c>
      <c r="Q453" s="6" t="s">
        <v>31</v>
      </c>
      <c r="R453" s="6"/>
      <c r="S453" s="6"/>
      <c r="T453" s="7"/>
      <c r="U453" s="7"/>
      <c r="V453" s="6">
        <v>0</v>
      </c>
      <c r="W453" s="6">
        <v>59</v>
      </c>
      <c r="X453" s="8" t="s">
        <v>908</v>
      </c>
      <c r="Y453" s="6">
        <v>11</v>
      </c>
      <c r="Z453" s="9">
        <f t="shared" si="6"/>
        <v>0</v>
      </c>
      <c r="AA453" s="10" t="str">
        <f t="shared" si="7"/>
        <v/>
      </c>
      <c r="AB453" s="10" t="str">
        <f t="shared" si="10"/>
        <v/>
      </c>
      <c r="AC453" s="11">
        <f t="shared" si="8"/>
        <v>0</v>
      </c>
      <c r="AD453" s="11">
        <f t="shared" si="9"/>
        <v>0</v>
      </c>
    </row>
    <row r="454" spans="1:30" ht="15.75" customHeight="1">
      <c r="A454" s="6">
        <v>533</v>
      </c>
      <c r="B454" s="7" t="s">
        <v>761</v>
      </c>
      <c r="C454" s="6">
        <v>778000</v>
      </c>
      <c r="D454" s="6" t="s">
        <v>31</v>
      </c>
      <c r="E454" s="7"/>
      <c r="F454" s="7" t="s">
        <v>2437</v>
      </c>
      <c r="G454" s="6">
        <v>2024</v>
      </c>
      <c r="H454" s="7" t="s">
        <v>2438</v>
      </c>
      <c r="I454" s="7" t="s">
        <v>34</v>
      </c>
      <c r="J454" s="8" t="s">
        <v>2439</v>
      </c>
      <c r="K454" s="7" t="s">
        <v>1061</v>
      </c>
      <c r="L454" s="7" t="s">
        <v>1062</v>
      </c>
      <c r="M454" s="7" t="s">
        <v>2440</v>
      </c>
      <c r="N454" s="6">
        <v>0</v>
      </c>
      <c r="O454" s="6">
        <v>0</v>
      </c>
      <c r="P454" s="6">
        <v>0</v>
      </c>
      <c r="Q454" s="6" t="s">
        <v>31</v>
      </c>
      <c r="R454" s="6"/>
      <c r="S454" s="6"/>
      <c r="T454" s="7"/>
      <c r="U454" s="7"/>
      <c r="V454" s="6">
        <v>10</v>
      </c>
      <c r="W454" s="6">
        <v>10</v>
      </c>
      <c r="X454" s="8" t="s">
        <v>1064</v>
      </c>
      <c r="Y454" s="6">
        <v>9</v>
      </c>
      <c r="Z454" s="9">
        <f t="shared" si="6"/>
        <v>300</v>
      </c>
      <c r="AA454" s="10" t="str">
        <f t="shared" si="7"/>
        <v/>
      </c>
      <c r="AB454" s="10" t="str">
        <f t="shared" si="10"/>
        <v/>
      </c>
      <c r="AC454" s="11">
        <f t="shared" si="8"/>
        <v>10</v>
      </c>
      <c r="AD454" s="11">
        <f t="shared" si="9"/>
        <v>300</v>
      </c>
    </row>
    <row r="455" spans="1:30" ht="15.75" customHeight="1">
      <c r="A455" s="6">
        <v>534</v>
      </c>
      <c r="B455" s="7" t="s">
        <v>2441</v>
      </c>
      <c r="C455" s="6">
        <v>1535000</v>
      </c>
      <c r="D455" s="6" t="s">
        <v>31</v>
      </c>
      <c r="E455" s="7"/>
      <c r="F455" s="7" t="s">
        <v>2442</v>
      </c>
      <c r="G455" s="6">
        <v>2254</v>
      </c>
      <c r="H455" s="7" t="s">
        <v>1942</v>
      </c>
      <c r="I455" s="7" t="s">
        <v>34</v>
      </c>
      <c r="J455" s="8" t="s">
        <v>2443</v>
      </c>
      <c r="K455" s="7" t="s">
        <v>1944</v>
      </c>
      <c r="L455" s="7" t="s">
        <v>1945</v>
      </c>
      <c r="M455" s="7" t="s">
        <v>1844</v>
      </c>
      <c r="N455" s="6">
        <v>0</v>
      </c>
      <c r="O455" s="6">
        <v>4</v>
      </c>
      <c r="P455" s="6">
        <v>0</v>
      </c>
      <c r="Q455" s="6" t="s">
        <v>31</v>
      </c>
      <c r="R455" s="6"/>
      <c r="S455" s="6"/>
      <c r="T455" s="7"/>
      <c r="U455" s="7"/>
      <c r="V455" s="6">
        <v>0</v>
      </c>
      <c r="W455" s="6">
        <v>9</v>
      </c>
      <c r="X455" s="8" t="s">
        <v>1947</v>
      </c>
      <c r="Y455" s="6">
        <v>8</v>
      </c>
      <c r="Z455" s="9">
        <f t="shared" si="6"/>
        <v>0</v>
      </c>
      <c r="AA455" s="10" t="str">
        <f t="shared" si="7"/>
        <v/>
      </c>
      <c r="AB455" s="10" t="str">
        <f t="shared" si="10"/>
        <v/>
      </c>
      <c r="AC455" s="11">
        <f t="shared" si="8"/>
        <v>0</v>
      </c>
      <c r="AD455" s="11">
        <f t="shared" si="9"/>
        <v>0</v>
      </c>
    </row>
    <row r="456" spans="1:30" ht="15.75" customHeight="1">
      <c r="A456" s="6">
        <v>536</v>
      </c>
      <c r="B456" s="7" t="s">
        <v>2056</v>
      </c>
      <c r="C456" s="6">
        <v>873000</v>
      </c>
      <c r="D456" s="6" t="s">
        <v>31</v>
      </c>
      <c r="E456" s="7"/>
      <c r="F456" s="7" t="s">
        <v>2444</v>
      </c>
      <c r="G456" s="6">
        <v>1012</v>
      </c>
      <c r="H456" s="7" t="s">
        <v>2445</v>
      </c>
      <c r="I456" s="7" t="s">
        <v>34</v>
      </c>
      <c r="J456" s="8" t="s">
        <v>2446</v>
      </c>
      <c r="K456" s="7" t="s">
        <v>2060</v>
      </c>
      <c r="L456" s="7" t="s">
        <v>2061</v>
      </c>
      <c r="M456" s="7" t="s">
        <v>2447</v>
      </c>
      <c r="N456" s="6">
        <v>0</v>
      </c>
      <c r="O456" s="6">
        <v>3</v>
      </c>
      <c r="P456" s="6">
        <v>0</v>
      </c>
      <c r="Q456" s="6" t="s">
        <v>31</v>
      </c>
      <c r="R456" s="6"/>
      <c r="S456" s="6"/>
      <c r="T456" s="7"/>
      <c r="U456" s="7"/>
      <c r="V456" s="6">
        <v>0</v>
      </c>
      <c r="W456" s="6">
        <v>34</v>
      </c>
      <c r="X456" s="8" t="s">
        <v>2063</v>
      </c>
      <c r="Y456" s="6">
        <v>7</v>
      </c>
      <c r="Z456" s="9">
        <f t="shared" si="6"/>
        <v>0</v>
      </c>
      <c r="AA456" s="10" t="str">
        <f t="shared" si="7"/>
        <v/>
      </c>
      <c r="AB456" s="10" t="str">
        <f t="shared" si="10"/>
        <v/>
      </c>
      <c r="AC456" s="11">
        <f t="shared" si="8"/>
        <v>0</v>
      </c>
      <c r="AD456" s="11">
        <f t="shared" si="9"/>
        <v>0</v>
      </c>
    </row>
    <row r="457" spans="1:30" ht="15.75" customHeight="1">
      <c r="A457" s="6">
        <v>541</v>
      </c>
      <c r="B457" s="7" t="s">
        <v>2056</v>
      </c>
      <c r="C457" s="6">
        <v>1088000</v>
      </c>
      <c r="D457" s="6" t="s">
        <v>31</v>
      </c>
      <c r="E457" s="7"/>
      <c r="F457" s="7" t="s">
        <v>2448</v>
      </c>
      <c r="G457" s="6">
        <v>1013</v>
      </c>
      <c r="H457" s="7" t="s">
        <v>442</v>
      </c>
      <c r="I457" s="7" t="s">
        <v>34</v>
      </c>
      <c r="J457" s="8" t="s">
        <v>2449</v>
      </c>
      <c r="K457" s="7" t="s">
        <v>2060</v>
      </c>
      <c r="L457" s="7" t="s">
        <v>2061</v>
      </c>
      <c r="M457" s="7" t="s">
        <v>2450</v>
      </c>
      <c r="N457" s="6">
        <v>0</v>
      </c>
      <c r="O457" s="6">
        <v>3</v>
      </c>
      <c r="P457" s="6">
        <v>0</v>
      </c>
      <c r="Q457" s="6" t="s">
        <v>31</v>
      </c>
      <c r="R457" s="6"/>
      <c r="S457" s="6"/>
      <c r="T457" s="7"/>
      <c r="U457" s="7"/>
      <c r="V457" s="6">
        <v>0</v>
      </c>
      <c r="W457" s="6">
        <v>1</v>
      </c>
      <c r="X457" s="8" t="s">
        <v>2063</v>
      </c>
      <c r="Y457" s="6">
        <v>6</v>
      </c>
      <c r="Z457" s="9">
        <f t="shared" si="6"/>
        <v>0</v>
      </c>
      <c r="AA457" s="10" t="str">
        <f t="shared" si="7"/>
        <v/>
      </c>
      <c r="AB457" s="10" t="str">
        <f t="shared" si="10"/>
        <v/>
      </c>
      <c r="AC457" s="11">
        <f t="shared" si="8"/>
        <v>0</v>
      </c>
      <c r="AD457" s="11">
        <f t="shared" si="9"/>
        <v>0</v>
      </c>
    </row>
    <row r="458" spans="1:30" ht="15.75" customHeight="1">
      <c r="A458" s="6">
        <v>543</v>
      </c>
      <c r="B458" s="7" t="s">
        <v>2056</v>
      </c>
      <c r="C458" s="6">
        <v>1088000</v>
      </c>
      <c r="D458" s="6" t="s">
        <v>31</v>
      </c>
      <c r="E458" s="7"/>
      <c r="F458" s="7" t="s">
        <v>2451</v>
      </c>
      <c r="G458" s="6">
        <v>1012</v>
      </c>
      <c r="H458" s="7" t="s">
        <v>55</v>
      </c>
      <c r="I458" s="7" t="s">
        <v>34</v>
      </c>
      <c r="J458" s="8" t="s">
        <v>2452</v>
      </c>
      <c r="K458" s="7" t="s">
        <v>2060</v>
      </c>
      <c r="L458" s="7" t="s">
        <v>2061</v>
      </c>
      <c r="M458" s="7" t="s">
        <v>2062</v>
      </c>
      <c r="N458" s="6">
        <v>0</v>
      </c>
      <c r="O458" s="6">
        <v>3</v>
      </c>
      <c r="P458" s="6">
        <v>0</v>
      </c>
      <c r="Q458" s="6" t="s">
        <v>31</v>
      </c>
      <c r="R458" s="6"/>
      <c r="S458" s="6"/>
      <c r="T458" s="7"/>
      <c r="U458" s="7"/>
      <c r="V458" s="6">
        <v>0</v>
      </c>
      <c r="W458" s="6">
        <v>1</v>
      </c>
      <c r="X458" s="8" t="s">
        <v>2063</v>
      </c>
      <c r="Y458" s="6">
        <v>7</v>
      </c>
      <c r="Z458" s="9">
        <f t="shared" si="6"/>
        <v>0</v>
      </c>
      <c r="AA458" s="10" t="str">
        <f t="shared" si="7"/>
        <v/>
      </c>
      <c r="AB458" s="10" t="str">
        <f t="shared" si="10"/>
        <v/>
      </c>
      <c r="AC458" s="11">
        <f t="shared" si="8"/>
        <v>0</v>
      </c>
      <c r="AD458" s="11">
        <f t="shared" si="9"/>
        <v>0</v>
      </c>
    </row>
    <row r="459" spans="1:30" ht="15.75" customHeight="1">
      <c r="A459" s="6">
        <v>544</v>
      </c>
      <c r="B459" s="7" t="s">
        <v>1217</v>
      </c>
      <c r="C459" s="6">
        <v>610000</v>
      </c>
      <c r="D459" s="6" t="s">
        <v>31</v>
      </c>
      <c r="E459" s="7"/>
      <c r="F459" s="7" t="s">
        <v>2453</v>
      </c>
      <c r="G459" s="6">
        <v>1275</v>
      </c>
      <c r="H459" s="7" t="s">
        <v>33</v>
      </c>
      <c r="I459" s="7" t="s">
        <v>34</v>
      </c>
      <c r="J459" s="8" t="s">
        <v>2454</v>
      </c>
      <c r="K459" s="7" t="s">
        <v>1989</v>
      </c>
      <c r="L459" s="7" t="s">
        <v>1990</v>
      </c>
      <c r="M459" s="7" t="s">
        <v>2455</v>
      </c>
      <c r="N459" s="6">
        <v>0</v>
      </c>
      <c r="O459" s="6">
        <v>0</v>
      </c>
      <c r="P459" s="6">
        <v>0</v>
      </c>
      <c r="Q459" s="6" t="s">
        <v>31</v>
      </c>
      <c r="R459" s="6"/>
      <c r="S459" s="6"/>
      <c r="T459" s="7"/>
      <c r="U459" s="7"/>
      <c r="V459" s="6">
        <v>0</v>
      </c>
      <c r="W459" s="6">
        <v>9</v>
      </c>
      <c r="X459" s="8" t="s">
        <v>1992</v>
      </c>
      <c r="Y459" s="6">
        <v>10</v>
      </c>
      <c r="Z459" s="9">
        <f t="shared" si="6"/>
        <v>0</v>
      </c>
      <c r="AA459" s="10" t="str">
        <f t="shared" si="7"/>
        <v/>
      </c>
      <c r="AB459" s="10" t="str">
        <f t="shared" si="10"/>
        <v/>
      </c>
      <c r="AC459" s="11">
        <f t="shared" si="8"/>
        <v>0</v>
      </c>
      <c r="AD459" s="11">
        <f t="shared" si="9"/>
        <v>0</v>
      </c>
    </row>
    <row r="460" spans="1:30" ht="15.75" customHeight="1">
      <c r="A460" s="6">
        <v>545</v>
      </c>
      <c r="B460" s="7" t="s">
        <v>1217</v>
      </c>
      <c r="C460" s="6">
        <v>610000</v>
      </c>
      <c r="D460" s="6" t="s">
        <v>31</v>
      </c>
      <c r="E460" s="7"/>
      <c r="F460" s="7" t="s">
        <v>2456</v>
      </c>
      <c r="G460" s="6">
        <v>1275</v>
      </c>
      <c r="H460" s="7" t="s">
        <v>2457</v>
      </c>
      <c r="I460" s="7" t="s">
        <v>34</v>
      </c>
      <c r="J460" s="8" t="s">
        <v>2458</v>
      </c>
      <c r="K460" s="7" t="s">
        <v>1989</v>
      </c>
      <c r="L460" s="7" t="s">
        <v>1990</v>
      </c>
      <c r="M460" s="7" t="s">
        <v>2459</v>
      </c>
      <c r="N460" s="6">
        <v>0</v>
      </c>
      <c r="O460" s="6">
        <v>0</v>
      </c>
      <c r="P460" s="6">
        <v>0</v>
      </c>
      <c r="Q460" s="6" t="s">
        <v>31</v>
      </c>
      <c r="R460" s="6"/>
      <c r="S460" s="6"/>
      <c r="T460" s="7"/>
      <c r="U460" s="7"/>
      <c r="V460" s="6">
        <v>0</v>
      </c>
      <c r="W460" s="6">
        <v>9</v>
      </c>
      <c r="X460" s="8" t="s">
        <v>1992</v>
      </c>
      <c r="Y460" s="6">
        <v>10</v>
      </c>
      <c r="Z460" s="9">
        <f t="shared" si="6"/>
        <v>0</v>
      </c>
      <c r="AA460" s="10" t="str">
        <f t="shared" si="7"/>
        <v/>
      </c>
      <c r="AB460" s="10" t="str">
        <f t="shared" si="10"/>
        <v/>
      </c>
      <c r="AC460" s="11">
        <f t="shared" si="8"/>
        <v>0</v>
      </c>
      <c r="AD460" s="11">
        <f t="shared" si="9"/>
        <v>0</v>
      </c>
    </row>
    <row r="461" spans="1:30" ht="15.75" customHeight="1">
      <c r="A461" s="6">
        <v>547</v>
      </c>
      <c r="B461" s="7" t="s">
        <v>2460</v>
      </c>
      <c r="C461" s="6">
        <v>975000</v>
      </c>
      <c r="D461" s="6" t="s">
        <v>31</v>
      </c>
      <c r="E461" s="7"/>
      <c r="F461" s="7" t="s">
        <v>2461</v>
      </c>
      <c r="G461" s="6">
        <v>2310</v>
      </c>
      <c r="H461" s="7" t="s">
        <v>2462</v>
      </c>
      <c r="I461" s="7" t="s">
        <v>34</v>
      </c>
      <c r="J461" s="8" t="s">
        <v>2463</v>
      </c>
      <c r="K461" s="7" t="s">
        <v>1944</v>
      </c>
      <c r="L461" s="7" t="s">
        <v>1945</v>
      </c>
      <c r="M461" s="7" t="s">
        <v>2464</v>
      </c>
      <c r="N461" s="6">
        <v>0</v>
      </c>
      <c r="O461" s="6">
        <v>4</v>
      </c>
      <c r="P461" s="6">
        <v>0</v>
      </c>
      <c r="Q461" s="6" t="s">
        <v>31</v>
      </c>
      <c r="R461" s="6"/>
      <c r="S461" s="6"/>
      <c r="T461" s="7"/>
      <c r="U461" s="7"/>
      <c r="V461" s="6">
        <v>0</v>
      </c>
      <c r="W461" s="6">
        <v>23</v>
      </c>
      <c r="X461" s="8" t="s">
        <v>1947</v>
      </c>
      <c r="Y461" s="6">
        <v>10</v>
      </c>
      <c r="Z461" s="9">
        <f t="shared" si="6"/>
        <v>0</v>
      </c>
      <c r="AA461" s="10" t="str">
        <f t="shared" si="7"/>
        <v/>
      </c>
      <c r="AB461" s="10" t="str">
        <f t="shared" si="10"/>
        <v/>
      </c>
      <c r="AC461" s="11">
        <f t="shared" si="8"/>
        <v>0</v>
      </c>
      <c r="AD461" s="11">
        <f t="shared" si="9"/>
        <v>0</v>
      </c>
    </row>
    <row r="462" spans="1:30" ht="15.75" customHeight="1">
      <c r="A462" s="6">
        <v>548</v>
      </c>
      <c r="B462" s="7" t="s">
        <v>1217</v>
      </c>
      <c r="C462" s="6">
        <v>610000</v>
      </c>
      <c r="D462" s="6" t="s">
        <v>31</v>
      </c>
      <c r="E462" s="7"/>
      <c r="F462" s="7" t="s">
        <v>2465</v>
      </c>
      <c r="G462" s="6">
        <v>1275</v>
      </c>
      <c r="H462" s="7" t="s">
        <v>2466</v>
      </c>
      <c r="I462" s="7" t="s">
        <v>34</v>
      </c>
      <c r="J462" s="8" t="s">
        <v>2467</v>
      </c>
      <c r="K462" s="7" t="s">
        <v>1989</v>
      </c>
      <c r="L462" s="7" t="s">
        <v>1990</v>
      </c>
      <c r="M462" s="7" t="s">
        <v>2468</v>
      </c>
      <c r="N462" s="6">
        <v>0</v>
      </c>
      <c r="O462" s="6">
        <v>0</v>
      </c>
      <c r="P462" s="6">
        <v>0</v>
      </c>
      <c r="Q462" s="6" t="s">
        <v>31</v>
      </c>
      <c r="R462" s="6"/>
      <c r="S462" s="6"/>
      <c r="T462" s="7"/>
      <c r="U462" s="7"/>
      <c r="V462" s="6">
        <v>0</v>
      </c>
      <c r="W462" s="6">
        <v>6</v>
      </c>
      <c r="X462" s="8" t="s">
        <v>1992</v>
      </c>
      <c r="Y462" s="6">
        <v>10</v>
      </c>
      <c r="Z462" s="9">
        <f t="shared" si="6"/>
        <v>0</v>
      </c>
      <c r="AA462" s="10" t="str">
        <f t="shared" si="7"/>
        <v/>
      </c>
      <c r="AB462" s="10" t="str">
        <f t="shared" si="10"/>
        <v/>
      </c>
      <c r="AC462" s="11">
        <f t="shared" si="8"/>
        <v>0</v>
      </c>
      <c r="AD462" s="11">
        <f t="shared" si="9"/>
        <v>0</v>
      </c>
    </row>
    <row r="463" spans="1:30" ht="15.75" customHeight="1">
      <c r="A463" s="6">
        <v>549</v>
      </c>
      <c r="B463" s="7" t="s">
        <v>1217</v>
      </c>
      <c r="C463" s="6">
        <v>650000</v>
      </c>
      <c r="D463" s="6" t="s">
        <v>31</v>
      </c>
      <c r="E463" s="7"/>
      <c r="F463" s="7" t="s">
        <v>2469</v>
      </c>
      <c r="G463" s="6">
        <v>1275</v>
      </c>
      <c r="H463" s="7" t="s">
        <v>2470</v>
      </c>
      <c r="I463" s="7" t="s">
        <v>34</v>
      </c>
      <c r="J463" s="8" t="s">
        <v>2471</v>
      </c>
      <c r="K463" s="7" t="s">
        <v>1989</v>
      </c>
      <c r="L463" s="7" t="s">
        <v>1990</v>
      </c>
      <c r="M463" s="7" t="s">
        <v>2472</v>
      </c>
      <c r="N463" s="6">
        <v>0</v>
      </c>
      <c r="O463" s="6">
        <v>0</v>
      </c>
      <c r="P463" s="6">
        <v>0</v>
      </c>
      <c r="Q463" s="6" t="s">
        <v>31</v>
      </c>
      <c r="R463" s="6"/>
      <c r="S463" s="6"/>
      <c r="T463" s="7"/>
      <c r="U463" s="7"/>
      <c r="V463" s="6">
        <v>0</v>
      </c>
      <c r="W463" s="6">
        <v>4</v>
      </c>
      <c r="X463" s="8" t="s">
        <v>1992</v>
      </c>
      <c r="Y463" s="6">
        <v>10</v>
      </c>
      <c r="Z463" s="9">
        <f t="shared" si="6"/>
        <v>0</v>
      </c>
      <c r="AA463" s="10" t="str">
        <f t="shared" si="7"/>
        <v/>
      </c>
      <c r="AB463" s="10" t="str">
        <f t="shared" si="10"/>
        <v/>
      </c>
      <c r="AC463" s="11">
        <f t="shared" si="8"/>
        <v>0</v>
      </c>
      <c r="AD463" s="11">
        <f t="shared" si="9"/>
        <v>0</v>
      </c>
    </row>
    <row r="464" spans="1:30" ht="15.75" customHeight="1">
      <c r="A464" s="6">
        <v>550</v>
      </c>
      <c r="B464" s="7" t="s">
        <v>2473</v>
      </c>
      <c r="C464" s="6">
        <v>1535000</v>
      </c>
      <c r="D464" s="6" t="s">
        <v>31</v>
      </c>
      <c r="E464" s="7"/>
      <c r="F464" s="7" t="s">
        <v>2474</v>
      </c>
      <c r="G464" s="6">
        <v>2156</v>
      </c>
      <c r="H464" s="7" t="s">
        <v>2475</v>
      </c>
      <c r="I464" s="7" t="s">
        <v>34</v>
      </c>
      <c r="J464" s="8" t="s">
        <v>2476</v>
      </c>
      <c r="K464" s="7" t="s">
        <v>1944</v>
      </c>
      <c r="L464" s="7" t="s">
        <v>1945</v>
      </c>
      <c r="M464" s="7" t="s">
        <v>2477</v>
      </c>
      <c r="N464" s="6">
        <v>0</v>
      </c>
      <c r="O464" s="6">
        <v>4</v>
      </c>
      <c r="P464" s="6">
        <v>0</v>
      </c>
      <c r="Q464" s="6" t="s">
        <v>31</v>
      </c>
      <c r="R464" s="6"/>
      <c r="S464" s="6"/>
      <c r="T464" s="7"/>
      <c r="U464" s="7"/>
      <c r="V464" s="6">
        <v>0</v>
      </c>
      <c r="W464" s="6">
        <v>20</v>
      </c>
      <c r="X464" s="8" t="s">
        <v>1947</v>
      </c>
      <c r="Y464" s="6">
        <v>9</v>
      </c>
      <c r="Z464" s="9">
        <f t="shared" si="6"/>
        <v>0</v>
      </c>
      <c r="AA464" s="10" t="str">
        <f t="shared" si="7"/>
        <v/>
      </c>
      <c r="AB464" s="10" t="str">
        <f t="shared" si="10"/>
        <v/>
      </c>
      <c r="AC464" s="11">
        <f t="shared" si="8"/>
        <v>0</v>
      </c>
      <c r="AD464" s="11">
        <f t="shared" si="9"/>
        <v>0</v>
      </c>
    </row>
    <row r="465" spans="1:30" ht="15.75" customHeight="1">
      <c r="A465" s="6">
        <v>555</v>
      </c>
      <c r="B465" s="7" t="s">
        <v>2478</v>
      </c>
      <c r="C465" s="6">
        <v>7460000</v>
      </c>
      <c r="D465" s="6" t="s">
        <v>31</v>
      </c>
      <c r="E465" s="7"/>
      <c r="F465" s="7" t="s">
        <v>2479</v>
      </c>
      <c r="G465" s="6">
        <v>1827</v>
      </c>
      <c r="H465" s="7" t="s">
        <v>55</v>
      </c>
      <c r="I465" s="7" t="s">
        <v>34</v>
      </c>
      <c r="J465" s="8" t="s">
        <v>2480</v>
      </c>
      <c r="K465" s="7" t="s">
        <v>1889</v>
      </c>
      <c r="L465" s="7" t="s">
        <v>1890</v>
      </c>
      <c r="M465" s="7" t="s">
        <v>2392</v>
      </c>
      <c r="N465" s="6">
        <v>0</v>
      </c>
      <c r="O465" s="6">
        <v>20</v>
      </c>
      <c r="P465" s="6">
        <v>0</v>
      </c>
      <c r="Q465" s="6" t="s">
        <v>31</v>
      </c>
      <c r="R465" s="6"/>
      <c r="S465" s="6"/>
      <c r="T465" s="7"/>
      <c r="U465" s="7"/>
      <c r="V465" s="6">
        <v>0</v>
      </c>
      <c r="W465" s="6">
        <v>42</v>
      </c>
      <c r="X465" s="8" t="s">
        <v>1892</v>
      </c>
      <c r="Y465" s="6">
        <v>11</v>
      </c>
      <c r="Z465" s="9">
        <f t="shared" si="6"/>
        <v>0</v>
      </c>
      <c r="AA465" s="10" t="str">
        <f t="shared" si="7"/>
        <v/>
      </c>
      <c r="AB465" s="10" t="str">
        <f t="shared" si="10"/>
        <v/>
      </c>
      <c r="AC465" s="11">
        <f t="shared" si="8"/>
        <v>0</v>
      </c>
      <c r="AD465" s="11">
        <f t="shared" si="9"/>
        <v>0</v>
      </c>
    </row>
    <row r="466" spans="1:30" ht="15.75" customHeight="1">
      <c r="A466" s="6">
        <v>557</v>
      </c>
      <c r="B466" s="7" t="s">
        <v>2481</v>
      </c>
      <c r="C466" s="6">
        <v>80000</v>
      </c>
      <c r="D466" s="6" t="s">
        <v>31</v>
      </c>
      <c r="E466" s="7"/>
      <c r="F466" s="7" t="s">
        <v>2482</v>
      </c>
      <c r="G466" s="6">
        <v>525</v>
      </c>
      <c r="H466" s="7" t="s">
        <v>55</v>
      </c>
      <c r="I466" s="7" t="s">
        <v>34</v>
      </c>
      <c r="J466" s="8" t="s">
        <v>2483</v>
      </c>
      <c r="K466" s="7" t="s">
        <v>1972</v>
      </c>
      <c r="L466" s="7" t="s">
        <v>1973</v>
      </c>
      <c r="M466" s="7" t="s">
        <v>2484</v>
      </c>
      <c r="N466" s="6">
        <v>0</v>
      </c>
      <c r="O466" s="6">
        <v>2</v>
      </c>
      <c r="P466" s="6">
        <v>0</v>
      </c>
      <c r="Q466" s="6" t="s">
        <v>31</v>
      </c>
      <c r="R466" s="6"/>
      <c r="S466" s="6"/>
      <c r="T466" s="7"/>
      <c r="U466" s="7"/>
      <c r="V466" s="6">
        <v>0</v>
      </c>
      <c r="W466" s="6">
        <v>8</v>
      </c>
      <c r="X466" s="8" t="s">
        <v>1975</v>
      </c>
      <c r="Y466" s="6">
        <v>11</v>
      </c>
      <c r="Z466" s="9">
        <f t="shared" si="6"/>
        <v>0</v>
      </c>
      <c r="AA466" s="10" t="str">
        <f t="shared" si="7"/>
        <v/>
      </c>
      <c r="AB466" s="10" t="str">
        <f t="shared" si="10"/>
        <v/>
      </c>
      <c r="AC466" s="11">
        <f t="shared" si="8"/>
        <v>0</v>
      </c>
      <c r="AD466" s="11">
        <f t="shared" si="9"/>
        <v>0</v>
      </c>
    </row>
    <row r="467" spans="1:30" ht="15.75" customHeight="1">
      <c r="A467" s="6">
        <v>565</v>
      </c>
      <c r="B467" s="7" t="s">
        <v>2485</v>
      </c>
      <c r="C467" s="6">
        <v>4460000</v>
      </c>
      <c r="D467" s="6" t="s">
        <v>31</v>
      </c>
      <c r="E467" s="7"/>
      <c r="F467" s="7" t="s">
        <v>2486</v>
      </c>
      <c r="G467" s="6">
        <v>2021</v>
      </c>
      <c r="H467" s="7" t="s">
        <v>55</v>
      </c>
      <c r="I467" s="7" t="s">
        <v>34</v>
      </c>
      <c r="J467" s="8" t="s">
        <v>2487</v>
      </c>
      <c r="K467" s="7" t="s">
        <v>1889</v>
      </c>
      <c r="L467" s="7" t="s">
        <v>1890</v>
      </c>
      <c r="M467" s="7" t="s">
        <v>2488</v>
      </c>
      <c r="N467" s="6">
        <v>0</v>
      </c>
      <c r="O467" s="6">
        <v>20</v>
      </c>
      <c r="P467" s="6">
        <v>0</v>
      </c>
      <c r="Q467" s="6" t="s">
        <v>31</v>
      </c>
      <c r="R467" s="6"/>
      <c r="S467" s="6"/>
      <c r="T467" s="7"/>
      <c r="U467" s="7"/>
      <c r="V467" s="6">
        <v>0</v>
      </c>
      <c r="W467" s="6">
        <v>25</v>
      </c>
      <c r="X467" s="8" t="s">
        <v>1892</v>
      </c>
      <c r="Y467" s="6">
        <v>10</v>
      </c>
      <c r="Z467" s="9">
        <f t="shared" si="6"/>
        <v>0</v>
      </c>
      <c r="AA467" s="10" t="str">
        <f t="shared" si="7"/>
        <v/>
      </c>
      <c r="AB467" s="10" t="str">
        <f t="shared" si="10"/>
        <v/>
      </c>
      <c r="AC467" s="11">
        <f t="shared" si="8"/>
        <v>0</v>
      </c>
      <c r="AD467" s="11">
        <f t="shared" si="9"/>
        <v>0</v>
      </c>
    </row>
    <row r="468" spans="1:30" ht="15.75" customHeight="1">
      <c r="A468" s="6">
        <v>566</v>
      </c>
      <c r="B468" s="7" t="s">
        <v>53</v>
      </c>
      <c r="C468" s="6">
        <v>873000</v>
      </c>
      <c r="D468" s="6" t="s">
        <v>31</v>
      </c>
      <c r="E468" s="7"/>
      <c r="F468" s="7" t="s">
        <v>2489</v>
      </c>
      <c r="G468" s="6">
        <v>1058</v>
      </c>
      <c r="H468" s="7" t="s">
        <v>2490</v>
      </c>
      <c r="I468" s="7" t="s">
        <v>34</v>
      </c>
      <c r="J468" s="8" t="s">
        <v>2491</v>
      </c>
      <c r="K468" s="7" t="s">
        <v>2060</v>
      </c>
      <c r="L468" s="7" t="s">
        <v>2061</v>
      </c>
      <c r="M468" s="7" t="s">
        <v>2492</v>
      </c>
      <c r="N468" s="6">
        <v>0</v>
      </c>
      <c r="O468" s="6">
        <v>3</v>
      </c>
      <c r="P468" s="6">
        <v>0</v>
      </c>
      <c r="Q468" s="6" t="s">
        <v>31</v>
      </c>
      <c r="R468" s="6"/>
      <c r="S468" s="6"/>
      <c r="T468" s="7"/>
      <c r="U468" s="7"/>
      <c r="V468" s="6">
        <v>0</v>
      </c>
      <c r="W468" s="6">
        <v>1</v>
      </c>
      <c r="X468" s="8" t="s">
        <v>2063</v>
      </c>
      <c r="Y468" s="6">
        <v>7</v>
      </c>
      <c r="Z468" s="9">
        <f t="shared" si="6"/>
        <v>0</v>
      </c>
      <c r="AA468" s="10" t="str">
        <f t="shared" si="7"/>
        <v/>
      </c>
      <c r="AB468" s="10" t="str">
        <f t="shared" si="10"/>
        <v/>
      </c>
      <c r="AC468" s="11">
        <f t="shared" si="8"/>
        <v>0</v>
      </c>
      <c r="AD468" s="11">
        <f t="shared" si="9"/>
        <v>0</v>
      </c>
    </row>
    <row r="469" spans="1:30" ht="15.75" customHeight="1">
      <c r="A469" s="6">
        <v>567</v>
      </c>
      <c r="B469" s="7" t="s">
        <v>2036</v>
      </c>
      <c r="C469" s="6">
        <v>1888000</v>
      </c>
      <c r="D469" s="6" t="s">
        <v>31</v>
      </c>
      <c r="E469" s="7"/>
      <c r="F469" s="7" t="s">
        <v>2493</v>
      </c>
      <c r="G469" s="6">
        <v>1537</v>
      </c>
      <c r="H469" s="7" t="s">
        <v>2494</v>
      </c>
      <c r="I469" s="7" t="s">
        <v>34</v>
      </c>
      <c r="J469" s="8" t="s">
        <v>2495</v>
      </c>
      <c r="K469" s="7" t="s">
        <v>905</v>
      </c>
      <c r="L469" s="7" t="s">
        <v>906</v>
      </c>
      <c r="M469" s="7" t="s">
        <v>2333</v>
      </c>
      <c r="N469" s="6">
        <v>0</v>
      </c>
      <c r="O469" s="6">
        <v>5</v>
      </c>
      <c r="P469" s="6">
        <v>0</v>
      </c>
      <c r="Q469" s="6" t="s">
        <v>31</v>
      </c>
      <c r="R469" s="6"/>
      <c r="S469" s="6"/>
      <c r="T469" s="7"/>
      <c r="U469" s="7"/>
      <c r="V469" s="6">
        <v>0</v>
      </c>
      <c r="W469" s="6">
        <v>111</v>
      </c>
      <c r="X469" s="8" t="s">
        <v>908</v>
      </c>
      <c r="Y469" s="6">
        <v>11</v>
      </c>
      <c r="Z469" s="9">
        <f t="shared" si="6"/>
        <v>0</v>
      </c>
      <c r="AA469" s="10" t="str">
        <f t="shared" si="7"/>
        <v/>
      </c>
      <c r="AB469" s="10" t="str">
        <f t="shared" si="10"/>
        <v/>
      </c>
      <c r="AC469" s="11">
        <f t="shared" si="8"/>
        <v>0</v>
      </c>
      <c r="AD469" s="11">
        <f t="shared" si="9"/>
        <v>0</v>
      </c>
    </row>
    <row r="470" spans="1:30" ht="15.75" customHeight="1">
      <c r="A470" s="6">
        <v>570</v>
      </c>
      <c r="B470" s="7" t="s">
        <v>2496</v>
      </c>
      <c r="C470" s="6">
        <v>1535000</v>
      </c>
      <c r="D470" s="6" t="s">
        <v>31</v>
      </c>
      <c r="E470" s="7"/>
      <c r="F470" s="7" t="s">
        <v>2497</v>
      </c>
      <c r="G470" s="6">
        <v>2167</v>
      </c>
      <c r="H470" s="7" t="s">
        <v>2075</v>
      </c>
      <c r="I470" s="7" t="s">
        <v>34</v>
      </c>
      <c r="J470" s="8" t="s">
        <v>2498</v>
      </c>
      <c r="K470" s="7" t="s">
        <v>1944</v>
      </c>
      <c r="L470" s="7" t="s">
        <v>1945</v>
      </c>
      <c r="M470" s="7" t="s">
        <v>2499</v>
      </c>
      <c r="N470" s="6">
        <v>0</v>
      </c>
      <c r="O470" s="6">
        <v>4</v>
      </c>
      <c r="P470" s="6">
        <v>0</v>
      </c>
      <c r="Q470" s="6" t="s">
        <v>31</v>
      </c>
      <c r="R470" s="6"/>
      <c r="S470" s="6"/>
      <c r="T470" s="7"/>
      <c r="U470" s="7"/>
      <c r="V470" s="6">
        <v>0</v>
      </c>
      <c r="W470" s="6">
        <v>26</v>
      </c>
      <c r="X470" s="8" t="s">
        <v>1947</v>
      </c>
      <c r="Y470" s="6">
        <v>7</v>
      </c>
      <c r="Z470" s="9">
        <f t="shared" si="6"/>
        <v>0</v>
      </c>
      <c r="AA470" s="10" t="str">
        <f t="shared" si="7"/>
        <v/>
      </c>
      <c r="AB470" s="10" t="str">
        <f t="shared" si="10"/>
        <v/>
      </c>
      <c r="AC470" s="11">
        <f t="shared" si="8"/>
        <v>0</v>
      </c>
      <c r="AD470" s="11">
        <f t="shared" si="9"/>
        <v>0</v>
      </c>
    </row>
    <row r="471" spans="1:30" ht="15.75" customHeight="1">
      <c r="A471" s="6">
        <v>571</v>
      </c>
      <c r="B471" s="7" t="s">
        <v>2500</v>
      </c>
      <c r="C471" s="6">
        <v>975000</v>
      </c>
      <c r="D471" s="6" t="s">
        <v>31</v>
      </c>
      <c r="E471" s="7"/>
      <c r="F471" s="7" t="s">
        <v>2501</v>
      </c>
      <c r="G471" s="6">
        <v>2307</v>
      </c>
      <c r="H471" s="7" t="s">
        <v>2502</v>
      </c>
      <c r="I471" s="7" t="s">
        <v>34</v>
      </c>
      <c r="J471" s="8" t="s">
        <v>2503</v>
      </c>
      <c r="K471" s="7" t="s">
        <v>1944</v>
      </c>
      <c r="L471" s="7" t="s">
        <v>1945</v>
      </c>
      <c r="M471" s="7" t="s">
        <v>2077</v>
      </c>
      <c r="N471" s="6">
        <v>0</v>
      </c>
      <c r="O471" s="6">
        <v>4</v>
      </c>
      <c r="P471" s="6">
        <v>0</v>
      </c>
      <c r="Q471" s="6" t="s">
        <v>31</v>
      </c>
      <c r="R471" s="6"/>
      <c r="S471" s="6"/>
      <c r="T471" s="7"/>
      <c r="U471" s="7"/>
      <c r="V471" s="6">
        <v>0</v>
      </c>
      <c r="W471" s="6">
        <v>8</v>
      </c>
      <c r="X471" s="8" t="s">
        <v>1947</v>
      </c>
      <c r="Y471" s="6">
        <v>10</v>
      </c>
      <c r="Z471" s="9">
        <f t="shared" si="6"/>
        <v>0</v>
      </c>
      <c r="AA471" s="10" t="str">
        <f t="shared" si="7"/>
        <v/>
      </c>
      <c r="AB471" s="10" t="str">
        <f t="shared" si="10"/>
        <v/>
      </c>
      <c r="AC471" s="11">
        <f t="shared" si="8"/>
        <v>0</v>
      </c>
      <c r="AD471" s="11">
        <f t="shared" si="9"/>
        <v>0</v>
      </c>
    </row>
    <row r="472" spans="1:30" ht="15.75" customHeight="1">
      <c r="A472" s="6">
        <v>572</v>
      </c>
      <c r="B472" s="7" t="s">
        <v>2056</v>
      </c>
      <c r="C472" s="6">
        <v>1088000</v>
      </c>
      <c r="D472" s="6" t="s">
        <v>31</v>
      </c>
      <c r="E472" s="7"/>
      <c r="F472" s="7" t="s">
        <v>2504</v>
      </c>
      <c r="G472" s="6">
        <v>1012</v>
      </c>
      <c r="H472" s="7" t="s">
        <v>55</v>
      </c>
      <c r="I472" s="7" t="s">
        <v>34</v>
      </c>
      <c r="J472" s="8" t="s">
        <v>2505</v>
      </c>
      <c r="K472" s="7" t="s">
        <v>2060</v>
      </c>
      <c r="L472" s="7" t="s">
        <v>2061</v>
      </c>
      <c r="M472" s="7" t="s">
        <v>2062</v>
      </c>
      <c r="N472" s="6">
        <v>0</v>
      </c>
      <c r="O472" s="6">
        <v>3</v>
      </c>
      <c r="P472" s="6">
        <v>0</v>
      </c>
      <c r="Q472" s="6" t="s">
        <v>31</v>
      </c>
      <c r="R472" s="6"/>
      <c r="S472" s="6"/>
      <c r="T472" s="7"/>
      <c r="U472" s="7"/>
      <c r="V472" s="6">
        <v>0</v>
      </c>
      <c r="W472" s="6">
        <v>3</v>
      </c>
      <c r="X472" s="8" t="s">
        <v>2063</v>
      </c>
      <c r="Y472" s="6">
        <v>8</v>
      </c>
      <c r="Z472" s="9">
        <f t="shared" si="6"/>
        <v>0</v>
      </c>
      <c r="AA472" s="10" t="str">
        <f t="shared" si="7"/>
        <v/>
      </c>
      <c r="AB472" s="10" t="str">
        <f t="shared" si="10"/>
        <v/>
      </c>
      <c r="AC472" s="11">
        <f t="shared" si="8"/>
        <v>0</v>
      </c>
      <c r="AD472" s="11">
        <f t="shared" si="9"/>
        <v>0</v>
      </c>
    </row>
    <row r="473" spans="1:30" ht="15.75" customHeight="1">
      <c r="A473" s="6">
        <v>579</v>
      </c>
      <c r="B473" s="7" t="s">
        <v>2221</v>
      </c>
      <c r="C473" s="6">
        <v>745000</v>
      </c>
      <c r="D473" s="6" t="s">
        <v>31</v>
      </c>
      <c r="E473" s="7"/>
      <c r="F473" s="7" t="s">
        <v>2506</v>
      </c>
      <c r="G473" s="6">
        <v>1394</v>
      </c>
      <c r="H473" s="7" t="s">
        <v>1864</v>
      </c>
      <c r="I473" s="7" t="s">
        <v>673</v>
      </c>
      <c r="J473" s="8" t="s">
        <v>2507</v>
      </c>
      <c r="K473" s="7" t="s">
        <v>1774</v>
      </c>
      <c r="L473" s="7" t="s">
        <v>1775</v>
      </c>
      <c r="M473" s="7" t="s">
        <v>2508</v>
      </c>
      <c r="N473" s="6">
        <v>0</v>
      </c>
      <c r="O473" s="6">
        <v>28</v>
      </c>
      <c r="P473" s="6">
        <v>0</v>
      </c>
      <c r="Q473" s="6" t="s">
        <v>31</v>
      </c>
      <c r="R473" s="6"/>
      <c r="S473" s="6"/>
      <c r="T473" s="7"/>
      <c r="U473" s="7"/>
      <c r="V473" s="6">
        <v>0</v>
      </c>
      <c r="W473" s="6">
        <v>22</v>
      </c>
      <c r="X473" s="8" t="s">
        <v>1777</v>
      </c>
      <c r="Y473" s="6">
        <v>6</v>
      </c>
      <c r="Z473" s="9">
        <f t="shared" si="6"/>
        <v>0</v>
      </c>
      <c r="AA473" s="10" t="str">
        <f t="shared" si="7"/>
        <v/>
      </c>
      <c r="AB473" s="10" t="str">
        <f t="shared" si="10"/>
        <v/>
      </c>
      <c r="AC473" s="11">
        <f t="shared" si="8"/>
        <v>0</v>
      </c>
      <c r="AD473" s="11">
        <f t="shared" si="9"/>
        <v>0</v>
      </c>
    </row>
    <row r="474" spans="1:30" ht="15.75" customHeight="1">
      <c r="A474" s="6">
        <v>585</v>
      </c>
      <c r="B474" s="7" t="s">
        <v>2131</v>
      </c>
      <c r="C474" s="6">
        <v>1088000</v>
      </c>
      <c r="D474" s="6" t="s">
        <v>31</v>
      </c>
      <c r="E474" s="7"/>
      <c r="F474" s="7" t="s">
        <v>2509</v>
      </c>
      <c r="G474" s="6">
        <v>1012</v>
      </c>
      <c r="H474" s="7" t="s">
        <v>55</v>
      </c>
      <c r="I474" s="7" t="s">
        <v>34</v>
      </c>
      <c r="J474" s="8" t="s">
        <v>2510</v>
      </c>
      <c r="K474" s="7" t="s">
        <v>2060</v>
      </c>
      <c r="L474" s="7" t="s">
        <v>2061</v>
      </c>
      <c r="M474" s="7" t="s">
        <v>2134</v>
      </c>
      <c r="N474" s="6">
        <v>0</v>
      </c>
      <c r="O474" s="6">
        <v>3</v>
      </c>
      <c r="P474" s="6">
        <v>0</v>
      </c>
      <c r="Q474" s="6" t="s">
        <v>31</v>
      </c>
      <c r="R474" s="6"/>
      <c r="S474" s="6"/>
      <c r="T474" s="7"/>
      <c r="U474" s="7"/>
      <c r="V474" s="6">
        <v>0</v>
      </c>
      <c r="W474" s="6">
        <v>2</v>
      </c>
      <c r="X474" s="8" t="s">
        <v>2063</v>
      </c>
      <c r="Y474" s="6">
        <v>8</v>
      </c>
      <c r="Z474" s="9">
        <f t="shared" si="6"/>
        <v>0</v>
      </c>
      <c r="AA474" s="10" t="str">
        <f t="shared" si="7"/>
        <v/>
      </c>
      <c r="AB474" s="10" t="str">
        <f t="shared" si="10"/>
        <v/>
      </c>
      <c r="AC474" s="11">
        <f t="shared" si="8"/>
        <v>0</v>
      </c>
      <c r="AD474" s="11">
        <f t="shared" si="9"/>
        <v>0</v>
      </c>
    </row>
    <row r="475" spans="1:30" ht="15.75" customHeight="1">
      <c r="A475" s="6">
        <v>587</v>
      </c>
      <c r="B475" s="7" t="s">
        <v>2131</v>
      </c>
      <c r="C475" s="6">
        <v>1088000</v>
      </c>
      <c r="D475" s="6" t="s">
        <v>31</v>
      </c>
      <c r="E475" s="7"/>
      <c r="F475" s="7" t="s">
        <v>2511</v>
      </c>
      <c r="G475" s="6">
        <v>1013</v>
      </c>
      <c r="H475" s="7" t="s">
        <v>2512</v>
      </c>
      <c r="I475" s="7" t="s">
        <v>34</v>
      </c>
      <c r="J475" s="8" t="s">
        <v>2513</v>
      </c>
      <c r="K475" s="7" t="s">
        <v>2060</v>
      </c>
      <c r="L475" s="7" t="s">
        <v>2061</v>
      </c>
      <c r="M475" s="7" t="s">
        <v>2514</v>
      </c>
      <c r="N475" s="6">
        <v>0</v>
      </c>
      <c r="O475" s="6">
        <v>3</v>
      </c>
      <c r="P475" s="6">
        <v>0</v>
      </c>
      <c r="Q475" s="6" t="s">
        <v>31</v>
      </c>
      <c r="R475" s="6"/>
      <c r="S475" s="6"/>
      <c r="T475" s="7"/>
      <c r="U475" s="7"/>
      <c r="V475" s="6">
        <v>0</v>
      </c>
      <c r="W475" s="6">
        <v>6</v>
      </c>
      <c r="X475" s="8" t="s">
        <v>2063</v>
      </c>
      <c r="Y475" s="6">
        <v>7</v>
      </c>
      <c r="Z475" s="9">
        <f t="shared" si="6"/>
        <v>0</v>
      </c>
      <c r="AA475" s="10" t="str">
        <f t="shared" si="7"/>
        <v/>
      </c>
      <c r="AB475" s="10" t="str">
        <f t="shared" si="10"/>
        <v/>
      </c>
      <c r="AC475" s="11">
        <f t="shared" si="8"/>
        <v>0</v>
      </c>
      <c r="AD475" s="11">
        <f t="shared" si="9"/>
        <v>0</v>
      </c>
    </row>
    <row r="476" spans="1:30" ht="15.75" customHeight="1">
      <c r="A476" s="6">
        <v>589</v>
      </c>
      <c r="B476" s="7" t="s">
        <v>2515</v>
      </c>
      <c r="C476" s="6">
        <v>975000</v>
      </c>
      <c r="D476" s="6" t="s">
        <v>31</v>
      </c>
      <c r="E476" s="7"/>
      <c r="F476" s="7" t="s">
        <v>2516</v>
      </c>
      <c r="G476" s="6">
        <v>2307</v>
      </c>
      <c r="H476" s="7" t="s">
        <v>2517</v>
      </c>
      <c r="I476" s="7" t="s">
        <v>34</v>
      </c>
      <c r="J476" s="8" t="s">
        <v>2518</v>
      </c>
      <c r="K476" s="7" t="s">
        <v>1944</v>
      </c>
      <c r="L476" s="7" t="s">
        <v>1945</v>
      </c>
      <c r="M476" s="7" t="s">
        <v>2519</v>
      </c>
      <c r="N476" s="6">
        <v>0</v>
      </c>
      <c r="O476" s="6">
        <v>4</v>
      </c>
      <c r="P476" s="6">
        <v>0</v>
      </c>
      <c r="Q476" s="6" t="s">
        <v>31</v>
      </c>
      <c r="R476" s="6"/>
      <c r="S476" s="6"/>
      <c r="T476" s="7"/>
      <c r="U476" s="7"/>
      <c r="V476" s="6">
        <v>0</v>
      </c>
      <c r="W476" s="6">
        <v>36</v>
      </c>
      <c r="X476" s="8" t="s">
        <v>1947</v>
      </c>
      <c r="Y476" s="6">
        <v>10</v>
      </c>
      <c r="Z476" s="9">
        <f t="shared" si="6"/>
        <v>0</v>
      </c>
      <c r="AA476" s="10" t="str">
        <f t="shared" si="7"/>
        <v/>
      </c>
      <c r="AB476" s="10" t="str">
        <f t="shared" si="10"/>
        <v/>
      </c>
      <c r="AC476" s="11">
        <f t="shared" si="8"/>
        <v>0</v>
      </c>
      <c r="AD476" s="11">
        <f t="shared" si="9"/>
        <v>0</v>
      </c>
    </row>
    <row r="477" spans="1:30" ht="15.75" customHeight="1">
      <c r="A477" s="6">
        <v>591</v>
      </c>
      <c r="B477" s="7" t="s">
        <v>1217</v>
      </c>
      <c r="C477" s="6">
        <v>630000</v>
      </c>
      <c r="D477" s="6" t="s">
        <v>31</v>
      </c>
      <c r="E477" s="7"/>
      <c r="F477" s="7" t="s">
        <v>2520</v>
      </c>
      <c r="G477" s="6">
        <v>1275</v>
      </c>
      <c r="H477" s="7" t="s">
        <v>2521</v>
      </c>
      <c r="I477" s="7" t="s">
        <v>34</v>
      </c>
      <c r="J477" s="8" t="s">
        <v>2522</v>
      </c>
      <c r="K477" s="7" t="s">
        <v>1989</v>
      </c>
      <c r="L477" s="7" t="s">
        <v>1990</v>
      </c>
      <c r="M477" s="7" t="s">
        <v>2523</v>
      </c>
      <c r="N477" s="6">
        <v>0</v>
      </c>
      <c r="O477" s="6">
        <v>0</v>
      </c>
      <c r="P477" s="6">
        <v>0</v>
      </c>
      <c r="Q477" s="6" t="s">
        <v>31</v>
      </c>
      <c r="R477" s="6"/>
      <c r="S477" s="6"/>
      <c r="T477" s="7"/>
      <c r="U477" s="7"/>
      <c r="V477" s="6">
        <v>0</v>
      </c>
      <c r="W477" s="6">
        <v>8</v>
      </c>
      <c r="X477" s="8" t="s">
        <v>1992</v>
      </c>
      <c r="Y477" s="6">
        <v>10</v>
      </c>
      <c r="Z477" s="9">
        <f t="shared" si="6"/>
        <v>0</v>
      </c>
      <c r="AA477" s="10" t="str">
        <f t="shared" si="7"/>
        <v/>
      </c>
      <c r="AB477" s="10" t="str">
        <f t="shared" si="10"/>
        <v/>
      </c>
      <c r="AC477" s="11">
        <f t="shared" si="8"/>
        <v>0</v>
      </c>
      <c r="AD477" s="11">
        <f t="shared" si="9"/>
        <v>0</v>
      </c>
    </row>
    <row r="478" spans="1:30" ht="15.75" customHeight="1">
      <c r="A478" s="6">
        <v>592</v>
      </c>
      <c r="B478" s="7" t="s">
        <v>1217</v>
      </c>
      <c r="C478" s="6">
        <v>650000</v>
      </c>
      <c r="D478" s="6" t="s">
        <v>31</v>
      </c>
      <c r="E478" s="7"/>
      <c r="F478" s="7" t="s">
        <v>2524</v>
      </c>
      <c r="G478" s="6">
        <v>1275</v>
      </c>
      <c r="H478" s="7" t="s">
        <v>2525</v>
      </c>
      <c r="I478" s="7" t="s">
        <v>34</v>
      </c>
      <c r="J478" s="8" t="s">
        <v>2526</v>
      </c>
      <c r="K478" s="7" t="s">
        <v>1989</v>
      </c>
      <c r="L478" s="7" t="s">
        <v>1990</v>
      </c>
      <c r="M478" s="7" t="s">
        <v>2527</v>
      </c>
      <c r="N478" s="6">
        <v>0</v>
      </c>
      <c r="O478" s="6">
        <v>0</v>
      </c>
      <c r="P478" s="6">
        <v>0</v>
      </c>
      <c r="Q478" s="6" t="s">
        <v>31</v>
      </c>
      <c r="R478" s="6"/>
      <c r="S478" s="6"/>
      <c r="T478" s="7"/>
      <c r="U478" s="7"/>
      <c r="V478" s="6">
        <v>0</v>
      </c>
      <c r="W478" s="6">
        <v>2</v>
      </c>
      <c r="X478" s="8" t="s">
        <v>1992</v>
      </c>
      <c r="Y478" s="6">
        <v>10</v>
      </c>
      <c r="Z478" s="9">
        <f t="shared" si="6"/>
        <v>0</v>
      </c>
      <c r="AA478" s="10" t="str">
        <f t="shared" si="7"/>
        <v/>
      </c>
      <c r="AB478" s="10" t="str">
        <f t="shared" si="10"/>
        <v/>
      </c>
      <c r="AC478" s="11">
        <f t="shared" si="8"/>
        <v>0</v>
      </c>
      <c r="AD478" s="11">
        <f t="shared" si="9"/>
        <v>0</v>
      </c>
    </row>
    <row r="479" spans="1:30" ht="15.75" customHeight="1">
      <c r="A479" s="6">
        <v>593</v>
      </c>
      <c r="B479" s="7" t="s">
        <v>2528</v>
      </c>
      <c r="C479" s="6">
        <v>3900000</v>
      </c>
      <c r="D479" s="6" t="s">
        <v>31</v>
      </c>
      <c r="E479" s="7"/>
      <c r="F479" s="7" t="s">
        <v>2529</v>
      </c>
      <c r="G479" s="6">
        <v>3311</v>
      </c>
      <c r="H479" s="7" t="s">
        <v>2530</v>
      </c>
      <c r="I479" s="7" t="s">
        <v>34</v>
      </c>
      <c r="J479" s="8" t="s">
        <v>2531</v>
      </c>
      <c r="K479" s="7" t="s">
        <v>1402</v>
      </c>
      <c r="L479" s="7" t="s">
        <v>1403</v>
      </c>
      <c r="M479" s="7" t="s">
        <v>2532</v>
      </c>
      <c r="N479" s="6">
        <v>0</v>
      </c>
      <c r="O479" s="6">
        <v>3</v>
      </c>
      <c r="P479" s="6">
        <v>0</v>
      </c>
      <c r="Q479" s="6" t="s">
        <v>31</v>
      </c>
      <c r="R479" s="6"/>
      <c r="S479" s="6"/>
      <c r="T479" s="7"/>
      <c r="U479" s="7"/>
      <c r="V479" s="6">
        <v>0</v>
      </c>
      <c r="W479" s="6">
        <v>187</v>
      </c>
      <c r="X479" s="8" t="s">
        <v>1405</v>
      </c>
      <c r="Y479" s="6">
        <v>11</v>
      </c>
      <c r="Z479" s="9">
        <f t="shared" si="6"/>
        <v>0</v>
      </c>
      <c r="AA479" s="10" t="str">
        <f t="shared" si="7"/>
        <v/>
      </c>
      <c r="AB479" s="10" t="str">
        <f t="shared" si="10"/>
        <v/>
      </c>
      <c r="AC479" s="11">
        <f t="shared" si="8"/>
        <v>0</v>
      </c>
      <c r="AD479" s="11">
        <f t="shared" si="9"/>
        <v>0</v>
      </c>
    </row>
    <row r="480" spans="1:30" ht="15.75" customHeight="1">
      <c r="A480" s="6">
        <v>595</v>
      </c>
      <c r="B480" s="7" t="s">
        <v>2533</v>
      </c>
      <c r="C480" s="6">
        <v>235000</v>
      </c>
      <c r="D480" s="6" t="s">
        <v>31</v>
      </c>
      <c r="E480" s="7"/>
      <c r="F480" s="7" t="s">
        <v>2534</v>
      </c>
      <c r="G480" s="6">
        <v>2208</v>
      </c>
      <c r="H480" s="7" t="s">
        <v>191</v>
      </c>
      <c r="I480" s="7" t="s">
        <v>34</v>
      </c>
      <c r="J480" s="8" t="s">
        <v>2535</v>
      </c>
      <c r="K480" s="7" t="s">
        <v>2001</v>
      </c>
      <c r="L480" s="7" t="s">
        <v>2002</v>
      </c>
      <c r="M480" s="7" t="s">
        <v>2536</v>
      </c>
      <c r="N480" s="6">
        <v>0</v>
      </c>
      <c r="O480" s="6">
        <v>63</v>
      </c>
      <c r="P480" s="6">
        <v>0</v>
      </c>
      <c r="Q480" s="6" t="s">
        <v>31</v>
      </c>
      <c r="R480" s="6"/>
      <c r="S480" s="6"/>
      <c r="T480" s="7"/>
      <c r="U480" s="7"/>
      <c r="V480" s="6">
        <v>0</v>
      </c>
      <c r="W480" s="6">
        <v>68</v>
      </c>
      <c r="X480" s="8" t="s">
        <v>2004</v>
      </c>
      <c r="Y480" s="6">
        <v>3</v>
      </c>
      <c r="Z480" s="9">
        <f t="shared" si="6"/>
        <v>0</v>
      </c>
      <c r="AA480" s="10" t="str">
        <f t="shared" si="7"/>
        <v/>
      </c>
      <c r="AB480" s="10" t="str">
        <f t="shared" si="10"/>
        <v/>
      </c>
      <c r="AC480" s="11">
        <f t="shared" si="8"/>
        <v>0</v>
      </c>
      <c r="AD480" s="11">
        <f t="shared" si="9"/>
        <v>0</v>
      </c>
    </row>
    <row r="481" spans="1:30" ht="15.75" customHeight="1">
      <c r="A481" s="6">
        <v>596</v>
      </c>
      <c r="B481" s="7" t="s">
        <v>1217</v>
      </c>
      <c r="C481" s="6">
        <v>610000</v>
      </c>
      <c r="D481" s="6" t="s">
        <v>31</v>
      </c>
      <c r="E481" s="7"/>
      <c r="F481" s="7" t="s">
        <v>2537</v>
      </c>
      <c r="G481" s="6">
        <v>1275</v>
      </c>
      <c r="H481" s="7" t="s">
        <v>2538</v>
      </c>
      <c r="I481" s="7" t="s">
        <v>34</v>
      </c>
      <c r="J481" s="8" t="s">
        <v>2539</v>
      </c>
      <c r="K481" s="7" t="s">
        <v>1989</v>
      </c>
      <c r="L481" s="7" t="s">
        <v>1990</v>
      </c>
      <c r="M481" s="7" t="s">
        <v>2540</v>
      </c>
      <c r="N481" s="6">
        <v>0</v>
      </c>
      <c r="O481" s="6">
        <v>0</v>
      </c>
      <c r="P481" s="6">
        <v>0</v>
      </c>
      <c r="Q481" s="6" t="s">
        <v>31</v>
      </c>
      <c r="R481" s="6"/>
      <c r="S481" s="6"/>
      <c r="T481" s="7"/>
      <c r="U481" s="7"/>
      <c r="V481" s="6">
        <v>0</v>
      </c>
      <c r="W481" s="6">
        <v>2</v>
      </c>
      <c r="X481" s="8" t="s">
        <v>1992</v>
      </c>
      <c r="Y481" s="6">
        <v>10</v>
      </c>
      <c r="Z481" s="9">
        <f t="shared" si="6"/>
        <v>0</v>
      </c>
      <c r="AA481" s="10" t="str">
        <f t="shared" si="7"/>
        <v/>
      </c>
      <c r="AB481" s="10" t="str">
        <f t="shared" si="10"/>
        <v/>
      </c>
      <c r="AC481" s="11">
        <f t="shared" si="8"/>
        <v>0</v>
      </c>
      <c r="AD481" s="11">
        <f t="shared" si="9"/>
        <v>0</v>
      </c>
    </row>
    <row r="482" spans="1:30" ht="15.75" customHeight="1">
      <c r="A482" s="6">
        <v>597</v>
      </c>
      <c r="B482" s="7" t="s">
        <v>1217</v>
      </c>
      <c r="C482" s="6">
        <v>650000</v>
      </c>
      <c r="D482" s="6" t="s">
        <v>31</v>
      </c>
      <c r="E482" s="7"/>
      <c r="F482" s="7" t="s">
        <v>2541</v>
      </c>
      <c r="G482" s="6">
        <v>1275</v>
      </c>
      <c r="H482" s="7" t="s">
        <v>2542</v>
      </c>
      <c r="I482" s="7" t="s">
        <v>34</v>
      </c>
      <c r="J482" s="8" t="s">
        <v>2543</v>
      </c>
      <c r="K482" s="7" t="s">
        <v>1989</v>
      </c>
      <c r="L482" s="7" t="s">
        <v>1990</v>
      </c>
      <c r="M482" s="7" t="s">
        <v>2544</v>
      </c>
      <c r="N482" s="6">
        <v>0</v>
      </c>
      <c r="O482" s="6">
        <v>0</v>
      </c>
      <c r="P482" s="6">
        <v>0</v>
      </c>
      <c r="Q482" s="6" t="s">
        <v>31</v>
      </c>
      <c r="R482" s="6"/>
      <c r="S482" s="6"/>
      <c r="T482" s="7"/>
      <c r="U482" s="7"/>
      <c r="V482" s="6">
        <v>0</v>
      </c>
      <c r="W482" s="6">
        <v>5</v>
      </c>
      <c r="X482" s="8" t="s">
        <v>1992</v>
      </c>
      <c r="Y482" s="6">
        <v>10</v>
      </c>
      <c r="Z482" s="9">
        <f t="shared" si="6"/>
        <v>0</v>
      </c>
      <c r="AA482" s="10" t="str">
        <f t="shared" si="7"/>
        <v/>
      </c>
      <c r="AB482" s="10" t="str">
        <f t="shared" si="10"/>
        <v/>
      </c>
      <c r="AC482" s="11">
        <f t="shared" si="8"/>
        <v>0</v>
      </c>
      <c r="AD482" s="11">
        <f t="shared" si="9"/>
        <v>0</v>
      </c>
    </row>
    <row r="483" spans="1:30" ht="15.75" customHeight="1">
      <c r="A483" s="6">
        <v>598</v>
      </c>
      <c r="B483" s="7" t="s">
        <v>2545</v>
      </c>
      <c r="C483" s="6">
        <v>1115000</v>
      </c>
      <c r="D483" s="6" t="s">
        <v>31</v>
      </c>
      <c r="E483" s="7"/>
      <c r="F483" s="7" t="s">
        <v>2546</v>
      </c>
      <c r="G483" s="6">
        <v>1946</v>
      </c>
      <c r="H483" s="7" t="s">
        <v>2547</v>
      </c>
      <c r="I483" s="7" t="s">
        <v>34</v>
      </c>
      <c r="J483" s="8" t="s">
        <v>2548</v>
      </c>
      <c r="K483" s="7" t="s">
        <v>1944</v>
      </c>
      <c r="L483" s="7" t="s">
        <v>1945</v>
      </c>
      <c r="M483" s="7" t="s">
        <v>2549</v>
      </c>
      <c r="N483" s="6">
        <v>0</v>
      </c>
      <c r="O483" s="6">
        <v>4</v>
      </c>
      <c r="P483" s="6">
        <v>0</v>
      </c>
      <c r="Q483" s="6" t="s">
        <v>31</v>
      </c>
      <c r="R483" s="6"/>
      <c r="S483" s="6"/>
      <c r="T483" s="7"/>
      <c r="U483" s="7"/>
      <c r="V483" s="6">
        <v>0</v>
      </c>
      <c r="W483" s="6">
        <v>5</v>
      </c>
      <c r="X483" s="8" t="s">
        <v>1947</v>
      </c>
      <c r="Y483" s="6">
        <v>9</v>
      </c>
      <c r="Z483" s="9">
        <f t="shared" si="6"/>
        <v>0</v>
      </c>
      <c r="AA483" s="10" t="str">
        <f t="shared" si="7"/>
        <v/>
      </c>
      <c r="AB483" s="10" t="str">
        <f t="shared" si="10"/>
        <v/>
      </c>
      <c r="AC483" s="11">
        <f t="shared" si="8"/>
        <v>0</v>
      </c>
      <c r="AD483" s="11">
        <f t="shared" si="9"/>
        <v>0</v>
      </c>
    </row>
    <row r="484" spans="1:30" ht="15.75" customHeight="1">
      <c r="A484" s="6">
        <v>599</v>
      </c>
      <c r="B484" s="7" t="s">
        <v>2550</v>
      </c>
      <c r="C484" s="6">
        <v>1535000</v>
      </c>
      <c r="D484" s="6" t="s">
        <v>31</v>
      </c>
      <c r="E484" s="7"/>
      <c r="F484" s="7" t="s">
        <v>2551</v>
      </c>
      <c r="G484" s="6">
        <v>2156</v>
      </c>
      <c r="H484" s="7" t="s">
        <v>2552</v>
      </c>
      <c r="I484" s="7" t="s">
        <v>34</v>
      </c>
      <c r="J484" s="8" t="s">
        <v>2553</v>
      </c>
      <c r="K484" s="7" t="s">
        <v>1944</v>
      </c>
      <c r="L484" s="7" t="s">
        <v>1945</v>
      </c>
      <c r="M484" s="7" t="s">
        <v>2554</v>
      </c>
      <c r="N484" s="6">
        <v>0</v>
      </c>
      <c r="O484" s="6">
        <v>4</v>
      </c>
      <c r="P484" s="6">
        <v>0</v>
      </c>
      <c r="Q484" s="6" t="s">
        <v>31</v>
      </c>
      <c r="R484" s="6"/>
      <c r="S484" s="6"/>
      <c r="T484" s="7"/>
      <c r="U484" s="7"/>
      <c r="V484" s="6">
        <v>0</v>
      </c>
      <c r="W484" s="6">
        <v>37</v>
      </c>
      <c r="X484" s="8" t="s">
        <v>1947</v>
      </c>
      <c r="Y484" s="6">
        <v>9</v>
      </c>
      <c r="Z484" s="9">
        <f t="shared" si="6"/>
        <v>0</v>
      </c>
      <c r="AA484" s="10" t="str">
        <f t="shared" si="7"/>
        <v/>
      </c>
      <c r="AB484" s="10" t="str">
        <f t="shared" si="10"/>
        <v/>
      </c>
      <c r="AC484" s="11">
        <f t="shared" si="8"/>
        <v>0</v>
      </c>
      <c r="AD484" s="11">
        <f t="shared" si="9"/>
        <v>0</v>
      </c>
    </row>
    <row r="485" spans="1:30" ht="15.75" customHeight="1">
      <c r="A485" s="6">
        <v>600</v>
      </c>
      <c r="B485" s="7" t="s">
        <v>2555</v>
      </c>
      <c r="C485" s="6">
        <v>1535000</v>
      </c>
      <c r="D485" s="6" t="s">
        <v>31</v>
      </c>
      <c r="E485" s="7"/>
      <c r="F485" s="7" t="s">
        <v>2556</v>
      </c>
      <c r="G485" s="6">
        <v>2153</v>
      </c>
      <c r="H485" s="7" t="s">
        <v>2557</v>
      </c>
      <c r="I485" s="7" t="s">
        <v>34</v>
      </c>
      <c r="J485" s="8" t="s">
        <v>2558</v>
      </c>
      <c r="K485" s="7" t="s">
        <v>1944</v>
      </c>
      <c r="L485" s="7" t="s">
        <v>1945</v>
      </c>
      <c r="M485" s="7" t="s">
        <v>2559</v>
      </c>
      <c r="N485" s="6">
        <v>0</v>
      </c>
      <c r="O485" s="6">
        <v>4</v>
      </c>
      <c r="P485" s="6">
        <v>0</v>
      </c>
      <c r="Q485" s="6" t="s">
        <v>31</v>
      </c>
      <c r="R485" s="6"/>
      <c r="S485" s="6"/>
      <c r="T485" s="7"/>
      <c r="U485" s="7"/>
      <c r="V485" s="6">
        <v>0</v>
      </c>
      <c r="W485" s="6">
        <v>34</v>
      </c>
      <c r="X485" s="8" t="s">
        <v>1947</v>
      </c>
      <c r="Y485" s="6">
        <v>9</v>
      </c>
      <c r="Z485" s="9">
        <f t="shared" si="6"/>
        <v>0</v>
      </c>
      <c r="AA485" s="10" t="str">
        <f t="shared" si="7"/>
        <v/>
      </c>
      <c r="AB485" s="10" t="str">
        <f t="shared" si="10"/>
        <v/>
      </c>
      <c r="AC485" s="11">
        <f t="shared" si="8"/>
        <v>0</v>
      </c>
      <c r="AD485" s="11">
        <f t="shared" si="9"/>
        <v>0</v>
      </c>
    </row>
    <row r="486" spans="1:30" ht="15.75" customHeight="1">
      <c r="A486" s="6">
        <v>601</v>
      </c>
      <c r="B486" s="7" t="s">
        <v>2560</v>
      </c>
      <c r="C486" s="6">
        <v>4600000</v>
      </c>
      <c r="D486" s="6" t="s">
        <v>31</v>
      </c>
      <c r="E486" s="7"/>
      <c r="F486" s="7" t="s">
        <v>2561</v>
      </c>
      <c r="G486" s="6">
        <v>5183</v>
      </c>
      <c r="H486" s="7" t="s">
        <v>2183</v>
      </c>
      <c r="I486" s="7" t="s">
        <v>34</v>
      </c>
      <c r="J486" s="8" t="s">
        <v>2562</v>
      </c>
      <c r="K486" s="7" t="s">
        <v>1142</v>
      </c>
      <c r="L486" s="7" t="s">
        <v>1143</v>
      </c>
      <c r="M486" s="7" t="s">
        <v>2563</v>
      </c>
      <c r="N486" s="6">
        <v>0</v>
      </c>
      <c r="O486" s="6">
        <v>15</v>
      </c>
      <c r="P486" s="6">
        <v>0</v>
      </c>
      <c r="Q486" s="6" t="s">
        <v>31</v>
      </c>
      <c r="R486" s="6"/>
      <c r="S486" s="6"/>
      <c r="T486" s="7"/>
      <c r="U486" s="7"/>
      <c r="V486" s="6">
        <v>0</v>
      </c>
      <c r="W486" s="6">
        <v>17</v>
      </c>
      <c r="X486" s="8" t="s">
        <v>1145</v>
      </c>
      <c r="Y486" s="6">
        <v>9</v>
      </c>
      <c r="Z486" s="9">
        <f t="shared" si="6"/>
        <v>0</v>
      </c>
      <c r="AA486" s="10" t="str">
        <f t="shared" si="7"/>
        <v/>
      </c>
      <c r="AB486" s="10" t="str">
        <f t="shared" si="10"/>
        <v/>
      </c>
      <c r="AC486" s="11">
        <f t="shared" si="8"/>
        <v>0</v>
      </c>
      <c r="AD486" s="11">
        <f t="shared" si="9"/>
        <v>0</v>
      </c>
    </row>
    <row r="487" spans="1:30" ht="15.75" customHeight="1">
      <c r="A487" s="6">
        <v>604</v>
      </c>
      <c r="B487" s="7" t="s">
        <v>2564</v>
      </c>
      <c r="C487" s="6">
        <v>375000</v>
      </c>
      <c r="D487" s="6" t="s">
        <v>31</v>
      </c>
      <c r="E487" s="7"/>
      <c r="F487" s="7" t="s">
        <v>2565</v>
      </c>
      <c r="G487" s="6">
        <v>660</v>
      </c>
      <c r="H487" s="7" t="s">
        <v>2566</v>
      </c>
      <c r="I487" s="7" t="s">
        <v>673</v>
      </c>
      <c r="J487" s="8" t="s">
        <v>2567</v>
      </c>
      <c r="K487" s="7" t="s">
        <v>1774</v>
      </c>
      <c r="L487" s="7" t="s">
        <v>1775</v>
      </c>
      <c r="M487" s="7" t="s">
        <v>2568</v>
      </c>
      <c r="N487" s="6">
        <v>0</v>
      </c>
      <c r="O487" s="6">
        <v>28</v>
      </c>
      <c r="P487" s="6">
        <v>0</v>
      </c>
      <c r="Q487" s="6" t="s">
        <v>31</v>
      </c>
      <c r="R487" s="6"/>
      <c r="S487" s="6"/>
      <c r="T487" s="7"/>
      <c r="U487" s="7"/>
      <c r="V487" s="6">
        <v>0</v>
      </c>
      <c r="W487" s="6">
        <v>15</v>
      </c>
      <c r="X487" s="8" t="s">
        <v>1777</v>
      </c>
      <c r="Y487" s="6">
        <v>6</v>
      </c>
      <c r="Z487" s="9">
        <f t="shared" si="6"/>
        <v>0</v>
      </c>
      <c r="AA487" s="10" t="str">
        <f t="shared" si="7"/>
        <v/>
      </c>
      <c r="AB487" s="10" t="str">
        <f t="shared" si="10"/>
        <v/>
      </c>
      <c r="AC487" s="11">
        <f t="shared" si="8"/>
        <v>0</v>
      </c>
      <c r="AD487" s="11">
        <f t="shared" si="9"/>
        <v>0</v>
      </c>
    </row>
    <row r="488" spans="1:30" ht="15.75" customHeight="1">
      <c r="A488" s="6">
        <v>605</v>
      </c>
      <c r="B488" s="7" t="s">
        <v>2569</v>
      </c>
      <c r="C488" s="6">
        <v>1535000</v>
      </c>
      <c r="D488" s="6" t="s">
        <v>31</v>
      </c>
      <c r="E488" s="7"/>
      <c r="F488" s="7" t="s">
        <v>2570</v>
      </c>
      <c r="G488" s="6">
        <v>2254</v>
      </c>
      <c r="H488" s="7" t="s">
        <v>2571</v>
      </c>
      <c r="I488" s="7" t="s">
        <v>34</v>
      </c>
      <c r="J488" s="8" t="s">
        <v>2572</v>
      </c>
      <c r="K488" s="7" t="s">
        <v>1944</v>
      </c>
      <c r="L488" s="7" t="s">
        <v>1945</v>
      </c>
      <c r="M488" s="7" t="s">
        <v>2077</v>
      </c>
      <c r="N488" s="6">
        <v>0</v>
      </c>
      <c r="O488" s="6">
        <v>4</v>
      </c>
      <c r="P488" s="6">
        <v>0</v>
      </c>
      <c r="Q488" s="6" t="s">
        <v>31</v>
      </c>
      <c r="R488" s="6"/>
      <c r="S488" s="6"/>
      <c r="T488" s="7"/>
      <c r="U488" s="7"/>
      <c r="V488" s="6">
        <v>0</v>
      </c>
      <c r="W488" s="6">
        <v>12</v>
      </c>
      <c r="X488" s="8" t="s">
        <v>1947</v>
      </c>
      <c r="Y488" s="6">
        <v>8</v>
      </c>
      <c r="Z488" s="9">
        <f t="shared" si="6"/>
        <v>0</v>
      </c>
      <c r="AA488" s="10" t="str">
        <f t="shared" si="7"/>
        <v/>
      </c>
      <c r="AB488" s="10" t="str">
        <f t="shared" si="10"/>
        <v/>
      </c>
      <c r="AC488" s="11">
        <f t="shared" si="8"/>
        <v>0</v>
      </c>
      <c r="AD488" s="11">
        <f t="shared" si="9"/>
        <v>0</v>
      </c>
    </row>
    <row r="489" spans="1:30" ht="15.75" customHeight="1">
      <c r="A489" s="6">
        <v>625</v>
      </c>
      <c r="B489" s="7" t="s">
        <v>2573</v>
      </c>
      <c r="C489" s="6">
        <v>873000</v>
      </c>
      <c r="D489" s="6" t="s">
        <v>31</v>
      </c>
      <c r="E489" s="7"/>
      <c r="F489" s="7" t="s">
        <v>2574</v>
      </c>
      <c r="G489" s="6">
        <v>1013</v>
      </c>
      <c r="H489" s="7" t="s">
        <v>442</v>
      </c>
      <c r="I489" s="7" t="s">
        <v>34</v>
      </c>
      <c r="J489" s="8" t="s">
        <v>2575</v>
      </c>
      <c r="K489" s="7" t="s">
        <v>2060</v>
      </c>
      <c r="L489" s="7" t="s">
        <v>2061</v>
      </c>
      <c r="M489" s="7" t="s">
        <v>2379</v>
      </c>
      <c r="N489" s="6">
        <v>0</v>
      </c>
      <c r="O489" s="6">
        <v>3</v>
      </c>
      <c r="P489" s="6">
        <v>0</v>
      </c>
      <c r="Q489" s="6" t="s">
        <v>31</v>
      </c>
      <c r="R489" s="6"/>
      <c r="S489" s="6"/>
      <c r="T489" s="7"/>
      <c r="U489" s="7"/>
      <c r="V489" s="6">
        <v>0</v>
      </c>
      <c r="W489" s="6">
        <v>1</v>
      </c>
      <c r="X489" s="8" t="s">
        <v>2063</v>
      </c>
      <c r="Y489" s="6">
        <v>7</v>
      </c>
      <c r="Z489" s="9">
        <f t="shared" si="6"/>
        <v>0</v>
      </c>
      <c r="AA489" s="10" t="str">
        <f t="shared" si="7"/>
        <v/>
      </c>
      <c r="AB489" s="10" t="str">
        <f t="shared" si="10"/>
        <v/>
      </c>
      <c r="AC489" s="11">
        <f t="shared" si="8"/>
        <v>0</v>
      </c>
      <c r="AD489" s="11">
        <f t="shared" si="9"/>
        <v>0</v>
      </c>
    </row>
    <row r="490" spans="1:30" ht="15.75" customHeight="1">
      <c r="A490" s="6">
        <v>626</v>
      </c>
      <c r="B490" s="7" t="s">
        <v>2573</v>
      </c>
      <c r="C490" s="6">
        <v>873000</v>
      </c>
      <c r="D490" s="6" t="s">
        <v>31</v>
      </c>
      <c r="E490" s="7"/>
      <c r="F490" s="7" t="s">
        <v>2576</v>
      </c>
      <c r="G490" s="6">
        <v>1013</v>
      </c>
      <c r="H490" s="7" t="s">
        <v>442</v>
      </c>
      <c r="I490" s="7" t="s">
        <v>34</v>
      </c>
      <c r="J490" s="8" t="s">
        <v>2577</v>
      </c>
      <c r="K490" s="7" t="s">
        <v>2060</v>
      </c>
      <c r="L490" s="7" t="s">
        <v>2061</v>
      </c>
      <c r="M490" s="7" t="s">
        <v>2379</v>
      </c>
      <c r="N490" s="6">
        <v>0</v>
      </c>
      <c r="O490" s="6">
        <v>3</v>
      </c>
      <c r="P490" s="6">
        <v>0</v>
      </c>
      <c r="Q490" s="6" t="s">
        <v>31</v>
      </c>
      <c r="R490" s="6"/>
      <c r="S490" s="6"/>
      <c r="T490" s="7"/>
      <c r="U490" s="7"/>
      <c r="V490" s="6">
        <v>0</v>
      </c>
      <c r="W490" s="6">
        <v>2</v>
      </c>
      <c r="X490" s="8" t="s">
        <v>2063</v>
      </c>
      <c r="Y490" s="6">
        <v>7</v>
      </c>
      <c r="Z490" s="9">
        <f t="shared" si="6"/>
        <v>0</v>
      </c>
      <c r="AA490" s="10" t="str">
        <f t="shared" si="7"/>
        <v/>
      </c>
      <c r="AB490" s="10" t="str">
        <f t="shared" si="10"/>
        <v/>
      </c>
      <c r="AC490" s="11">
        <f t="shared" si="8"/>
        <v>0</v>
      </c>
      <c r="AD490" s="11">
        <f t="shared" si="9"/>
        <v>0</v>
      </c>
    </row>
    <row r="491" spans="1:30" ht="15.75" customHeight="1">
      <c r="A491" s="6">
        <v>627</v>
      </c>
      <c r="B491" s="7" t="s">
        <v>2573</v>
      </c>
      <c r="C491" s="6">
        <v>873000</v>
      </c>
      <c r="D491" s="6" t="s">
        <v>31</v>
      </c>
      <c r="E491" s="7"/>
      <c r="F491" s="7" t="s">
        <v>2578</v>
      </c>
      <c r="G491" s="6">
        <v>1013</v>
      </c>
      <c r="H491" s="7" t="s">
        <v>442</v>
      </c>
      <c r="I491" s="7" t="s">
        <v>34</v>
      </c>
      <c r="J491" s="8" t="s">
        <v>2579</v>
      </c>
      <c r="K491" s="7" t="s">
        <v>2060</v>
      </c>
      <c r="L491" s="7" t="s">
        <v>2061</v>
      </c>
      <c r="M491" s="7" t="s">
        <v>2580</v>
      </c>
      <c r="N491" s="6">
        <v>0</v>
      </c>
      <c r="O491" s="6">
        <v>3</v>
      </c>
      <c r="P491" s="6">
        <v>0</v>
      </c>
      <c r="Q491" s="6" t="s">
        <v>31</v>
      </c>
      <c r="R491" s="6"/>
      <c r="S491" s="6"/>
      <c r="T491" s="7"/>
      <c r="U491" s="7"/>
      <c r="V491" s="6">
        <v>0</v>
      </c>
      <c r="W491" s="6">
        <v>2</v>
      </c>
      <c r="X491" s="8" t="s">
        <v>2063</v>
      </c>
      <c r="Y491" s="6">
        <v>7</v>
      </c>
      <c r="Z491" s="9">
        <f t="shared" si="6"/>
        <v>0</v>
      </c>
      <c r="AA491" s="10" t="str">
        <f t="shared" si="7"/>
        <v/>
      </c>
      <c r="AB491" s="10" t="str">
        <f t="shared" si="10"/>
        <v/>
      </c>
      <c r="AC491" s="11">
        <f t="shared" si="8"/>
        <v>0</v>
      </c>
      <c r="AD491" s="11">
        <f t="shared" si="9"/>
        <v>0</v>
      </c>
    </row>
    <row r="492" spans="1:30" ht="15.75" customHeight="1">
      <c r="A492" s="6">
        <v>629</v>
      </c>
      <c r="B492" s="7" t="s">
        <v>2573</v>
      </c>
      <c r="C492" s="6">
        <v>873000</v>
      </c>
      <c r="D492" s="6" t="s">
        <v>31</v>
      </c>
      <c r="E492" s="7"/>
      <c r="F492" s="7" t="s">
        <v>2581</v>
      </c>
      <c r="G492" s="6">
        <v>1012</v>
      </c>
      <c r="H492" s="7" t="s">
        <v>55</v>
      </c>
      <c r="I492" s="7" t="s">
        <v>34</v>
      </c>
      <c r="J492" s="8" t="s">
        <v>2582</v>
      </c>
      <c r="K492" s="7" t="s">
        <v>2060</v>
      </c>
      <c r="L492" s="7" t="s">
        <v>2061</v>
      </c>
      <c r="M492" s="7" t="s">
        <v>2583</v>
      </c>
      <c r="N492" s="6">
        <v>0</v>
      </c>
      <c r="O492" s="6">
        <v>3</v>
      </c>
      <c r="P492" s="6">
        <v>0</v>
      </c>
      <c r="Q492" s="6" t="s">
        <v>31</v>
      </c>
      <c r="R492" s="6"/>
      <c r="S492" s="6"/>
      <c r="T492" s="7"/>
      <c r="U492" s="7"/>
      <c r="V492" s="6">
        <v>0</v>
      </c>
      <c r="W492" s="6">
        <v>3</v>
      </c>
      <c r="X492" s="8" t="s">
        <v>2063</v>
      </c>
      <c r="Y492" s="6">
        <v>7</v>
      </c>
      <c r="Z492" s="9">
        <f t="shared" si="6"/>
        <v>0</v>
      </c>
      <c r="AA492" s="10" t="str">
        <f t="shared" si="7"/>
        <v/>
      </c>
      <c r="AB492" s="10" t="str">
        <f t="shared" si="10"/>
        <v/>
      </c>
      <c r="AC492" s="11">
        <f t="shared" si="8"/>
        <v>0</v>
      </c>
      <c r="AD492" s="11">
        <f t="shared" si="9"/>
        <v>0</v>
      </c>
    </row>
    <row r="493" spans="1:30" ht="15.75" customHeight="1">
      <c r="A493" s="6">
        <v>632</v>
      </c>
      <c r="B493" s="7" t="s">
        <v>2584</v>
      </c>
      <c r="C493" s="6">
        <v>1535000</v>
      </c>
      <c r="D493" s="6" t="s">
        <v>31</v>
      </c>
      <c r="E493" s="7"/>
      <c r="F493" s="7" t="s">
        <v>2585</v>
      </c>
      <c r="G493" s="6">
        <v>2153</v>
      </c>
      <c r="H493" s="7" t="s">
        <v>2586</v>
      </c>
      <c r="I493" s="7" t="s">
        <v>34</v>
      </c>
      <c r="J493" s="8" t="s">
        <v>2587</v>
      </c>
      <c r="K493" s="7" t="s">
        <v>1944</v>
      </c>
      <c r="L493" s="7" t="s">
        <v>1945</v>
      </c>
      <c r="M493" s="7" t="s">
        <v>2588</v>
      </c>
      <c r="N493" s="6">
        <v>0</v>
      </c>
      <c r="O493" s="6">
        <v>4</v>
      </c>
      <c r="P493" s="6">
        <v>0</v>
      </c>
      <c r="Q493" s="6" t="s">
        <v>31</v>
      </c>
      <c r="R493" s="6"/>
      <c r="S493" s="6"/>
      <c r="T493" s="7"/>
      <c r="U493" s="7"/>
      <c r="V493" s="6">
        <v>0</v>
      </c>
      <c r="W493" s="6">
        <v>15</v>
      </c>
      <c r="X493" s="8" t="s">
        <v>1947</v>
      </c>
      <c r="Y493" s="6">
        <v>9</v>
      </c>
      <c r="Z493" s="9">
        <f t="shared" si="6"/>
        <v>0</v>
      </c>
      <c r="AA493" s="10" t="str">
        <f t="shared" si="7"/>
        <v/>
      </c>
      <c r="AB493" s="10" t="str">
        <f t="shared" si="10"/>
        <v/>
      </c>
      <c r="AC493" s="11">
        <f t="shared" si="8"/>
        <v>0</v>
      </c>
      <c r="AD493" s="11">
        <f t="shared" si="9"/>
        <v>0</v>
      </c>
    </row>
    <row r="494" spans="1:30" ht="15.75" customHeight="1">
      <c r="A494" s="6">
        <v>637</v>
      </c>
      <c r="B494" s="7" t="s">
        <v>2589</v>
      </c>
      <c r="C494" s="6">
        <v>3840000</v>
      </c>
      <c r="D494" s="6" t="s">
        <v>31</v>
      </c>
      <c r="E494" s="7"/>
      <c r="F494" s="7" t="s">
        <v>2590</v>
      </c>
      <c r="G494" s="6">
        <v>2344</v>
      </c>
      <c r="H494" s="7" t="s">
        <v>2183</v>
      </c>
      <c r="I494" s="7" t="s">
        <v>34</v>
      </c>
      <c r="J494" s="8" t="s">
        <v>2591</v>
      </c>
      <c r="K494" s="7" t="s">
        <v>1142</v>
      </c>
      <c r="L494" s="7" t="s">
        <v>1143</v>
      </c>
      <c r="M494" s="7" t="s">
        <v>2592</v>
      </c>
      <c r="N494" s="6">
        <v>0</v>
      </c>
      <c r="O494" s="6">
        <v>15</v>
      </c>
      <c r="P494" s="6">
        <v>0</v>
      </c>
      <c r="Q494" s="6" t="s">
        <v>31</v>
      </c>
      <c r="R494" s="6"/>
      <c r="S494" s="6"/>
      <c r="T494" s="7"/>
      <c r="U494" s="7"/>
      <c r="V494" s="6">
        <v>0</v>
      </c>
      <c r="W494" s="6">
        <v>31</v>
      </c>
      <c r="X494" s="8" t="s">
        <v>1145</v>
      </c>
      <c r="Y494" s="6">
        <v>6</v>
      </c>
      <c r="Z494" s="9">
        <f t="shared" si="6"/>
        <v>0</v>
      </c>
      <c r="AA494" s="10" t="str">
        <f t="shared" si="7"/>
        <v/>
      </c>
      <c r="AB494" s="10" t="str">
        <f t="shared" si="10"/>
        <v/>
      </c>
      <c r="AC494" s="11">
        <f t="shared" si="8"/>
        <v>0</v>
      </c>
      <c r="AD494" s="11">
        <f t="shared" si="9"/>
        <v>0</v>
      </c>
    </row>
    <row r="495" spans="1:30" ht="15.75" customHeight="1">
      <c r="A495" s="6">
        <v>642</v>
      </c>
      <c r="B495" s="7" t="s">
        <v>1417</v>
      </c>
      <c r="C495" s="6">
        <v>4508000</v>
      </c>
      <c r="D495" s="6" t="s">
        <v>31</v>
      </c>
      <c r="E495" s="7"/>
      <c r="F495" s="7" t="s">
        <v>2593</v>
      </c>
      <c r="G495" s="6">
        <v>969</v>
      </c>
      <c r="H495" s="7" t="s">
        <v>2594</v>
      </c>
      <c r="I495" s="7" t="s">
        <v>34</v>
      </c>
      <c r="J495" s="8" t="s">
        <v>2595</v>
      </c>
      <c r="K495" s="7" t="s">
        <v>905</v>
      </c>
      <c r="L495" s="7" t="s">
        <v>906</v>
      </c>
      <c r="M495" s="7" t="s">
        <v>2596</v>
      </c>
      <c r="N495" s="6">
        <v>0</v>
      </c>
      <c r="O495" s="6">
        <v>5</v>
      </c>
      <c r="P495" s="6">
        <v>0</v>
      </c>
      <c r="Q495" s="6" t="s">
        <v>31</v>
      </c>
      <c r="R495" s="6"/>
      <c r="S495" s="6"/>
      <c r="T495" s="7"/>
      <c r="U495" s="7"/>
      <c r="V495" s="6">
        <v>0</v>
      </c>
      <c r="W495" s="6">
        <v>68</v>
      </c>
      <c r="X495" s="8" t="s">
        <v>908</v>
      </c>
      <c r="Y495" s="6">
        <v>11</v>
      </c>
      <c r="Z495" s="9">
        <f t="shared" si="6"/>
        <v>0</v>
      </c>
      <c r="AA495" s="10" t="str">
        <f t="shared" si="7"/>
        <v/>
      </c>
      <c r="AB495" s="10" t="str">
        <f t="shared" si="10"/>
        <v/>
      </c>
      <c r="AC495" s="11">
        <f t="shared" si="8"/>
        <v>0</v>
      </c>
      <c r="AD495" s="11">
        <f t="shared" si="9"/>
        <v>0</v>
      </c>
    </row>
    <row r="496" spans="1:30" ht="15.75" customHeight="1">
      <c r="A496" s="6">
        <v>646</v>
      </c>
      <c r="B496" s="7" t="s">
        <v>2597</v>
      </c>
      <c r="C496" s="6">
        <v>335000</v>
      </c>
      <c r="D496" s="6" t="s">
        <v>31</v>
      </c>
      <c r="E496" s="7"/>
      <c r="F496" s="7" t="s">
        <v>2598</v>
      </c>
      <c r="G496" s="6">
        <v>2269</v>
      </c>
      <c r="H496" s="7" t="s">
        <v>55</v>
      </c>
      <c r="I496" s="7" t="s">
        <v>34</v>
      </c>
      <c r="J496" s="8" t="s">
        <v>2599</v>
      </c>
      <c r="K496" s="7" t="s">
        <v>2001</v>
      </c>
      <c r="L496" s="7" t="s">
        <v>2002</v>
      </c>
      <c r="M496" s="7" t="s">
        <v>2600</v>
      </c>
      <c r="N496" s="6">
        <v>0</v>
      </c>
      <c r="O496" s="6">
        <v>63</v>
      </c>
      <c r="P496" s="6">
        <v>0</v>
      </c>
      <c r="Q496" s="6" t="s">
        <v>31</v>
      </c>
      <c r="R496" s="6"/>
      <c r="S496" s="6"/>
      <c r="T496" s="7"/>
      <c r="U496" s="7"/>
      <c r="V496" s="6">
        <v>0</v>
      </c>
      <c r="W496" s="6">
        <v>138</v>
      </c>
      <c r="X496" s="8" t="s">
        <v>2004</v>
      </c>
      <c r="Y496" s="6">
        <v>4</v>
      </c>
      <c r="Z496" s="9">
        <f t="shared" si="6"/>
        <v>0</v>
      </c>
      <c r="AA496" s="10" t="str">
        <f t="shared" si="7"/>
        <v/>
      </c>
      <c r="AB496" s="10" t="str">
        <f t="shared" si="10"/>
        <v/>
      </c>
      <c r="AC496" s="11">
        <f t="shared" si="8"/>
        <v>0</v>
      </c>
      <c r="AD496" s="11">
        <f t="shared" si="9"/>
        <v>0</v>
      </c>
    </row>
    <row r="497" spans="1:30" ht="15.75" customHeight="1">
      <c r="A497" s="6">
        <v>647</v>
      </c>
      <c r="B497" s="7" t="s">
        <v>1217</v>
      </c>
      <c r="C497" s="6">
        <v>650000</v>
      </c>
      <c r="D497" s="6" t="s">
        <v>31</v>
      </c>
      <c r="E497" s="7"/>
      <c r="F497" s="7" t="s">
        <v>2601</v>
      </c>
      <c r="G497" s="6">
        <v>1275</v>
      </c>
      <c r="H497" s="7" t="s">
        <v>2602</v>
      </c>
      <c r="I497" s="7" t="s">
        <v>34</v>
      </c>
      <c r="J497" s="8" t="s">
        <v>2603</v>
      </c>
      <c r="K497" s="7" t="s">
        <v>1989</v>
      </c>
      <c r="L497" s="7" t="s">
        <v>1990</v>
      </c>
      <c r="M497" s="7" t="s">
        <v>2604</v>
      </c>
      <c r="N497" s="6">
        <v>0</v>
      </c>
      <c r="O497" s="6">
        <v>0</v>
      </c>
      <c r="P497" s="6">
        <v>0</v>
      </c>
      <c r="Q497" s="6" t="s">
        <v>31</v>
      </c>
      <c r="R497" s="6"/>
      <c r="S497" s="6"/>
      <c r="T497" s="7"/>
      <c r="U497" s="7"/>
      <c r="V497" s="6">
        <v>0</v>
      </c>
      <c r="W497" s="6">
        <v>2</v>
      </c>
      <c r="X497" s="8" t="s">
        <v>1992</v>
      </c>
      <c r="Y497" s="6">
        <v>10</v>
      </c>
      <c r="Z497" s="9">
        <f t="shared" si="6"/>
        <v>0</v>
      </c>
      <c r="AA497" s="10" t="str">
        <f t="shared" si="7"/>
        <v/>
      </c>
      <c r="AB497" s="10" t="str">
        <f t="shared" si="10"/>
        <v/>
      </c>
      <c r="AC497" s="11">
        <f t="shared" si="8"/>
        <v>0</v>
      </c>
      <c r="AD497" s="11">
        <f t="shared" si="9"/>
        <v>0</v>
      </c>
    </row>
    <row r="498" spans="1:30" ht="15.75" customHeight="1">
      <c r="A498" s="6">
        <v>648</v>
      </c>
      <c r="B498" s="7" t="s">
        <v>2605</v>
      </c>
      <c r="C498" s="6">
        <v>485000</v>
      </c>
      <c r="D498" s="6" t="s">
        <v>31</v>
      </c>
      <c r="E498" s="7"/>
      <c r="F498" s="7" t="s">
        <v>2606</v>
      </c>
      <c r="G498" s="6">
        <v>2373</v>
      </c>
      <c r="H498" s="7" t="s">
        <v>55</v>
      </c>
      <c r="I498" s="7" t="s">
        <v>34</v>
      </c>
      <c r="J498" s="8" t="s">
        <v>2607</v>
      </c>
      <c r="K498" s="7" t="s">
        <v>2001</v>
      </c>
      <c r="L498" s="7" t="s">
        <v>2002</v>
      </c>
      <c r="M498" s="7" t="s">
        <v>2536</v>
      </c>
      <c r="N498" s="6">
        <v>0</v>
      </c>
      <c r="O498" s="6">
        <v>63</v>
      </c>
      <c r="P498" s="6">
        <v>0</v>
      </c>
      <c r="Q498" s="6" t="s">
        <v>31</v>
      </c>
      <c r="R498" s="6"/>
      <c r="S498" s="6"/>
      <c r="T498" s="7"/>
      <c r="U498" s="7"/>
      <c r="V498" s="6">
        <v>0</v>
      </c>
      <c r="W498" s="6">
        <v>47</v>
      </c>
      <c r="X498" s="8" t="s">
        <v>2004</v>
      </c>
      <c r="Y498" s="6">
        <v>5</v>
      </c>
      <c r="Z498" s="9">
        <f t="shared" si="6"/>
        <v>0</v>
      </c>
      <c r="AA498" s="10" t="str">
        <f t="shared" si="7"/>
        <v/>
      </c>
      <c r="AB498" s="10" t="str">
        <f t="shared" si="10"/>
        <v/>
      </c>
      <c r="AC498" s="11">
        <f t="shared" si="8"/>
        <v>0</v>
      </c>
      <c r="AD498" s="11">
        <f t="shared" si="9"/>
        <v>0</v>
      </c>
    </row>
    <row r="499" spans="1:30" ht="15.75" customHeight="1">
      <c r="A499" s="6">
        <v>649</v>
      </c>
      <c r="B499" s="7" t="s">
        <v>2608</v>
      </c>
      <c r="C499" s="6">
        <v>545000</v>
      </c>
      <c r="D499" s="6" t="s">
        <v>31</v>
      </c>
      <c r="E499" s="7"/>
      <c r="F499" s="7" t="s">
        <v>2609</v>
      </c>
      <c r="G499" s="6">
        <v>2373</v>
      </c>
      <c r="H499" s="7" t="s">
        <v>191</v>
      </c>
      <c r="I499" s="7" t="s">
        <v>34</v>
      </c>
      <c r="J499" s="8" t="s">
        <v>2610</v>
      </c>
      <c r="K499" s="7" t="s">
        <v>2001</v>
      </c>
      <c r="L499" s="7" t="s">
        <v>2002</v>
      </c>
      <c r="M499" s="7" t="s">
        <v>2536</v>
      </c>
      <c r="N499" s="6">
        <v>0</v>
      </c>
      <c r="O499" s="6">
        <v>63</v>
      </c>
      <c r="P499" s="6">
        <v>0</v>
      </c>
      <c r="Q499" s="6" t="s">
        <v>31</v>
      </c>
      <c r="R499" s="6"/>
      <c r="S499" s="6"/>
      <c r="T499" s="7"/>
      <c r="U499" s="7"/>
      <c r="V499" s="6">
        <v>0</v>
      </c>
      <c r="W499" s="6">
        <v>75</v>
      </c>
      <c r="X499" s="8" t="s">
        <v>2004</v>
      </c>
      <c r="Y499" s="6">
        <v>3</v>
      </c>
      <c r="Z499" s="9">
        <f t="shared" si="6"/>
        <v>0</v>
      </c>
      <c r="AA499" s="10" t="str">
        <f t="shared" si="7"/>
        <v/>
      </c>
      <c r="AB499" s="10" t="str">
        <f t="shared" si="10"/>
        <v/>
      </c>
      <c r="AC499" s="11">
        <f t="shared" si="8"/>
        <v>0</v>
      </c>
      <c r="AD499" s="11">
        <f t="shared" si="9"/>
        <v>0</v>
      </c>
    </row>
    <row r="500" spans="1:30" ht="15.75" customHeight="1">
      <c r="A500" s="6">
        <v>650</v>
      </c>
      <c r="B500" s="7" t="s">
        <v>2611</v>
      </c>
      <c r="C500" s="6">
        <v>305000</v>
      </c>
      <c r="D500" s="6" t="s">
        <v>31</v>
      </c>
      <c r="E500" s="7"/>
      <c r="F500" s="7" t="s">
        <v>2612</v>
      </c>
      <c r="G500" s="6">
        <v>2269</v>
      </c>
      <c r="H500" s="7" t="s">
        <v>55</v>
      </c>
      <c r="I500" s="7" t="s">
        <v>34</v>
      </c>
      <c r="J500" s="8" t="s">
        <v>2613</v>
      </c>
      <c r="K500" s="7" t="s">
        <v>2001</v>
      </c>
      <c r="L500" s="7" t="s">
        <v>2002</v>
      </c>
      <c r="M500" s="7" t="s">
        <v>2600</v>
      </c>
      <c r="N500" s="6">
        <v>0</v>
      </c>
      <c r="O500" s="6">
        <v>63</v>
      </c>
      <c r="P500" s="6">
        <v>0</v>
      </c>
      <c r="Q500" s="6" t="s">
        <v>31</v>
      </c>
      <c r="R500" s="6"/>
      <c r="S500" s="6"/>
      <c r="T500" s="7"/>
      <c r="U500" s="7"/>
      <c r="V500" s="6">
        <v>0</v>
      </c>
      <c r="W500" s="6">
        <v>79</v>
      </c>
      <c r="X500" s="8" t="s">
        <v>2004</v>
      </c>
      <c r="Y500" s="6">
        <v>4</v>
      </c>
      <c r="Z500" s="9">
        <f t="shared" si="6"/>
        <v>0</v>
      </c>
      <c r="AA500" s="10" t="str">
        <f t="shared" si="7"/>
        <v/>
      </c>
      <c r="AB500" s="10" t="str">
        <f t="shared" si="10"/>
        <v/>
      </c>
      <c r="AC500" s="11">
        <f t="shared" si="8"/>
        <v>0</v>
      </c>
      <c r="AD500" s="11">
        <f t="shared" si="9"/>
        <v>0</v>
      </c>
    </row>
    <row r="501" spans="1:30" ht="15.75" customHeight="1">
      <c r="A501" s="6">
        <v>667</v>
      </c>
      <c r="B501" s="7" t="s">
        <v>2573</v>
      </c>
      <c r="C501" s="6">
        <v>873000</v>
      </c>
      <c r="D501" s="6" t="s">
        <v>31</v>
      </c>
      <c r="E501" s="7"/>
      <c r="F501" s="7" t="s">
        <v>2614</v>
      </c>
      <c r="G501" s="6">
        <v>1013</v>
      </c>
      <c r="H501" s="7" t="s">
        <v>2615</v>
      </c>
      <c r="I501" s="7" t="s">
        <v>34</v>
      </c>
      <c r="J501" s="8" t="s">
        <v>2616</v>
      </c>
      <c r="K501" s="7" t="s">
        <v>2060</v>
      </c>
      <c r="L501" s="7" t="s">
        <v>2061</v>
      </c>
      <c r="M501" s="7" t="s">
        <v>1268</v>
      </c>
      <c r="N501" s="6">
        <v>0</v>
      </c>
      <c r="O501" s="6">
        <v>3</v>
      </c>
      <c r="P501" s="6">
        <v>0</v>
      </c>
      <c r="Q501" s="6" t="s">
        <v>31</v>
      </c>
      <c r="R501" s="6"/>
      <c r="S501" s="6"/>
      <c r="T501" s="7"/>
      <c r="U501" s="7"/>
      <c r="V501" s="6">
        <v>0</v>
      </c>
      <c r="W501" s="6">
        <v>2</v>
      </c>
      <c r="X501" s="8" t="s">
        <v>2063</v>
      </c>
      <c r="Y501" s="6">
        <v>7</v>
      </c>
      <c r="Z501" s="9">
        <f t="shared" si="6"/>
        <v>0</v>
      </c>
      <c r="AA501" s="10" t="str">
        <f t="shared" si="7"/>
        <v/>
      </c>
      <c r="AB501" s="10" t="str">
        <f t="shared" si="10"/>
        <v/>
      </c>
      <c r="AC501" s="11">
        <f t="shared" si="8"/>
        <v>0</v>
      </c>
      <c r="AD501" s="11">
        <f t="shared" si="9"/>
        <v>0</v>
      </c>
    </row>
    <row r="502" spans="1:30" ht="15.75" customHeight="1">
      <c r="A502" s="6">
        <v>668</v>
      </c>
      <c r="B502" s="7" t="s">
        <v>2131</v>
      </c>
      <c r="C502" s="6">
        <v>873000</v>
      </c>
      <c r="D502" s="6" t="s">
        <v>31</v>
      </c>
      <c r="E502" s="7"/>
      <c r="F502" s="7" t="s">
        <v>2617</v>
      </c>
      <c r="G502" s="6">
        <v>1013</v>
      </c>
      <c r="H502" s="7" t="s">
        <v>442</v>
      </c>
      <c r="I502" s="7" t="s">
        <v>34</v>
      </c>
      <c r="J502" s="8" t="s">
        <v>2618</v>
      </c>
      <c r="K502" s="7" t="s">
        <v>2060</v>
      </c>
      <c r="L502" s="7" t="s">
        <v>2061</v>
      </c>
      <c r="M502" s="7" t="s">
        <v>2619</v>
      </c>
      <c r="N502" s="6">
        <v>0</v>
      </c>
      <c r="O502" s="6">
        <v>3</v>
      </c>
      <c r="P502" s="6">
        <v>0</v>
      </c>
      <c r="Q502" s="6" t="s">
        <v>31</v>
      </c>
      <c r="R502" s="6"/>
      <c r="S502" s="6"/>
      <c r="T502" s="7"/>
      <c r="U502" s="7"/>
      <c r="V502" s="6">
        <v>0</v>
      </c>
      <c r="W502" s="6">
        <v>2</v>
      </c>
      <c r="X502" s="8" t="s">
        <v>2063</v>
      </c>
      <c r="Y502" s="6">
        <v>7</v>
      </c>
      <c r="Z502" s="9">
        <f t="shared" si="6"/>
        <v>0</v>
      </c>
      <c r="AA502" s="10" t="str">
        <f t="shared" si="7"/>
        <v/>
      </c>
      <c r="AB502" s="10" t="str">
        <f t="shared" si="10"/>
        <v/>
      </c>
      <c r="AC502" s="11">
        <f t="shared" si="8"/>
        <v>0</v>
      </c>
      <c r="AD502" s="11">
        <f t="shared" si="9"/>
        <v>0</v>
      </c>
    </row>
    <row r="503" spans="1:30" ht="15.75" customHeight="1">
      <c r="A503" s="6">
        <v>672</v>
      </c>
      <c r="B503" s="7" t="s">
        <v>2573</v>
      </c>
      <c r="C503" s="6">
        <v>923000</v>
      </c>
      <c r="D503" s="6" t="s">
        <v>31</v>
      </c>
      <c r="E503" s="7"/>
      <c r="F503" s="7" t="s">
        <v>2620</v>
      </c>
      <c r="G503" s="6">
        <v>1013</v>
      </c>
      <c r="H503" s="7" t="s">
        <v>442</v>
      </c>
      <c r="I503" s="7" t="s">
        <v>34</v>
      </c>
      <c r="J503" s="8" t="s">
        <v>2621</v>
      </c>
      <c r="K503" s="7" t="s">
        <v>2060</v>
      </c>
      <c r="L503" s="7" t="s">
        <v>2061</v>
      </c>
      <c r="M503" s="7" t="s">
        <v>2379</v>
      </c>
      <c r="N503" s="6">
        <v>0</v>
      </c>
      <c r="O503" s="6">
        <v>3</v>
      </c>
      <c r="P503" s="6">
        <v>0</v>
      </c>
      <c r="Q503" s="6" t="s">
        <v>31</v>
      </c>
      <c r="R503" s="6"/>
      <c r="S503" s="6"/>
      <c r="T503" s="7"/>
      <c r="U503" s="7"/>
      <c r="V503" s="6">
        <v>0</v>
      </c>
      <c r="W503" s="6">
        <v>0</v>
      </c>
      <c r="X503" s="8" t="s">
        <v>2063</v>
      </c>
      <c r="Y503" s="6">
        <v>6</v>
      </c>
      <c r="Z503" s="9">
        <f t="shared" si="6"/>
        <v>0</v>
      </c>
      <c r="AA503" s="10" t="str">
        <f t="shared" si="7"/>
        <v/>
      </c>
      <c r="AB503" s="10" t="str">
        <f t="shared" si="10"/>
        <v/>
      </c>
      <c r="AC503" s="11">
        <f t="shared" si="8"/>
        <v>0</v>
      </c>
      <c r="AD503" s="11">
        <f t="shared" si="9"/>
        <v>0</v>
      </c>
    </row>
    <row r="504" spans="1:30" ht="15.75" customHeight="1">
      <c r="A504" s="6">
        <v>673</v>
      </c>
      <c r="B504" s="7" t="s">
        <v>2573</v>
      </c>
      <c r="C504" s="6">
        <v>1088000</v>
      </c>
      <c r="D504" s="6" t="s">
        <v>31</v>
      </c>
      <c r="E504" s="7"/>
      <c r="F504" s="7" t="s">
        <v>2622</v>
      </c>
      <c r="G504" s="6">
        <v>1013</v>
      </c>
      <c r="H504" s="7" t="s">
        <v>442</v>
      </c>
      <c r="I504" s="7" t="s">
        <v>34</v>
      </c>
      <c r="J504" s="8" t="s">
        <v>2623</v>
      </c>
      <c r="K504" s="7" t="s">
        <v>2060</v>
      </c>
      <c r="L504" s="7" t="s">
        <v>2061</v>
      </c>
      <c r="M504" s="7" t="s">
        <v>2379</v>
      </c>
      <c r="N504" s="6">
        <v>0</v>
      </c>
      <c r="O504" s="6">
        <v>3</v>
      </c>
      <c r="P504" s="6">
        <v>0</v>
      </c>
      <c r="Q504" s="6" t="s">
        <v>31</v>
      </c>
      <c r="R504" s="6"/>
      <c r="S504" s="6"/>
      <c r="T504" s="7"/>
      <c r="U504" s="7"/>
      <c r="V504" s="6">
        <v>0</v>
      </c>
      <c r="W504" s="6">
        <v>8</v>
      </c>
      <c r="X504" s="8" t="s">
        <v>2063</v>
      </c>
      <c r="Y504" s="6">
        <v>6</v>
      </c>
      <c r="Z504" s="9">
        <f t="shared" si="6"/>
        <v>0</v>
      </c>
      <c r="AA504" s="10" t="str">
        <f t="shared" si="7"/>
        <v/>
      </c>
      <c r="AB504" s="10" t="str">
        <f t="shared" si="10"/>
        <v/>
      </c>
      <c r="AC504" s="11">
        <f t="shared" si="8"/>
        <v>0</v>
      </c>
      <c r="AD504" s="11">
        <f t="shared" si="9"/>
        <v>0</v>
      </c>
    </row>
    <row r="505" spans="1:30" ht="15.75" customHeight="1">
      <c r="A505" s="6">
        <v>677</v>
      </c>
      <c r="B505" s="7" t="s">
        <v>2624</v>
      </c>
      <c r="C505" s="6">
        <v>1535000</v>
      </c>
      <c r="D505" s="6" t="s">
        <v>31</v>
      </c>
      <c r="E505" s="7"/>
      <c r="F505" s="7" t="s">
        <v>2625</v>
      </c>
      <c r="G505" s="6">
        <v>2254</v>
      </c>
      <c r="H505" s="7" t="s">
        <v>419</v>
      </c>
      <c r="I505" s="7" t="s">
        <v>34</v>
      </c>
      <c r="J505" s="8" t="s">
        <v>2626</v>
      </c>
      <c r="K505" s="7" t="s">
        <v>1944</v>
      </c>
      <c r="L505" s="7" t="s">
        <v>1945</v>
      </c>
      <c r="M505" s="7" t="s">
        <v>2077</v>
      </c>
      <c r="N505" s="6">
        <v>0</v>
      </c>
      <c r="O505" s="6">
        <v>4</v>
      </c>
      <c r="P505" s="6">
        <v>0</v>
      </c>
      <c r="Q505" s="6" t="s">
        <v>31</v>
      </c>
      <c r="R505" s="6"/>
      <c r="S505" s="6"/>
      <c r="T505" s="7"/>
      <c r="U505" s="7"/>
      <c r="V505" s="6">
        <v>0</v>
      </c>
      <c r="W505" s="6">
        <v>33</v>
      </c>
      <c r="X505" s="8" t="s">
        <v>1947</v>
      </c>
      <c r="Y505" s="6">
        <v>8</v>
      </c>
      <c r="Z505" s="9">
        <f t="shared" si="6"/>
        <v>0</v>
      </c>
      <c r="AA505" s="10" t="str">
        <f t="shared" si="7"/>
        <v/>
      </c>
      <c r="AB505" s="10" t="str">
        <f t="shared" si="10"/>
        <v/>
      </c>
      <c r="AC505" s="11">
        <f t="shared" si="8"/>
        <v>0</v>
      </c>
      <c r="AD505" s="11">
        <f t="shared" si="9"/>
        <v>0</v>
      </c>
    </row>
    <row r="506" spans="1:30" ht="15.75" customHeight="1">
      <c r="A506" s="6">
        <v>683</v>
      </c>
      <c r="B506" s="7" t="s">
        <v>2627</v>
      </c>
      <c r="C506" s="6">
        <v>1535000</v>
      </c>
      <c r="D506" s="6" t="s">
        <v>31</v>
      </c>
      <c r="E506" s="7"/>
      <c r="F506" s="7" t="s">
        <v>2628</v>
      </c>
      <c r="G506" s="6">
        <v>2257</v>
      </c>
      <c r="H506" s="7" t="s">
        <v>2629</v>
      </c>
      <c r="I506" s="7" t="s">
        <v>34</v>
      </c>
      <c r="J506" s="8" t="s">
        <v>2630</v>
      </c>
      <c r="K506" s="7" t="s">
        <v>1944</v>
      </c>
      <c r="L506" s="7" t="s">
        <v>1945</v>
      </c>
      <c r="M506" s="7" t="s">
        <v>2631</v>
      </c>
      <c r="N506" s="6">
        <v>0</v>
      </c>
      <c r="O506" s="6">
        <v>4</v>
      </c>
      <c r="P506" s="6">
        <v>0</v>
      </c>
      <c r="Q506" s="6" t="s">
        <v>31</v>
      </c>
      <c r="R506" s="6"/>
      <c r="S506" s="6"/>
      <c r="T506" s="7"/>
      <c r="U506" s="7"/>
      <c r="V506" s="6">
        <v>0</v>
      </c>
      <c r="W506" s="6">
        <v>54</v>
      </c>
      <c r="X506" s="8" t="s">
        <v>1947</v>
      </c>
      <c r="Y506" s="6">
        <v>8</v>
      </c>
      <c r="Z506" s="9">
        <f t="shared" si="6"/>
        <v>0</v>
      </c>
      <c r="AA506" s="10" t="str">
        <f t="shared" si="7"/>
        <v/>
      </c>
      <c r="AB506" s="10" t="str">
        <f t="shared" si="10"/>
        <v/>
      </c>
      <c r="AC506" s="11">
        <f t="shared" si="8"/>
        <v>0</v>
      </c>
      <c r="AD506" s="11">
        <f t="shared" si="9"/>
        <v>0</v>
      </c>
    </row>
    <row r="507" spans="1:30" ht="15.75" customHeight="1">
      <c r="A507" s="6">
        <v>688</v>
      </c>
      <c r="B507" s="7" t="s">
        <v>2632</v>
      </c>
      <c r="C507" s="6">
        <v>2232000</v>
      </c>
      <c r="D507" s="6" t="s">
        <v>31</v>
      </c>
      <c r="E507" s="7"/>
      <c r="F507" s="7" t="s">
        <v>2633</v>
      </c>
      <c r="G507" s="6">
        <v>2459</v>
      </c>
      <c r="H507" s="7" t="s">
        <v>2634</v>
      </c>
      <c r="I507" s="7" t="s">
        <v>34</v>
      </c>
      <c r="J507" s="8" t="s">
        <v>2635</v>
      </c>
      <c r="K507" s="7" t="s">
        <v>1142</v>
      </c>
      <c r="L507" s="7" t="s">
        <v>1143</v>
      </c>
      <c r="M507" s="7" t="s">
        <v>2636</v>
      </c>
      <c r="N507" s="6">
        <v>0</v>
      </c>
      <c r="O507" s="6">
        <v>15</v>
      </c>
      <c r="P507" s="6">
        <v>0</v>
      </c>
      <c r="Q507" s="6" t="s">
        <v>31</v>
      </c>
      <c r="R507" s="6"/>
      <c r="S507" s="6"/>
      <c r="T507" s="7"/>
      <c r="U507" s="7"/>
      <c r="V507" s="6">
        <v>1</v>
      </c>
      <c r="W507" s="6">
        <v>73</v>
      </c>
      <c r="X507" s="8" t="s">
        <v>1145</v>
      </c>
      <c r="Y507" s="6">
        <v>5</v>
      </c>
      <c r="Z507" s="9">
        <f t="shared" si="6"/>
        <v>30</v>
      </c>
      <c r="AA507" s="10" t="str">
        <f t="shared" si="7"/>
        <v/>
      </c>
      <c r="AB507" s="10" t="str">
        <f t="shared" si="10"/>
        <v/>
      </c>
      <c r="AC507" s="11">
        <f t="shared" si="8"/>
        <v>1</v>
      </c>
      <c r="AD507" s="11">
        <f t="shared" si="9"/>
        <v>30</v>
      </c>
    </row>
    <row r="508" spans="1:30" ht="15.75" customHeight="1">
      <c r="A508" s="6">
        <v>697</v>
      </c>
      <c r="B508" s="7" t="s">
        <v>2637</v>
      </c>
      <c r="C508" s="6">
        <v>1535000</v>
      </c>
      <c r="D508" s="6" t="s">
        <v>31</v>
      </c>
      <c r="E508" s="7"/>
      <c r="F508" s="7" t="s">
        <v>2638</v>
      </c>
      <c r="G508" s="6">
        <v>2153</v>
      </c>
      <c r="H508" s="7" t="s">
        <v>2639</v>
      </c>
      <c r="I508" s="7" t="s">
        <v>34</v>
      </c>
      <c r="J508" s="8" t="s">
        <v>2640</v>
      </c>
      <c r="K508" s="7" t="s">
        <v>1944</v>
      </c>
      <c r="L508" s="7" t="s">
        <v>1945</v>
      </c>
      <c r="M508" s="7" t="s">
        <v>2641</v>
      </c>
      <c r="N508" s="6">
        <v>0</v>
      </c>
      <c r="O508" s="6">
        <v>4</v>
      </c>
      <c r="P508" s="6">
        <v>0</v>
      </c>
      <c r="Q508" s="6" t="s">
        <v>31</v>
      </c>
      <c r="R508" s="6"/>
      <c r="S508" s="6"/>
      <c r="T508" s="7"/>
      <c r="U508" s="7"/>
      <c r="V508" s="6">
        <v>0</v>
      </c>
      <c r="W508" s="6">
        <v>44</v>
      </c>
      <c r="X508" s="8" t="s">
        <v>1947</v>
      </c>
      <c r="Y508" s="6">
        <v>9</v>
      </c>
      <c r="Z508" s="9">
        <f t="shared" si="6"/>
        <v>0</v>
      </c>
      <c r="AA508" s="10" t="str">
        <f t="shared" si="7"/>
        <v/>
      </c>
      <c r="AB508" s="10" t="str">
        <f t="shared" si="10"/>
        <v/>
      </c>
      <c r="AC508" s="11">
        <f t="shared" si="8"/>
        <v>0</v>
      </c>
      <c r="AD508" s="11">
        <f t="shared" si="9"/>
        <v>0</v>
      </c>
    </row>
    <row r="509" spans="1:30" ht="15.75" customHeight="1">
      <c r="A509" s="6">
        <v>700</v>
      </c>
      <c r="B509" s="7" t="s">
        <v>2642</v>
      </c>
      <c r="C509" s="6">
        <v>1535000</v>
      </c>
      <c r="D509" s="6" t="s">
        <v>31</v>
      </c>
      <c r="E509" s="7"/>
      <c r="F509" s="7" t="s">
        <v>2643</v>
      </c>
      <c r="G509" s="6">
        <v>2153</v>
      </c>
      <c r="H509" s="7" t="s">
        <v>2644</v>
      </c>
      <c r="I509" s="7" t="s">
        <v>34</v>
      </c>
      <c r="J509" s="8" t="s">
        <v>2645</v>
      </c>
      <c r="K509" s="7" t="s">
        <v>1944</v>
      </c>
      <c r="L509" s="7" t="s">
        <v>1945</v>
      </c>
      <c r="M509" s="7" t="s">
        <v>2077</v>
      </c>
      <c r="N509" s="6">
        <v>0</v>
      </c>
      <c r="O509" s="6">
        <v>4</v>
      </c>
      <c r="P509" s="6">
        <v>0</v>
      </c>
      <c r="Q509" s="6" t="s">
        <v>31</v>
      </c>
      <c r="R509" s="6"/>
      <c r="S509" s="6"/>
      <c r="T509" s="7"/>
      <c r="U509" s="7"/>
      <c r="V509" s="6">
        <v>0</v>
      </c>
      <c r="W509" s="6">
        <v>6</v>
      </c>
      <c r="X509" s="8" t="s">
        <v>1947</v>
      </c>
      <c r="Y509" s="6">
        <v>9</v>
      </c>
      <c r="Z509" s="9">
        <f t="shared" si="6"/>
        <v>0</v>
      </c>
      <c r="AA509" s="10" t="str">
        <f t="shared" si="7"/>
        <v/>
      </c>
      <c r="AB509" s="10" t="str">
        <f t="shared" si="10"/>
        <v/>
      </c>
      <c r="AC509" s="11">
        <f t="shared" si="8"/>
        <v>0</v>
      </c>
      <c r="AD509" s="11">
        <f t="shared" si="9"/>
        <v>0</v>
      </c>
    </row>
    <row r="510" spans="1:30" ht="15.75" customHeight="1">
      <c r="A510" s="6">
        <v>704</v>
      </c>
      <c r="B510" s="7" t="s">
        <v>2056</v>
      </c>
      <c r="C510" s="6">
        <v>873000</v>
      </c>
      <c r="D510" s="6" t="s">
        <v>31</v>
      </c>
      <c r="E510" s="7"/>
      <c r="F510" s="7" t="s">
        <v>2646</v>
      </c>
      <c r="G510" s="6">
        <v>1012</v>
      </c>
      <c r="H510" s="7" t="s">
        <v>55</v>
      </c>
      <c r="I510" s="7" t="s">
        <v>34</v>
      </c>
      <c r="J510" s="8" t="s">
        <v>2647</v>
      </c>
      <c r="K510" s="7" t="s">
        <v>2060</v>
      </c>
      <c r="L510" s="7" t="s">
        <v>2061</v>
      </c>
      <c r="M510" s="7" t="s">
        <v>2134</v>
      </c>
      <c r="N510" s="6">
        <v>0</v>
      </c>
      <c r="O510" s="6">
        <v>3</v>
      </c>
      <c r="P510" s="6">
        <v>0</v>
      </c>
      <c r="Q510" s="6" t="s">
        <v>31</v>
      </c>
      <c r="R510" s="6"/>
      <c r="S510" s="6"/>
      <c r="T510" s="7"/>
      <c r="U510" s="7"/>
      <c r="V510" s="6">
        <v>0</v>
      </c>
      <c r="W510" s="6">
        <v>0</v>
      </c>
      <c r="X510" s="8" t="s">
        <v>2063</v>
      </c>
      <c r="Y510" s="6">
        <v>7</v>
      </c>
      <c r="Z510" s="9">
        <f t="shared" si="6"/>
        <v>0</v>
      </c>
      <c r="AA510" s="10" t="str">
        <f t="shared" si="7"/>
        <v/>
      </c>
      <c r="AB510" s="10" t="str">
        <f t="shared" si="10"/>
        <v/>
      </c>
      <c r="AC510" s="11">
        <f t="shared" si="8"/>
        <v>0</v>
      </c>
      <c r="AD510" s="11">
        <f t="shared" si="9"/>
        <v>0</v>
      </c>
    </row>
    <row r="511" spans="1:30" ht="15.75" customHeight="1">
      <c r="A511" s="6">
        <v>715</v>
      </c>
      <c r="B511" s="7" t="s">
        <v>2131</v>
      </c>
      <c r="C511" s="6">
        <v>873000</v>
      </c>
      <c r="D511" s="6" t="s">
        <v>31</v>
      </c>
      <c r="E511" s="7"/>
      <c r="F511" s="7" t="s">
        <v>2648</v>
      </c>
      <c r="G511" s="6">
        <v>1013</v>
      </c>
      <c r="H511" s="7" t="s">
        <v>442</v>
      </c>
      <c r="I511" s="7" t="s">
        <v>34</v>
      </c>
      <c r="J511" s="8" t="s">
        <v>2649</v>
      </c>
      <c r="K511" s="7" t="s">
        <v>2060</v>
      </c>
      <c r="L511" s="7" t="s">
        <v>2061</v>
      </c>
      <c r="M511" s="7" t="s">
        <v>2450</v>
      </c>
      <c r="N511" s="6">
        <v>0</v>
      </c>
      <c r="O511" s="6">
        <v>3</v>
      </c>
      <c r="P511" s="6">
        <v>0</v>
      </c>
      <c r="Q511" s="6" t="s">
        <v>31</v>
      </c>
      <c r="R511" s="6"/>
      <c r="S511" s="6"/>
      <c r="T511" s="7"/>
      <c r="U511" s="7"/>
      <c r="V511" s="6">
        <v>0</v>
      </c>
      <c r="W511" s="6">
        <v>3</v>
      </c>
      <c r="X511" s="8" t="s">
        <v>2063</v>
      </c>
      <c r="Y511" s="6">
        <v>6</v>
      </c>
      <c r="Z511" s="9">
        <f t="shared" si="6"/>
        <v>0</v>
      </c>
      <c r="AA511" s="10" t="str">
        <f t="shared" si="7"/>
        <v/>
      </c>
      <c r="AB511" s="10" t="str">
        <f t="shared" si="10"/>
        <v/>
      </c>
      <c r="AC511" s="11">
        <f t="shared" si="8"/>
        <v>0</v>
      </c>
      <c r="AD511" s="11">
        <f t="shared" si="9"/>
        <v>0</v>
      </c>
    </row>
    <row r="512" spans="1:30" ht="15.75" customHeight="1">
      <c r="A512" s="6">
        <v>719</v>
      </c>
      <c r="B512" s="7" t="s">
        <v>2131</v>
      </c>
      <c r="C512" s="6">
        <v>1088000</v>
      </c>
      <c r="D512" s="6" t="s">
        <v>31</v>
      </c>
      <c r="E512" s="7"/>
      <c r="F512" s="7" t="s">
        <v>2650</v>
      </c>
      <c r="G512" s="6">
        <v>1012</v>
      </c>
      <c r="H512" s="7" t="s">
        <v>55</v>
      </c>
      <c r="I512" s="7" t="s">
        <v>34</v>
      </c>
      <c r="J512" s="8" t="s">
        <v>2651</v>
      </c>
      <c r="K512" s="7" t="s">
        <v>2060</v>
      </c>
      <c r="L512" s="7" t="s">
        <v>2061</v>
      </c>
      <c r="M512" s="7" t="s">
        <v>2247</v>
      </c>
      <c r="N512" s="6">
        <v>0</v>
      </c>
      <c r="O512" s="6">
        <v>3</v>
      </c>
      <c r="P512" s="6">
        <v>0</v>
      </c>
      <c r="Q512" s="6" t="s">
        <v>31</v>
      </c>
      <c r="R512" s="6"/>
      <c r="S512" s="6"/>
      <c r="T512" s="7"/>
      <c r="U512" s="7"/>
      <c r="V512" s="6">
        <v>0</v>
      </c>
      <c r="W512" s="6">
        <v>0</v>
      </c>
      <c r="X512" s="8" t="s">
        <v>2063</v>
      </c>
      <c r="Y512" s="6">
        <v>8</v>
      </c>
      <c r="Z512" s="9">
        <f t="shared" ref="Z512:Z570" si="11">V512*30</f>
        <v>0</v>
      </c>
      <c r="AA512" s="10" t="str">
        <f t="shared" ref="AA512:AA571" si="12">IF(ISNUMBER(SEARCH("П", R512)), V512:V610, "")</f>
        <v/>
      </c>
      <c r="AB512" s="10" t="str">
        <f t="shared" si="10"/>
        <v/>
      </c>
      <c r="AC512" s="11">
        <f t="shared" ref="AC512:AC570" si="13">IF(ISBLANK(R512), V512:V1510, "")</f>
        <v>0</v>
      </c>
      <c r="AD512" s="11">
        <f t="shared" ref="AD512:AD570" si="14">IF(ISBLANK(R512), Z512:Z1510, "")</f>
        <v>0</v>
      </c>
    </row>
    <row r="513" spans="1:30" ht="15.75" customHeight="1">
      <c r="A513" s="6">
        <v>720</v>
      </c>
      <c r="B513" s="7" t="s">
        <v>2131</v>
      </c>
      <c r="C513" s="6">
        <v>873000</v>
      </c>
      <c r="D513" s="6" t="s">
        <v>31</v>
      </c>
      <c r="E513" s="7"/>
      <c r="F513" s="7" t="s">
        <v>2652</v>
      </c>
      <c r="G513" s="6">
        <v>1012</v>
      </c>
      <c r="H513" s="7" t="s">
        <v>1942</v>
      </c>
      <c r="I513" s="7" t="s">
        <v>34</v>
      </c>
      <c r="J513" s="8" t="s">
        <v>2653</v>
      </c>
      <c r="K513" s="7" t="s">
        <v>2060</v>
      </c>
      <c r="L513" s="7" t="s">
        <v>2061</v>
      </c>
      <c r="M513" s="7" t="s">
        <v>2247</v>
      </c>
      <c r="N513" s="6">
        <v>0</v>
      </c>
      <c r="O513" s="6">
        <v>3</v>
      </c>
      <c r="P513" s="6">
        <v>0</v>
      </c>
      <c r="Q513" s="6" t="s">
        <v>31</v>
      </c>
      <c r="R513" s="6"/>
      <c r="S513" s="6"/>
      <c r="T513" s="7"/>
      <c r="U513" s="7"/>
      <c r="V513" s="6">
        <v>0</v>
      </c>
      <c r="W513" s="6">
        <v>1</v>
      </c>
      <c r="X513" s="8" t="s">
        <v>2063</v>
      </c>
      <c r="Y513" s="6">
        <v>7</v>
      </c>
      <c r="Z513" s="9">
        <f t="shared" si="11"/>
        <v>0</v>
      </c>
      <c r="AA513" s="10" t="str">
        <f t="shared" si="12"/>
        <v/>
      </c>
      <c r="AB513" s="10" t="str">
        <f t="shared" si="10"/>
        <v/>
      </c>
      <c r="AC513" s="11">
        <f t="shared" si="13"/>
        <v>0</v>
      </c>
      <c r="AD513" s="11">
        <f t="shared" si="14"/>
        <v>0</v>
      </c>
    </row>
    <row r="514" spans="1:30" ht="15.75" customHeight="1">
      <c r="A514" s="6">
        <v>721</v>
      </c>
      <c r="B514" s="7" t="s">
        <v>2573</v>
      </c>
      <c r="C514" s="6">
        <v>873000</v>
      </c>
      <c r="D514" s="6" t="s">
        <v>31</v>
      </c>
      <c r="E514" s="7"/>
      <c r="F514" s="7" t="s">
        <v>2654</v>
      </c>
      <c r="G514" s="6">
        <v>1012</v>
      </c>
      <c r="H514" s="7" t="s">
        <v>1091</v>
      </c>
      <c r="I514" s="7" t="s">
        <v>34</v>
      </c>
      <c r="J514" s="8" t="s">
        <v>2655</v>
      </c>
      <c r="K514" s="7" t="s">
        <v>2060</v>
      </c>
      <c r="L514" s="7" t="s">
        <v>2061</v>
      </c>
      <c r="M514" s="7" t="s">
        <v>2062</v>
      </c>
      <c r="N514" s="6">
        <v>0</v>
      </c>
      <c r="O514" s="6">
        <v>3</v>
      </c>
      <c r="P514" s="6">
        <v>0</v>
      </c>
      <c r="Q514" s="6" t="s">
        <v>31</v>
      </c>
      <c r="R514" s="6"/>
      <c r="S514" s="6"/>
      <c r="T514" s="7"/>
      <c r="U514" s="7"/>
      <c r="V514" s="6">
        <v>0</v>
      </c>
      <c r="W514" s="6">
        <v>5</v>
      </c>
      <c r="X514" s="8" t="s">
        <v>2063</v>
      </c>
      <c r="Y514" s="6">
        <v>7</v>
      </c>
      <c r="Z514" s="9">
        <f t="shared" si="11"/>
        <v>0</v>
      </c>
      <c r="AA514" s="10" t="str">
        <f t="shared" si="12"/>
        <v/>
      </c>
      <c r="AB514" s="10" t="str">
        <f t="shared" si="10"/>
        <v/>
      </c>
      <c r="AC514" s="11">
        <f t="shared" si="13"/>
        <v>0</v>
      </c>
      <c r="AD514" s="11">
        <f t="shared" si="14"/>
        <v>0</v>
      </c>
    </row>
    <row r="515" spans="1:30" ht="15.75" customHeight="1">
      <c r="A515" s="6">
        <v>723</v>
      </c>
      <c r="B515" s="7" t="s">
        <v>2656</v>
      </c>
      <c r="C515" s="6">
        <v>1535000</v>
      </c>
      <c r="D515" s="6" t="s">
        <v>31</v>
      </c>
      <c r="E515" s="7"/>
      <c r="F515" s="7" t="s">
        <v>2657</v>
      </c>
      <c r="G515" s="6">
        <v>2254</v>
      </c>
      <c r="H515" s="7" t="s">
        <v>2658</v>
      </c>
      <c r="I515" s="7" t="s">
        <v>34</v>
      </c>
      <c r="J515" s="8" t="s">
        <v>2659</v>
      </c>
      <c r="K515" s="7" t="s">
        <v>1944</v>
      </c>
      <c r="L515" s="7" t="s">
        <v>1945</v>
      </c>
      <c r="M515" s="7" t="s">
        <v>2660</v>
      </c>
      <c r="N515" s="6">
        <v>0</v>
      </c>
      <c r="O515" s="6">
        <v>4</v>
      </c>
      <c r="P515" s="6">
        <v>0</v>
      </c>
      <c r="Q515" s="6" t="s">
        <v>31</v>
      </c>
      <c r="R515" s="6"/>
      <c r="S515" s="6"/>
      <c r="T515" s="7"/>
      <c r="U515" s="7"/>
      <c r="V515" s="6">
        <v>0</v>
      </c>
      <c r="W515" s="6">
        <v>66</v>
      </c>
      <c r="X515" s="8" t="s">
        <v>1947</v>
      </c>
      <c r="Y515" s="6">
        <v>8</v>
      </c>
      <c r="Z515" s="9">
        <f t="shared" si="11"/>
        <v>0</v>
      </c>
      <c r="AA515" s="10" t="str">
        <f t="shared" si="12"/>
        <v/>
      </c>
      <c r="AB515" s="10" t="str">
        <f t="shared" si="10"/>
        <v/>
      </c>
      <c r="AC515" s="11">
        <f t="shared" si="13"/>
        <v>0</v>
      </c>
      <c r="AD515" s="11">
        <f t="shared" si="14"/>
        <v>0</v>
      </c>
    </row>
    <row r="516" spans="1:30" ht="15.75" customHeight="1">
      <c r="A516" s="6">
        <v>734</v>
      </c>
      <c r="B516" s="7" t="s">
        <v>2221</v>
      </c>
      <c r="C516" s="6">
        <v>710000</v>
      </c>
      <c r="D516" s="6" t="s">
        <v>31</v>
      </c>
      <c r="E516" s="7"/>
      <c r="F516" s="7" t="s">
        <v>2661</v>
      </c>
      <c r="G516" s="6">
        <v>1394</v>
      </c>
      <c r="H516" s="7" t="s">
        <v>2662</v>
      </c>
      <c r="I516" s="7" t="s">
        <v>34</v>
      </c>
      <c r="J516" s="8" t="s">
        <v>2663</v>
      </c>
      <c r="K516" s="7" t="s">
        <v>1774</v>
      </c>
      <c r="L516" s="7" t="s">
        <v>1775</v>
      </c>
      <c r="M516" s="7" t="s">
        <v>2664</v>
      </c>
      <c r="N516" s="6">
        <v>0</v>
      </c>
      <c r="O516" s="6">
        <v>28</v>
      </c>
      <c r="P516" s="6">
        <v>0</v>
      </c>
      <c r="Q516" s="6" t="s">
        <v>31</v>
      </c>
      <c r="R516" s="6"/>
      <c r="S516" s="6"/>
      <c r="T516" s="7"/>
      <c r="U516" s="7"/>
      <c r="V516" s="6">
        <v>0</v>
      </c>
      <c r="W516" s="6">
        <v>12</v>
      </c>
      <c r="X516" s="8" t="s">
        <v>1777</v>
      </c>
      <c r="Y516" s="6">
        <v>6</v>
      </c>
      <c r="Z516" s="9">
        <f t="shared" si="11"/>
        <v>0</v>
      </c>
      <c r="AA516" s="10" t="str">
        <f t="shared" si="12"/>
        <v/>
      </c>
      <c r="AB516" s="10" t="str">
        <f t="shared" si="10"/>
        <v/>
      </c>
      <c r="AC516" s="11">
        <f t="shared" si="13"/>
        <v>0</v>
      </c>
      <c r="AD516" s="11">
        <f t="shared" si="14"/>
        <v>0</v>
      </c>
    </row>
    <row r="517" spans="1:30" ht="15.75" customHeight="1">
      <c r="A517" s="6">
        <v>735</v>
      </c>
      <c r="B517" s="7" t="s">
        <v>761</v>
      </c>
      <c r="C517" s="6">
        <v>677000</v>
      </c>
      <c r="D517" s="6" t="s">
        <v>31</v>
      </c>
      <c r="E517" s="7"/>
      <c r="F517" s="7" t="s">
        <v>2665</v>
      </c>
      <c r="G517" s="6">
        <v>2024</v>
      </c>
      <c r="H517" s="7" t="s">
        <v>2666</v>
      </c>
      <c r="I517" s="7" t="s">
        <v>34</v>
      </c>
      <c r="J517" s="8" t="s">
        <v>2667</v>
      </c>
      <c r="K517" s="7" t="s">
        <v>1061</v>
      </c>
      <c r="L517" s="7" t="s">
        <v>1062</v>
      </c>
      <c r="M517" s="7" t="s">
        <v>2668</v>
      </c>
      <c r="N517" s="6">
        <v>0</v>
      </c>
      <c r="O517" s="6">
        <v>0</v>
      </c>
      <c r="P517" s="6">
        <v>0</v>
      </c>
      <c r="Q517" s="6" t="s">
        <v>31</v>
      </c>
      <c r="R517" s="6"/>
      <c r="S517" s="6"/>
      <c r="T517" s="7"/>
      <c r="U517" s="7"/>
      <c r="V517" s="6">
        <v>0</v>
      </c>
      <c r="W517" s="6">
        <v>0</v>
      </c>
      <c r="X517" s="8" t="s">
        <v>1064</v>
      </c>
      <c r="Y517" s="6">
        <v>9</v>
      </c>
      <c r="Z517" s="9">
        <f t="shared" si="11"/>
        <v>0</v>
      </c>
      <c r="AA517" s="10" t="str">
        <f t="shared" si="12"/>
        <v/>
      </c>
      <c r="AB517" s="10" t="str">
        <f t="shared" si="10"/>
        <v/>
      </c>
      <c r="AC517" s="11">
        <f t="shared" si="13"/>
        <v>0</v>
      </c>
      <c r="AD517" s="11">
        <f t="shared" si="14"/>
        <v>0</v>
      </c>
    </row>
    <row r="518" spans="1:30" ht="15.75" customHeight="1">
      <c r="A518" s="6">
        <v>740</v>
      </c>
      <c r="B518" s="7" t="s">
        <v>2669</v>
      </c>
      <c r="C518" s="6">
        <v>1535000</v>
      </c>
      <c r="D518" s="6" t="s">
        <v>31</v>
      </c>
      <c r="E518" s="7"/>
      <c r="F518" s="7" t="s">
        <v>2670</v>
      </c>
      <c r="G518" s="6">
        <v>2156</v>
      </c>
      <c r="H518" s="7" t="s">
        <v>2671</v>
      </c>
      <c r="I518" s="7" t="s">
        <v>34</v>
      </c>
      <c r="J518" s="8" t="s">
        <v>2672</v>
      </c>
      <c r="K518" s="7" t="s">
        <v>1944</v>
      </c>
      <c r="L518" s="7" t="s">
        <v>1945</v>
      </c>
      <c r="M518" s="7" t="s">
        <v>2673</v>
      </c>
      <c r="N518" s="6">
        <v>0</v>
      </c>
      <c r="O518" s="6">
        <v>4</v>
      </c>
      <c r="P518" s="6">
        <v>0</v>
      </c>
      <c r="Q518" s="6" t="s">
        <v>31</v>
      </c>
      <c r="R518" s="6"/>
      <c r="S518" s="6"/>
      <c r="T518" s="7"/>
      <c r="U518" s="7"/>
      <c r="V518" s="6">
        <v>0</v>
      </c>
      <c r="W518" s="6">
        <v>30</v>
      </c>
      <c r="X518" s="8" t="s">
        <v>1947</v>
      </c>
      <c r="Y518" s="6">
        <v>9</v>
      </c>
      <c r="Z518" s="9">
        <f t="shared" si="11"/>
        <v>0</v>
      </c>
      <c r="AA518" s="10" t="str">
        <f t="shared" si="12"/>
        <v/>
      </c>
      <c r="AB518" s="10" t="str">
        <f t="shared" si="10"/>
        <v/>
      </c>
      <c r="AC518" s="11">
        <f t="shared" si="13"/>
        <v>0</v>
      </c>
      <c r="AD518" s="11">
        <f t="shared" si="14"/>
        <v>0</v>
      </c>
    </row>
    <row r="519" spans="1:30" ht="15.75" customHeight="1">
      <c r="A519" s="6">
        <v>751</v>
      </c>
      <c r="B519" s="7" t="s">
        <v>2674</v>
      </c>
      <c r="C519" s="6">
        <v>190000</v>
      </c>
      <c r="D519" s="6" t="s">
        <v>31</v>
      </c>
      <c r="E519" s="7"/>
      <c r="F519" s="7" t="s">
        <v>2675</v>
      </c>
      <c r="G519" s="6">
        <v>2673</v>
      </c>
      <c r="H519" s="7" t="s">
        <v>215</v>
      </c>
      <c r="I519" s="7" t="s">
        <v>34</v>
      </c>
      <c r="J519" s="8" t="s">
        <v>2676</v>
      </c>
      <c r="K519" s="7" t="s">
        <v>757</v>
      </c>
      <c r="L519" s="7" t="s">
        <v>758</v>
      </c>
      <c r="M519" s="7" t="s">
        <v>2677</v>
      </c>
      <c r="N519" s="6">
        <v>0</v>
      </c>
      <c r="O519" s="6">
        <v>20</v>
      </c>
      <c r="P519" s="6">
        <v>0</v>
      </c>
      <c r="Q519" s="6" t="s">
        <v>31</v>
      </c>
      <c r="R519" s="6"/>
      <c r="S519" s="6"/>
      <c r="T519" s="7"/>
      <c r="U519" s="7"/>
      <c r="V519" s="6">
        <v>111</v>
      </c>
      <c r="W519" s="6">
        <v>48183</v>
      </c>
      <c r="X519" s="8" t="s">
        <v>760</v>
      </c>
      <c r="Y519" s="6">
        <v>11</v>
      </c>
      <c r="Z519" s="9">
        <f t="shared" si="11"/>
        <v>3330</v>
      </c>
      <c r="AA519" s="10" t="str">
        <f t="shared" si="12"/>
        <v/>
      </c>
      <c r="AB519" s="10" t="str">
        <f t="shared" si="10"/>
        <v/>
      </c>
      <c r="AC519" s="11">
        <f t="shared" si="13"/>
        <v>111</v>
      </c>
      <c r="AD519" s="11">
        <f t="shared" si="14"/>
        <v>3330</v>
      </c>
    </row>
    <row r="520" spans="1:30" ht="15.75" customHeight="1">
      <c r="A520" s="6">
        <v>768</v>
      </c>
      <c r="B520" s="7" t="s">
        <v>761</v>
      </c>
      <c r="C520" s="6">
        <v>845000</v>
      </c>
      <c r="D520" s="6" t="s">
        <v>31</v>
      </c>
      <c r="E520" s="7"/>
      <c r="F520" s="7" t="s">
        <v>2678</v>
      </c>
      <c r="G520" s="6">
        <v>2024</v>
      </c>
      <c r="H520" s="7" t="s">
        <v>2679</v>
      </c>
      <c r="I520" s="7" t="s">
        <v>34</v>
      </c>
      <c r="J520" s="8" t="s">
        <v>2680</v>
      </c>
      <c r="K520" s="7" t="s">
        <v>1061</v>
      </c>
      <c r="L520" s="7" t="s">
        <v>1062</v>
      </c>
      <c r="M520" s="7" t="s">
        <v>2681</v>
      </c>
      <c r="N520" s="6">
        <v>0</v>
      </c>
      <c r="O520" s="6">
        <v>0</v>
      </c>
      <c r="P520" s="6">
        <v>0</v>
      </c>
      <c r="Q520" s="6" t="s">
        <v>31</v>
      </c>
      <c r="R520" s="6"/>
      <c r="S520" s="6"/>
      <c r="T520" s="7"/>
      <c r="U520" s="7"/>
      <c r="V520" s="6">
        <v>0</v>
      </c>
      <c r="W520" s="6">
        <v>6</v>
      </c>
      <c r="X520" s="8" t="s">
        <v>1064</v>
      </c>
      <c r="Y520" s="6">
        <v>9</v>
      </c>
      <c r="Z520" s="9">
        <f t="shared" si="11"/>
        <v>0</v>
      </c>
      <c r="AA520" s="10" t="str">
        <f t="shared" si="12"/>
        <v/>
      </c>
      <c r="AB520" s="10" t="str">
        <f t="shared" si="10"/>
        <v/>
      </c>
      <c r="AC520" s="11">
        <f t="shared" si="13"/>
        <v>0</v>
      </c>
      <c r="AD520" s="11">
        <f t="shared" si="14"/>
        <v>0</v>
      </c>
    </row>
    <row r="521" spans="1:30" ht="15.75" customHeight="1">
      <c r="A521" s="6">
        <v>769</v>
      </c>
      <c r="B521" s="7" t="s">
        <v>2682</v>
      </c>
      <c r="C521" s="6">
        <v>1535000</v>
      </c>
      <c r="D521" s="6" t="s">
        <v>31</v>
      </c>
      <c r="E521" s="7"/>
      <c r="F521" s="7" t="s">
        <v>2683</v>
      </c>
      <c r="G521" s="6">
        <v>2257</v>
      </c>
      <c r="H521" s="7" t="s">
        <v>2684</v>
      </c>
      <c r="I521" s="7" t="s">
        <v>34</v>
      </c>
      <c r="J521" s="8" t="s">
        <v>2685</v>
      </c>
      <c r="K521" s="7" t="s">
        <v>1944</v>
      </c>
      <c r="L521" s="7" t="s">
        <v>1945</v>
      </c>
      <c r="M521" s="7" t="s">
        <v>2686</v>
      </c>
      <c r="N521" s="6">
        <v>0</v>
      </c>
      <c r="O521" s="6">
        <v>4</v>
      </c>
      <c r="P521" s="6">
        <v>0</v>
      </c>
      <c r="Q521" s="6" t="s">
        <v>31</v>
      </c>
      <c r="R521" s="6"/>
      <c r="S521" s="6"/>
      <c r="T521" s="7"/>
      <c r="U521" s="7"/>
      <c r="V521" s="6">
        <v>0</v>
      </c>
      <c r="W521" s="6">
        <v>16</v>
      </c>
      <c r="X521" s="8" t="s">
        <v>1947</v>
      </c>
      <c r="Y521" s="6">
        <v>8</v>
      </c>
      <c r="Z521" s="9">
        <f t="shared" si="11"/>
        <v>0</v>
      </c>
      <c r="AA521" s="10" t="str">
        <f t="shared" si="12"/>
        <v/>
      </c>
      <c r="AB521" s="10" t="str">
        <f t="shared" si="10"/>
        <v/>
      </c>
      <c r="AC521" s="11">
        <f t="shared" si="13"/>
        <v>0</v>
      </c>
      <c r="AD521" s="11">
        <f t="shared" si="14"/>
        <v>0</v>
      </c>
    </row>
    <row r="522" spans="1:30" ht="15.75" customHeight="1">
      <c r="A522" s="6">
        <v>780</v>
      </c>
      <c r="B522" s="7" t="s">
        <v>2687</v>
      </c>
      <c r="C522" s="6">
        <v>2498000</v>
      </c>
      <c r="D522" s="6" t="s">
        <v>31</v>
      </c>
      <c r="E522" s="7"/>
      <c r="F522" s="7" t="s">
        <v>2688</v>
      </c>
      <c r="G522" s="6">
        <v>994</v>
      </c>
      <c r="H522" s="7" t="s">
        <v>2689</v>
      </c>
      <c r="I522" s="7" t="s">
        <v>34</v>
      </c>
      <c r="J522" s="8" t="s">
        <v>2690</v>
      </c>
      <c r="K522" s="7" t="s">
        <v>905</v>
      </c>
      <c r="L522" s="7" t="s">
        <v>906</v>
      </c>
      <c r="M522" s="7" t="s">
        <v>2691</v>
      </c>
      <c r="N522" s="6">
        <v>0</v>
      </c>
      <c r="O522" s="6">
        <v>5</v>
      </c>
      <c r="P522" s="6">
        <v>0</v>
      </c>
      <c r="Q522" s="6" t="s">
        <v>31</v>
      </c>
      <c r="R522" s="6"/>
      <c r="S522" s="6"/>
      <c r="T522" s="7"/>
      <c r="U522" s="7"/>
      <c r="V522" s="6">
        <v>0</v>
      </c>
      <c r="W522" s="6">
        <v>152</v>
      </c>
      <c r="X522" s="8" t="s">
        <v>908</v>
      </c>
      <c r="Y522" s="6">
        <v>11</v>
      </c>
      <c r="Z522" s="9">
        <f t="shared" si="11"/>
        <v>0</v>
      </c>
      <c r="AA522" s="10" t="str">
        <f t="shared" si="12"/>
        <v/>
      </c>
      <c r="AB522" s="10" t="str">
        <f t="shared" si="10"/>
        <v/>
      </c>
      <c r="AC522" s="11">
        <f t="shared" si="13"/>
        <v>0</v>
      </c>
      <c r="AD522" s="11">
        <f t="shared" si="14"/>
        <v>0</v>
      </c>
    </row>
    <row r="523" spans="1:30" ht="15.75" customHeight="1">
      <c r="A523" s="6">
        <v>788</v>
      </c>
      <c r="B523" s="7" t="s">
        <v>2692</v>
      </c>
      <c r="C523" s="6">
        <v>1535000</v>
      </c>
      <c r="D523" s="6" t="s">
        <v>31</v>
      </c>
      <c r="E523" s="7"/>
      <c r="F523" s="7" t="s">
        <v>2693</v>
      </c>
      <c r="G523" s="6">
        <v>2153</v>
      </c>
      <c r="H523" s="7" t="s">
        <v>2694</v>
      </c>
      <c r="I523" s="7" t="s">
        <v>34</v>
      </c>
      <c r="J523" s="8" t="s">
        <v>2695</v>
      </c>
      <c r="K523" s="7" t="s">
        <v>1944</v>
      </c>
      <c r="L523" s="7" t="s">
        <v>1945</v>
      </c>
      <c r="M523" s="7" t="s">
        <v>2696</v>
      </c>
      <c r="N523" s="6">
        <v>0</v>
      </c>
      <c r="O523" s="6">
        <v>4</v>
      </c>
      <c r="P523" s="6">
        <v>0</v>
      </c>
      <c r="Q523" s="6" t="s">
        <v>31</v>
      </c>
      <c r="R523" s="6"/>
      <c r="S523" s="6"/>
      <c r="T523" s="7"/>
      <c r="U523" s="7"/>
      <c r="V523" s="6">
        <v>0</v>
      </c>
      <c r="W523" s="6">
        <v>46</v>
      </c>
      <c r="X523" s="8" t="s">
        <v>1947</v>
      </c>
      <c r="Y523" s="6">
        <v>9</v>
      </c>
      <c r="Z523" s="9">
        <f t="shared" si="11"/>
        <v>0</v>
      </c>
      <c r="AA523" s="10" t="str">
        <f t="shared" si="12"/>
        <v/>
      </c>
      <c r="AB523" s="10" t="str">
        <f t="shared" si="10"/>
        <v/>
      </c>
      <c r="AC523" s="11">
        <f t="shared" si="13"/>
        <v>0</v>
      </c>
      <c r="AD523" s="11">
        <f t="shared" si="14"/>
        <v>0</v>
      </c>
    </row>
    <row r="524" spans="1:30" ht="15.75" customHeight="1">
      <c r="A524" s="6">
        <v>793</v>
      </c>
      <c r="B524" s="7" t="s">
        <v>2697</v>
      </c>
      <c r="C524" s="6">
        <v>1535000</v>
      </c>
      <c r="D524" s="6" t="s">
        <v>31</v>
      </c>
      <c r="E524" s="7"/>
      <c r="F524" s="7" t="s">
        <v>2698</v>
      </c>
      <c r="G524" s="6">
        <v>2153</v>
      </c>
      <c r="H524" s="7" t="s">
        <v>2699</v>
      </c>
      <c r="I524" s="7" t="s">
        <v>34</v>
      </c>
      <c r="J524" s="8" t="s">
        <v>2700</v>
      </c>
      <c r="K524" s="7" t="s">
        <v>1944</v>
      </c>
      <c r="L524" s="7" t="s">
        <v>1945</v>
      </c>
      <c r="M524" s="7" t="s">
        <v>2077</v>
      </c>
      <c r="N524" s="6">
        <v>0</v>
      </c>
      <c r="O524" s="6">
        <v>4</v>
      </c>
      <c r="P524" s="6">
        <v>0</v>
      </c>
      <c r="Q524" s="6" t="s">
        <v>31</v>
      </c>
      <c r="R524" s="6"/>
      <c r="S524" s="6"/>
      <c r="T524" s="7"/>
      <c r="U524" s="7"/>
      <c r="V524" s="6">
        <v>0</v>
      </c>
      <c r="W524" s="6">
        <v>15</v>
      </c>
      <c r="X524" s="8" t="s">
        <v>1947</v>
      </c>
      <c r="Y524" s="6">
        <v>9</v>
      </c>
      <c r="Z524" s="9">
        <f t="shared" si="11"/>
        <v>0</v>
      </c>
      <c r="AA524" s="10" t="str">
        <f t="shared" si="12"/>
        <v/>
      </c>
      <c r="AB524" s="10" t="str">
        <f t="shared" si="10"/>
        <v/>
      </c>
      <c r="AC524" s="11">
        <f t="shared" si="13"/>
        <v>0</v>
      </c>
      <c r="AD524" s="11">
        <f t="shared" si="14"/>
        <v>0</v>
      </c>
    </row>
    <row r="525" spans="1:30" ht="15.75" customHeight="1">
      <c r="A525" s="6">
        <v>796</v>
      </c>
      <c r="B525" s="7" t="s">
        <v>2701</v>
      </c>
      <c r="C525" s="6">
        <v>1535000</v>
      </c>
      <c r="D525" s="6" t="s">
        <v>31</v>
      </c>
      <c r="E525" s="7"/>
      <c r="F525" s="7" t="s">
        <v>2702</v>
      </c>
      <c r="G525" s="6">
        <v>2153</v>
      </c>
      <c r="H525" s="7" t="s">
        <v>2703</v>
      </c>
      <c r="I525" s="7" t="s">
        <v>34</v>
      </c>
      <c r="J525" s="8" t="s">
        <v>2704</v>
      </c>
      <c r="K525" s="7" t="s">
        <v>1944</v>
      </c>
      <c r="L525" s="7" t="s">
        <v>1945</v>
      </c>
      <c r="M525" s="7" t="s">
        <v>2705</v>
      </c>
      <c r="N525" s="6">
        <v>0</v>
      </c>
      <c r="O525" s="6">
        <v>4</v>
      </c>
      <c r="P525" s="6">
        <v>0</v>
      </c>
      <c r="Q525" s="6" t="s">
        <v>31</v>
      </c>
      <c r="R525" s="6"/>
      <c r="S525" s="6"/>
      <c r="T525" s="7"/>
      <c r="U525" s="7"/>
      <c r="V525" s="6">
        <v>0</v>
      </c>
      <c r="W525" s="6">
        <v>15</v>
      </c>
      <c r="X525" s="8" t="s">
        <v>1947</v>
      </c>
      <c r="Y525" s="6">
        <v>9</v>
      </c>
      <c r="Z525" s="9">
        <f t="shared" si="11"/>
        <v>0</v>
      </c>
      <c r="AA525" s="10" t="str">
        <f t="shared" si="12"/>
        <v/>
      </c>
      <c r="AB525" s="10" t="str">
        <f t="shared" si="10"/>
        <v/>
      </c>
      <c r="AC525" s="11">
        <f t="shared" si="13"/>
        <v>0</v>
      </c>
      <c r="AD525" s="11">
        <f t="shared" si="14"/>
        <v>0</v>
      </c>
    </row>
    <row r="526" spans="1:30" ht="15.75" customHeight="1">
      <c r="A526" s="6">
        <v>797</v>
      </c>
      <c r="B526" s="7" t="s">
        <v>2706</v>
      </c>
      <c r="C526" s="6">
        <v>1518000</v>
      </c>
      <c r="D526" s="6" t="s">
        <v>31</v>
      </c>
      <c r="E526" s="7"/>
      <c r="F526" s="7" t="s">
        <v>2707</v>
      </c>
      <c r="G526" s="6">
        <v>932</v>
      </c>
      <c r="H526" s="7" t="s">
        <v>2708</v>
      </c>
      <c r="I526" s="7" t="s">
        <v>34</v>
      </c>
      <c r="J526" s="8" t="s">
        <v>2709</v>
      </c>
      <c r="K526" s="7" t="s">
        <v>905</v>
      </c>
      <c r="L526" s="7" t="s">
        <v>906</v>
      </c>
      <c r="M526" s="7" t="s">
        <v>2710</v>
      </c>
      <c r="N526" s="6">
        <v>0</v>
      </c>
      <c r="O526" s="6">
        <v>5</v>
      </c>
      <c r="P526" s="6">
        <v>0</v>
      </c>
      <c r="Q526" s="6" t="s">
        <v>31</v>
      </c>
      <c r="R526" s="6"/>
      <c r="S526" s="6"/>
      <c r="T526" s="7"/>
      <c r="U526" s="7"/>
      <c r="V526" s="6">
        <v>0</v>
      </c>
      <c r="W526" s="6">
        <v>82</v>
      </c>
      <c r="X526" s="8" t="s">
        <v>908</v>
      </c>
      <c r="Y526" s="6">
        <v>11</v>
      </c>
      <c r="Z526" s="9">
        <f t="shared" si="11"/>
        <v>0</v>
      </c>
      <c r="AA526" s="10" t="str">
        <f t="shared" si="12"/>
        <v/>
      </c>
      <c r="AB526" s="10" t="str">
        <f t="shared" si="10"/>
        <v/>
      </c>
      <c r="AC526" s="11">
        <f t="shared" si="13"/>
        <v>0</v>
      </c>
      <c r="AD526" s="11">
        <f t="shared" si="14"/>
        <v>0</v>
      </c>
    </row>
    <row r="527" spans="1:30" ht="15.75" customHeight="1">
      <c r="A527" s="6">
        <v>798</v>
      </c>
      <c r="B527" s="7" t="s">
        <v>2711</v>
      </c>
      <c r="C527" s="6">
        <v>2985000</v>
      </c>
      <c r="D527" s="6" t="s">
        <v>31</v>
      </c>
      <c r="E527" s="7"/>
      <c r="F527" s="7" t="s">
        <v>2712</v>
      </c>
      <c r="G527" s="6">
        <v>960</v>
      </c>
      <c r="H527" s="7" t="s">
        <v>2713</v>
      </c>
      <c r="I527" s="7" t="s">
        <v>34</v>
      </c>
      <c r="J527" s="8" t="s">
        <v>2714</v>
      </c>
      <c r="K527" s="7" t="s">
        <v>905</v>
      </c>
      <c r="L527" s="7" t="s">
        <v>906</v>
      </c>
      <c r="M527" s="7" t="s">
        <v>2342</v>
      </c>
      <c r="N527" s="6">
        <v>0</v>
      </c>
      <c r="O527" s="6">
        <v>5</v>
      </c>
      <c r="P527" s="6">
        <v>0</v>
      </c>
      <c r="Q527" s="6" t="s">
        <v>31</v>
      </c>
      <c r="R527" s="6"/>
      <c r="S527" s="6"/>
      <c r="T527" s="7"/>
      <c r="U527" s="7"/>
      <c r="V527" s="6">
        <v>0</v>
      </c>
      <c r="W527" s="6">
        <v>310</v>
      </c>
      <c r="X527" s="8" t="s">
        <v>908</v>
      </c>
      <c r="Y527" s="6">
        <v>11</v>
      </c>
      <c r="Z527" s="9">
        <f t="shared" si="11"/>
        <v>0</v>
      </c>
      <c r="AA527" s="10" t="str">
        <f t="shared" si="12"/>
        <v/>
      </c>
      <c r="AB527" s="10" t="str">
        <f t="shared" si="10"/>
        <v/>
      </c>
      <c r="AC527" s="11">
        <f t="shared" si="13"/>
        <v>0</v>
      </c>
      <c r="AD527" s="11">
        <f t="shared" si="14"/>
        <v>0</v>
      </c>
    </row>
    <row r="528" spans="1:30" ht="15.75" customHeight="1">
      <c r="A528" s="6">
        <v>800</v>
      </c>
      <c r="B528" s="7" t="s">
        <v>2715</v>
      </c>
      <c r="C528" s="6">
        <v>1535000</v>
      </c>
      <c r="D528" s="6" t="s">
        <v>31</v>
      </c>
      <c r="E528" s="7"/>
      <c r="F528" s="7" t="s">
        <v>2716</v>
      </c>
      <c r="G528" s="6">
        <v>2156</v>
      </c>
      <c r="H528" s="7" t="s">
        <v>2717</v>
      </c>
      <c r="I528" s="7" t="s">
        <v>34</v>
      </c>
      <c r="J528" s="8" t="s">
        <v>2718</v>
      </c>
      <c r="K528" s="7" t="s">
        <v>1944</v>
      </c>
      <c r="L528" s="7" t="s">
        <v>1945</v>
      </c>
      <c r="M528" s="7" t="s">
        <v>2719</v>
      </c>
      <c r="N528" s="6">
        <v>0</v>
      </c>
      <c r="O528" s="6">
        <v>4</v>
      </c>
      <c r="P528" s="6">
        <v>0</v>
      </c>
      <c r="Q528" s="6" t="s">
        <v>31</v>
      </c>
      <c r="R528" s="6"/>
      <c r="S528" s="6"/>
      <c r="T528" s="7"/>
      <c r="U528" s="7"/>
      <c r="V528" s="6">
        <v>0</v>
      </c>
      <c r="W528" s="6">
        <v>29</v>
      </c>
      <c r="X528" s="8" t="s">
        <v>1947</v>
      </c>
      <c r="Y528" s="6">
        <v>9</v>
      </c>
      <c r="Z528" s="9">
        <f t="shared" si="11"/>
        <v>0</v>
      </c>
      <c r="AA528" s="10" t="str">
        <f t="shared" si="12"/>
        <v/>
      </c>
      <c r="AB528" s="10" t="str">
        <f t="shared" si="10"/>
        <v/>
      </c>
      <c r="AC528" s="11">
        <f t="shared" si="13"/>
        <v>0</v>
      </c>
      <c r="AD528" s="11">
        <f t="shared" si="14"/>
        <v>0</v>
      </c>
    </row>
    <row r="529" spans="1:30" ht="15.75" customHeight="1">
      <c r="A529" s="6">
        <v>804</v>
      </c>
      <c r="B529" s="7" t="s">
        <v>2720</v>
      </c>
      <c r="C529" s="6">
        <v>94000</v>
      </c>
      <c r="D529" s="6" t="s">
        <v>31</v>
      </c>
      <c r="E529" s="7"/>
      <c r="F529" s="7" t="s">
        <v>2721</v>
      </c>
      <c r="G529" s="6">
        <v>1182</v>
      </c>
      <c r="H529" s="7" t="s">
        <v>2722</v>
      </c>
      <c r="I529" s="7" t="s">
        <v>34</v>
      </c>
      <c r="J529" s="8" t="s">
        <v>2723</v>
      </c>
      <c r="K529" s="7" t="s">
        <v>988</v>
      </c>
      <c r="L529" s="7" t="s">
        <v>989</v>
      </c>
      <c r="M529" s="7" t="s">
        <v>2724</v>
      </c>
      <c r="N529" s="6">
        <v>0</v>
      </c>
      <c r="O529" s="6">
        <v>62</v>
      </c>
      <c r="P529" s="6">
        <v>1</v>
      </c>
      <c r="Q529" s="6" t="s">
        <v>31</v>
      </c>
      <c r="R529" s="6"/>
      <c r="S529" s="6"/>
      <c r="T529" s="7"/>
      <c r="U529" s="7"/>
      <c r="V529" s="6">
        <v>0</v>
      </c>
      <c r="W529" s="6">
        <v>0</v>
      </c>
      <c r="X529" s="8" t="s">
        <v>991</v>
      </c>
      <c r="Y529" s="6">
        <v>9</v>
      </c>
      <c r="Z529" s="9">
        <f t="shared" si="11"/>
        <v>0</v>
      </c>
      <c r="AA529" s="10" t="str">
        <f t="shared" si="12"/>
        <v/>
      </c>
      <c r="AB529" s="10" t="str">
        <f t="shared" si="10"/>
        <v/>
      </c>
      <c r="AC529" s="11">
        <f t="shared" si="13"/>
        <v>0</v>
      </c>
      <c r="AD529" s="11">
        <f t="shared" si="14"/>
        <v>0</v>
      </c>
    </row>
    <row r="530" spans="1:30" ht="15.75" customHeight="1">
      <c r="A530" s="6">
        <v>806</v>
      </c>
      <c r="B530" s="7" t="s">
        <v>2725</v>
      </c>
      <c r="C530" s="6">
        <v>0</v>
      </c>
      <c r="D530" s="6" t="s">
        <v>31</v>
      </c>
      <c r="E530" s="7"/>
      <c r="F530" s="7" t="s">
        <v>2726</v>
      </c>
      <c r="G530" s="6">
        <v>4897</v>
      </c>
      <c r="H530" s="7" t="s">
        <v>2727</v>
      </c>
      <c r="I530" s="7" t="s">
        <v>34</v>
      </c>
      <c r="J530" s="8" t="s">
        <v>2728</v>
      </c>
      <c r="K530" s="7" t="s">
        <v>1915</v>
      </c>
      <c r="L530" s="7" t="s">
        <v>1916</v>
      </c>
      <c r="M530" s="7" t="s">
        <v>2729</v>
      </c>
      <c r="N530" s="6">
        <v>0</v>
      </c>
      <c r="O530" s="6">
        <v>28</v>
      </c>
      <c r="P530" s="6">
        <v>0</v>
      </c>
      <c r="Q530" s="6" t="s">
        <v>31</v>
      </c>
      <c r="R530" s="6"/>
      <c r="S530" s="6"/>
      <c r="T530" s="7"/>
      <c r="U530" s="7"/>
      <c r="V530" s="6">
        <v>0</v>
      </c>
      <c r="W530" s="6">
        <v>25</v>
      </c>
      <c r="X530" s="8" t="s">
        <v>1918</v>
      </c>
      <c r="Y530" s="6">
        <v>10</v>
      </c>
      <c r="Z530" s="9">
        <f t="shared" si="11"/>
        <v>0</v>
      </c>
      <c r="AA530" s="10" t="str">
        <f t="shared" si="12"/>
        <v/>
      </c>
      <c r="AB530" s="10" t="str">
        <f t="shared" si="10"/>
        <v/>
      </c>
      <c r="AC530" s="11">
        <f t="shared" si="13"/>
        <v>0</v>
      </c>
      <c r="AD530" s="11">
        <f t="shared" si="14"/>
        <v>0</v>
      </c>
    </row>
    <row r="531" spans="1:30" ht="15.75" customHeight="1">
      <c r="A531" s="6">
        <v>811</v>
      </c>
      <c r="B531" s="7" t="s">
        <v>2706</v>
      </c>
      <c r="C531" s="6">
        <v>1508000</v>
      </c>
      <c r="D531" s="6" t="s">
        <v>31</v>
      </c>
      <c r="E531" s="7"/>
      <c r="F531" s="7" t="s">
        <v>2730</v>
      </c>
      <c r="G531" s="6">
        <v>939</v>
      </c>
      <c r="H531" s="7" t="s">
        <v>2731</v>
      </c>
      <c r="I531" s="7" t="s">
        <v>34</v>
      </c>
      <c r="J531" s="8" t="s">
        <v>2732</v>
      </c>
      <c r="K531" s="7" t="s">
        <v>905</v>
      </c>
      <c r="L531" s="7" t="s">
        <v>906</v>
      </c>
      <c r="M531" s="7" t="s">
        <v>2733</v>
      </c>
      <c r="N531" s="6">
        <v>0</v>
      </c>
      <c r="O531" s="6">
        <v>5</v>
      </c>
      <c r="P531" s="6">
        <v>0</v>
      </c>
      <c r="Q531" s="6" t="s">
        <v>31</v>
      </c>
      <c r="R531" s="6"/>
      <c r="S531" s="6"/>
      <c r="T531" s="7"/>
      <c r="U531" s="7"/>
      <c r="V531" s="6">
        <v>0</v>
      </c>
      <c r="W531" s="6">
        <v>140</v>
      </c>
      <c r="X531" s="8" t="s">
        <v>908</v>
      </c>
      <c r="Y531" s="6">
        <v>11</v>
      </c>
      <c r="Z531" s="9">
        <f t="shared" si="11"/>
        <v>0</v>
      </c>
      <c r="AA531" s="10" t="str">
        <f t="shared" si="12"/>
        <v/>
      </c>
      <c r="AB531" s="10" t="str">
        <f t="shared" si="10"/>
        <v/>
      </c>
      <c r="AC531" s="11">
        <f t="shared" si="13"/>
        <v>0</v>
      </c>
      <c r="AD531" s="11">
        <f t="shared" si="14"/>
        <v>0</v>
      </c>
    </row>
    <row r="532" spans="1:30" ht="15.75" customHeight="1">
      <c r="A532" s="6">
        <v>821</v>
      </c>
      <c r="B532" s="7" t="s">
        <v>2706</v>
      </c>
      <c r="C532" s="6">
        <v>2355000</v>
      </c>
      <c r="D532" s="6" t="s">
        <v>31</v>
      </c>
      <c r="E532" s="7"/>
      <c r="F532" s="7" t="s">
        <v>2734</v>
      </c>
      <c r="G532" s="6">
        <v>953</v>
      </c>
      <c r="H532" s="7" t="s">
        <v>2735</v>
      </c>
      <c r="I532" s="7" t="s">
        <v>34</v>
      </c>
      <c r="J532" s="8" t="s">
        <v>2736</v>
      </c>
      <c r="K532" s="7" t="s">
        <v>905</v>
      </c>
      <c r="L532" s="7" t="s">
        <v>906</v>
      </c>
      <c r="M532" s="7" t="s">
        <v>2737</v>
      </c>
      <c r="N532" s="6">
        <v>0</v>
      </c>
      <c r="O532" s="6">
        <v>5</v>
      </c>
      <c r="P532" s="6">
        <v>0</v>
      </c>
      <c r="Q532" s="6" t="s">
        <v>31</v>
      </c>
      <c r="R532" s="6"/>
      <c r="S532" s="6"/>
      <c r="T532" s="7"/>
      <c r="U532" s="7"/>
      <c r="V532" s="6">
        <v>0</v>
      </c>
      <c r="W532" s="6">
        <v>71</v>
      </c>
      <c r="X532" s="8" t="s">
        <v>908</v>
      </c>
      <c r="Y532" s="6">
        <v>11</v>
      </c>
      <c r="Z532" s="9">
        <f t="shared" si="11"/>
        <v>0</v>
      </c>
      <c r="AA532" s="10" t="str">
        <f t="shared" si="12"/>
        <v/>
      </c>
      <c r="AB532" s="10" t="str">
        <f t="shared" si="10"/>
        <v/>
      </c>
      <c r="AC532" s="11">
        <f t="shared" si="13"/>
        <v>0</v>
      </c>
      <c r="AD532" s="11">
        <f t="shared" si="14"/>
        <v>0</v>
      </c>
    </row>
    <row r="533" spans="1:30" ht="15.75" customHeight="1">
      <c r="A533" s="6">
        <v>823</v>
      </c>
      <c r="B533" s="7" t="s">
        <v>2738</v>
      </c>
      <c r="C533" s="6">
        <v>1050000</v>
      </c>
      <c r="D533" s="6" t="s">
        <v>31</v>
      </c>
      <c r="E533" s="7"/>
      <c r="F533" s="7" t="s">
        <v>2739</v>
      </c>
      <c r="G533" s="6">
        <v>3628</v>
      </c>
      <c r="H533" s="7" t="s">
        <v>2740</v>
      </c>
      <c r="I533" s="7" t="s">
        <v>34</v>
      </c>
      <c r="J533" s="8" t="s">
        <v>2741</v>
      </c>
      <c r="K533" s="7" t="s">
        <v>452</v>
      </c>
      <c r="L533" s="7" t="s">
        <v>453</v>
      </c>
      <c r="M533" s="7" t="s">
        <v>2742</v>
      </c>
      <c r="N533" s="6">
        <v>0</v>
      </c>
      <c r="O533" s="6">
        <v>7</v>
      </c>
      <c r="P533" s="6">
        <v>0</v>
      </c>
      <c r="Q533" s="6" t="s">
        <v>31</v>
      </c>
      <c r="R533" s="6"/>
      <c r="S533" s="6"/>
      <c r="T533" s="7"/>
      <c r="U533" s="7"/>
      <c r="V533" s="6">
        <v>13</v>
      </c>
      <c r="W533" s="6">
        <v>61</v>
      </c>
      <c r="X533" s="8" t="s">
        <v>455</v>
      </c>
      <c r="Y533" s="6">
        <v>11</v>
      </c>
      <c r="Z533" s="9">
        <f t="shared" si="11"/>
        <v>390</v>
      </c>
      <c r="AA533" s="10" t="str">
        <f t="shared" si="12"/>
        <v/>
      </c>
      <c r="AB533" s="10" t="str">
        <f t="shared" si="10"/>
        <v/>
      </c>
      <c r="AC533" s="11">
        <f t="shared" si="13"/>
        <v>13</v>
      </c>
      <c r="AD533" s="11">
        <f t="shared" si="14"/>
        <v>390</v>
      </c>
    </row>
    <row r="534" spans="1:30" ht="15.75" customHeight="1">
      <c r="A534" s="6">
        <v>826</v>
      </c>
      <c r="B534" s="7" t="s">
        <v>2743</v>
      </c>
      <c r="C534" s="6">
        <v>89000</v>
      </c>
      <c r="D534" s="6" t="s">
        <v>31</v>
      </c>
      <c r="E534" s="7"/>
      <c r="F534" s="7" t="s">
        <v>2744</v>
      </c>
      <c r="G534" s="6">
        <v>1155</v>
      </c>
      <c r="H534" s="7" t="s">
        <v>2745</v>
      </c>
      <c r="I534" s="7" t="s">
        <v>34</v>
      </c>
      <c r="J534" s="8" t="s">
        <v>2746</v>
      </c>
      <c r="K534" s="7" t="s">
        <v>988</v>
      </c>
      <c r="L534" s="7" t="s">
        <v>989</v>
      </c>
      <c r="M534" s="7" t="s">
        <v>2747</v>
      </c>
      <c r="N534" s="6">
        <v>0</v>
      </c>
      <c r="O534" s="6">
        <v>62</v>
      </c>
      <c r="P534" s="6">
        <v>1</v>
      </c>
      <c r="Q534" s="6" t="s">
        <v>31</v>
      </c>
      <c r="R534" s="6"/>
      <c r="S534" s="6"/>
      <c r="T534" s="7"/>
      <c r="U534" s="7"/>
      <c r="V534" s="6">
        <v>0</v>
      </c>
      <c r="W534" s="6">
        <v>0</v>
      </c>
      <c r="X534" s="8" t="s">
        <v>991</v>
      </c>
      <c r="Y534" s="6">
        <v>11</v>
      </c>
      <c r="Z534" s="9">
        <f t="shared" si="11"/>
        <v>0</v>
      </c>
      <c r="AA534" s="10" t="str">
        <f t="shared" si="12"/>
        <v/>
      </c>
      <c r="AB534" s="10" t="str">
        <f t="shared" si="10"/>
        <v/>
      </c>
      <c r="AC534" s="11">
        <f t="shared" si="13"/>
        <v>0</v>
      </c>
      <c r="AD534" s="11">
        <f t="shared" si="14"/>
        <v>0</v>
      </c>
    </row>
    <row r="535" spans="1:30" ht="15.75" customHeight="1">
      <c r="A535" s="6">
        <v>827</v>
      </c>
      <c r="B535" s="7" t="s">
        <v>2748</v>
      </c>
      <c r="C535" s="6">
        <v>1535000</v>
      </c>
      <c r="D535" s="6" t="s">
        <v>31</v>
      </c>
      <c r="E535" s="7"/>
      <c r="F535" s="7" t="s">
        <v>2749</v>
      </c>
      <c r="G535" s="6">
        <v>2254</v>
      </c>
      <c r="H535" s="7" t="s">
        <v>2075</v>
      </c>
      <c r="I535" s="7" t="s">
        <v>34</v>
      </c>
      <c r="J535" s="8" t="s">
        <v>2750</v>
      </c>
      <c r="K535" s="7" t="s">
        <v>1944</v>
      </c>
      <c r="L535" s="7" t="s">
        <v>1945</v>
      </c>
      <c r="M535" s="7" t="s">
        <v>2751</v>
      </c>
      <c r="N535" s="6">
        <v>0</v>
      </c>
      <c r="O535" s="6">
        <v>4</v>
      </c>
      <c r="P535" s="6">
        <v>0</v>
      </c>
      <c r="Q535" s="6" t="s">
        <v>31</v>
      </c>
      <c r="R535" s="6"/>
      <c r="S535" s="6"/>
      <c r="T535" s="7"/>
      <c r="U535" s="7"/>
      <c r="V535" s="6">
        <v>0</v>
      </c>
      <c r="W535" s="6">
        <v>26</v>
      </c>
      <c r="X535" s="8" t="s">
        <v>1947</v>
      </c>
      <c r="Y535" s="6">
        <v>8</v>
      </c>
      <c r="Z535" s="9">
        <f t="shared" si="11"/>
        <v>0</v>
      </c>
      <c r="AA535" s="10" t="str">
        <f t="shared" si="12"/>
        <v/>
      </c>
      <c r="AB535" s="10" t="str">
        <f t="shared" si="10"/>
        <v/>
      </c>
      <c r="AC535" s="11">
        <f t="shared" si="13"/>
        <v>0</v>
      </c>
      <c r="AD535" s="11">
        <f t="shared" si="14"/>
        <v>0</v>
      </c>
    </row>
    <row r="536" spans="1:30" ht="15.75" customHeight="1">
      <c r="A536" s="6">
        <v>830</v>
      </c>
      <c r="B536" s="7" t="s">
        <v>2752</v>
      </c>
      <c r="C536" s="6">
        <v>2545000</v>
      </c>
      <c r="D536" s="6" t="s">
        <v>31</v>
      </c>
      <c r="E536" s="7"/>
      <c r="F536" s="7" t="s">
        <v>2753</v>
      </c>
      <c r="G536" s="6">
        <v>996</v>
      </c>
      <c r="H536" s="7" t="s">
        <v>2754</v>
      </c>
      <c r="I536" s="7" t="s">
        <v>34</v>
      </c>
      <c r="J536" s="8" t="s">
        <v>2755</v>
      </c>
      <c r="K536" s="7" t="s">
        <v>905</v>
      </c>
      <c r="L536" s="7" t="s">
        <v>906</v>
      </c>
      <c r="M536" s="7" t="s">
        <v>2756</v>
      </c>
      <c r="N536" s="6">
        <v>0</v>
      </c>
      <c r="O536" s="6">
        <v>5</v>
      </c>
      <c r="P536" s="6">
        <v>0</v>
      </c>
      <c r="Q536" s="6" t="s">
        <v>31</v>
      </c>
      <c r="R536" s="6"/>
      <c r="S536" s="6"/>
      <c r="T536" s="7"/>
      <c r="U536" s="7"/>
      <c r="V536" s="6">
        <v>0</v>
      </c>
      <c r="W536" s="6">
        <v>74</v>
      </c>
      <c r="X536" s="8" t="s">
        <v>908</v>
      </c>
      <c r="Y536" s="6">
        <v>11</v>
      </c>
      <c r="Z536" s="9">
        <f t="shared" si="11"/>
        <v>0</v>
      </c>
      <c r="AA536" s="10" t="str">
        <f t="shared" si="12"/>
        <v/>
      </c>
      <c r="AB536" s="10" t="str">
        <f t="shared" si="10"/>
        <v/>
      </c>
      <c r="AC536" s="11">
        <f t="shared" si="13"/>
        <v>0</v>
      </c>
      <c r="AD536" s="11">
        <f t="shared" si="14"/>
        <v>0</v>
      </c>
    </row>
    <row r="537" spans="1:30" ht="15.75" customHeight="1">
      <c r="A537" s="6">
        <v>835</v>
      </c>
      <c r="B537" s="7" t="s">
        <v>2564</v>
      </c>
      <c r="C537" s="6">
        <v>133000</v>
      </c>
      <c r="D537" s="6" t="s">
        <v>31</v>
      </c>
      <c r="E537" s="7"/>
      <c r="F537" s="7" t="s">
        <v>2757</v>
      </c>
      <c r="G537" s="6">
        <v>1159</v>
      </c>
      <c r="H537" s="7" t="s">
        <v>2758</v>
      </c>
      <c r="I537" s="7" t="s">
        <v>34</v>
      </c>
      <c r="J537" s="8" t="s">
        <v>2759</v>
      </c>
      <c r="K537" s="7" t="s">
        <v>988</v>
      </c>
      <c r="L537" s="7" t="s">
        <v>989</v>
      </c>
      <c r="M537" s="7" t="s">
        <v>2760</v>
      </c>
      <c r="N537" s="6">
        <v>0</v>
      </c>
      <c r="O537" s="6">
        <v>62</v>
      </c>
      <c r="P537" s="6">
        <v>1</v>
      </c>
      <c r="Q537" s="6" t="s">
        <v>31</v>
      </c>
      <c r="R537" s="6" t="s">
        <v>39</v>
      </c>
      <c r="S537" s="6" t="s">
        <v>40</v>
      </c>
      <c r="T537" s="7"/>
      <c r="U537" s="7"/>
      <c r="V537" s="6">
        <v>5</v>
      </c>
      <c r="W537" s="6">
        <v>123</v>
      </c>
      <c r="X537" s="8" t="s">
        <v>991</v>
      </c>
      <c r="Y537" s="6">
        <v>11</v>
      </c>
      <c r="Z537" s="9">
        <f t="shared" si="11"/>
        <v>150</v>
      </c>
      <c r="AA537" s="10">
        <f t="shared" si="12"/>
        <v>5</v>
      </c>
      <c r="AB537" s="10">
        <f t="shared" si="10"/>
        <v>150</v>
      </c>
      <c r="AC537" s="11" t="str">
        <f t="shared" si="13"/>
        <v/>
      </c>
      <c r="AD537" s="11" t="str">
        <f t="shared" si="14"/>
        <v/>
      </c>
    </row>
    <row r="538" spans="1:30" ht="15.75" customHeight="1">
      <c r="A538" s="6">
        <v>838</v>
      </c>
      <c r="B538" s="7" t="s">
        <v>2761</v>
      </c>
      <c r="C538" s="6">
        <v>1535000</v>
      </c>
      <c r="D538" s="6" t="s">
        <v>31</v>
      </c>
      <c r="E538" s="7"/>
      <c r="F538" s="7" t="s">
        <v>2762</v>
      </c>
      <c r="G538" s="6">
        <v>2153</v>
      </c>
      <c r="H538" s="7" t="s">
        <v>2763</v>
      </c>
      <c r="I538" s="7" t="s">
        <v>34</v>
      </c>
      <c r="J538" s="8" t="s">
        <v>2764</v>
      </c>
      <c r="K538" s="7" t="s">
        <v>1944</v>
      </c>
      <c r="L538" s="7" t="s">
        <v>1945</v>
      </c>
      <c r="M538" s="7" t="s">
        <v>2077</v>
      </c>
      <c r="N538" s="6">
        <v>0</v>
      </c>
      <c r="O538" s="6">
        <v>4</v>
      </c>
      <c r="P538" s="6">
        <v>0</v>
      </c>
      <c r="Q538" s="6" t="s">
        <v>31</v>
      </c>
      <c r="R538" s="6"/>
      <c r="S538" s="6"/>
      <c r="T538" s="7"/>
      <c r="U538" s="7"/>
      <c r="V538" s="6">
        <v>0</v>
      </c>
      <c r="W538" s="6">
        <v>48</v>
      </c>
      <c r="X538" s="8" t="s">
        <v>1947</v>
      </c>
      <c r="Y538" s="6">
        <v>9</v>
      </c>
      <c r="Z538" s="9">
        <f t="shared" si="11"/>
        <v>0</v>
      </c>
      <c r="AA538" s="10" t="str">
        <f t="shared" si="12"/>
        <v/>
      </c>
      <c r="AB538" s="10" t="str">
        <f t="shared" si="10"/>
        <v/>
      </c>
      <c r="AC538" s="11">
        <f t="shared" si="13"/>
        <v>0</v>
      </c>
      <c r="AD538" s="11">
        <f t="shared" si="14"/>
        <v>0</v>
      </c>
    </row>
    <row r="539" spans="1:30" ht="15.75" customHeight="1">
      <c r="A539" s="6">
        <v>839</v>
      </c>
      <c r="B539" s="7" t="s">
        <v>2711</v>
      </c>
      <c r="C539" s="6">
        <v>1808000</v>
      </c>
      <c r="D539" s="6" t="s">
        <v>31</v>
      </c>
      <c r="E539" s="7"/>
      <c r="F539" s="7" t="s">
        <v>2765</v>
      </c>
      <c r="G539" s="6">
        <v>951</v>
      </c>
      <c r="H539" s="7" t="s">
        <v>2766</v>
      </c>
      <c r="I539" s="7" t="s">
        <v>34</v>
      </c>
      <c r="J539" s="8" t="s">
        <v>2767</v>
      </c>
      <c r="K539" s="7" t="s">
        <v>905</v>
      </c>
      <c r="L539" s="7" t="s">
        <v>906</v>
      </c>
      <c r="M539" s="7" t="s">
        <v>2768</v>
      </c>
      <c r="N539" s="6">
        <v>0</v>
      </c>
      <c r="O539" s="6">
        <v>5</v>
      </c>
      <c r="P539" s="6">
        <v>0</v>
      </c>
      <c r="Q539" s="6" t="s">
        <v>31</v>
      </c>
      <c r="R539" s="6"/>
      <c r="S539" s="6"/>
      <c r="T539" s="7"/>
      <c r="U539" s="7"/>
      <c r="V539" s="6">
        <v>0</v>
      </c>
      <c r="W539" s="6">
        <v>340</v>
      </c>
      <c r="X539" s="8" t="s">
        <v>908</v>
      </c>
      <c r="Y539" s="6">
        <v>11</v>
      </c>
      <c r="Z539" s="9">
        <f t="shared" si="11"/>
        <v>0</v>
      </c>
      <c r="AA539" s="10" t="str">
        <f t="shared" si="12"/>
        <v/>
      </c>
      <c r="AB539" s="10" t="str">
        <f t="shared" si="10"/>
        <v/>
      </c>
      <c r="AC539" s="11">
        <f t="shared" si="13"/>
        <v>0</v>
      </c>
      <c r="AD539" s="11">
        <f t="shared" si="14"/>
        <v>0</v>
      </c>
    </row>
    <row r="540" spans="1:30" ht="15.75" customHeight="1">
      <c r="A540" s="6">
        <v>840</v>
      </c>
      <c r="B540" s="7" t="s">
        <v>2769</v>
      </c>
      <c r="C540" s="6">
        <v>360000</v>
      </c>
      <c r="D540" s="6" t="s">
        <v>31</v>
      </c>
      <c r="E540" s="7"/>
      <c r="F540" s="7" t="s">
        <v>2770</v>
      </c>
      <c r="G540" s="6">
        <v>2269</v>
      </c>
      <c r="H540" s="7" t="s">
        <v>55</v>
      </c>
      <c r="I540" s="7" t="s">
        <v>34</v>
      </c>
      <c r="J540" s="8" t="s">
        <v>2771</v>
      </c>
      <c r="K540" s="7" t="s">
        <v>2001</v>
      </c>
      <c r="L540" s="7" t="s">
        <v>2002</v>
      </c>
      <c r="M540" s="7" t="s">
        <v>2772</v>
      </c>
      <c r="N540" s="6">
        <v>0</v>
      </c>
      <c r="O540" s="6">
        <v>63</v>
      </c>
      <c r="P540" s="6">
        <v>0</v>
      </c>
      <c r="Q540" s="6" t="s">
        <v>31</v>
      </c>
      <c r="R540" s="6"/>
      <c r="S540" s="6"/>
      <c r="T540" s="7"/>
      <c r="U540" s="7"/>
      <c r="V540" s="6">
        <v>0</v>
      </c>
      <c r="W540" s="6">
        <v>194</v>
      </c>
      <c r="X540" s="8" t="s">
        <v>2004</v>
      </c>
      <c r="Y540" s="6">
        <v>2</v>
      </c>
      <c r="Z540" s="9">
        <f t="shared" si="11"/>
        <v>0</v>
      </c>
      <c r="AA540" s="10" t="str">
        <f t="shared" si="12"/>
        <v/>
      </c>
      <c r="AB540" s="10" t="str">
        <f t="shared" si="10"/>
        <v/>
      </c>
      <c r="AC540" s="11">
        <f t="shared" si="13"/>
        <v>0</v>
      </c>
      <c r="AD540" s="11">
        <f t="shared" si="14"/>
        <v>0</v>
      </c>
    </row>
    <row r="541" spans="1:30" ht="15.75" customHeight="1">
      <c r="A541" s="6">
        <v>841</v>
      </c>
      <c r="B541" s="7" t="s">
        <v>2773</v>
      </c>
      <c r="C541" s="6">
        <v>775000</v>
      </c>
      <c r="D541" s="6" t="s">
        <v>31</v>
      </c>
      <c r="E541" s="7"/>
      <c r="F541" s="7" t="s">
        <v>2774</v>
      </c>
      <c r="G541" s="6">
        <v>2373</v>
      </c>
      <c r="H541" s="7" t="s">
        <v>55</v>
      </c>
      <c r="I541" s="7" t="s">
        <v>34</v>
      </c>
      <c r="J541" s="8" t="s">
        <v>2775</v>
      </c>
      <c r="K541" s="7" t="s">
        <v>2001</v>
      </c>
      <c r="L541" s="7" t="s">
        <v>2002</v>
      </c>
      <c r="M541" s="7" t="s">
        <v>2772</v>
      </c>
      <c r="N541" s="6">
        <v>0</v>
      </c>
      <c r="O541" s="6">
        <v>63</v>
      </c>
      <c r="P541" s="6">
        <v>0</v>
      </c>
      <c r="Q541" s="6" t="s">
        <v>31</v>
      </c>
      <c r="R541" s="6"/>
      <c r="S541" s="6"/>
      <c r="T541" s="7"/>
      <c r="U541" s="7"/>
      <c r="V541" s="6">
        <v>0</v>
      </c>
      <c r="W541" s="6">
        <v>50</v>
      </c>
      <c r="X541" s="8" t="s">
        <v>2004</v>
      </c>
      <c r="Y541" s="6">
        <v>4</v>
      </c>
      <c r="Z541" s="9">
        <f t="shared" si="11"/>
        <v>0</v>
      </c>
      <c r="AA541" s="10" t="str">
        <f t="shared" si="12"/>
        <v/>
      </c>
      <c r="AB541" s="10" t="str">
        <f t="shared" si="10"/>
        <v/>
      </c>
      <c r="AC541" s="11">
        <f t="shared" si="13"/>
        <v>0</v>
      </c>
      <c r="AD541" s="11">
        <f t="shared" si="14"/>
        <v>0</v>
      </c>
    </row>
    <row r="542" spans="1:30" ht="15.75" customHeight="1">
      <c r="A542" s="6">
        <v>842</v>
      </c>
      <c r="B542" s="7" t="s">
        <v>2711</v>
      </c>
      <c r="C542" s="6">
        <v>3508000</v>
      </c>
      <c r="D542" s="6" t="s">
        <v>31</v>
      </c>
      <c r="E542" s="7"/>
      <c r="F542" s="7" t="s">
        <v>2776</v>
      </c>
      <c r="G542" s="6">
        <v>964</v>
      </c>
      <c r="H542" s="7" t="s">
        <v>2777</v>
      </c>
      <c r="I542" s="7" t="s">
        <v>34</v>
      </c>
      <c r="J542" s="8" t="s">
        <v>2778</v>
      </c>
      <c r="K542" s="7" t="s">
        <v>905</v>
      </c>
      <c r="L542" s="7" t="s">
        <v>906</v>
      </c>
      <c r="M542" s="7" t="s">
        <v>2405</v>
      </c>
      <c r="N542" s="6">
        <v>0</v>
      </c>
      <c r="O542" s="6">
        <v>5</v>
      </c>
      <c r="P542" s="6">
        <v>0</v>
      </c>
      <c r="Q542" s="6" t="s">
        <v>31</v>
      </c>
      <c r="R542" s="6"/>
      <c r="S542" s="6"/>
      <c r="T542" s="7"/>
      <c r="U542" s="7"/>
      <c r="V542" s="6">
        <v>0</v>
      </c>
      <c r="W542" s="6">
        <v>103</v>
      </c>
      <c r="X542" s="8" t="s">
        <v>908</v>
      </c>
      <c r="Y542" s="6">
        <v>11</v>
      </c>
      <c r="Z542" s="9">
        <f t="shared" si="11"/>
        <v>0</v>
      </c>
      <c r="AA542" s="10" t="str">
        <f t="shared" si="12"/>
        <v/>
      </c>
      <c r="AB542" s="10" t="str">
        <f t="shared" si="10"/>
        <v/>
      </c>
      <c r="AC542" s="11">
        <f t="shared" si="13"/>
        <v>0</v>
      </c>
      <c r="AD542" s="11">
        <f t="shared" si="14"/>
        <v>0</v>
      </c>
    </row>
    <row r="543" spans="1:30" ht="15.75" customHeight="1">
      <c r="A543" s="6">
        <v>843</v>
      </c>
      <c r="B543" s="7" t="s">
        <v>2752</v>
      </c>
      <c r="C543" s="6">
        <v>1498000</v>
      </c>
      <c r="D543" s="6" t="s">
        <v>31</v>
      </c>
      <c r="E543" s="7"/>
      <c r="F543" s="7" t="s">
        <v>2779</v>
      </c>
      <c r="G543" s="6">
        <v>986</v>
      </c>
      <c r="H543" s="7" t="s">
        <v>2780</v>
      </c>
      <c r="I543" s="7" t="s">
        <v>34</v>
      </c>
      <c r="J543" s="8" t="s">
        <v>2781</v>
      </c>
      <c r="K543" s="7" t="s">
        <v>905</v>
      </c>
      <c r="L543" s="7" t="s">
        <v>906</v>
      </c>
      <c r="M543" s="7" t="s">
        <v>2782</v>
      </c>
      <c r="N543" s="6">
        <v>0</v>
      </c>
      <c r="O543" s="6">
        <v>5</v>
      </c>
      <c r="P543" s="6">
        <v>0</v>
      </c>
      <c r="Q543" s="6" t="s">
        <v>31</v>
      </c>
      <c r="R543" s="6"/>
      <c r="S543" s="6"/>
      <c r="T543" s="7"/>
      <c r="U543" s="7"/>
      <c r="V543" s="6">
        <v>0</v>
      </c>
      <c r="W543" s="6">
        <v>113</v>
      </c>
      <c r="X543" s="8" t="s">
        <v>908</v>
      </c>
      <c r="Y543" s="6">
        <v>11</v>
      </c>
      <c r="Z543" s="9">
        <f t="shared" si="11"/>
        <v>0</v>
      </c>
      <c r="AA543" s="10" t="str">
        <f t="shared" si="12"/>
        <v/>
      </c>
      <c r="AB543" s="10" t="str">
        <f t="shared" ref="AB543:AB570" si="15">IF(ISNUMBER(SEARCH("П", R543)), Z543:Z641, "")</f>
        <v/>
      </c>
      <c r="AC543" s="11">
        <f t="shared" si="13"/>
        <v>0</v>
      </c>
      <c r="AD543" s="11">
        <f t="shared" si="14"/>
        <v>0</v>
      </c>
    </row>
    <row r="544" spans="1:30" ht="15.75" customHeight="1">
      <c r="A544" s="6">
        <v>844</v>
      </c>
      <c r="B544" s="7" t="s">
        <v>2783</v>
      </c>
      <c r="C544" s="6">
        <v>520000</v>
      </c>
      <c r="D544" s="6" t="s">
        <v>31</v>
      </c>
      <c r="E544" s="7"/>
      <c r="F544" s="7" t="s">
        <v>2784</v>
      </c>
      <c r="G544" s="6">
        <v>1289</v>
      </c>
      <c r="H544" s="7" t="s">
        <v>2785</v>
      </c>
      <c r="I544" s="7" t="s">
        <v>34</v>
      </c>
      <c r="J544" s="8" t="s">
        <v>2786</v>
      </c>
      <c r="K544" s="7" t="s">
        <v>829</v>
      </c>
      <c r="L544" s="7" t="s">
        <v>830</v>
      </c>
      <c r="M544" s="7" t="s">
        <v>2787</v>
      </c>
      <c r="N544" s="6">
        <v>0</v>
      </c>
      <c r="O544" s="6">
        <v>3</v>
      </c>
      <c r="P544" s="6">
        <v>0</v>
      </c>
      <c r="Q544" s="6" t="s">
        <v>31</v>
      </c>
      <c r="R544" s="6"/>
      <c r="S544" s="6"/>
      <c r="T544" s="7"/>
      <c r="U544" s="7"/>
      <c r="V544" s="6">
        <v>7</v>
      </c>
      <c r="W544" s="6">
        <v>22244</v>
      </c>
      <c r="X544" s="8" t="s">
        <v>832</v>
      </c>
      <c r="Y544" s="6">
        <v>8</v>
      </c>
      <c r="Z544" s="9">
        <f t="shared" si="11"/>
        <v>210</v>
      </c>
      <c r="AA544" s="10" t="str">
        <f t="shared" si="12"/>
        <v/>
      </c>
      <c r="AB544" s="10" t="str">
        <f t="shared" si="15"/>
        <v/>
      </c>
      <c r="AC544" s="11">
        <f t="shared" si="13"/>
        <v>7</v>
      </c>
      <c r="AD544" s="11">
        <f t="shared" si="14"/>
        <v>210</v>
      </c>
    </row>
    <row r="545" spans="1:30" ht="15.75" customHeight="1">
      <c r="A545" s="6">
        <v>845</v>
      </c>
      <c r="B545" s="7" t="s">
        <v>2706</v>
      </c>
      <c r="C545" s="6">
        <v>1898000</v>
      </c>
      <c r="D545" s="6" t="s">
        <v>31</v>
      </c>
      <c r="E545" s="7"/>
      <c r="F545" s="7" t="s">
        <v>2788</v>
      </c>
      <c r="G545" s="6">
        <v>960</v>
      </c>
      <c r="H545" s="7" t="s">
        <v>2789</v>
      </c>
      <c r="I545" s="7" t="s">
        <v>34</v>
      </c>
      <c r="J545" s="8" t="s">
        <v>2790</v>
      </c>
      <c r="K545" s="7" t="s">
        <v>905</v>
      </c>
      <c r="L545" s="7" t="s">
        <v>906</v>
      </c>
      <c r="M545" s="7" t="s">
        <v>2791</v>
      </c>
      <c r="N545" s="6">
        <v>0</v>
      </c>
      <c r="O545" s="6">
        <v>5</v>
      </c>
      <c r="P545" s="6">
        <v>0</v>
      </c>
      <c r="Q545" s="6" t="s">
        <v>31</v>
      </c>
      <c r="R545" s="6"/>
      <c r="S545" s="6"/>
      <c r="T545" s="7"/>
      <c r="U545" s="7"/>
      <c r="V545" s="6">
        <v>0</v>
      </c>
      <c r="W545" s="6">
        <v>38</v>
      </c>
      <c r="X545" s="8" t="s">
        <v>908</v>
      </c>
      <c r="Y545" s="6">
        <v>11</v>
      </c>
      <c r="Z545" s="9">
        <f t="shared" si="11"/>
        <v>0</v>
      </c>
      <c r="AA545" s="10" t="str">
        <f t="shared" si="12"/>
        <v/>
      </c>
      <c r="AB545" s="10" t="str">
        <f t="shared" si="15"/>
        <v/>
      </c>
      <c r="AC545" s="11">
        <f t="shared" si="13"/>
        <v>0</v>
      </c>
      <c r="AD545" s="11">
        <f t="shared" si="14"/>
        <v>0</v>
      </c>
    </row>
    <row r="546" spans="1:30" ht="15.75" customHeight="1">
      <c r="A546" s="6">
        <v>846</v>
      </c>
      <c r="B546" s="7" t="s">
        <v>2706</v>
      </c>
      <c r="C546" s="6">
        <v>2788000</v>
      </c>
      <c r="D546" s="6" t="s">
        <v>31</v>
      </c>
      <c r="E546" s="7"/>
      <c r="F546" s="7" t="s">
        <v>2792</v>
      </c>
      <c r="G546" s="6">
        <v>950</v>
      </c>
      <c r="H546" s="7" t="s">
        <v>2793</v>
      </c>
      <c r="I546" s="7" t="s">
        <v>34</v>
      </c>
      <c r="J546" s="8" t="s">
        <v>2794</v>
      </c>
      <c r="K546" s="7" t="s">
        <v>905</v>
      </c>
      <c r="L546" s="7" t="s">
        <v>906</v>
      </c>
      <c r="M546" s="7" t="s">
        <v>2795</v>
      </c>
      <c r="N546" s="6">
        <v>0</v>
      </c>
      <c r="O546" s="6">
        <v>5</v>
      </c>
      <c r="P546" s="6">
        <v>0</v>
      </c>
      <c r="Q546" s="6" t="s">
        <v>31</v>
      </c>
      <c r="R546" s="6"/>
      <c r="S546" s="6"/>
      <c r="T546" s="7"/>
      <c r="U546" s="7"/>
      <c r="V546" s="6">
        <v>0</v>
      </c>
      <c r="W546" s="6">
        <v>113</v>
      </c>
      <c r="X546" s="8" t="s">
        <v>908</v>
      </c>
      <c r="Y546" s="6">
        <v>11</v>
      </c>
      <c r="Z546" s="9">
        <f t="shared" si="11"/>
        <v>0</v>
      </c>
      <c r="AA546" s="10" t="str">
        <f t="shared" si="12"/>
        <v/>
      </c>
      <c r="AB546" s="10" t="str">
        <f t="shared" si="15"/>
        <v/>
      </c>
      <c r="AC546" s="11">
        <f t="shared" si="13"/>
        <v>0</v>
      </c>
      <c r="AD546" s="11">
        <f t="shared" si="14"/>
        <v>0</v>
      </c>
    </row>
    <row r="547" spans="1:30" ht="15.75" customHeight="1">
      <c r="A547" s="6">
        <v>847</v>
      </c>
      <c r="B547" s="7" t="s">
        <v>2796</v>
      </c>
      <c r="C547" s="6">
        <v>1145000</v>
      </c>
      <c r="D547" s="6" t="s">
        <v>31</v>
      </c>
      <c r="E547" s="7"/>
      <c r="F547" s="7" t="s">
        <v>2797</v>
      </c>
      <c r="G547" s="6">
        <v>789</v>
      </c>
      <c r="H547" s="7" t="s">
        <v>2798</v>
      </c>
      <c r="I547" s="7" t="s">
        <v>34</v>
      </c>
      <c r="J547" s="8" t="s">
        <v>2799</v>
      </c>
      <c r="K547" s="7" t="s">
        <v>1989</v>
      </c>
      <c r="L547" s="7" t="s">
        <v>1990</v>
      </c>
      <c r="M547" s="7" t="s">
        <v>2800</v>
      </c>
      <c r="N547" s="6">
        <v>0</v>
      </c>
      <c r="O547" s="6">
        <v>0</v>
      </c>
      <c r="P547" s="6">
        <v>0</v>
      </c>
      <c r="Q547" s="6" t="s">
        <v>31</v>
      </c>
      <c r="R547" s="6"/>
      <c r="S547" s="6"/>
      <c r="T547" s="7"/>
      <c r="U547" s="7"/>
      <c r="V547" s="6">
        <v>0</v>
      </c>
      <c r="W547" s="6">
        <v>25</v>
      </c>
      <c r="X547" s="8" t="s">
        <v>1992</v>
      </c>
      <c r="Y547" s="6">
        <v>8</v>
      </c>
      <c r="Z547" s="9">
        <f t="shared" si="11"/>
        <v>0</v>
      </c>
      <c r="AA547" s="10" t="str">
        <f t="shared" si="12"/>
        <v/>
      </c>
      <c r="AB547" s="10" t="str">
        <f t="shared" si="15"/>
        <v/>
      </c>
      <c r="AC547" s="11">
        <f t="shared" si="13"/>
        <v>0</v>
      </c>
      <c r="AD547" s="11">
        <f t="shared" si="14"/>
        <v>0</v>
      </c>
    </row>
    <row r="548" spans="1:30" ht="15.75" customHeight="1">
      <c r="A548" s="6">
        <v>848</v>
      </c>
      <c r="B548" s="7" t="s">
        <v>2706</v>
      </c>
      <c r="C548" s="6">
        <v>2688000</v>
      </c>
      <c r="D548" s="6" t="s">
        <v>31</v>
      </c>
      <c r="E548" s="7"/>
      <c r="F548" s="7" t="s">
        <v>2801</v>
      </c>
      <c r="G548" s="6">
        <v>972</v>
      </c>
      <c r="H548" s="7" t="s">
        <v>2802</v>
      </c>
      <c r="I548" s="7" t="s">
        <v>34</v>
      </c>
      <c r="J548" s="8" t="s">
        <v>2803</v>
      </c>
      <c r="K548" s="7" t="s">
        <v>905</v>
      </c>
      <c r="L548" s="7" t="s">
        <v>906</v>
      </c>
      <c r="M548" s="7" t="s">
        <v>2795</v>
      </c>
      <c r="N548" s="6">
        <v>0</v>
      </c>
      <c r="O548" s="6">
        <v>5</v>
      </c>
      <c r="P548" s="6">
        <v>0</v>
      </c>
      <c r="Q548" s="6" t="s">
        <v>31</v>
      </c>
      <c r="R548" s="6"/>
      <c r="S548" s="6"/>
      <c r="T548" s="7"/>
      <c r="U548" s="7"/>
      <c r="V548" s="6">
        <v>0</v>
      </c>
      <c r="W548" s="6">
        <v>46</v>
      </c>
      <c r="X548" s="8" t="s">
        <v>908</v>
      </c>
      <c r="Y548" s="6">
        <v>11</v>
      </c>
      <c r="Z548" s="9">
        <f t="shared" si="11"/>
        <v>0</v>
      </c>
      <c r="AA548" s="10" t="str">
        <f t="shared" si="12"/>
        <v/>
      </c>
      <c r="AB548" s="10" t="str">
        <f t="shared" si="15"/>
        <v/>
      </c>
      <c r="AC548" s="11">
        <f t="shared" si="13"/>
        <v>0</v>
      </c>
      <c r="AD548" s="11">
        <f t="shared" si="14"/>
        <v>0</v>
      </c>
    </row>
    <row r="549" spans="1:30" ht="15.75" customHeight="1">
      <c r="A549" s="6">
        <v>849</v>
      </c>
      <c r="B549" s="7" t="s">
        <v>2752</v>
      </c>
      <c r="C549" s="6">
        <v>3885000</v>
      </c>
      <c r="D549" s="6" t="s">
        <v>31</v>
      </c>
      <c r="E549" s="7"/>
      <c r="F549" s="7" t="s">
        <v>2804</v>
      </c>
      <c r="G549" s="6">
        <v>848</v>
      </c>
      <c r="H549" s="7" t="s">
        <v>2805</v>
      </c>
      <c r="I549" s="7" t="s">
        <v>34</v>
      </c>
      <c r="J549" s="8" t="s">
        <v>2806</v>
      </c>
      <c r="K549" s="7" t="s">
        <v>905</v>
      </c>
      <c r="L549" s="7" t="s">
        <v>906</v>
      </c>
      <c r="M549" s="7" t="s">
        <v>2807</v>
      </c>
      <c r="N549" s="6">
        <v>0</v>
      </c>
      <c r="O549" s="6">
        <v>5</v>
      </c>
      <c r="P549" s="6">
        <v>0</v>
      </c>
      <c r="Q549" s="6" t="s">
        <v>31</v>
      </c>
      <c r="R549" s="6"/>
      <c r="S549" s="6"/>
      <c r="T549" s="7"/>
      <c r="U549" s="7"/>
      <c r="V549" s="6">
        <v>0</v>
      </c>
      <c r="W549" s="6">
        <v>222</v>
      </c>
      <c r="X549" s="8" t="s">
        <v>908</v>
      </c>
      <c r="Y549" s="6">
        <v>11</v>
      </c>
      <c r="Z549" s="9">
        <f t="shared" si="11"/>
        <v>0</v>
      </c>
      <c r="AA549" s="10" t="str">
        <f t="shared" si="12"/>
        <v/>
      </c>
      <c r="AB549" s="10" t="str">
        <f t="shared" si="15"/>
        <v/>
      </c>
      <c r="AC549" s="11">
        <f t="shared" si="13"/>
        <v>0</v>
      </c>
      <c r="AD549" s="11">
        <f t="shared" si="14"/>
        <v>0</v>
      </c>
    </row>
    <row r="550" spans="1:30" ht="15.75" customHeight="1">
      <c r="A550" s="6">
        <v>850</v>
      </c>
      <c r="B550" s="7" t="s">
        <v>2808</v>
      </c>
      <c r="C550" s="6">
        <v>72000</v>
      </c>
      <c r="D550" s="6" t="s">
        <v>31</v>
      </c>
      <c r="E550" s="7"/>
      <c r="F550" s="7" t="s">
        <v>2809</v>
      </c>
      <c r="G550" s="6">
        <v>1385</v>
      </c>
      <c r="H550" s="7" t="s">
        <v>2810</v>
      </c>
      <c r="I550" s="7" t="s">
        <v>34</v>
      </c>
      <c r="J550" s="8" t="s">
        <v>2811</v>
      </c>
      <c r="K550" s="7" t="s">
        <v>988</v>
      </c>
      <c r="L550" s="7" t="s">
        <v>989</v>
      </c>
      <c r="M550" s="7" t="s">
        <v>2812</v>
      </c>
      <c r="N550" s="6">
        <v>0</v>
      </c>
      <c r="O550" s="6">
        <v>62</v>
      </c>
      <c r="P550" s="6">
        <v>1</v>
      </c>
      <c r="Q550" s="6" t="s">
        <v>31</v>
      </c>
      <c r="R550" s="6"/>
      <c r="S550" s="6"/>
      <c r="T550" s="7"/>
      <c r="U550" s="7"/>
      <c r="V550" s="6">
        <v>0</v>
      </c>
      <c r="W550" s="6">
        <v>2</v>
      </c>
      <c r="X550" s="8" t="s">
        <v>991</v>
      </c>
      <c r="Y550" s="6">
        <v>11</v>
      </c>
      <c r="Z550" s="9">
        <f t="shared" si="11"/>
        <v>0</v>
      </c>
      <c r="AA550" s="10" t="str">
        <f t="shared" si="12"/>
        <v/>
      </c>
      <c r="AB550" s="10" t="str">
        <f t="shared" si="15"/>
        <v/>
      </c>
      <c r="AC550" s="11">
        <f t="shared" si="13"/>
        <v>0</v>
      </c>
      <c r="AD550" s="11">
        <f t="shared" si="14"/>
        <v>0</v>
      </c>
    </row>
    <row r="551" spans="1:30" ht="15.75" customHeight="1">
      <c r="A551" s="6">
        <v>857</v>
      </c>
      <c r="B551" s="7" t="s">
        <v>2813</v>
      </c>
      <c r="C551" s="6">
        <v>1535000</v>
      </c>
      <c r="D551" s="6" t="s">
        <v>31</v>
      </c>
      <c r="E551" s="7"/>
      <c r="F551" s="7" t="s">
        <v>2814</v>
      </c>
      <c r="G551" s="6">
        <v>2156</v>
      </c>
      <c r="H551" s="7" t="s">
        <v>2815</v>
      </c>
      <c r="I551" s="7" t="s">
        <v>34</v>
      </c>
      <c r="J551" s="8" t="s">
        <v>2816</v>
      </c>
      <c r="K551" s="7" t="s">
        <v>1944</v>
      </c>
      <c r="L551" s="7" t="s">
        <v>1945</v>
      </c>
      <c r="M551" s="7" t="s">
        <v>2817</v>
      </c>
      <c r="N551" s="6">
        <v>0</v>
      </c>
      <c r="O551" s="6">
        <v>4</v>
      </c>
      <c r="P551" s="6">
        <v>0</v>
      </c>
      <c r="Q551" s="6" t="s">
        <v>31</v>
      </c>
      <c r="R551" s="6"/>
      <c r="S551" s="6"/>
      <c r="T551" s="7"/>
      <c r="U551" s="7"/>
      <c r="V551" s="6">
        <v>0</v>
      </c>
      <c r="W551" s="6">
        <v>40</v>
      </c>
      <c r="X551" s="8" t="s">
        <v>1947</v>
      </c>
      <c r="Y551" s="6">
        <v>9</v>
      </c>
      <c r="Z551" s="9">
        <f t="shared" si="11"/>
        <v>0</v>
      </c>
      <c r="AA551" s="10" t="str">
        <f t="shared" si="12"/>
        <v/>
      </c>
      <c r="AB551" s="10" t="str">
        <f t="shared" si="15"/>
        <v/>
      </c>
      <c r="AC551" s="11">
        <f t="shared" si="13"/>
        <v>0</v>
      </c>
      <c r="AD551" s="11">
        <f t="shared" si="14"/>
        <v>0</v>
      </c>
    </row>
    <row r="552" spans="1:30" ht="15.75" customHeight="1">
      <c r="A552" s="6">
        <v>859</v>
      </c>
      <c r="B552" s="7" t="s">
        <v>2818</v>
      </c>
      <c r="C552" s="6">
        <v>3555000</v>
      </c>
      <c r="D552" s="6" t="s">
        <v>31</v>
      </c>
      <c r="E552" s="7"/>
      <c r="F552" s="7" t="s">
        <v>2819</v>
      </c>
      <c r="G552" s="6">
        <v>2226</v>
      </c>
      <c r="H552" s="7" t="s">
        <v>2820</v>
      </c>
      <c r="I552" s="7" t="s">
        <v>34</v>
      </c>
      <c r="J552" s="8" t="s">
        <v>2821</v>
      </c>
      <c r="K552" s="7" t="s">
        <v>905</v>
      </c>
      <c r="L552" s="7" t="s">
        <v>906</v>
      </c>
      <c r="M552" s="7" t="s">
        <v>2436</v>
      </c>
      <c r="N552" s="6">
        <v>0</v>
      </c>
      <c r="O552" s="6">
        <v>5</v>
      </c>
      <c r="P552" s="6">
        <v>0</v>
      </c>
      <c r="Q552" s="6" t="s">
        <v>31</v>
      </c>
      <c r="R552" s="6"/>
      <c r="S552" s="6"/>
      <c r="T552" s="7"/>
      <c r="U552" s="7"/>
      <c r="V552" s="6">
        <v>0</v>
      </c>
      <c r="W552" s="6">
        <v>284</v>
      </c>
      <c r="X552" s="8" t="s">
        <v>908</v>
      </c>
      <c r="Y552" s="6">
        <v>11</v>
      </c>
      <c r="Z552" s="9">
        <f t="shared" si="11"/>
        <v>0</v>
      </c>
      <c r="AA552" s="10" t="str">
        <f t="shared" si="12"/>
        <v/>
      </c>
      <c r="AB552" s="10" t="str">
        <f t="shared" si="15"/>
        <v/>
      </c>
      <c r="AC552" s="11">
        <f t="shared" si="13"/>
        <v>0</v>
      </c>
      <c r="AD552" s="11">
        <f t="shared" si="14"/>
        <v>0</v>
      </c>
    </row>
    <row r="553" spans="1:30" ht="15.75" customHeight="1">
      <c r="A553" s="6">
        <v>860</v>
      </c>
      <c r="B553" s="7" t="s">
        <v>2822</v>
      </c>
      <c r="C553" s="6">
        <v>0</v>
      </c>
      <c r="D553" s="6" t="s">
        <v>31</v>
      </c>
      <c r="E553" s="7"/>
      <c r="F553" s="7" t="s">
        <v>2823</v>
      </c>
      <c r="G553" s="6">
        <v>3330</v>
      </c>
      <c r="H553" s="7" t="s">
        <v>55</v>
      </c>
      <c r="I553" s="7" t="s">
        <v>34</v>
      </c>
      <c r="J553" s="8" t="s">
        <v>2824</v>
      </c>
      <c r="K553" s="7" t="s">
        <v>2825</v>
      </c>
      <c r="L553" s="7" t="s">
        <v>2826</v>
      </c>
      <c r="M553" s="7" t="s">
        <v>2827</v>
      </c>
      <c r="N553" s="6">
        <v>0</v>
      </c>
      <c r="O553" s="6">
        <v>17</v>
      </c>
      <c r="P553" s="6">
        <v>0</v>
      </c>
      <c r="Q553" s="6" t="s">
        <v>31</v>
      </c>
      <c r="R553" s="6"/>
      <c r="S553" s="6"/>
      <c r="T553" s="7"/>
      <c r="U553" s="7"/>
      <c r="V553" s="6">
        <v>0</v>
      </c>
      <c r="W553" s="6">
        <v>55</v>
      </c>
      <c r="X553" s="8" t="s">
        <v>2828</v>
      </c>
      <c r="Y553" s="6">
        <v>10</v>
      </c>
      <c r="Z553" s="9">
        <f t="shared" si="11"/>
        <v>0</v>
      </c>
      <c r="AA553" s="10" t="str">
        <f t="shared" si="12"/>
        <v/>
      </c>
      <c r="AB553" s="10" t="str">
        <f t="shared" si="15"/>
        <v/>
      </c>
      <c r="AC553" s="11">
        <f t="shared" si="13"/>
        <v>0</v>
      </c>
      <c r="AD553" s="11">
        <f t="shared" si="14"/>
        <v>0</v>
      </c>
    </row>
    <row r="554" spans="1:30" ht="15.75" customHeight="1">
      <c r="A554" s="6">
        <v>868</v>
      </c>
      <c r="B554" s="7" t="s">
        <v>2564</v>
      </c>
      <c r="C554" s="6">
        <v>720000</v>
      </c>
      <c r="D554" s="6" t="s">
        <v>31</v>
      </c>
      <c r="E554" s="7"/>
      <c r="F554" s="7" t="s">
        <v>2829</v>
      </c>
      <c r="G554" s="6">
        <v>660</v>
      </c>
      <c r="H554" s="7" t="s">
        <v>2318</v>
      </c>
      <c r="I554" s="7" t="s">
        <v>673</v>
      </c>
      <c r="J554" s="8" t="s">
        <v>2830</v>
      </c>
      <c r="K554" s="7" t="s">
        <v>1774</v>
      </c>
      <c r="L554" s="7" t="s">
        <v>1775</v>
      </c>
      <c r="M554" s="7" t="s">
        <v>2831</v>
      </c>
      <c r="N554" s="6">
        <v>0</v>
      </c>
      <c r="O554" s="6">
        <v>28</v>
      </c>
      <c r="P554" s="6">
        <v>0</v>
      </c>
      <c r="Q554" s="6" t="s">
        <v>31</v>
      </c>
      <c r="R554" s="6"/>
      <c r="S554" s="6"/>
      <c r="T554" s="7"/>
      <c r="U554" s="7"/>
      <c r="V554" s="6">
        <v>0</v>
      </c>
      <c r="W554" s="6">
        <v>85</v>
      </c>
      <c r="X554" s="8" t="s">
        <v>1777</v>
      </c>
      <c r="Y554" s="6">
        <v>6</v>
      </c>
      <c r="Z554" s="9">
        <f t="shared" si="11"/>
        <v>0</v>
      </c>
      <c r="AA554" s="10" t="str">
        <f t="shared" si="12"/>
        <v/>
      </c>
      <c r="AB554" s="10" t="str">
        <f t="shared" si="15"/>
        <v/>
      </c>
      <c r="AC554" s="11">
        <f t="shared" si="13"/>
        <v>0</v>
      </c>
      <c r="AD554" s="11">
        <f t="shared" si="14"/>
        <v>0</v>
      </c>
    </row>
    <row r="555" spans="1:30" ht="15.75" customHeight="1">
      <c r="A555" s="6">
        <v>880</v>
      </c>
      <c r="B555" s="7" t="s">
        <v>2832</v>
      </c>
      <c r="C555" s="6">
        <v>1420000</v>
      </c>
      <c r="D555" s="6" t="s">
        <v>31</v>
      </c>
      <c r="E555" s="7"/>
      <c r="F555" s="7" t="s">
        <v>2833</v>
      </c>
      <c r="G555" s="6">
        <v>2080</v>
      </c>
      <c r="H555" s="7" t="s">
        <v>55</v>
      </c>
      <c r="I555" s="7" t="s">
        <v>34</v>
      </c>
      <c r="J555" s="8" t="s">
        <v>2834</v>
      </c>
      <c r="K555" s="7" t="s">
        <v>2835</v>
      </c>
      <c r="L555" s="7" t="s">
        <v>2836</v>
      </c>
      <c r="M555" s="7" t="s">
        <v>139</v>
      </c>
      <c r="N555" s="6">
        <v>0</v>
      </c>
      <c r="O555" s="6">
        <v>4</v>
      </c>
      <c r="P555" s="6">
        <v>0</v>
      </c>
      <c r="Q555" s="6" t="s">
        <v>31</v>
      </c>
      <c r="R555" s="6" t="s">
        <v>39</v>
      </c>
      <c r="S555" s="6" t="s">
        <v>40</v>
      </c>
      <c r="T555" s="7"/>
      <c r="U555" s="7"/>
      <c r="V555" s="6">
        <v>5</v>
      </c>
      <c r="W555" s="6">
        <v>616</v>
      </c>
      <c r="X555" s="8" t="s">
        <v>2837</v>
      </c>
      <c r="Y555" s="6">
        <v>10</v>
      </c>
      <c r="Z555" s="9">
        <f t="shared" si="11"/>
        <v>150</v>
      </c>
      <c r="AA555" s="10">
        <f t="shared" si="12"/>
        <v>5</v>
      </c>
      <c r="AB555" s="10">
        <f t="shared" si="15"/>
        <v>150</v>
      </c>
      <c r="AC555" s="11" t="str">
        <f t="shared" si="13"/>
        <v/>
      </c>
      <c r="AD555" s="11" t="str">
        <f t="shared" si="14"/>
        <v/>
      </c>
    </row>
    <row r="556" spans="1:30" ht="15.75" customHeight="1">
      <c r="A556" s="6">
        <v>882</v>
      </c>
      <c r="B556" s="7" t="s">
        <v>2838</v>
      </c>
      <c r="C556" s="6">
        <v>640000</v>
      </c>
      <c r="D556" s="6" t="s">
        <v>31</v>
      </c>
      <c r="E556" s="7"/>
      <c r="F556" s="7" t="s">
        <v>2839</v>
      </c>
      <c r="G556" s="6">
        <v>2947</v>
      </c>
      <c r="H556" s="7" t="s">
        <v>442</v>
      </c>
      <c r="I556" s="7" t="s">
        <v>34</v>
      </c>
      <c r="J556" s="8" t="s">
        <v>2840</v>
      </c>
      <c r="K556" s="7" t="s">
        <v>2841</v>
      </c>
      <c r="L556" s="7" t="s">
        <v>2842</v>
      </c>
      <c r="M556" s="7" t="s">
        <v>2843</v>
      </c>
      <c r="N556" s="6">
        <v>0</v>
      </c>
      <c r="O556" s="6">
        <v>258</v>
      </c>
      <c r="P556" s="6">
        <v>0</v>
      </c>
      <c r="Q556" s="6" t="s">
        <v>31</v>
      </c>
      <c r="R556" s="6" t="s">
        <v>39</v>
      </c>
      <c r="S556" s="6" t="s">
        <v>40</v>
      </c>
      <c r="T556" s="7"/>
      <c r="U556" s="7"/>
      <c r="V556" s="6">
        <v>71</v>
      </c>
      <c r="W556" s="6">
        <v>19285</v>
      </c>
      <c r="X556" s="8" t="s">
        <v>2844</v>
      </c>
      <c r="Y556" s="6">
        <v>11</v>
      </c>
      <c r="Z556" s="9">
        <f t="shared" si="11"/>
        <v>2130</v>
      </c>
      <c r="AA556" s="10">
        <f t="shared" si="12"/>
        <v>71</v>
      </c>
      <c r="AB556" s="10">
        <f t="shared" si="15"/>
        <v>2130</v>
      </c>
      <c r="AC556" s="11" t="str">
        <f t="shared" si="13"/>
        <v/>
      </c>
      <c r="AD556" s="11" t="str">
        <f t="shared" si="14"/>
        <v/>
      </c>
    </row>
    <row r="557" spans="1:30" ht="15.75" customHeight="1">
      <c r="A557" s="6">
        <v>883</v>
      </c>
      <c r="B557" s="7" t="s">
        <v>2845</v>
      </c>
      <c r="C557" s="6">
        <v>1115000</v>
      </c>
      <c r="D557" s="6" t="s">
        <v>31</v>
      </c>
      <c r="E557" s="7"/>
      <c r="F557" s="7" t="s">
        <v>2846</v>
      </c>
      <c r="G557" s="6">
        <v>1946</v>
      </c>
      <c r="H557" s="7" t="s">
        <v>2847</v>
      </c>
      <c r="I557" s="7" t="s">
        <v>34</v>
      </c>
      <c r="J557" s="8" t="s">
        <v>2848</v>
      </c>
      <c r="K557" s="7" t="s">
        <v>1944</v>
      </c>
      <c r="L557" s="7" t="s">
        <v>1945</v>
      </c>
      <c r="M557" s="7" t="s">
        <v>2849</v>
      </c>
      <c r="N557" s="6">
        <v>0</v>
      </c>
      <c r="O557" s="6">
        <v>4</v>
      </c>
      <c r="P557" s="6">
        <v>0</v>
      </c>
      <c r="Q557" s="6" t="s">
        <v>31</v>
      </c>
      <c r="R557" s="6"/>
      <c r="S557" s="6"/>
      <c r="T557" s="7"/>
      <c r="U557" s="7"/>
      <c r="V557" s="6">
        <v>0</v>
      </c>
      <c r="W557" s="6">
        <v>3</v>
      </c>
      <c r="X557" s="8" t="s">
        <v>1947</v>
      </c>
      <c r="Y557" s="6">
        <v>9</v>
      </c>
      <c r="Z557" s="9">
        <f t="shared" si="11"/>
        <v>0</v>
      </c>
      <c r="AA557" s="10" t="str">
        <f t="shared" si="12"/>
        <v/>
      </c>
      <c r="AB557" s="10" t="str">
        <f t="shared" si="15"/>
        <v/>
      </c>
      <c r="AC557" s="11">
        <f t="shared" si="13"/>
        <v>0</v>
      </c>
      <c r="AD557" s="11">
        <f t="shared" si="14"/>
        <v>0</v>
      </c>
    </row>
    <row r="558" spans="1:30" ht="15.75" customHeight="1">
      <c r="A558" s="6">
        <v>888</v>
      </c>
      <c r="B558" s="7" t="s">
        <v>2850</v>
      </c>
      <c r="C558" s="6">
        <v>0</v>
      </c>
      <c r="D558" s="6" t="s">
        <v>31</v>
      </c>
      <c r="E558" s="7"/>
      <c r="F558" s="7" t="s">
        <v>2851</v>
      </c>
      <c r="G558" s="6">
        <v>4908</v>
      </c>
      <c r="H558" s="7" t="s">
        <v>1009</v>
      </c>
      <c r="I558" s="7" t="s">
        <v>673</v>
      </c>
      <c r="J558" s="8" t="s">
        <v>2852</v>
      </c>
      <c r="K558" s="7" t="s">
        <v>1915</v>
      </c>
      <c r="L558" s="7" t="s">
        <v>1916</v>
      </c>
      <c r="M558" s="7" t="s">
        <v>2853</v>
      </c>
      <c r="N558" s="6">
        <v>0</v>
      </c>
      <c r="O558" s="6">
        <v>28</v>
      </c>
      <c r="P558" s="6">
        <v>0</v>
      </c>
      <c r="Q558" s="6" t="s">
        <v>31</v>
      </c>
      <c r="R558" s="6"/>
      <c r="S558" s="6"/>
      <c r="T558" s="7"/>
      <c r="U558" s="7"/>
      <c r="V558" s="6">
        <v>0</v>
      </c>
      <c r="W558" s="6">
        <v>147</v>
      </c>
      <c r="X558" s="8" t="s">
        <v>1918</v>
      </c>
      <c r="Y558" s="6">
        <v>10</v>
      </c>
      <c r="Z558" s="9">
        <f t="shared" si="11"/>
        <v>0</v>
      </c>
      <c r="AA558" s="10" t="str">
        <f t="shared" si="12"/>
        <v/>
      </c>
      <c r="AB558" s="10" t="str">
        <f t="shared" si="15"/>
        <v/>
      </c>
      <c r="AC558" s="11">
        <f t="shared" si="13"/>
        <v>0</v>
      </c>
      <c r="AD558" s="11">
        <f t="shared" si="14"/>
        <v>0</v>
      </c>
    </row>
    <row r="559" spans="1:30" ht="15.75" customHeight="1">
      <c r="A559" s="6">
        <v>889</v>
      </c>
      <c r="B559" s="7" t="s">
        <v>2752</v>
      </c>
      <c r="C559" s="6">
        <v>6759000</v>
      </c>
      <c r="D559" s="6" t="s">
        <v>31</v>
      </c>
      <c r="E559" s="7"/>
      <c r="F559" s="7" t="s">
        <v>2854</v>
      </c>
      <c r="G559" s="6">
        <v>992</v>
      </c>
      <c r="H559" s="7" t="s">
        <v>2855</v>
      </c>
      <c r="I559" s="7" t="s">
        <v>34</v>
      </c>
      <c r="J559" s="8" t="s">
        <v>2856</v>
      </c>
      <c r="K559" s="7" t="s">
        <v>905</v>
      </c>
      <c r="L559" s="7" t="s">
        <v>906</v>
      </c>
      <c r="M559" s="7" t="s">
        <v>2710</v>
      </c>
      <c r="N559" s="6">
        <v>0</v>
      </c>
      <c r="O559" s="6">
        <v>5</v>
      </c>
      <c r="P559" s="6">
        <v>0</v>
      </c>
      <c r="Q559" s="6" t="s">
        <v>31</v>
      </c>
      <c r="R559" s="6"/>
      <c r="S559" s="6"/>
      <c r="T559" s="7"/>
      <c r="U559" s="7"/>
      <c r="V559" s="6">
        <v>0</v>
      </c>
      <c r="W559" s="6">
        <v>115</v>
      </c>
      <c r="X559" s="8" t="s">
        <v>908</v>
      </c>
      <c r="Y559" s="6">
        <v>11</v>
      </c>
      <c r="Z559" s="9">
        <f t="shared" si="11"/>
        <v>0</v>
      </c>
      <c r="AA559" s="10" t="str">
        <f t="shared" si="12"/>
        <v/>
      </c>
      <c r="AB559" s="10" t="str">
        <f t="shared" si="15"/>
        <v/>
      </c>
      <c r="AC559" s="11">
        <f t="shared" si="13"/>
        <v>0</v>
      </c>
      <c r="AD559" s="11">
        <f t="shared" si="14"/>
        <v>0</v>
      </c>
    </row>
    <row r="560" spans="1:30" ht="15.75" customHeight="1">
      <c r="A560" s="6">
        <v>891</v>
      </c>
      <c r="B560" s="7" t="s">
        <v>2711</v>
      </c>
      <c r="C560" s="6">
        <v>1775000</v>
      </c>
      <c r="D560" s="6" t="s">
        <v>31</v>
      </c>
      <c r="E560" s="7"/>
      <c r="F560" s="7" t="s">
        <v>2857</v>
      </c>
      <c r="G560" s="6">
        <v>1512</v>
      </c>
      <c r="H560" s="7" t="s">
        <v>2858</v>
      </c>
      <c r="I560" s="7" t="s">
        <v>34</v>
      </c>
      <c r="J560" s="8" t="s">
        <v>2859</v>
      </c>
      <c r="K560" s="7" t="s">
        <v>905</v>
      </c>
      <c r="L560" s="7" t="s">
        <v>906</v>
      </c>
      <c r="M560" s="7" t="s">
        <v>2596</v>
      </c>
      <c r="N560" s="6">
        <v>0</v>
      </c>
      <c r="O560" s="6">
        <v>5</v>
      </c>
      <c r="P560" s="6">
        <v>0</v>
      </c>
      <c r="Q560" s="6" t="s">
        <v>31</v>
      </c>
      <c r="R560" s="6"/>
      <c r="S560" s="6"/>
      <c r="T560" s="7"/>
      <c r="U560" s="7"/>
      <c r="V560" s="6">
        <v>0</v>
      </c>
      <c r="W560" s="6">
        <v>4</v>
      </c>
      <c r="X560" s="8" t="s">
        <v>908</v>
      </c>
      <c r="Y560" s="6">
        <v>11</v>
      </c>
      <c r="Z560" s="9">
        <f t="shared" si="11"/>
        <v>0</v>
      </c>
      <c r="AA560" s="10" t="str">
        <f t="shared" si="12"/>
        <v/>
      </c>
      <c r="AB560" s="10" t="str">
        <f t="shared" si="15"/>
        <v/>
      </c>
      <c r="AC560" s="11">
        <f t="shared" si="13"/>
        <v>0</v>
      </c>
      <c r="AD560" s="11">
        <f t="shared" si="14"/>
        <v>0</v>
      </c>
    </row>
    <row r="561" spans="1:30" ht="15.75" customHeight="1">
      <c r="A561" s="6">
        <v>894</v>
      </c>
      <c r="B561" s="7" t="s">
        <v>2860</v>
      </c>
      <c r="C561" s="6">
        <v>1050000</v>
      </c>
      <c r="D561" s="6" t="s">
        <v>31</v>
      </c>
      <c r="E561" s="7"/>
      <c r="F561" s="7" t="s">
        <v>2861</v>
      </c>
      <c r="G561" s="6">
        <v>3629</v>
      </c>
      <c r="H561" s="7" t="s">
        <v>2862</v>
      </c>
      <c r="I561" s="7" t="s">
        <v>34</v>
      </c>
      <c r="J561" s="8" t="s">
        <v>2863</v>
      </c>
      <c r="K561" s="7" t="s">
        <v>452</v>
      </c>
      <c r="L561" s="7" t="s">
        <v>453</v>
      </c>
      <c r="M561" s="7" t="s">
        <v>2864</v>
      </c>
      <c r="N561" s="6">
        <v>0</v>
      </c>
      <c r="O561" s="6">
        <v>7</v>
      </c>
      <c r="P561" s="6">
        <v>0</v>
      </c>
      <c r="Q561" s="6" t="s">
        <v>31</v>
      </c>
      <c r="R561" s="6"/>
      <c r="S561" s="6"/>
      <c r="T561" s="7"/>
      <c r="U561" s="7"/>
      <c r="V561" s="6">
        <v>3</v>
      </c>
      <c r="W561" s="6">
        <v>56</v>
      </c>
      <c r="X561" s="8" t="s">
        <v>455</v>
      </c>
      <c r="Y561" s="6">
        <v>11</v>
      </c>
      <c r="Z561" s="9">
        <f t="shared" si="11"/>
        <v>90</v>
      </c>
      <c r="AA561" s="10" t="str">
        <f t="shared" si="12"/>
        <v/>
      </c>
      <c r="AB561" s="10" t="str">
        <f t="shared" si="15"/>
        <v/>
      </c>
      <c r="AC561" s="11">
        <f t="shared" si="13"/>
        <v>3</v>
      </c>
      <c r="AD561" s="11">
        <f t="shared" si="14"/>
        <v>90</v>
      </c>
    </row>
    <row r="562" spans="1:30" ht="15.75" customHeight="1">
      <c r="A562" s="6">
        <v>895</v>
      </c>
      <c r="B562" s="7" t="s">
        <v>2860</v>
      </c>
      <c r="C562" s="6">
        <v>1050000</v>
      </c>
      <c r="D562" s="6" t="s">
        <v>31</v>
      </c>
      <c r="E562" s="7"/>
      <c r="F562" s="7" t="s">
        <v>2865</v>
      </c>
      <c r="G562" s="6">
        <v>3973</v>
      </c>
      <c r="H562" s="7" t="s">
        <v>2866</v>
      </c>
      <c r="I562" s="7" t="s">
        <v>34</v>
      </c>
      <c r="J562" s="8" t="s">
        <v>2867</v>
      </c>
      <c r="K562" s="7" t="s">
        <v>452</v>
      </c>
      <c r="L562" s="7" t="s">
        <v>453</v>
      </c>
      <c r="M562" s="7" t="s">
        <v>2868</v>
      </c>
      <c r="N562" s="6">
        <v>0</v>
      </c>
      <c r="O562" s="6">
        <v>7</v>
      </c>
      <c r="P562" s="6">
        <v>0</v>
      </c>
      <c r="Q562" s="6" t="s">
        <v>31</v>
      </c>
      <c r="R562" s="6"/>
      <c r="S562" s="6"/>
      <c r="T562" s="7"/>
      <c r="U562" s="7"/>
      <c r="V562" s="6">
        <v>1</v>
      </c>
      <c r="W562" s="6">
        <v>338</v>
      </c>
      <c r="X562" s="8" t="s">
        <v>455</v>
      </c>
      <c r="Y562" s="6">
        <v>11</v>
      </c>
      <c r="Z562" s="9">
        <f t="shared" si="11"/>
        <v>30</v>
      </c>
      <c r="AA562" s="10" t="str">
        <f t="shared" si="12"/>
        <v/>
      </c>
      <c r="AB562" s="10" t="str">
        <f t="shared" si="15"/>
        <v/>
      </c>
      <c r="AC562" s="11">
        <f t="shared" si="13"/>
        <v>1</v>
      </c>
      <c r="AD562" s="11">
        <f t="shared" si="14"/>
        <v>30</v>
      </c>
    </row>
    <row r="563" spans="1:30" ht="15.75" customHeight="1">
      <c r="A563" s="6">
        <v>896</v>
      </c>
      <c r="B563" s="7" t="s">
        <v>2869</v>
      </c>
      <c r="C563" s="6">
        <v>1340000</v>
      </c>
      <c r="D563" s="6" t="s">
        <v>31</v>
      </c>
      <c r="E563" s="7"/>
      <c r="F563" s="7" t="s">
        <v>779</v>
      </c>
      <c r="G563" s="6">
        <v>3942</v>
      </c>
      <c r="H563" s="7" t="s">
        <v>2870</v>
      </c>
      <c r="I563" s="7" t="s">
        <v>34</v>
      </c>
      <c r="J563" s="8" t="s">
        <v>2871</v>
      </c>
      <c r="K563" s="7" t="s">
        <v>452</v>
      </c>
      <c r="L563" s="7" t="s">
        <v>453</v>
      </c>
      <c r="M563" s="7" t="s">
        <v>2872</v>
      </c>
      <c r="N563" s="6">
        <v>0</v>
      </c>
      <c r="O563" s="6">
        <v>7</v>
      </c>
      <c r="P563" s="6">
        <v>0</v>
      </c>
      <c r="Q563" s="6" t="s">
        <v>31</v>
      </c>
      <c r="R563" s="6"/>
      <c r="S563" s="6"/>
      <c r="T563" s="7"/>
      <c r="U563" s="7"/>
      <c r="V563" s="6">
        <v>2</v>
      </c>
      <c r="W563" s="6">
        <v>181</v>
      </c>
      <c r="X563" s="8" t="s">
        <v>455</v>
      </c>
      <c r="Y563" s="6">
        <v>11</v>
      </c>
      <c r="Z563" s="9">
        <f t="shared" si="11"/>
        <v>60</v>
      </c>
      <c r="AA563" s="10" t="str">
        <f t="shared" si="12"/>
        <v/>
      </c>
      <c r="AB563" s="10" t="str">
        <f t="shared" si="15"/>
        <v/>
      </c>
      <c r="AC563" s="11">
        <f t="shared" si="13"/>
        <v>2</v>
      </c>
      <c r="AD563" s="11">
        <f t="shared" si="14"/>
        <v>60</v>
      </c>
    </row>
    <row r="564" spans="1:30" ht="15.75" customHeight="1">
      <c r="A564" s="6">
        <v>897</v>
      </c>
      <c r="B564" s="7" t="s">
        <v>2873</v>
      </c>
      <c r="C564" s="6">
        <v>336410</v>
      </c>
      <c r="D564" s="6" t="s">
        <v>31</v>
      </c>
      <c r="E564" s="7"/>
      <c r="F564" s="7" t="s">
        <v>2874</v>
      </c>
      <c r="G564" s="6">
        <v>1963</v>
      </c>
      <c r="H564" s="7" t="s">
        <v>2875</v>
      </c>
      <c r="I564" s="7" t="s">
        <v>34</v>
      </c>
      <c r="J564" s="8" t="s">
        <v>2876</v>
      </c>
      <c r="K564" s="7" t="s">
        <v>2877</v>
      </c>
      <c r="L564" s="7" t="s">
        <v>178</v>
      </c>
      <c r="M564" s="7" t="s">
        <v>2878</v>
      </c>
      <c r="N564" s="6">
        <v>0</v>
      </c>
      <c r="O564" s="6">
        <v>10</v>
      </c>
      <c r="P564" s="6">
        <v>0</v>
      </c>
      <c r="Q564" s="6" t="s">
        <v>31</v>
      </c>
      <c r="R564" s="6"/>
      <c r="S564" s="6"/>
      <c r="T564" s="7"/>
      <c r="U564" s="7"/>
      <c r="V564" s="6">
        <v>0</v>
      </c>
      <c r="W564" s="6">
        <v>15</v>
      </c>
      <c r="X564" s="8" t="s">
        <v>2879</v>
      </c>
      <c r="Y564" s="6">
        <v>5</v>
      </c>
      <c r="Z564" s="9">
        <f t="shared" si="11"/>
        <v>0</v>
      </c>
      <c r="AA564" s="10" t="str">
        <f t="shared" si="12"/>
        <v/>
      </c>
      <c r="AB564" s="10" t="str">
        <f t="shared" si="15"/>
        <v/>
      </c>
      <c r="AC564" s="11">
        <f t="shared" si="13"/>
        <v>0</v>
      </c>
      <c r="AD564" s="11">
        <f t="shared" si="14"/>
        <v>0</v>
      </c>
    </row>
    <row r="565" spans="1:30" ht="15.75" customHeight="1">
      <c r="A565" s="6">
        <v>898</v>
      </c>
      <c r="B565" s="7" t="s">
        <v>2880</v>
      </c>
      <c r="C565" s="6">
        <v>2090000</v>
      </c>
      <c r="D565" s="6" t="s">
        <v>31</v>
      </c>
      <c r="E565" s="7"/>
      <c r="F565" s="7" t="s">
        <v>2881</v>
      </c>
      <c r="G565" s="6">
        <v>4025</v>
      </c>
      <c r="H565" s="7" t="s">
        <v>2740</v>
      </c>
      <c r="I565" s="7" t="s">
        <v>34</v>
      </c>
      <c r="J565" s="8" t="s">
        <v>2882</v>
      </c>
      <c r="K565" s="7" t="s">
        <v>452</v>
      </c>
      <c r="L565" s="7" t="s">
        <v>453</v>
      </c>
      <c r="M565" s="7" t="s">
        <v>2883</v>
      </c>
      <c r="N565" s="6">
        <v>0</v>
      </c>
      <c r="O565" s="6">
        <v>7</v>
      </c>
      <c r="P565" s="6">
        <v>0</v>
      </c>
      <c r="Q565" s="6" t="s">
        <v>31</v>
      </c>
      <c r="R565" s="6"/>
      <c r="S565" s="6"/>
      <c r="T565" s="7"/>
      <c r="U565" s="7"/>
      <c r="V565" s="6">
        <v>22</v>
      </c>
      <c r="W565" s="6">
        <v>193</v>
      </c>
      <c r="X565" s="8" t="s">
        <v>455</v>
      </c>
      <c r="Y565" s="6">
        <v>11</v>
      </c>
      <c r="Z565" s="9">
        <f t="shared" si="11"/>
        <v>660</v>
      </c>
      <c r="AA565" s="10" t="str">
        <f t="shared" si="12"/>
        <v/>
      </c>
      <c r="AB565" s="10" t="str">
        <f t="shared" si="15"/>
        <v/>
      </c>
      <c r="AC565" s="11">
        <f t="shared" si="13"/>
        <v>22</v>
      </c>
      <c r="AD565" s="11">
        <f t="shared" si="14"/>
        <v>660</v>
      </c>
    </row>
    <row r="566" spans="1:30" ht="15.75" customHeight="1">
      <c r="A566" s="6">
        <v>899</v>
      </c>
      <c r="B566" s="7" t="s">
        <v>2884</v>
      </c>
      <c r="C566" s="6">
        <v>89000</v>
      </c>
      <c r="D566" s="6" t="s">
        <v>31</v>
      </c>
      <c r="E566" s="7"/>
      <c r="F566" s="7" t="s">
        <v>2885</v>
      </c>
      <c r="G566" s="6">
        <v>1162</v>
      </c>
      <c r="H566" s="7" t="s">
        <v>2886</v>
      </c>
      <c r="I566" s="7" t="s">
        <v>34</v>
      </c>
      <c r="J566" s="8" t="s">
        <v>2887</v>
      </c>
      <c r="K566" s="7" t="s">
        <v>988</v>
      </c>
      <c r="L566" s="7" t="s">
        <v>989</v>
      </c>
      <c r="M566" s="7" t="s">
        <v>1666</v>
      </c>
      <c r="N566" s="6">
        <v>0</v>
      </c>
      <c r="O566" s="6">
        <v>62</v>
      </c>
      <c r="P566" s="6">
        <v>1</v>
      </c>
      <c r="Q566" s="6" t="s">
        <v>31</v>
      </c>
      <c r="R566" s="6"/>
      <c r="S566" s="6"/>
      <c r="T566" s="7"/>
      <c r="U566" s="7"/>
      <c r="V566" s="6">
        <v>1</v>
      </c>
      <c r="W566" s="6">
        <v>2</v>
      </c>
      <c r="X566" s="8" t="s">
        <v>991</v>
      </c>
      <c r="Y566" s="6">
        <v>11</v>
      </c>
      <c r="Z566" s="9">
        <f t="shared" si="11"/>
        <v>30</v>
      </c>
      <c r="AA566" s="10" t="str">
        <f t="shared" si="12"/>
        <v/>
      </c>
      <c r="AB566" s="10" t="str">
        <f t="shared" si="15"/>
        <v/>
      </c>
      <c r="AC566" s="11">
        <f t="shared" si="13"/>
        <v>1</v>
      </c>
      <c r="AD566" s="11">
        <f t="shared" si="14"/>
        <v>30</v>
      </c>
    </row>
    <row r="567" spans="1:30" ht="15.75" customHeight="1">
      <c r="A567" s="6">
        <v>900</v>
      </c>
      <c r="B567" s="7" t="s">
        <v>2888</v>
      </c>
      <c r="C567" s="6">
        <v>94000</v>
      </c>
      <c r="D567" s="6" t="s">
        <v>31</v>
      </c>
      <c r="E567" s="7"/>
      <c r="F567" s="7" t="s">
        <v>2889</v>
      </c>
      <c r="G567" s="6">
        <v>1182</v>
      </c>
      <c r="H567" s="7" t="s">
        <v>2890</v>
      </c>
      <c r="I567" s="7" t="s">
        <v>34</v>
      </c>
      <c r="J567" s="8" t="s">
        <v>2891</v>
      </c>
      <c r="K567" s="7" t="s">
        <v>988</v>
      </c>
      <c r="L567" s="7" t="s">
        <v>989</v>
      </c>
      <c r="M567" s="7" t="s">
        <v>2892</v>
      </c>
      <c r="N567" s="6">
        <v>0</v>
      </c>
      <c r="O567" s="6">
        <v>62</v>
      </c>
      <c r="P567" s="6">
        <v>1</v>
      </c>
      <c r="Q567" s="6" t="s">
        <v>31</v>
      </c>
      <c r="R567" s="6"/>
      <c r="S567" s="6"/>
      <c r="T567" s="7"/>
      <c r="U567" s="7"/>
      <c r="V567" s="6">
        <v>0</v>
      </c>
      <c r="W567" s="6">
        <v>0</v>
      </c>
      <c r="X567" s="8" t="s">
        <v>991</v>
      </c>
      <c r="Y567" s="6">
        <v>11</v>
      </c>
      <c r="Z567" s="9">
        <f t="shared" si="11"/>
        <v>0</v>
      </c>
      <c r="AA567" s="10" t="str">
        <f t="shared" si="12"/>
        <v/>
      </c>
      <c r="AB567" s="10" t="str">
        <f t="shared" si="15"/>
        <v/>
      </c>
      <c r="AC567" s="11">
        <f t="shared" si="13"/>
        <v>0</v>
      </c>
      <c r="AD567" s="11">
        <f t="shared" si="14"/>
        <v>0</v>
      </c>
    </row>
    <row r="568" spans="1:30" ht="15.75" customHeight="1">
      <c r="A568" s="6">
        <v>912</v>
      </c>
      <c r="B568" s="7" t="s">
        <v>2564</v>
      </c>
      <c r="C568" s="6">
        <v>370000</v>
      </c>
      <c r="D568" s="6" t="s">
        <v>31</v>
      </c>
      <c r="E568" s="7"/>
      <c r="F568" s="7" t="s">
        <v>2893</v>
      </c>
      <c r="G568" s="6">
        <v>660</v>
      </c>
      <c r="H568" s="7" t="s">
        <v>672</v>
      </c>
      <c r="I568" s="7" t="s">
        <v>673</v>
      </c>
      <c r="J568" s="8" t="s">
        <v>2894</v>
      </c>
      <c r="K568" s="7" t="s">
        <v>1774</v>
      </c>
      <c r="L568" s="7" t="s">
        <v>1775</v>
      </c>
      <c r="M568" s="7" t="s">
        <v>2080</v>
      </c>
      <c r="N568" s="6">
        <v>0</v>
      </c>
      <c r="O568" s="6">
        <v>28</v>
      </c>
      <c r="P568" s="6">
        <v>0</v>
      </c>
      <c r="Q568" s="6" t="s">
        <v>31</v>
      </c>
      <c r="R568" s="6"/>
      <c r="S568" s="6"/>
      <c r="T568" s="7"/>
      <c r="U568" s="7"/>
      <c r="V568" s="6">
        <v>0</v>
      </c>
      <c r="W568" s="6">
        <v>4</v>
      </c>
      <c r="X568" s="8" t="s">
        <v>1777</v>
      </c>
      <c r="Y568" s="6">
        <v>6</v>
      </c>
      <c r="Z568" s="9">
        <f t="shared" si="11"/>
        <v>0</v>
      </c>
      <c r="AA568" s="10" t="str">
        <f t="shared" si="12"/>
        <v/>
      </c>
      <c r="AB568" s="10" t="str">
        <f t="shared" si="15"/>
        <v/>
      </c>
      <c r="AC568" s="11">
        <f t="shared" si="13"/>
        <v>0</v>
      </c>
      <c r="AD568" s="11">
        <f t="shared" si="14"/>
        <v>0</v>
      </c>
    </row>
    <row r="569" spans="1:30" ht="15.75" customHeight="1">
      <c r="A569" s="6">
        <v>920</v>
      </c>
      <c r="B569" s="7" t="s">
        <v>2895</v>
      </c>
      <c r="C569" s="6">
        <v>1115000</v>
      </c>
      <c r="D569" s="6" t="s">
        <v>31</v>
      </c>
      <c r="E569" s="7"/>
      <c r="F569" s="7" t="s">
        <v>2896</v>
      </c>
      <c r="G569" s="6">
        <v>1946</v>
      </c>
      <c r="H569" s="7" t="s">
        <v>2639</v>
      </c>
      <c r="I569" s="7" t="s">
        <v>34</v>
      </c>
      <c r="J569" s="8" t="s">
        <v>2897</v>
      </c>
      <c r="K569" s="7" t="s">
        <v>1944</v>
      </c>
      <c r="L569" s="7" t="s">
        <v>1945</v>
      </c>
      <c r="M569" s="7" t="s">
        <v>2898</v>
      </c>
      <c r="N569" s="6">
        <v>0</v>
      </c>
      <c r="O569" s="6">
        <v>4</v>
      </c>
      <c r="P569" s="6">
        <v>0</v>
      </c>
      <c r="Q569" s="6" t="s">
        <v>31</v>
      </c>
      <c r="R569" s="6"/>
      <c r="S569" s="6"/>
      <c r="T569" s="7"/>
      <c r="U569" s="7"/>
      <c r="V569" s="6">
        <v>0</v>
      </c>
      <c r="W569" s="6">
        <v>2</v>
      </c>
      <c r="X569" s="8" t="s">
        <v>1947</v>
      </c>
      <c r="Y569" s="6">
        <v>9</v>
      </c>
      <c r="Z569" s="9">
        <f t="shared" si="11"/>
        <v>0</v>
      </c>
      <c r="AA569" s="10" t="str">
        <f t="shared" si="12"/>
        <v/>
      </c>
      <c r="AB569" s="10" t="str">
        <f t="shared" si="15"/>
        <v/>
      </c>
      <c r="AC569" s="11">
        <f t="shared" si="13"/>
        <v>0</v>
      </c>
      <c r="AD569" s="11">
        <f t="shared" si="14"/>
        <v>0</v>
      </c>
    </row>
    <row r="570" spans="1:30" ht="15.75" customHeight="1">
      <c r="A570" s="6">
        <v>929</v>
      </c>
      <c r="B570" s="7" t="s">
        <v>2899</v>
      </c>
      <c r="C570" s="6">
        <v>12800000</v>
      </c>
      <c r="D570" s="6" t="s">
        <v>31</v>
      </c>
      <c r="E570" s="7"/>
      <c r="F570" s="7" t="s">
        <v>2900</v>
      </c>
      <c r="G570" s="6">
        <v>887</v>
      </c>
      <c r="H570" s="7" t="s">
        <v>2901</v>
      </c>
      <c r="I570" s="7" t="s">
        <v>34</v>
      </c>
      <c r="J570" s="8" t="s">
        <v>2902</v>
      </c>
      <c r="K570" s="7" t="s">
        <v>2903</v>
      </c>
      <c r="L570" s="7" t="s">
        <v>2904</v>
      </c>
      <c r="M570" s="7" t="s">
        <v>2905</v>
      </c>
      <c r="N570" s="6">
        <v>0</v>
      </c>
      <c r="O570" s="6">
        <v>9</v>
      </c>
      <c r="P570" s="6">
        <v>0</v>
      </c>
      <c r="Q570" s="6" t="s">
        <v>31</v>
      </c>
      <c r="R570" s="6"/>
      <c r="S570" s="6"/>
      <c r="T570" s="7"/>
      <c r="U570" s="7"/>
      <c r="V570" s="6">
        <v>7</v>
      </c>
      <c r="W570" s="6">
        <v>699</v>
      </c>
      <c r="X570" s="8" t="s">
        <v>2906</v>
      </c>
      <c r="Y570" s="6">
        <v>4</v>
      </c>
      <c r="Z570" s="9">
        <f t="shared" si="11"/>
        <v>210</v>
      </c>
      <c r="AA570" s="10" t="str">
        <f t="shared" si="12"/>
        <v/>
      </c>
      <c r="AB570" s="10" t="str">
        <f t="shared" si="15"/>
        <v/>
      </c>
      <c r="AC570" s="11">
        <f t="shared" si="13"/>
        <v>7</v>
      </c>
      <c r="AD570" s="11">
        <f t="shared" si="14"/>
        <v>210</v>
      </c>
    </row>
    <row r="571" spans="1:30" ht="15.75" customHeight="1">
      <c r="A571" s="6">
        <v>932</v>
      </c>
      <c r="B571" s="7" t="s">
        <v>2706</v>
      </c>
      <c r="C571" s="6">
        <v>1508000</v>
      </c>
      <c r="D571" s="6" t="s">
        <v>31</v>
      </c>
      <c r="E571" s="7"/>
      <c r="F571" s="7" t="s">
        <v>2907</v>
      </c>
      <c r="G571" s="6">
        <v>890</v>
      </c>
      <c r="H571" s="7" t="s">
        <v>2908</v>
      </c>
      <c r="I571" s="7" t="s">
        <v>34</v>
      </c>
      <c r="J571" s="8" t="s">
        <v>2909</v>
      </c>
      <c r="K571" s="7" t="s">
        <v>905</v>
      </c>
      <c r="L571" s="7" t="s">
        <v>906</v>
      </c>
      <c r="M571" s="7" t="s">
        <v>2910</v>
      </c>
      <c r="N571" s="6">
        <v>0</v>
      </c>
      <c r="O571" s="6">
        <v>5</v>
      </c>
      <c r="P571" s="6">
        <v>0</v>
      </c>
      <c r="Q571" s="6" t="s">
        <v>31</v>
      </c>
      <c r="R571" s="6"/>
      <c r="S571" s="6"/>
      <c r="T571" s="7"/>
      <c r="U571" s="7"/>
      <c r="V571" s="6">
        <v>0</v>
      </c>
      <c r="W571" s="6">
        <v>118</v>
      </c>
      <c r="X571" s="8" t="s">
        <v>908</v>
      </c>
      <c r="Y571" s="6">
        <v>11</v>
      </c>
      <c r="Z571" s="9"/>
      <c r="AA571" s="10" t="str">
        <f t="shared" si="12"/>
        <v/>
      </c>
      <c r="AB571" s="10"/>
      <c r="AC571" s="11"/>
      <c r="AD571" s="11"/>
    </row>
    <row r="572" spans="1:30" ht="15.75" customHeight="1">
      <c r="A572" s="6">
        <v>933</v>
      </c>
      <c r="B572" s="7" t="s">
        <v>2687</v>
      </c>
      <c r="C572" s="6">
        <v>3108000</v>
      </c>
      <c r="D572" s="6" t="s">
        <v>31</v>
      </c>
      <c r="E572" s="7"/>
      <c r="F572" s="7" t="s">
        <v>2911</v>
      </c>
      <c r="G572" s="6">
        <v>960</v>
      </c>
      <c r="H572" s="7" t="s">
        <v>2912</v>
      </c>
      <c r="I572" s="7" t="s">
        <v>34</v>
      </c>
      <c r="J572" s="8" t="s">
        <v>2913</v>
      </c>
      <c r="K572" s="7" t="s">
        <v>905</v>
      </c>
      <c r="L572" s="7" t="s">
        <v>906</v>
      </c>
      <c r="M572" s="7" t="s">
        <v>2416</v>
      </c>
      <c r="N572" s="6">
        <v>0</v>
      </c>
      <c r="O572" s="6">
        <v>5</v>
      </c>
      <c r="P572" s="6">
        <v>0</v>
      </c>
      <c r="Q572" s="6" t="s">
        <v>31</v>
      </c>
      <c r="R572" s="6"/>
      <c r="S572" s="6"/>
      <c r="T572" s="7"/>
      <c r="U572" s="7"/>
      <c r="V572" s="6">
        <v>0</v>
      </c>
      <c r="W572" s="6">
        <v>115</v>
      </c>
      <c r="X572" s="8" t="s">
        <v>908</v>
      </c>
      <c r="Y572" s="6">
        <v>11</v>
      </c>
      <c r="Z572" s="9"/>
      <c r="AA572" s="10"/>
      <c r="AB572" s="10"/>
      <c r="AC572" s="9"/>
      <c r="AD572" s="9"/>
    </row>
    <row r="573" spans="1:30" ht="15.75" customHeight="1">
      <c r="A573" s="6">
        <v>935</v>
      </c>
      <c r="B573" s="7" t="s">
        <v>2914</v>
      </c>
      <c r="C573" s="6">
        <v>6120000</v>
      </c>
      <c r="D573" s="6" t="s">
        <v>31</v>
      </c>
      <c r="E573" s="7"/>
      <c r="F573" s="7" t="s">
        <v>2915</v>
      </c>
      <c r="G573" s="6">
        <v>1043</v>
      </c>
      <c r="H573" s="7" t="s">
        <v>2916</v>
      </c>
      <c r="I573" s="7" t="s">
        <v>34</v>
      </c>
      <c r="J573" s="8" t="s">
        <v>2917</v>
      </c>
      <c r="K573" s="7" t="s">
        <v>2903</v>
      </c>
      <c r="L573" s="7" t="s">
        <v>2904</v>
      </c>
      <c r="M573" s="7" t="s">
        <v>2918</v>
      </c>
      <c r="N573" s="6">
        <v>0</v>
      </c>
      <c r="O573" s="6">
        <v>9</v>
      </c>
      <c r="P573" s="6">
        <v>0</v>
      </c>
      <c r="Q573" s="6" t="s">
        <v>31</v>
      </c>
      <c r="R573" s="6"/>
      <c r="S573" s="6"/>
      <c r="T573" s="7"/>
      <c r="U573" s="7"/>
      <c r="V573" s="6">
        <v>4</v>
      </c>
      <c r="W573" s="6">
        <v>1017</v>
      </c>
      <c r="X573" s="8" t="s">
        <v>2906</v>
      </c>
      <c r="Y573" s="6">
        <v>4</v>
      </c>
      <c r="Z573" s="9"/>
      <c r="AA573" s="10"/>
      <c r="AB573" s="10"/>
      <c r="AC573" s="9"/>
      <c r="AD573" s="9"/>
    </row>
    <row r="574" spans="1:30" ht="15.75" customHeight="1">
      <c r="A574" s="6">
        <v>937</v>
      </c>
      <c r="B574" s="7" t="s">
        <v>2919</v>
      </c>
      <c r="C574" s="6">
        <v>4860000</v>
      </c>
      <c r="D574" s="6" t="s">
        <v>31</v>
      </c>
      <c r="E574" s="7"/>
      <c r="F574" s="7" t="s">
        <v>2920</v>
      </c>
      <c r="G574" s="6">
        <v>959</v>
      </c>
      <c r="H574" s="7" t="s">
        <v>2921</v>
      </c>
      <c r="I574" s="7" t="s">
        <v>34</v>
      </c>
      <c r="J574" s="8" t="s">
        <v>2922</v>
      </c>
      <c r="K574" s="7" t="s">
        <v>2903</v>
      </c>
      <c r="L574" s="7" t="s">
        <v>2904</v>
      </c>
      <c r="M574" s="7" t="s">
        <v>2905</v>
      </c>
      <c r="N574" s="6">
        <v>0</v>
      </c>
      <c r="O574" s="6">
        <v>9</v>
      </c>
      <c r="P574" s="6">
        <v>0</v>
      </c>
      <c r="Q574" s="6" t="s">
        <v>31</v>
      </c>
      <c r="R574" s="6"/>
      <c r="S574" s="6"/>
      <c r="T574" s="7"/>
      <c r="U574" s="7"/>
      <c r="V574" s="6">
        <v>7</v>
      </c>
      <c r="W574" s="6">
        <v>2242</v>
      </c>
      <c r="X574" s="8" t="s">
        <v>2906</v>
      </c>
      <c r="Y574" s="6">
        <v>5</v>
      </c>
      <c r="Z574" s="9"/>
      <c r="AA574" s="10" t="str">
        <f t="shared" ref="AA574:AA828" si="16">IF(ISNUMBER(SEARCH("П", R574)), V574:V672, "")</f>
        <v/>
      </c>
      <c r="AB574" s="10"/>
      <c r="AC574" s="11"/>
      <c r="AD574" s="11"/>
    </row>
    <row r="575" spans="1:30" ht="15.75" customHeight="1">
      <c r="A575" s="6">
        <v>939</v>
      </c>
      <c r="B575" s="7" t="s">
        <v>2923</v>
      </c>
      <c r="C575" s="6">
        <v>1290000</v>
      </c>
      <c r="D575" s="6" t="s">
        <v>31</v>
      </c>
      <c r="E575" s="7"/>
      <c r="F575" s="7" t="s">
        <v>2924</v>
      </c>
      <c r="G575" s="6">
        <v>2371</v>
      </c>
      <c r="H575" s="7" t="s">
        <v>2925</v>
      </c>
      <c r="I575" s="7" t="s">
        <v>34</v>
      </c>
      <c r="J575" s="8" t="s">
        <v>2926</v>
      </c>
      <c r="K575" s="7" t="s">
        <v>1142</v>
      </c>
      <c r="L575" s="7" t="s">
        <v>1143</v>
      </c>
      <c r="M575" s="7" t="s">
        <v>2927</v>
      </c>
      <c r="N575" s="6">
        <v>0</v>
      </c>
      <c r="O575" s="6">
        <v>15</v>
      </c>
      <c r="P575" s="6">
        <v>0</v>
      </c>
      <c r="Q575" s="6" t="s">
        <v>31</v>
      </c>
      <c r="R575" s="6"/>
      <c r="S575" s="6"/>
      <c r="T575" s="7"/>
      <c r="U575" s="7"/>
      <c r="V575" s="6">
        <v>1</v>
      </c>
      <c r="W575" s="6">
        <v>102</v>
      </c>
      <c r="X575" s="8" t="s">
        <v>1145</v>
      </c>
      <c r="Y575" s="6">
        <v>4</v>
      </c>
      <c r="Z575" s="9"/>
      <c r="AA575" s="10" t="str">
        <f t="shared" si="16"/>
        <v/>
      </c>
      <c r="AB575" s="10"/>
      <c r="AC575" s="11"/>
      <c r="AD575" s="11"/>
    </row>
    <row r="576" spans="1:30" ht="15.75" customHeight="1">
      <c r="A576" s="6">
        <v>943</v>
      </c>
      <c r="B576" s="7" t="s">
        <v>2928</v>
      </c>
      <c r="C576" s="6">
        <v>217400</v>
      </c>
      <c r="D576" s="6" t="s">
        <v>31</v>
      </c>
      <c r="E576" s="7"/>
      <c r="F576" s="7" t="s">
        <v>2929</v>
      </c>
      <c r="G576" s="6">
        <v>1963</v>
      </c>
      <c r="H576" s="7" t="s">
        <v>2930</v>
      </c>
      <c r="I576" s="7" t="s">
        <v>34</v>
      </c>
      <c r="J576" s="8" t="s">
        <v>2931</v>
      </c>
      <c r="K576" s="7" t="s">
        <v>2932</v>
      </c>
      <c r="L576" s="7" t="s">
        <v>178</v>
      </c>
      <c r="M576" s="7" t="s">
        <v>2933</v>
      </c>
      <c r="N576" s="6">
        <v>0</v>
      </c>
      <c r="O576" s="6">
        <v>10</v>
      </c>
      <c r="P576" s="6">
        <v>0</v>
      </c>
      <c r="Q576" s="6" t="s">
        <v>31</v>
      </c>
      <c r="R576" s="6"/>
      <c r="S576" s="6"/>
      <c r="T576" s="7"/>
      <c r="U576" s="7"/>
      <c r="V576" s="6">
        <v>0</v>
      </c>
      <c r="W576" s="6">
        <v>17</v>
      </c>
      <c r="X576" s="8" t="s">
        <v>2934</v>
      </c>
      <c r="Y576" s="6">
        <v>5</v>
      </c>
      <c r="Z576" s="9"/>
      <c r="AA576" s="10" t="str">
        <f t="shared" si="16"/>
        <v/>
      </c>
      <c r="AB576" s="10"/>
      <c r="AC576" s="11"/>
      <c r="AD576" s="11"/>
    </row>
    <row r="577" spans="1:30" ht="15.75" customHeight="1">
      <c r="A577" s="6">
        <v>947</v>
      </c>
      <c r="B577" s="7" t="s">
        <v>2888</v>
      </c>
      <c r="C577" s="6">
        <v>72000</v>
      </c>
      <c r="D577" s="6" t="s">
        <v>31</v>
      </c>
      <c r="E577" s="7"/>
      <c r="F577" s="7" t="s">
        <v>2935</v>
      </c>
      <c r="G577" s="6">
        <v>1162</v>
      </c>
      <c r="H577" s="7" t="s">
        <v>2936</v>
      </c>
      <c r="I577" s="7" t="s">
        <v>34</v>
      </c>
      <c r="J577" s="8" t="s">
        <v>2937</v>
      </c>
      <c r="K577" s="7" t="s">
        <v>988</v>
      </c>
      <c r="L577" s="7" t="s">
        <v>989</v>
      </c>
      <c r="M577" s="7" t="s">
        <v>1666</v>
      </c>
      <c r="N577" s="6">
        <v>0</v>
      </c>
      <c r="O577" s="6">
        <v>62</v>
      </c>
      <c r="P577" s="6">
        <v>1</v>
      </c>
      <c r="Q577" s="6" t="s">
        <v>31</v>
      </c>
      <c r="R577" s="6"/>
      <c r="S577" s="6"/>
      <c r="T577" s="7"/>
      <c r="U577" s="7"/>
      <c r="V577" s="6">
        <v>0</v>
      </c>
      <c r="W577" s="6">
        <v>0</v>
      </c>
      <c r="X577" s="8" t="s">
        <v>991</v>
      </c>
      <c r="Y577" s="6">
        <v>11</v>
      </c>
      <c r="Z577" s="9"/>
      <c r="AA577" s="10" t="str">
        <f t="shared" si="16"/>
        <v/>
      </c>
      <c r="AB577" s="10"/>
      <c r="AC577" s="11"/>
      <c r="AD577" s="11"/>
    </row>
    <row r="578" spans="1:30" ht="15.75" customHeight="1">
      <c r="A578" s="6">
        <v>948</v>
      </c>
      <c r="B578" s="7" t="s">
        <v>2938</v>
      </c>
      <c r="C578" s="6">
        <v>132000</v>
      </c>
      <c r="D578" s="6" t="s">
        <v>31</v>
      </c>
      <c r="E578" s="7"/>
      <c r="F578" s="7" t="s">
        <v>2939</v>
      </c>
      <c r="G578" s="6">
        <v>1159</v>
      </c>
      <c r="H578" s="7" t="s">
        <v>2940</v>
      </c>
      <c r="I578" s="7" t="s">
        <v>34</v>
      </c>
      <c r="J578" s="8" t="s">
        <v>2941</v>
      </c>
      <c r="K578" s="7" t="s">
        <v>988</v>
      </c>
      <c r="L578" s="7" t="s">
        <v>989</v>
      </c>
      <c r="M578" s="7" t="s">
        <v>2760</v>
      </c>
      <c r="N578" s="6">
        <v>0</v>
      </c>
      <c r="O578" s="6">
        <v>62</v>
      </c>
      <c r="P578" s="6">
        <v>1</v>
      </c>
      <c r="Q578" s="6" t="s">
        <v>31</v>
      </c>
      <c r="R578" s="6"/>
      <c r="S578" s="6"/>
      <c r="T578" s="7"/>
      <c r="U578" s="7"/>
      <c r="V578" s="6">
        <v>1</v>
      </c>
      <c r="W578" s="6">
        <v>4</v>
      </c>
      <c r="X578" s="8" t="s">
        <v>991</v>
      </c>
      <c r="Y578" s="6">
        <v>11</v>
      </c>
      <c r="Z578" s="9"/>
      <c r="AA578" s="10" t="str">
        <f t="shared" si="16"/>
        <v/>
      </c>
      <c r="AB578" s="10"/>
      <c r="AC578" s="11"/>
      <c r="AD578" s="11"/>
    </row>
    <row r="579" spans="1:30" ht="15.75" customHeight="1">
      <c r="A579" s="6">
        <v>949</v>
      </c>
      <c r="B579" s="7" t="s">
        <v>2942</v>
      </c>
      <c r="C579" s="6">
        <v>41000</v>
      </c>
      <c r="D579" s="6" t="s">
        <v>31</v>
      </c>
      <c r="E579" s="7"/>
      <c r="F579" s="7" t="s">
        <v>2943</v>
      </c>
      <c r="G579" s="6">
        <v>1181</v>
      </c>
      <c r="H579" s="7" t="s">
        <v>2944</v>
      </c>
      <c r="I579" s="7" t="s">
        <v>34</v>
      </c>
      <c r="J579" s="8" t="s">
        <v>2945</v>
      </c>
      <c r="K579" s="7" t="s">
        <v>988</v>
      </c>
      <c r="L579" s="7" t="s">
        <v>989</v>
      </c>
      <c r="M579" s="7" t="s">
        <v>2946</v>
      </c>
      <c r="N579" s="6">
        <v>0</v>
      </c>
      <c r="O579" s="6">
        <v>62</v>
      </c>
      <c r="P579" s="6">
        <v>1</v>
      </c>
      <c r="Q579" s="6" t="s">
        <v>31</v>
      </c>
      <c r="R579" s="6"/>
      <c r="S579" s="6"/>
      <c r="T579" s="7"/>
      <c r="U579" s="7"/>
      <c r="V579" s="6">
        <v>0</v>
      </c>
      <c r="W579" s="6">
        <v>0</v>
      </c>
      <c r="X579" s="8" t="s">
        <v>991</v>
      </c>
      <c r="Y579" s="6">
        <v>11</v>
      </c>
      <c r="Z579" s="9"/>
      <c r="AA579" s="10" t="str">
        <f t="shared" si="16"/>
        <v/>
      </c>
      <c r="AB579" s="10"/>
      <c r="AC579" s="11"/>
      <c r="AD579" s="11"/>
    </row>
    <row r="580" spans="1:30" ht="15.75" customHeight="1">
      <c r="A580" s="6">
        <v>950</v>
      </c>
      <c r="B580" s="7" t="s">
        <v>2947</v>
      </c>
      <c r="C580" s="6">
        <v>68000</v>
      </c>
      <c r="D580" s="6" t="s">
        <v>31</v>
      </c>
      <c r="E580" s="7"/>
      <c r="F580" s="7" t="s">
        <v>2948</v>
      </c>
      <c r="G580" s="6">
        <v>1184</v>
      </c>
      <c r="H580" s="7" t="s">
        <v>2949</v>
      </c>
      <c r="I580" s="7" t="s">
        <v>34</v>
      </c>
      <c r="J580" s="8" t="s">
        <v>2950</v>
      </c>
      <c r="K580" s="7" t="s">
        <v>988</v>
      </c>
      <c r="L580" s="7" t="s">
        <v>989</v>
      </c>
      <c r="M580" s="7" t="s">
        <v>2892</v>
      </c>
      <c r="N580" s="6">
        <v>0</v>
      </c>
      <c r="O580" s="6">
        <v>62</v>
      </c>
      <c r="P580" s="6">
        <v>1</v>
      </c>
      <c r="Q580" s="6" t="s">
        <v>31</v>
      </c>
      <c r="R580" s="6"/>
      <c r="S580" s="6"/>
      <c r="T580" s="7"/>
      <c r="U580" s="7"/>
      <c r="V580" s="6">
        <v>1</v>
      </c>
      <c r="W580" s="6">
        <v>1</v>
      </c>
      <c r="X580" s="8" t="s">
        <v>991</v>
      </c>
      <c r="Y580" s="6">
        <v>11</v>
      </c>
      <c r="Z580" s="9"/>
      <c r="AA580" s="10" t="str">
        <f t="shared" si="16"/>
        <v/>
      </c>
      <c r="AB580" s="10"/>
      <c r="AC580" s="11"/>
      <c r="AD580" s="11"/>
    </row>
    <row r="581" spans="1:30" ht="15.75" customHeight="1">
      <c r="A581" s="6">
        <v>953</v>
      </c>
      <c r="B581" s="7" t="s">
        <v>2951</v>
      </c>
      <c r="C581" s="6">
        <v>2788000</v>
      </c>
      <c r="D581" s="6" t="s">
        <v>31</v>
      </c>
      <c r="E581" s="7"/>
      <c r="F581" s="7" t="s">
        <v>2952</v>
      </c>
      <c r="G581" s="6">
        <v>2218</v>
      </c>
      <c r="H581" s="7" t="s">
        <v>2953</v>
      </c>
      <c r="I581" s="7" t="s">
        <v>34</v>
      </c>
      <c r="J581" s="8" t="s">
        <v>2954</v>
      </c>
      <c r="K581" s="7" t="s">
        <v>905</v>
      </c>
      <c r="L581" s="7" t="s">
        <v>906</v>
      </c>
      <c r="M581" s="7" t="s">
        <v>2955</v>
      </c>
      <c r="N581" s="6">
        <v>0</v>
      </c>
      <c r="O581" s="6">
        <v>5</v>
      </c>
      <c r="P581" s="6">
        <v>0</v>
      </c>
      <c r="Q581" s="6" t="s">
        <v>31</v>
      </c>
      <c r="R581" s="6"/>
      <c r="S581" s="6"/>
      <c r="T581" s="7"/>
      <c r="U581" s="7"/>
      <c r="V581" s="6">
        <v>0</v>
      </c>
      <c r="W581" s="6">
        <v>114</v>
      </c>
      <c r="X581" s="8" t="s">
        <v>908</v>
      </c>
      <c r="Y581" s="6">
        <v>11</v>
      </c>
      <c r="Z581" s="9"/>
      <c r="AA581" s="10" t="str">
        <f t="shared" si="16"/>
        <v/>
      </c>
      <c r="AB581" s="10"/>
      <c r="AC581" s="11"/>
      <c r="AD581" s="11"/>
    </row>
    <row r="582" spans="1:30" ht="15.75" customHeight="1">
      <c r="A582" s="6">
        <v>956</v>
      </c>
      <c r="B582" s="7" t="s">
        <v>2956</v>
      </c>
      <c r="C582" s="6">
        <v>695000</v>
      </c>
      <c r="D582" s="6" t="s">
        <v>31</v>
      </c>
      <c r="E582" s="7"/>
      <c r="F582" s="7" t="s">
        <v>2957</v>
      </c>
      <c r="G582" s="6">
        <v>2030</v>
      </c>
      <c r="H582" s="7" t="s">
        <v>2958</v>
      </c>
      <c r="I582" s="7" t="s">
        <v>34</v>
      </c>
      <c r="J582" s="8" t="s">
        <v>2959</v>
      </c>
      <c r="K582" s="7" t="s">
        <v>1944</v>
      </c>
      <c r="L582" s="7" t="s">
        <v>1945</v>
      </c>
      <c r="M582" s="7" t="s">
        <v>2960</v>
      </c>
      <c r="N582" s="6">
        <v>0</v>
      </c>
      <c r="O582" s="6">
        <v>4</v>
      </c>
      <c r="P582" s="6">
        <v>0</v>
      </c>
      <c r="Q582" s="6" t="s">
        <v>31</v>
      </c>
      <c r="R582" s="6"/>
      <c r="S582" s="6"/>
      <c r="T582" s="7"/>
      <c r="U582" s="7"/>
      <c r="V582" s="6">
        <v>0</v>
      </c>
      <c r="W582" s="6">
        <v>4</v>
      </c>
      <c r="X582" s="8" t="s">
        <v>1947</v>
      </c>
      <c r="Y582" s="6">
        <v>6</v>
      </c>
      <c r="Z582" s="9"/>
      <c r="AA582" s="10" t="str">
        <f t="shared" si="16"/>
        <v/>
      </c>
      <c r="AB582" s="10"/>
      <c r="AC582" s="11"/>
      <c r="AD582" s="11"/>
    </row>
    <row r="583" spans="1:30" ht="15.75" customHeight="1">
      <c r="A583" s="6">
        <v>959</v>
      </c>
      <c r="B583" s="7" t="s">
        <v>2961</v>
      </c>
      <c r="C583" s="6">
        <v>695000</v>
      </c>
      <c r="D583" s="6" t="s">
        <v>31</v>
      </c>
      <c r="E583" s="7"/>
      <c r="F583" s="7" t="s">
        <v>2962</v>
      </c>
      <c r="G583" s="6">
        <v>2030</v>
      </c>
      <c r="H583" s="7" t="s">
        <v>2963</v>
      </c>
      <c r="I583" s="7" t="s">
        <v>34</v>
      </c>
      <c r="J583" s="8" t="s">
        <v>2964</v>
      </c>
      <c r="K583" s="7" t="s">
        <v>1944</v>
      </c>
      <c r="L583" s="7" t="s">
        <v>1945</v>
      </c>
      <c r="M583" s="7" t="s">
        <v>2077</v>
      </c>
      <c r="N583" s="6">
        <v>0</v>
      </c>
      <c r="O583" s="6">
        <v>4</v>
      </c>
      <c r="P583" s="6">
        <v>0</v>
      </c>
      <c r="Q583" s="6" t="s">
        <v>31</v>
      </c>
      <c r="R583" s="6"/>
      <c r="S583" s="6"/>
      <c r="T583" s="7"/>
      <c r="U583" s="7"/>
      <c r="V583" s="6">
        <v>0</v>
      </c>
      <c r="W583" s="6">
        <v>13</v>
      </c>
      <c r="X583" s="8" t="s">
        <v>1947</v>
      </c>
      <c r="Y583" s="6">
        <v>6</v>
      </c>
      <c r="Z583" s="9"/>
      <c r="AA583" s="10" t="str">
        <f t="shared" si="16"/>
        <v/>
      </c>
      <c r="AB583" s="10"/>
      <c r="AC583" s="11"/>
      <c r="AD583" s="11"/>
    </row>
    <row r="584" spans="1:30" ht="15.75" customHeight="1">
      <c r="A584" s="6">
        <v>960</v>
      </c>
      <c r="B584" s="7" t="s">
        <v>2965</v>
      </c>
      <c r="C584" s="6">
        <v>695000</v>
      </c>
      <c r="D584" s="6" t="s">
        <v>31</v>
      </c>
      <c r="E584" s="7"/>
      <c r="F584" s="7" t="s">
        <v>2966</v>
      </c>
      <c r="G584" s="6">
        <v>2033</v>
      </c>
      <c r="H584" s="7" t="s">
        <v>2967</v>
      </c>
      <c r="I584" s="7" t="s">
        <v>34</v>
      </c>
      <c r="J584" s="8" t="s">
        <v>2968</v>
      </c>
      <c r="K584" s="7" t="s">
        <v>1944</v>
      </c>
      <c r="L584" s="7" t="s">
        <v>1945</v>
      </c>
      <c r="M584" s="7" t="s">
        <v>2969</v>
      </c>
      <c r="N584" s="6">
        <v>0</v>
      </c>
      <c r="O584" s="6">
        <v>4</v>
      </c>
      <c r="P584" s="6">
        <v>0</v>
      </c>
      <c r="Q584" s="6" t="s">
        <v>31</v>
      </c>
      <c r="R584" s="6"/>
      <c r="S584" s="6"/>
      <c r="T584" s="7"/>
      <c r="U584" s="7"/>
      <c r="V584" s="6">
        <v>0</v>
      </c>
      <c r="W584" s="6">
        <v>13</v>
      </c>
      <c r="X584" s="8" t="s">
        <v>1947</v>
      </c>
      <c r="Y584" s="6">
        <v>5</v>
      </c>
      <c r="Z584" s="9"/>
      <c r="AA584" s="10" t="str">
        <f t="shared" si="16"/>
        <v/>
      </c>
      <c r="AB584" s="10"/>
      <c r="AC584" s="11"/>
      <c r="AD584" s="11"/>
    </row>
    <row r="585" spans="1:30" ht="15.75" customHeight="1">
      <c r="A585" s="6">
        <v>962</v>
      </c>
      <c r="B585" s="7" t="s">
        <v>2970</v>
      </c>
      <c r="C585" s="6">
        <v>815000</v>
      </c>
      <c r="D585" s="6" t="s">
        <v>31</v>
      </c>
      <c r="E585" s="7"/>
      <c r="F585" s="7" t="s">
        <v>2971</v>
      </c>
      <c r="G585" s="6">
        <v>2057</v>
      </c>
      <c r="H585" s="7" t="s">
        <v>2972</v>
      </c>
      <c r="I585" s="7" t="s">
        <v>34</v>
      </c>
      <c r="J585" s="8" t="s">
        <v>2973</v>
      </c>
      <c r="K585" s="7" t="s">
        <v>1944</v>
      </c>
      <c r="L585" s="7" t="s">
        <v>1945</v>
      </c>
      <c r="M585" s="7" t="s">
        <v>2974</v>
      </c>
      <c r="N585" s="6">
        <v>0</v>
      </c>
      <c r="O585" s="6">
        <v>4</v>
      </c>
      <c r="P585" s="6">
        <v>0</v>
      </c>
      <c r="Q585" s="6" t="s">
        <v>31</v>
      </c>
      <c r="R585" s="6"/>
      <c r="S585" s="6"/>
      <c r="T585" s="7"/>
      <c r="U585" s="7"/>
      <c r="V585" s="6">
        <v>0</v>
      </c>
      <c r="W585" s="6">
        <v>5</v>
      </c>
      <c r="X585" s="8" t="s">
        <v>1947</v>
      </c>
      <c r="Y585" s="6">
        <v>4</v>
      </c>
      <c r="Z585" s="9"/>
      <c r="AA585" s="10" t="str">
        <f t="shared" si="16"/>
        <v/>
      </c>
      <c r="AB585" s="10"/>
      <c r="AC585" s="11"/>
      <c r="AD585" s="11"/>
    </row>
    <row r="586" spans="1:30" ht="15.75" customHeight="1">
      <c r="A586" s="6">
        <v>965</v>
      </c>
      <c r="B586" s="7" t="s">
        <v>2687</v>
      </c>
      <c r="C586" s="6">
        <v>3098000</v>
      </c>
      <c r="D586" s="6" t="s">
        <v>31</v>
      </c>
      <c r="E586" s="7"/>
      <c r="F586" s="7" t="s">
        <v>2975</v>
      </c>
      <c r="G586" s="6">
        <v>924</v>
      </c>
      <c r="H586" s="7" t="s">
        <v>2976</v>
      </c>
      <c r="I586" s="7" t="s">
        <v>34</v>
      </c>
      <c r="J586" s="8" t="s">
        <v>2977</v>
      </c>
      <c r="K586" s="7" t="s">
        <v>905</v>
      </c>
      <c r="L586" s="7" t="s">
        <v>906</v>
      </c>
      <c r="M586" s="7" t="s">
        <v>2295</v>
      </c>
      <c r="N586" s="6">
        <v>0</v>
      </c>
      <c r="O586" s="6">
        <v>5</v>
      </c>
      <c r="P586" s="6">
        <v>0</v>
      </c>
      <c r="Q586" s="6" t="s">
        <v>31</v>
      </c>
      <c r="R586" s="6"/>
      <c r="S586" s="6"/>
      <c r="T586" s="7"/>
      <c r="U586" s="7"/>
      <c r="V586" s="6">
        <v>0</v>
      </c>
      <c r="W586" s="6">
        <v>90</v>
      </c>
      <c r="X586" s="8" t="s">
        <v>908</v>
      </c>
      <c r="Y586" s="6">
        <v>11</v>
      </c>
      <c r="Z586" s="9"/>
      <c r="AA586" s="10" t="str">
        <f t="shared" si="16"/>
        <v/>
      </c>
      <c r="AB586" s="10"/>
      <c r="AC586" s="11"/>
      <c r="AD586" s="11"/>
    </row>
    <row r="587" spans="1:30" ht="15.75" customHeight="1">
      <c r="A587" s="6">
        <v>966</v>
      </c>
      <c r="B587" s="7" t="s">
        <v>2978</v>
      </c>
      <c r="C587" s="6">
        <v>3100000</v>
      </c>
      <c r="D587" s="6" t="s">
        <v>31</v>
      </c>
      <c r="E587" s="7"/>
      <c r="F587" s="7" t="s">
        <v>2979</v>
      </c>
      <c r="G587" s="6">
        <v>2632</v>
      </c>
      <c r="H587" s="7" t="s">
        <v>2980</v>
      </c>
      <c r="I587" s="7" t="s">
        <v>34</v>
      </c>
      <c r="J587" s="8" t="s">
        <v>2981</v>
      </c>
      <c r="K587" s="7" t="s">
        <v>1944</v>
      </c>
      <c r="L587" s="7" t="s">
        <v>1945</v>
      </c>
      <c r="M587" s="7" t="s">
        <v>2982</v>
      </c>
      <c r="N587" s="6">
        <v>0</v>
      </c>
      <c r="O587" s="6">
        <v>4</v>
      </c>
      <c r="P587" s="6">
        <v>0</v>
      </c>
      <c r="Q587" s="6" t="s">
        <v>31</v>
      </c>
      <c r="R587" s="6"/>
      <c r="S587" s="6"/>
      <c r="T587" s="7"/>
      <c r="U587" s="7"/>
      <c r="V587" s="6">
        <v>0</v>
      </c>
      <c r="W587" s="6">
        <v>18</v>
      </c>
      <c r="X587" s="8" t="s">
        <v>1947</v>
      </c>
      <c r="Y587" s="6">
        <v>8</v>
      </c>
      <c r="Z587" s="9"/>
      <c r="AA587" s="10" t="str">
        <f t="shared" si="16"/>
        <v/>
      </c>
      <c r="AB587" s="10"/>
      <c r="AC587" s="11"/>
      <c r="AD587" s="11"/>
    </row>
    <row r="588" spans="1:30" ht="15.75" customHeight="1">
      <c r="A588" s="6">
        <v>968</v>
      </c>
      <c r="B588" s="7" t="s">
        <v>2983</v>
      </c>
      <c r="C588" s="6">
        <v>815000</v>
      </c>
      <c r="D588" s="6" t="s">
        <v>31</v>
      </c>
      <c r="E588" s="7"/>
      <c r="F588" s="7" t="s">
        <v>2984</v>
      </c>
      <c r="G588" s="6">
        <v>2056</v>
      </c>
      <c r="H588" s="7" t="s">
        <v>2985</v>
      </c>
      <c r="I588" s="7" t="s">
        <v>34</v>
      </c>
      <c r="J588" s="8" t="s">
        <v>2986</v>
      </c>
      <c r="K588" s="7" t="s">
        <v>1944</v>
      </c>
      <c r="L588" s="7" t="s">
        <v>1945</v>
      </c>
      <c r="M588" s="7" t="s">
        <v>2987</v>
      </c>
      <c r="N588" s="6">
        <v>0</v>
      </c>
      <c r="O588" s="6">
        <v>4</v>
      </c>
      <c r="P588" s="6">
        <v>0</v>
      </c>
      <c r="Q588" s="6" t="s">
        <v>31</v>
      </c>
      <c r="R588" s="6"/>
      <c r="S588" s="6"/>
      <c r="T588" s="7"/>
      <c r="U588" s="7"/>
      <c r="V588" s="6">
        <v>0</v>
      </c>
      <c r="W588" s="6">
        <v>2</v>
      </c>
      <c r="X588" s="8" t="s">
        <v>1947</v>
      </c>
      <c r="Y588" s="6">
        <v>4</v>
      </c>
      <c r="Z588" s="9"/>
      <c r="AA588" s="10" t="str">
        <f t="shared" si="16"/>
        <v/>
      </c>
      <c r="AB588" s="10"/>
      <c r="AC588" s="11"/>
      <c r="AD588" s="11"/>
    </row>
    <row r="589" spans="1:30" ht="15.75" customHeight="1">
      <c r="A589" s="6">
        <v>970</v>
      </c>
      <c r="B589" s="7" t="s">
        <v>2988</v>
      </c>
      <c r="C589" s="6">
        <v>3120000</v>
      </c>
      <c r="D589" s="6" t="s">
        <v>31</v>
      </c>
      <c r="E589" s="7"/>
      <c r="F589" s="7" t="s">
        <v>2989</v>
      </c>
      <c r="G589" s="6">
        <v>2091</v>
      </c>
      <c r="H589" s="7" t="s">
        <v>2183</v>
      </c>
      <c r="I589" s="7" t="s">
        <v>34</v>
      </c>
      <c r="J589" s="8" t="s">
        <v>2990</v>
      </c>
      <c r="K589" s="7" t="s">
        <v>1142</v>
      </c>
      <c r="L589" s="7" t="s">
        <v>1143</v>
      </c>
      <c r="M589" s="7" t="s">
        <v>2991</v>
      </c>
      <c r="N589" s="6">
        <v>0</v>
      </c>
      <c r="O589" s="6">
        <v>15</v>
      </c>
      <c r="P589" s="6">
        <v>0</v>
      </c>
      <c r="Q589" s="6" t="s">
        <v>31</v>
      </c>
      <c r="R589" s="6"/>
      <c r="S589" s="6"/>
      <c r="T589" s="7"/>
      <c r="U589" s="7"/>
      <c r="V589" s="6">
        <v>1</v>
      </c>
      <c r="W589" s="6">
        <v>24</v>
      </c>
      <c r="X589" s="8" t="s">
        <v>1145</v>
      </c>
      <c r="Y589" s="6">
        <v>4</v>
      </c>
      <c r="Z589" s="9"/>
      <c r="AA589" s="10" t="str">
        <f t="shared" si="16"/>
        <v/>
      </c>
      <c r="AB589" s="10"/>
      <c r="AC589" s="11"/>
      <c r="AD589" s="11"/>
    </row>
    <row r="590" spans="1:30" ht="15.75" customHeight="1">
      <c r="A590" s="6">
        <v>978</v>
      </c>
      <c r="B590" s="7" t="s">
        <v>2992</v>
      </c>
      <c r="C590" s="6">
        <v>1015000</v>
      </c>
      <c r="D590" s="6" t="s">
        <v>31</v>
      </c>
      <c r="E590" s="7"/>
      <c r="F590" s="7" t="s">
        <v>2993</v>
      </c>
      <c r="G590" s="6">
        <v>2293</v>
      </c>
      <c r="H590" s="7" t="s">
        <v>2994</v>
      </c>
      <c r="I590" s="7" t="s">
        <v>34</v>
      </c>
      <c r="J590" s="8" t="s">
        <v>2995</v>
      </c>
      <c r="K590" s="7" t="s">
        <v>1944</v>
      </c>
      <c r="L590" s="7" t="s">
        <v>1945</v>
      </c>
      <c r="M590" s="7" t="s">
        <v>199</v>
      </c>
      <c r="N590" s="6">
        <v>0</v>
      </c>
      <c r="O590" s="6">
        <v>4</v>
      </c>
      <c r="P590" s="6">
        <v>0</v>
      </c>
      <c r="Q590" s="6" t="s">
        <v>31</v>
      </c>
      <c r="R590" s="6"/>
      <c r="S590" s="6"/>
      <c r="T590" s="7"/>
      <c r="U590" s="7"/>
      <c r="V590" s="6">
        <v>0</v>
      </c>
      <c r="W590" s="6">
        <v>21</v>
      </c>
      <c r="X590" s="8" t="s">
        <v>1947</v>
      </c>
      <c r="Y590" s="6">
        <v>8</v>
      </c>
      <c r="Z590" s="9"/>
      <c r="AA590" s="10" t="str">
        <f t="shared" si="16"/>
        <v/>
      </c>
      <c r="AB590" s="10"/>
      <c r="AC590" s="11"/>
      <c r="AD590" s="11"/>
    </row>
    <row r="591" spans="1:30" ht="15.75" customHeight="1">
      <c r="A591" s="6">
        <v>980</v>
      </c>
      <c r="B591" s="7" t="s">
        <v>2996</v>
      </c>
      <c r="C591" s="6">
        <v>6890000</v>
      </c>
      <c r="D591" s="6" t="s">
        <v>31</v>
      </c>
      <c r="E591" s="7"/>
      <c r="F591" s="7" t="s">
        <v>2997</v>
      </c>
      <c r="G591" s="6">
        <v>1740</v>
      </c>
      <c r="H591" s="7" t="s">
        <v>1135</v>
      </c>
      <c r="I591" s="7" t="s">
        <v>34</v>
      </c>
      <c r="J591" s="8" t="s">
        <v>2998</v>
      </c>
      <c r="K591" s="7" t="s">
        <v>829</v>
      </c>
      <c r="L591" s="7" t="s">
        <v>830</v>
      </c>
      <c r="M591" s="7" t="s">
        <v>2999</v>
      </c>
      <c r="N591" s="6">
        <v>0</v>
      </c>
      <c r="O591" s="6">
        <v>3</v>
      </c>
      <c r="P591" s="6">
        <v>0</v>
      </c>
      <c r="Q591" s="6" t="s">
        <v>31</v>
      </c>
      <c r="R591" s="6"/>
      <c r="S591" s="6"/>
      <c r="T591" s="7"/>
      <c r="U591" s="7"/>
      <c r="V591" s="6">
        <v>3</v>
      </c>
      <c r="W591" s="6">
        <v>2785</v>
      </c>
      <c r="X591" s="8" t="s">
        <v>832</v>
      </c>
      <c r="Y591" s="6">
        <v>5</v>
      </c>
      <c r="Z591" s="9"/>
      <c r="AA591" s="10" t="str">
        <f t="shared" si="16"/>
        <v/>
      </c>
      <c r="AB591" s="10"/>
      <c r="AC591" s="11"/>
      <c r="AD591" s="11"/>
    </row>
    <row r="592" spans="1:30" ht="15.75" customHeight="1">
      <c r="A592" s="6">
        <v>982</v>
      </c>
      <c r="B592" s="7" t="s">
        <v>3000</v>
      </c>
      <c r="C592" s="6">
        <v>2148000</v>
      </c>
      <c r="D592" s="6" t="s">
        <v>31</v>
      </c>
      <c r="E592" s="7"/>
      <c r="F592" s="7" t="s">
        <v>3001</v>
      </c>
      <c r="G592" s="6">
        <v>985</v>
      </c>
      <c r="H592" s="7" t="s">
        <v>3002</v>
      </c>
      <c r="I592" s="7" t="s">
        <v>34</v>
      </c>
      <c r="J592" s="8" t="s">
        <v>3003</v>
      </c>
      <c r="K592" s="7" t="s">
        <v>2903</v>
      </c>
      <c r="L592" s="7" t="s">
        <v>2904</v>
      </c>
      <c r="M592" s="7" t="s">
        <v>3004</v>
      </c>
      <c r="N592" s="6">
        <v>0</v>
      </c>
      <c r="O592" s="6">
        <v>9</v>
      </c>
      <c r="P592" s="6">
        <v>0</v>
      </c>
      <c r="Q592" s="6" t="s">
        <v>31</v>
      </c>
      <c r="R592" s="6"/>
      <c r="S592" s="6"/>
      <c r="T592" s="7"/>
      <c r="U592" s="7"/>
      <c r="V592" s="6">
        <v>1</v>
      </c>
      <c r="W592" s="6">
        <v>553</v>
      </c>
      <c r="X592" s="8" t="s">
        <v>2906</v>
      </c>
      <c r="Y592" s="6">
        <v>4</v>
      </c>
      <c r="Z592" s="9"/>
      <c r="AA592" s="10" t="str">
        <f t="shared" si="16"/>
        <v/>
      </c>
      <c r="AB592" s="10"/>
      <c r="AC592" s="11"/>
      <c r="AD592" s="11"/>
    </row>
    <row r="593" spans="1:30" ht="15.75" customHeight="1">
      <c r="A593" s="6">
        <v>992</v>
      </c>
      <c r="B593" s="7" t="s">
        <v>3005</v>
      </c>
      <c r="C593" s="6">
        <v>8800000</v>
      </c>
      <c r="D593" s="6" t="s">
        <v>31</v>
      </c>
      <c r="E593" s="7"/>
      <c r="F593" s="7" t="s">
        <v>3006</v>
      </c>
      <c r="G593" s="6">
        <v>953</v>
      </c>
      <c r="H593" s="7" t="s">
        <v>3007</v>
      </c>
      <c r="I593" s="7" t="s">
        <v>34</v>
      </c>
      <c r="J593" s="8" t="s">
        <v>3008</v>
      </c>
      <c r="K593" s="7" t="s">
        <v>2903</v>
      </c>
      <c r="L593" s="7" t="s">
        <v>2904</v>
      </c>
      <c r="M593" s="7" t="s">
        <v>3009</v>
      </c>
      <c r="N593" s="6">
        <v>0</v>
      </c>
      <c r="O593" s="6">
        <v>9</v>
      </c>
      <c r="P593" s="6">
        <v>0</v>
      </c>
      <c r="Q593" s="6" t="s">
        <v>31</v>
      </c>
      <c r="R593" s="6"/>
      <c r="S593" s="6"/>
      <c r="T593" s="7"/>
      <c r="U593" s="7"/>
      <c r="V593" s="6">
        <v>405</v>
      </c>
      <c r="W593" s="6">
        <v>20767</v>
      </c>
      <c r="X593" s="8" t="s">
        <v>2906</v>
      </c>
      <c r="Y593" s="6">
        <v>6</v>
      </c>
      <c r="Z593" s="9"/>
      <c r="AA593" s="10" t="str">
        <f t="shared" si="16"/>
        <v/>
      </c>
      <c r="AB593" s="10"/>
      <c r="AC593" s="11"/>
      <c r="AD593" s="11"/>
    </row>
    <row r="594" spans="1:30" ht="15.75" customHeight="1">
      <c r="A594" s="6">
        <v>993</v>
      </c>
      <c r="B594" s="7" t="s">
        <v>3010</v>
      </c>
      <c r="C594" s="6">
        <v>72000</v>
      </c>
      <c r="D594" s="6" t="s">
        <v>31</v>
      </c>
      <c r="E594" s="7"/>
      <c r="F594" s="7" t="s">
        <v>3011</v>
      </c>
      <c r="G594" s="6">
        <v>1162</v>
      </c>
      <c r="H594" s="7" t="s">
        <v>3012</v>
      </c>
      <c r="I594" s="7" t="s">
        <v>34</v>
      </c>
      <c r="J594" s="8" t="s">
        <v>3013</v>
      </c>
      <c r="K594" s="7" t="s">
        <v>988</v>
      </c>
      <c r="L594" s="7" t="s">
        <v>989</v>
      </c>
      <c r="M594" s="7" t="s">
        <v>990</v>
      </c>
      <c r="N594" s="6">
        <v>0</v>
      </c>
      <c r="O594" s="6">
        <v>62</v>
      </c>
      <c r="P594" s="6">
        <v>1</v>
      </c>
      <c r="Q594" s="6" t="s">
        <v>31</v>
      </c>
      <c r="R594" s="6"/>
      <c r="S594" s="6"/>
      <c r="T594" s="7"/>
      <c r="U594" s="7"/>
      <c r="V594" s="6">
        <v>2</v>
      </c>
      <c r="W594" s="6">
        <v>9</v>
      </c>
      <c r="X594" s="8" t="s">
        <v>991</v>
      </c>
      <c r="Y594" s="6">
        <v>10</v>
      </c>
      <c r="Z594" s="9"/>
      <c r="AA594" s="10" t="str">
        <f t="shared" si="16"/>
        <v/>
      </c>
      <c r="AB594" s="10"/>
      <c r="AC594" s="11"/>
      <c r="AD594" s="11"/>
    </row>
    <row r="595" spans="1:30" ht="15.75" customHeight="1">
      <c r="A595" s="6">
        <v>994</v>
      </c>
      <c r="B595" s="7" t="s">
        <v>3014</v>
      </c>
      <c r="C595" s="6">
        <v>72000</v>
      </c>
      <c r="D595" s="6" t="s">
        <v>31</v>
      </c>
      <c r="E595" s="7"/>
      <c r="F595" s="7" t="s">
        <v>3015</v>
      </c>
      <c r="G595" s="6">
        <v>1159</v>
      </c>
      <c r="H595" s="7" t="s">
        <v>3016</v>
      </c>
      <c r="I595" s="7" t="s">
        <v>34</v>
      </c>
      <c r="J595" s="8" t="s">
        <v>3017</v>
      </c>
      <c r="K595" s="7" t="s">
        <v>988</v>
      </c>
      <c r="L595" s="7" t="s">
        <v>989</v>
      </c>
      <c r="M595" s="7" t="s">
        <v>2760</v>
      </c>
      <c r="N595" s="6">
        <v>0</v>
      </c>
      <c r="O595" s="6">
        <v>62</v>
      </c>
      <c r="P595" s="6">
        <v>1</v>
      </c>
      <c r="Q595" s="6" t="s">
        <v>31</v>
      </c>
      <c r="R595" s="6"/>
      <c r="S595" s="6"/>
      <c r="T595" s="7"/>
      <c r="U595" s="7"/>
      <c r="V595" s="6">
        <v>1</v>
      </c>
      <c r="W595" s="6">
        <v>9</v>
      </c>
      <c r="X595" s="8" t="s">
        <v>991</v>
      </c>
      <c r="Y595" s="6">
        <v>10</v>
      </c>
      <c r="Z595" s="9"/>
      <c r="AA595" s="10" t="str">
        <f t="shared" si="16"/>
        <v/>
      </c>
      <c r="AB595" s="10"/>
      <c r="AC595" s="11"/>
      <c r="AD595" s="11"/>
    </row>
    <row r="596" spans="1:30" ht="15.75" customHeight="1">
      <c r="A596" s="6">
        <v>1000</v>
      </c>
      <c r="B596" s="7" t="s">
        <v>3018</v>
      </c>
      <c r="C596" s="6">
        <v>94000</v>
      </c>
      <c r="D596" s="6" t="s">
        <v>31</v>
      </c>
      <c r="E596" s="7"/>
      <c r="F596" s="7" t="s">
        <v>3019</v>
      </c>
      <c r="G596" s="6">
        <v>1161</v>
      </c>
      <c r="H596" s="7" t="s">
        <v>3020</v>
      </c>
      <c r="I596" s="7" t="s">
        <v>34</v>
      </c>
      <c r="J596" s="8" t="s">
        <v>3021</v>
      </c>
      <c r="K596" s="7" t="s">
        <v>988</v>
      </c>
      <c r="L596" s="7" t="s">
        <v>989</v>
      </c>
      <c r="M596" s="7" t="s">
        <v>990</v>
      </c>
      <c r="N596" s="6">
        <v>0</v>
      </c>
      <c r="O596" s="6">
        <v>62</v>
      </c>
      <c r="P596" s="6">
        <v>1</v>
      </c>
      <c r="Q596" s="6" t="s">
        <v>31</v>
      </c>
      <c r="R596" s="6"/>
      <c r="S596" s="6"/>
      <c r="T596" s="7"/>
      <c r="U596" s="7"/>
      <c r="V596" s="6">
        <v>0</v>
      </c>
      <c r="W596" s="6">
        <v>9</v>
      </c>
      <c r="X596" s="8" t="s">
        <v>991</v>
      </c>
      <c r="Y596" s="6">
        <v>11</v>
      </c>
      <c r="Z596" s="9"/>
      <c r="AA596" s="10" t="str">
        <f t="shared" si="16"/>
        <v/>
      </c>
      <c r="AB596" s="10"/>
      <c r="AC596" s="11"/>
      <c r="AD596" s="11"/>
    </row>
    <row r="597" spans="1:30" ht="15.75" customHeight="1">
      <c r="A597" s="15"/>
      <c r="C597" s="15"/>
      <c r="D597" s="15"/>
      <c r="G597" s="15"/>
      <c r="N597" s="15"/>
      <c r="O597" s="15"/>
      <c r="P597" s="15"/>
      <c r="Q597" s="15"/>
      <c r="R597" s="16"/>
      <c r="S597" s="15"/>
      <c r="V597" s="15"/>
      <c r="W597" s="15"/>
      <c r="Y597" s="15"/>
      <c r="Z597" s="9"/>
      <c r="AA597" s="10" t="str">
        <f t="shared" si="16"/>
        <v/>
      </c>
      <c r="AB597" s="10"/>
      <c r="AC597" s="11"/>
      <c r="AD597" s="11"/>
    </row>
    <row r="598" spans="1:30" ht="15.75" customHeight="1">
      <c r="A598" s="15"/>
      <c r="C598" s="15"/>
      <c r="D598" s="15"/>
      <c r="G598" s="15"/>
      <c r="N598" s="15"/>
      <c r="O598" s="15"/>
      <c r="P598" s="15"/>
      <c r="Q598" s="15"/>
      <c r="R598" s="16"/>
      <c r="S598" s="15"/>
      <c r="V598" s="15"/>
      <c r="W598" s="15"/>
      <c r="Y598" s="15"/>
      <c r="Z598" s="9"/>
      <c r="AA598" s="10" t="str">
        <f t="shared" si="16"/>
        <v/>
      </c>
      <c r="AB598" s="10"/>
      <c r="AC598" s="11"/>
      <c r="AD598" s="11"/>
    </row>
    <row r="599" spans="1:30" ht="15.75" customHeight="1">
      <c r="A599" s="15"/>
      <c r="C599" s="15"/>
      <c r="D599" s="15"/>
      <c r="G599" s="15"/>
      <c r="N599" s="15"/>
      <c r="O599" s="15"/>
      <c r="P599" s="15"/>
      <c r="Q599" s="15"/>
      <c r="R599" s="16"/>
      <c r="S599" s="15"/>
      <c r="V599" s="15"/>
      <c r="W599" s="15"/>
      <c r="Y599" s="15"/>
      <c r="Z599" s="9"/>
      <c r="AA599" s="10" t="str">
        <f t="shared" si="16"/>
        <v/>
      </c>
      <c r="AB599" s="10"/>
      <c r="AC599" s="11"/>
      <c r="AD599" s="11"/>
    </row>
    <row r="600" spans="1:30" ht="15.75" customHeight="1">
      <c r="A600" s="15"/>
      <c r="C600" s="15"/>
      <c r="D600" s="15"/>
      <c r="G600" s="15"/>
      <c r="N600" s="15"/>
      <c r="O600" s="15"/>
      <c r="P600" s="15"/>
      <c r="Q600" s="15"/>
      <c r="R600" s="16"/>
      <c r="S600" s="15"/>
      <c r="V600" s="15"/>
      <c r="W600" s="15"/>
      <c r="Y600" s="15"/>
      <c r="Z600" s="9"/>
      <c r="AA600" s="10" t="str">
        <f t="shared" si="16"/>
        <v/>
      </c>
      <c r="AB600" s="10"/>
      <c r="AC600" s="11"/>
      <c r="AD600" s="11"/>
    </row>
    <row r="601" spans="1:30" ht="15.75" customHeight="1">
      <c r="A601" s="15"/>
      <c r="C601" s="15"/>
      <c r="D601" s="15"/>
      <c r="G601" s="15"/>
      <c r="N601" s="15"/>
      <c r="O601" s="15"/>
      <c r="P601" s="15"/>
      <c r="Q601" s="15"/>
      <c r="R601" s="16"/>
      <c r="S601" s="15"/>
      <c r="V601" s="15"/>
      <c r="W601" s="15"/>
      <c r="Y601" s="15"/>
      <c r="Z601" s="9"/>
      <c r="AA601" s="10" t="str">
        <f t="shared" si="16"/>
        <v/>
      </c>
      <c r="AB601" s="10"/>
      <c r="AC601" s="11"/>
      <c r="AD601" s="11"/>
    </row>
    <row r="602" spans="1:30" ht="15.75" customHeight="1">
      <c r="A602" s="15"/>
      <c r="C602" s="15"/>
      <c r="D602" s="15"/>
      <c r="G602" s="15"/>
      <c r="N602" s="15"/>
      <c r="O602" s="15"/>
      <c r="P602" s="15"/>
      <c r="Q602" s="15"/>
      <c r="R602" s="16"/>
      <c r="S602" s="15"/>
      <c r="V602" s="15"/>
      <c r="W602" s="15"/>
      <c r="Y602" s="15"/>
      <c r="Z602" s="9"/>
      <c r="AA602" s="10" t="str">
        <f t="shared" si="16"/>
        <v/>
      </c>
      <c r="AB602" s="10"/>
      <c r="AC602" s="11"/>
      <c r="AD602" s="11"/>
    </row>
    <row r="603" spans="1:30" ht="15.75" customHeight="1">
      <c r="A603" s="15"/>
      <c r="C603" s="15"/>
      <c r="D603" s="15"/>
      <c r="G603" s="15"/>
      <c r="N603" s="15"/>
      <c r="O603" s="15"/>
      <c r="P603" s="15"/>
      <c r="Q603" s="15"/>
      <c r="R603" s="16"/>
      <c r="S603" s="15"/>
      <c r="V603" s="15"/>
      <c r="W603" s="15"/>
      <c r="Y603" s="15"/>
      <c r="Z603" s="9"/>
      <c r="AA603" s="10" t="str">
        <f t="shared" si="16"/>
        <v/>
      </c>
      <c r="AB603" s="10"/>
      <c r="AC603" s="11"/>
      <c r="AD603" s="11"/>
    </row>
    <row r="604" spans="1:30" ht="15.75" customHeight="1">
      <c r="A604" s="15"/>
      <c r="C604" s="15"/>
      <c r="D604" s="15"/>
      <c r="G604" s="15"/>
      <c r="N604" s="15"/>
      <c r="O604" s="15"/>
      <c r="P604" s="15"/>
      <c r="Q604" s="15"/>
      <c r="R604" s="16"/>
      <c r="S604" s="15"/>
      <c r="V604" s="15"/>
      <c r="W604" s="15"/>
      <c r="Y604" s="15"/>
      <c r="Z604" s="9"/>
      <c r="AA604" s="10" t="str">
        <f t="shared" si="16"/>
        <v/>
      </c>
      <c r="AB604" s="10"/>
      <c r="AC604" s="11"/>
      <c r="AD604" s="11"/>
    </row>
    <row r="605" spans="1:30" ht="15.75" customHeight="1">
      <c r="A605" s="15"/>
      <c r="C605" s="15"/>
      <c r="D605" s="15"/>
      <c r="G605" s="15"/>
      <c r="N605" s="15"/>
      <c r="O605" s="15"/>
      <c r="P605" s="15"/>
      <c r="Q605" s="15"/>
      <c r="R605" s="16"/>
      <c r="S605" s="15"/>
      <c r="V605" s="15"/>
      <c r="W605" s="15"/>
      <c r="Y605" s="15"/>
      <c r="Z605" s="9"/>
      <c r="AA605" s="10" t="str">
        <f t="shared" si="16"/>
        <v/>
      </c>
      <c r="AB605" s="10"/>
      <c r="AC605" s="11"/>
      <c r="AD605" s="11"/>
    </row>
    <row r="606" spans="1:30" ht="15.75" customHeight="1">
      <c r="A606" s="15"/>
      <c r="C606" s="15"/>
      <c r="D606" s="15"/>
      <c r="G606" s="15"/>
      <c r="N606" s="15"/>
      <c r="O606" s="15"/>
      <c r="P606" s="15"/>
      <c r="Q606" s="15"/>
      <c r="R606" s="16"/>
      <c r="S606" s="15"/>
      <c r="V606" s="15"/>
      <c r="W606" s="15"/>
      <c r="Y606" s="15"/>
      <c r="Z606" s="9"/>
      <c r="AA606" s="10" t="str">
        <f t="shared" si="16"/>
        <v/>
      </c>
      <c r="AB606" s="10"/>
      <c r="AC606" s="11"/>
      <c r="AD606" s="11"/>
    </row>
    <row r="607" spans="1:30" ht="15.75" customHeight="1">
      <c r="A607" s="15"/>
      <c r="C607" s="15"/>
      <c r="D607" s="15"/>
      <c r="G607" s="15"/>
      <c r="N607" s="15"/>
      <c r="O607" s="15"/>
      <c r="P607" s="15"/>
      <c r="Q607" s="15"/>
      <c r="R607" s="16"/>
      <c r="S607" s="15"/>
      <c r="V607" s="15"/>
      <c r="W607" s="15"/>
      <c r="Y607" s="15"/>
      <c r="Z607" s="9"/>
      <c r="AA607" s="10" t="str">
        <f t="shared" si="16"/>
        <v/>
      </c>
      <c r="AB607" s="10"/>
      <c r="AC607" s="11"/>
      <c r="AD607" s="11"/>
    </row>
    <row r="608" spans="1:30" ht="15.75" customHeight="1">
      <c r="A608" s="15"/>
      <c r="C608" s="15"/>
      <c r="D608" s="15"/>
      <c r="G608" s="15"/>
      <c r="N608" s="15"/>
      <c r="O608" s="15"/>
      <c r="P608" s="15"/>
      <c r="Q608" s="15"/>
      <c r="R608" s="16"/>
      <c r="S608" s="15"/>
      <c r="V608" s="15"/>
      <c r="W608" s="15"/>
      <c r="Y608" s="15"/>
      <c r="Z608" s="9"/>
      <c r="AA608" s="10" t="str">
        <f t="shared" si="16"/>
        <v/>
      </c>
      <c r="AB608" s="10"/>
      <c r="AC608" s="11"/>
      <c r="AD608" s="11"/>
    </row>
    <row r="609" spans="1:30" ht="15.75" customHeight="1">
      <c r="A609" s="15"/>
      <c r="C609" s="15"/>
      <c r="D609" s="15"/>
      <c r="G609" s="15"/>
      <c r="N609" s="15"/>
      <c r="O609" s="15"/>
      <c r="P609" s="15"/>
      <c r="Q609" s="15"/>
      <c r="R609" s="16"/>
      <c r="S609" s="15"/>
      <c r="V609" s="15"/>
      <c r="W609" s="15"/>
      <c r="Y609" s="15"/>
      <c r="Z609" s="9"/>
      <c r="AA609" s="10" t="str">
        <f t="shared" si="16"/>
        <v/>
      </c>
      <c r="AB609" s="10"/>
      <c r="AC609" s="11"/>
      <c r="AD609" s="11"/>
    </row>
    <row r="610" spans="1:30" ht="15.75" customHeight="1">
      <c r="A610" s="15"/>
      <c r="C610" s="15"/>
      <c r="D610" s="15"/>
      <c r="G610" s="15"/>
      <c r="N610" s="15"/>
      <c r="O610" s="15"/>
      <c r="P610" s="15"/>
      <c r="Q610" s="15"/>
      <c r="R610" s="16"/>
      <c r="S610" s="15"/>
      <c r="V610" s="15"/>
      <c r="W610" s="15"/>
      <c r="Y610" s="15"/>
      <c r="Z610" s="9"/>
      <c r="AA610" s="10" t="str">
        <f t="shared" si="16"/>
        <v/>
      </c>
      <c r="AB610" s="10"/>
      <c r="AC610" s="11"/>
      <c r="AD610" s="11"/>
    </row>
    <row r="611" spans="1:30" ht="15.75" customHeight="1">
      <c r="A611" s="15"/>
      <c r="C611" s="15"/>
      <c r="D611" s="15"/>
      <c r="G611" s="15"/>
      <c r="N611" s="15"/>
      <c r="O611" s="15"/>
      <c r="P611" s="15"/>
      <c r="Q611" s="15"/>
      <c r="R611" s="16"/>
      <c r="S611" s="15"/>
      <c r="V611" s="15"/>
      <c r="W611" s="15"/>
      <c r="Y611" s="15"/>
      <c r="Z611" s="9"/>
      <c r="AA611" s="10" t="str">
        <f t="shared" si="16"/>
        <v/>
      </c>
      <c r="AB611" s="10"/>
      <c r="AC611" s="11"/>
      <c r="AD611" s="11"/>
    </row>
    <row r="612" spans="1:30" ht="15.75" customHeight="1">
      <c r="A612" s="15"/>
      <c r="C612" s="15"/>
      <c r="D612" s="15"/>
      <c r="G612" s="15"/>
      <c r="N612" s="15"/>
      <c r="O612" s="15"/>
      <c r="P612" s="15"/>
      <c r="Q612" s="15"/>
      <c r="R612" s="16"/>
      <c r="S612" s="15"/>
      <c r="V612" s="15"/>
      <c r="W612" s="15"/>
      <c r="Y612" s="15"/>
      <c r="Z612" s="9"/>
      <c r="AA612" s="10" t="str">
        <f t="shared" si="16"/>
        <v/>
      </c>
      <c r="AB612" s="10"/>
      <c r="AC612" s="11"/>
      <c r="AD612" s="11"/>
    </row>
    <row r="613" spans="1:30" ht="15.75" customHeight="1">
      <c r="A613" s="15"/>
      <c r="C613" s="15"/>
      <c r="D613" s="15"/>
      <c r="G613" s="15"/>
      <c r="N613" s="15"/>
      <c r="O613" s="15"/>
      <c r="P613" s="15"/>
      <c r="Q613" s="15"/>
      <c r="R613" s="16"/>
      <c r="S613" s="15"/>
      <c r="V613" s="15"/>
      <c r="W613" s="15"/>
      <c r="Y613" s="15"/>
      <c r="Z613" s="9"/>
      <c r="AA613" s="10" t="str">
        <f t="shared" si="16"/>
        <v/>
      </c>
      <c r="AB613" s="10"/>
      <c r="AC613" s="11"/>
      <c r="AD613" s="11"/>
    </row>
    <row r="614" spans="1:30" ht="15.75" customHeight="1">
      <c r="A614" s="15"/>
      <c r="C614" s="15"/>
      <c r="D614" s="15"/>
      <c r="G614" s="15"/>
      <c r="N614" s="15"/>
      <c r="O614" s="15"/>
      <c r="P614" s="15"/>
      <c r="Q614" s="15"/>
      <c r="R614" s="16"/>
      <c r="S614" s="15"/>
      <c r="V614" s="15"/>
      <c r="W614" s="15"/>
      <c r="Y614" s="15"/>
      <c r="Z614" s="9"/>
      <c r="AA614" s="10" t="str">
        <f t="shared" si="16"/>
        <v/>
      </c>
      <c r="AB614" s="10"/>
      <c r="AC614" s="11"/>
      <c r="AD614" s="11"/>
    </row>
    <row r="615" spans="1:30" ht="15.75" customHeight="1">
      <c r="A615" s="15"/>
      <c r="C615" s="15"/>
      <c r="D615" s="15"/>
      <c r="G615" s="15"/>
      <c r="N615" s="15"/>
      <c r="O615" s="15"/>
      <c r="P615" s="15"/>
      <c r="Q615" s="15"/>
      <c r="R615" s="16"/>
      <c r="S615" s="15"/>
      <c r="V615" s="15"/>
      <c r="W615" s="15"/>
      <c r="Y615" s="15"/>
      <c r="Z615" s="9"/>
      <c r="AA615" s="10" t="str">
        <f t="shared" si="16"/>
        <v/>
      </c>
      <c r="AB615" s="10"/>
      <c r="AC615" s="11"/>
      <c r="AD615" s="11"/>
    </row>
    <row r="616" spans="1:30" ht="15.75" customHeight="1">
      <c r="A616" s="15"/>
      <c r="C616" s="15"/>
      <c r="D616" s="15"/>
      <c r="G616" s="15"/>
      <c r="N616" s="15"/>
      <c r="O616" s="15"/>
      <c r="P616" s="15"/>
      <c r="Q616" s="15"/>
      <c r="R616" s="16"/>
      <c r="S616" s="15"/>
      <c r="V616" s="15"/>
      <c r="W616" s="15"/>
      <c r="Y616" s="15"/>
      <c r="Z616" s="9"/>
      <c r="AA616" s="10" t="str">
        <f t="shared" si="16"/>
        <v/>
      </c>
      <c r="AB616" s="10"/>
      <c r="AC616" s="11"/>
      <c r="AD616" s="11"/>
    </row>
    <row r="617" spans="1:30" ht="15.75" customHeight="1">
      <c r="A617" s="15"/>
      <c r="C617" s="15"/>
      <c r="D617" s="15"/>
      <c r="G617" s="15"/>
      <c r="N617" s="15"/>
      <c r="O617" s="15"/>
      <c r="P617" s="15"/>
      <c r="Q617" s="15"/>
      <c r="R617" s="16"/>
      <c r="S617" s="15"/>
      <c r="V617" s="15"/>
      <c r="W617" s="15"/>
      <c r="Y617" s="15"/>
      <c r="Z617" s="9"/>
      <c r="AA617" s="10" t="str">
        <f t="shared" si="16"/>
        <v/>
      </c>
      <c r="AB617" s="10"/>
      <c r="AC617" s="11"/>
      <c r="AD617" s="11"/>
    </row>
    <row r="618" spans="1:30" ht="15.75" customHeight="1">
      <c r="A618" s="15"/>
      <c r="C618" s="15"/>
      <c r="D618" s="15"/>
      <c r="G618" s="15"/>
      <c r="N618" s="15"/>
      <c r="O618" s="15"/>
      <c r="P618" s="15"/>
      <c r="Q618" s="15"/>
      <c r="R618" s="16"/>
      <c r="S618" s="15"/>
      <c r="V618" s="15"/>
      <c r="W618" s="15"/>
      <c r="Y618" s="15"/>
      <c r="Z618" s="9"/>
      <c r="AA618" s="10" t="str">
        <f t="shared" si="16"/>
        <v/>
      </c>
      <c r="AB618" s="10"/>
      <c r="AC618" s="11"/>
      <c r="AD618" s="11"/>
    </row>
    <row r="619" spans="1:30" ht="15.75" customHeight="1">
      <c r="A619" s="15"/>
      <c r="C619" s="15"/>
      <c r="D619" s="15"/>
      <c r="G619" s="15"/>
      <c r="N619" s="15"/>
      <c r="O619" s="15"/>
      <c r="P619" s="15"/>
      <c r="Q619" s="15"/>
      <c r="R619" s="16"/>
      <c r="S619" s="15"/>
      <c r="V619" s="15"/>
      <c r="W619" s="15"/>
      <c r="Y619" s="15"/>
      <c r="Z619" s="9"/>
      <c r="AA619" s="10" t="str">
        <f t="shared" si="16"/>
        <v/>
      </c>
      <c r="AB619" s="10"/>
      <c r="AC619" s="11"/>
      <c r="AD619" s="11"/>
    </row>
    <row r="620" spans="1:30" ht="15.75" customHeight="1">
      <c r="A620" s="15"/>
      <c r="C620" s="15"/>
      <c r="D620" s="15"/>
      <c r="G620" s="15"/>
      <c r="N620" s="15"/>
      <c r="O620" s="15"/>
      <c r="P620" s="15"/>
      <c r="Q620" s="15"/>
      <c r="R620" s="16"/>
      <c r="S620" s="15"/>
      <c r="V620" s="15"/>
      <c r="W620" s="15"/>
      <c r="Y620" s="15"/>
      <c r="Z620" s="9"/>
      <c r="AA620" s="10" t="str">
        <f t="shared" si="16"/>
        <v/>
      </c>
      <c r="AB620" s="10"/>
      <c r="AC620" s="11"/>
      <c r="AD620" s="11"/>
    </row>
    <row r="621" spans="1:30" ht="15.75" customHeight="1">
      <c r="A621" s="15"/>
      <c r="C621" s="15"/>
      <c r="D621" s="15"/>
      <c r="G621" s="15"/>
      <c r="N621" s="15"/>
      <c r="O621" s="15"/>
      <c r="P621" s="15"/>
      <c r="Q621" s="15"/>
      <c r="R621" s="16"/>
      <c r="S621" s="15"/>
      <c r="V621" s="15"/>
      <c r="W621" s="15"/>
      <c r="Y621" s="15"/>
      <c r="Z621" s="9"/>
      <c r="AA621" s="10" t="str">
        <f t="shared" si="16"/>
        <v/>
      </c>
      <c r="AB621" s="10"/>
      <c r="AC621" s="11"/>
      <c r="AD621" s="11"/>
    </row>
    <row r="622" spans="1:30" ht="15.75" customHeight="1">
      <c r="A622" s="15"/>
      <c r="C622" s="15"/>
      <c r="D622" s="15"/>
      <c r="G622" s="15"/>
      <c r="N622" s="15"/>
      <c r="O622" s="15"/>
      <c r="P622" s="15"/>
      <c r="Q622" s="15"/>
      <c r="R622" s="16"/>
      <c r="S622" s="15"/>
      <c r="V622" s="15"/>
      <c r="W622" s="15"/>
      <c r="Y622" s="15"/>
      <c r="Z622" s="9"/>
      <c r="AA622" s="10" t="str">
        <f t="shared" si="16"/>
        <v/>
      </c>
      <c r="AB622" s="10"/>
      <c r="AC622" s="11"/>
      <c r="AD622" s="11"/>
    </row>
    <row r="623" spans="1:30" ht="15.75" customHeight="1">
      <c r="A623" s="15"/>
      <c r="C623" s="15"/>
      <c r="D623" s="15"/>
      <c r="G623" s="15"/>
      <c r="N623" s="15"/>
      <c r="O623" s="15"/>
      <c r="P623" s="15"/>
      <c r="Q623" s="15"/>
      <c r="R623" s="16"/>
      <c r="S623" s="15"/>
      <c r="V623" s="15"/>
      <c r="W623" s="15"/>
      <c r="Y623" s="15"/>
      <c r="Z623" s="9"/>
      <c r="AA623" s="10" t="str">
        <f t="shared" si="16"/>
        <v/>
      </c>
      <c r="AB623" s="10"/>
      <c r="AC623" s="11"/>
      <c r="AD623" s="11"/>
    </row>
    <row r="624" spans="1:30" ht="15.75" customHeight="1">
      <c r="A624" s="15"/>
      <c r="C624" s="15"/>
      <c r="D624" s="15"/>
      <c r="G624" s="15"/>
      <c r="N624" s="15"/>
      <c r="O624" s="15"/>
      <c r="P624" s="15"/>
      <c r="Q624" s="15"/>
      <c r="R624" s="16"/>
      <c r="S624" s="15"/>
      <c r="V624" s="15"/>
      <c r="W624" s="15"/>
      <c r="Y624" s="15"/>
      <c r="Z624" s="9"/>
      <c r="AA624" s="10" t="str">
        <f t="shared" si="16"/>
        <v/>
      </c>
      <c r="AB624" s="10"/>
      <c r="AC624" s="11"/>
      <c r="AD624" s="11"/>
    </row>
    <row r="625" spans="1:30" ht="15.75" customHeight="1">
      <c r="A625" s="15"/>
      <c r="C625" s="15"/>
      <c r="D625" s="15"/>
      <c r="G625" s="15"/>
      <c r="N625" s="15"/>
      <c r="O625" s="15"/>
      <c r="P625" s="15"/>
      <c r="Q625" s="15"/>
      <c r="R625" s="16"/>
      <c r="S625" s="15"/>
      <c r="V625" s="15"/>
      <c r="W625" s="15"/>
      <c r="Y625" s="15"/>
      <c r="Z625" s="9"/>
      <c r="AA625" s="10" t="str">
        <f t="shared" si="16"/>
        <v/>
      </c>
      <c r="AB625" s="10"/>
      <c r="AC625" s="11"/>
      <c r="AD625" s="11"/>
    </row>
    <row r="626" spans="1:30" ht="15.75" customHeight="1">
      <c r="A626" s="15"/>
      <c r="C626" s="15"/>
      <c r="D626" s="15"/>
      <c r="G626" s="15"/>
      <c r="N626" s="15"/>
      <c r="O626" s="15"/>
      <c r="P626" s="15"/>
      <c r="Q626" s="15"/>
      <c r="R626" s="16"/>
      <c r="S626" s="15"/>
      <c r="V626" s="15"/>
      <c r="W626" s="15"/>
      <c r="Y626" s="15"/>
      <c r="Z626" s="9"/>
      <c r="AA626" s="10" t="str">
        <f t="shared" si="16"/>
        <v/>
      </c>
      <c r="AB626" s="10"/>
      <c r="AC626" s="11"/>
      <c r="AD626" s="11"/>
    </row>
    <row r="627" spans="1:30" ht="15.75" customHeight="1">
      <c r="A627" s="15"/>
      <c r="C627" s="15"/>
      <c r="D627" s="15"/>
      <c r="G627" s="15"/>
      <c r="N627" s="15"/>
      <c r="O627" s="15"/>
      <c r="P627" s="15"/>
      <c r="Q627" s="15"/>
      <c r="R627" s="16"/>
      <c r="S627" s="15"/>
      <c r="V627" s="15"/>
      <c r="W627" s="15"/>
      <c r="Y627" s="15"/>
      <c r="Z627" s="9"/>
      <c r="AA627" s="10" t="str">
        <f t="shared" si="16"/>
        <v/>
      </c>
      <c r="AB627" s="10"/>
      <c r="AC627" s="11"/>
      <c r="AD627" s="11"/>
    </row>
    <row r="628" spans="1:30" ht="15.75" customHeight="1">
      <c r="A628" s="15"/>
      <c r="C628" s="15"/>
      <c r="D628" s="15"/>
      <c r="G628" s="15"/>
      <c r="N628" s="15"/>
      <c r="O628" s="15"/>
      <c r="P628" s="15"/>
      <c r="Q628" s="15"/>
      <c r="R628" s="16"/>
      <c r="S628" s="15"/>
      <c r="V628" s="15"/>
      <c r="W628" s="15"/>
      <c r="Y628" s="15"/>
      <c r="Z628" s="9"/>
      <c r="AA628" s="10" t="str">
        <f t="shared" si="16"/>
        <v/>
      </c>
      <c r="AB628" s="10"/>
      <c r="AC628" s="11"/>
      <c r="AD628" s="11"/>
    </row>
    <row r="629" spans="1:30" ht="15.75" customHeight="1">
      <c r="A629" s="15"/>
      <c r="C629" s="15"/>
      <c r="D629" s="15"/>
      <c r="G629" s="15"/>
      <c r="N629" s="15"/>
      <c r="O629" s="15"/>
      <c r="P629" s="15"/>
      <c r="Q629" s="15"/>
      <c r="R629" s="16"/>
      <c r="S629" s="15"/>
      <c r="V629" s="15"/>
      <c r="W629" s="15"/>
      <c r="Y629" s="15"/>
      <c r="Z629" s="9"/>
      <c r="AA629" s="10" t="str">
        <f t="shared" si="16"/>
        <v/>
      </c>
      <c r="AB629" s="10"/>
      <c r="AC629" s="11"/>
      <c r="AD629" s="11"/>
    </row>
    <row r="630" spans="1:30" ht="15.75" customHeight="1">
      <c r="A630" s="15"/>
      <c r="C630" s="15"/>
      <c r="D630" s="15"/>
      <c r="G630" s="15"/>
      <c r="N630" s="15"/>
      <c r="O630" s="15"/>
      <c r="P630" s="15"/>
      <c r="Q630" s="15"/>
      <c r="R630" s="16"/>
      <c r="S630" s="15"/>
      <c r="V630" s="15"/>
      <c r="W630" s="15"/>
      <c r="Y630" s="15"/>
      <c r="Z630" s="9"/>
      <c r="AA630" s="10" t="str">
        <f t="shared" si="16"/>
        <v/>
      </c>
      <c r="AB630" s="10"/>
      <c r="AC630" s="11"/>
      <c r="AD630" s="11"/>
    </row>
    <row r="631" spans="1:30" ht="15.75" customHeight="1">
      <c r="A631" s="15"/>
      <c r="C631" s="15"/>
      <c r="D631" s="15"/>
      <c r="G631" s="15"/>
      <c r="N631" s="15"/>
      <c r="O631" s="15"/>
      <c r="P631" s="15"/>
      <c r="Q631" s="15"/>
      <c r="R631" s="16"/>
      <c r="S631" s="15"/>
      <c r="V631" s="15"/>
      <c r="W631" s="15"/>
      <c r="Y631" s="15"/>
      <c r="Z631" s="9"/>
      <c r="AA631" s="10" t="str">
        <f t="shared" si="16"/>
        <v/>
      </c>
      <c r="AB631" s="10"/>
      <c r="AC631" s="11"/>
      <c r="AD631" s="11"/>
    </row>
    <row r="632" spans="1:30" ht="15.75" customHeight="1">
      <c r="A632" s="15"/>
      <c r="C632" s="15"/>
      <c r="D632" s="15"/>
      <c r="G632" s="15"/>
      <c r="N632" s="15"/>
      <c r="O632" s="15"/>
      <c r="P632" s="15"/>
      <c r="Q632" s="15"/>
      <c r="R632" s="16"/>
      <c r="S632" s="15"/>
      <c r="V632" s="15"/>
      <c r="W632" s="15"/>
      <c r="Y632" s="15"/>
      <c r="Z632" s="9"/>
      <c r="AA632" s="10" t="str">
        <f t="shared" si="16"/>
        <v/>
      </c>
      <c r="AB632" s="10"/>
      <c r="AC632" s="11"/>
      <c r="AD632" s="11"/>
    </row>
    <row r="633" spans="1:30" ht="15.75" customHeight="1">
      <c r="A633" s="15"/>
      <c r="C633" s="15"/>
      <c r="D633" s="15"/>
      <c r="G633" s="15"/>
      <c r="N633" s="15"/>
      <c r="O633" s="15"/>
      <c r="P633" s="15"/>
      <c r="Q633" s="15"/>
      <c r="R633" s="16"/>
      <c r="S633" s="15"/>
      <c r="V633" s="15"/>
      <c r="W633" s="15"/>
      <c r="Y633" s="15"/>
      <c r="Z633" s="9"/>
      <c r="AA633" s="10" t="str">
        <f t="shared" si="16"/>
        <v/>
      </c>
      <c r="AB633" s="10"/>
      <c r="AC633" s="11"/>
      <c r="AD633" s="11"/>
    </row>
    <row r="634" spans="1:30" ht="15.75" customHeight="1">
      <c r="A634" s="15"/>
      <c r="C634" s="15"/>
      <c r="D634" s="15"/>
      <c r="G634" s="15"/>
      <c r="N634" s="15"/>
      <c r="O634" s="15"/>
      <c r="P634" s="15"/>
      <c r="Q634" s="15"/>
      <c r="R634" s="16"/>
      <c r="S634" s="15"/>
      <c r="V634" s="15"/>
      <c r="W634" s="15"/>
      <c r="Y634" s="15"/>
      <c r="Z634" s="9"/>
      <c r="AA634" s="10" t="str">
        <f t="shared" si="16"/>
        <v/>
      </c>
      <c r="AB634" s="10"/>
      <c r="AC634" s="11"/>
      <c r="AD634" s="11"/>
    </row>
    <row r="635" spans="1:30" ht="15.75" customHeight="1">
      <c r="A635" s="15"/>
      <c r="C635" s="15"/>
      <c r="D635" s="15"/>
      <c r="G635" s="15"/>
      <c r="N635" s="15"/>
      <c r="O635" s="15"/>
      <c r="P635" s="15"/>
      <c r="Q635" s="15"/>
      <c r="R635" s="16"/>
      <c r="S635" s="15"/>
      <c r="V635" s="15"/>
      <c r="W635" s="15"/>
      <c r="Y635" s="15"/>
      <c r="Z635" s="9"/>
      <c r="AA635" s="10" t="str">
        <f t="shared" si="16"/>
        <v/>
      </c>
      <c r="AB635" s="10"/>
      <c r="AC635" s="11"/>
      <c r="AD635" s="11"/>
    </row>
    <row r="636" spans="1:30" ht="15.75" customHeight="1">
      <c r="A636" s="15"/>
      <c r="C636" s="15"/>
      <c r="D636" s="15"/>
      <c r="G636" s="15"/>
      <c r="N636" s="15"/>
      <c r="O636" s="15"/>
      <c r="P636" s="15"/>
      <c r="Q636" s="15"/>
      <c r="R636" s="16"/>
      <c r="S636" s="15"/>
      <c r="V636" s="15"/>
      <c r="W636" s="15"/>
      <c r="Y636" s="15"/>
      <c r="Z636" s="9"/>
      <c r="AA636" s="10" t="str">
        <f t="shared" si="16"/>
        <v/>
      </c>
      <c r="AB636" s="10"/>
      <c r="AC636" s="11"/>
      <c r="AD636" s="11"/>
    </row>
    <row r="637" spans="1:30" ht="15.75" customHeight="1">
      <c r="A637" s="15"/>
      <c r="C637" s="15"/>
      <c r="D637" s="15"/>
      <c r="G637" s="15"/>
      <c r="N637" s="15"/>
      <c r="O637" s="15"/>
      <c r="P637" s="15"/>
      <c r="Q637" s="15"/>
      <c r="R637" s="16"/>
      <c r="S637" s="15"/>
      <c r="V637" s="15"/>
      <c r="W637" s="15"/>
      <c r="Y637" s="15"/>
      <c r="Z637" s="9"/>
      <c r="AA637" s="10" t="str">
        <f t="shared" si="16"/>
        <v/>
      </c>
      <c r="AB637" s="10"/>
      <c r="AC637" s="11"/>
      <c r="AD637" s="11"/>
    </row>
    <row r="638" spans="1:30" ht="15.75" customHeight="1">
      <c r="A638" s="15"/>
      <c r="C638" s="15"/>
      <c r="D638" s="15"/>
      <c r="G638" s="15"/>
      <c r="N638" s="15"/>
      <c r="O638" s="15"/>
      <c r="P638" s="15"/>
      <c r="Q638" s="15"/>
      <c r="R638" s="16"/>
      <c r="S638" s="15"/>
      <c r="V638" s="15"/>
      <c r="W638" s="15"/>
      <c r="Y638" s="15"/>
      <c r="Z638" s="9"/>
      <c r="AA638" s="10" t="str">
        <f t="shared" si="16"/>
        <v/>
      </c>
      <c r="AB638" s="10"/>
      <c r="AC638" s="11"/>
      <c r="AD638" s="11"/>
    </row>
    <row r="639" spans="1:30" ht="15.75" customHeight="1">
      <c r="A639" s="15"/>
      <c r="C639" s="15"/>
      <c r="D639" s="15"/>
      <c r="G639" s="15"/>
      <c r="N639" s="15"/>
      <c r="O639" s="15"/>
      <c r="P639" s="15"/>
      <c r="Q639" s="15"/>
      <c r="R639" s="16"/>
      <c r="S639" s="15"/>
      <c r="V639" s="15"/>
      <c r="W639" s="15"/>
      <c r="Y639" s="15"/>
      <c r="Z639" s="9"/>
      <c r="AA639" s="10" t="str">
        <f t="shared" si="16"/>
        <v/>
      </c>
      <c r="AB639" s="10"/>
      <c r="AC639" s="11"/>
      <c r="AD639" s="11"/>
    </row>
    <row r="640" spans="1:30" ht="15.75" customHeight="1">
      <c r="A640" s="15"/>
      <c r="C640" s="15"/>
      <c r="D640" s="15"/>
      <c r="G640" s="15"/>
      <c r="N640" s="15"/>
      <c r="O640" s="15"/>
      <c r="P640" s="15"/>
      <c r="Q640" s="15"/>
      <c r="R640" s="16"/>
      <c r="S640" s="15"/>
      <c r="V640" s="15"/>
      <c r="W640" s="15"/>
      <c r="Y640" s="15"/>
      <c r="Z640" s="9"/>
      <c r="AA640" s="10" t="str">
        <f t="shared" si="16"/>
        <v/>
      </c>
      <c r="AB640" s="10"/>
      <c r="AC640" s="11"/>
      <c r="AD640" s="11"/>
    </row>
    <row r="641" spans="1:30" ht="15.75" customHeight="1">
      <c r="A641" s="15"/>
      <c r="C641" s="15"/>
      <c r="D641" s="15"/>
      <c r="G641" s="15"/>
      <c r="N641" s="15"/>
      <c r="O641" s="15"/>
      <c r="P641" s="15"/>
      <c r="Q641" s="15"/>
      <c r="R641" s="16"/>
      <c r="S641" s="15"/>
      <c r="V641" s="15"/>
      <c r="W641" s="15"/>
      <c r="Y641" s="15"/>
      <c r="Z641" s="9"/>
      <c r="AA641" s="10" t="str">
        <f t="shared" si="16"/>
        <v/>
      </c>
      <c r="AB641" s="10"/>
      <c r="AC641" s="11"/>
      <c r="AD641" s="11"/>
    </row>
    <row r="642" spans="1:30" ht="15.75" customHeight="1">
      <c r="A642" s="15"/>
      <c r="C642" s="15"/>
      <c r="D642" s="15"/>
      <c r="G642" s="15"/>
      <c r="N642" s="15"/>
      <c r="O642" s="15"/>
      <c r="P642" s="15"/>
      <c r="Q642" s="15"/>
      <c r="R642" s="16"/>
      <c r="S642" s="15"/>
      <c r="V642" s="15"/>
      <c r="W642" s="15"/>
      <c r="Y642" s="15"/>
      <c r="Z642" s="9"/>
      <c r="AA642" s="10" t="str">
        <f t="shared" si="16"/>
        <v/>
      </c>
      <c r="AB642" s="10"/>
      <c r="AC642" s="11"/>
      <c r="AD642" s="11"/>
    </row>
    <row r="643" spans="1:30" ht="15.75" customHeight="1">
      <c r="A643" s="15"/>
      <c r="C643" s="15"/>
      <c r="D643" s="15"/>
      <c r="G643" s="15"/>
      <c r="N643" s="15"/>
      <c r="O643" s="15"/>
      <c r="P643" s="15"/>
      <c r="Q643" s="15"/>
      <c r="R643" s="16"/>
      <c r="S643" s="15"/>
      <c r="V643" s="15"/>
      <c r="W643" s="15"/>
      <c r="Y643" s="15"/>
      <c r="Z643" s="9"/>
      <c r="AA643" s="10" t="str">
        <f t="shared" si="16"/>
        <v/>
      </c>
      <c r="AB643" s="10"/>
      <c r="AC643" s="11"/>
      <c r="AD643" s="11"/>
    </row>
    <row r="644" spans="1:30" ht="15.75" customHeight="1">
      <c r="A644" s="15"/>
      <c r="C644" s="15"/>
      <c r="D644" s="15"/>
      <c r="G644" s="15"/>
      <c r="N644" s="15"/>
      <c r="O644" s="15"/>
      <c r="P644" s="15"/>
      <c r="Q644" s="15"/>
      <c r="R644" s="16"/>
      <c r="S644" s="15"/>
      <c r="V644" s="15"/>
      <c r="W644" s="15"/>
      <c r="Y644" s="15"/>
      <c r="Z644" s="9"/>
      <c r="AA644" s="10" t="str">
        <f t="shared" si="16"/>
        <v/>
      </c>
      <c r="AB644" s="10"/>
      <c r="AC644" s="11"/>
      <c r="AD644" s="11"/>
    </row>
    <row r="645" spans="1:30" ht="15.75" customHeight="1">
      <c r="A645" s="15"/>
      <c r="C645" s="15"/>
      <c r="D645" s="15"/>
      <c r="G645" s="15"/>
      <c r="N645" s="15"/>
      <c r="O645" s="15"/>
      <c r="P645" s="15"/>
      <c r="Q645" s="15"/>
      <c r="R645" s="16"/>
      <c r="S645" s="15"/>
      <c r="V645" s="15"/>
      <c r="W645" s="15"/>
      <c r="Y645" s="15"/>
      <c r="Z645" s="9"/>
      <c r="AA645" s="10" t="str">
        <f t="shared" si="16"/>
        <v/>
      </c>
      <c r="AB645" s="10"/>
      <c r="AC645" s="11"/>
      <c r="AD645" s="11"/>
    </row>
    <row r="646" spans="1:30" ht="15.75" customHeight="1">
      <c r="A646" s="15"/>
      <c r="C646" s="15"/>
      <c r="D646" s="15"/>
      <c r="G646" s="15"/>
      <c r="N646" s="15"/>
      <c r="O646" s="15"/>
      <c r="P646" s="15"/>
      <c r="Q646" s="15"/>
      <c r="R646" s="16"/>
      <c r="S646" s="15"/>
      <c r="V646" s="15"/>
      <c r="W646" s="15"/>
      <c r="Y646" s="15"/>
      <c r="Z646" s="9"/>
      <c r="AA646" s="10" t="str">
        <f t="shared" si="16"/>
        <v/>
      </c>
      <c r="AB646" s="10"/>
      <c r="AC646" s="11"/>
      <c r="AD646" s="11"/>
    </row>
    <row r="647" spans="1:30" ht="15.75" customHeight="1">
      <c r="A647" s="15"/>
      <c r="C647" s="15"/>
      <c r="D647" s="15"/>
      <c r="G647" s="15"/>
      <c r="N647" s="15"/>
      <c r="O647" s="15"/>
      <c r="P647" s="15"/>
      <c r="Q647" s="15"/>
      <c r="R647" s="16"/>
      <c r="S647" s="15"/>
      <c r="V647" s="15"/>
      <c r="W647" s="15"/>
      <c r="Y647" s="15"/>
      <c r="Z647" s="9"/>
      <c r="AA647" s="10" t="str">
        <f t="shared" si="16"/>
        <v/>
      </c>
      <c r="AB647" s="10"/>
      <c r="AC647" s="11"/>
      <c r="AD647" s="11"/>
    </row>
    <row r="648" spans="1:30" ht="15.75" customHeight="1">
      <c r="A648" s="15"/>
      <c r="C648" s="15"/>
      <c r="D648" s="15"/>
      <c r="G648" s="15"/>
      <c r="N648" s="15"/>
      <c r="O648" s="15"/>
      <c r="P648" s="15"/>
      <c r="Q648" s="15"/>
      <c r="R648" s="16"/>
      <c r="S648" s="15"/>
      <c r="V648" s="15"/>
      <c r="W648" s="15"/>
      <c r="Y648" s="15"/>
      <c r="Z648" s="9"/>
      <c r="AA648" s="10" t="str">
        <f t="shared" si="16"/>
        <v/>
      </c>
      <c r="AB648" s="10"/>
      <c r="AC648" s="11"/>
      <c r="AD648" s="11"/>
    </row>
    <row r="649" spans="1:30" ht="15.75" customHeight="1">
      <c r="A649" s="15"/>
      <c r="C649" s="15"/>
      <c r="D649" s="15"/>
      <c r="G649" s="15"/>
      <c r="N649" s="15"/>
      <c r="O649" s="15"/>
      <c r="P649" s="15"/>
      <c r="Q649" s="15"/>
      <c r="R649" s="16"/>
      <c r="S649" s="15"/>
      <c r="V649" s="15"/>
      <c r="W649" s="15"/>
      <c r="Y649" s="15"/>
      <c r="Z649" s="9"/>
      <c r="AA649" s="10" t="str">
        <f t="shared" si="16"/>
        <v/>
      </c>
      <c r="AB649" s="10"/>
      <c r="AC649" s="11"/>
      <c r="AD649" s="11"/>
    </row>
    <row r="650" spans="1:30" ht="15.75" customHeight="1">
      <c r="A650" s="15"/>
      <c r="C650" s="15"/>
      <c r="D650" s="15"/>
      <c r="G650" s="15"/>
      <c r="N650" s="15"/>
      <c r="O650" s="15"/>
      <c r="P650" s="15"/>
      <c r="Q650" s="15"/>
      <c r="R650" s="16"/>
      <c r="S650" s="15"/>
      <c r="V650" s="15"/>
      <c r="W650" s="15"/>
      <c r="Y650" s="15"/>
      <c r="Z650" s="9"/>
      <c r="AA650" s="10" t="str">
        <f t="shared" si="16"/>
        <v/>
      </c>
      <c r="AB650" s="10"/>
      <c r="AC650" s="11"/>
      <c r="AD650" s="11"/>
    </row>
    <row r="651" spans="1:30" ht="15.75" customHeight="1">
      <c r="A651" s="15"/>
      <c r="C651" s="15"/>
      <c r="D651" s="15"/>
      <c r="G651" s="15"/>
      <c r="N651" s="15"/>
      <c r="O651" s="15"/>
      <c r="P651" s="15"/>
      <c r="Q651" s="15"/>
      <c r="R651" s="16"/>
      <c r="S651" s="15"/>
      <c r="V651" s="15"/>
      <c r="W651" s="15"/>
      <c r="Y651" s="15"/>
      <c r="Z651" s="9"/>
      <c r="AA651" s="10" t="str">
        <f t="shared" si="16"/>
        <v/>
      </c>
      <c r="AB651" s="10"/>
      <c r="AC651" s="11"/>
      <c r="AD651" s="11"/>
    </row>
    <row r="652" spans="1:30" ht="15.75" customHeight="1">
      <c r="A652" s="15"/>
      <c r="C652" s="15"/>
      <c r="D652" s="15"/>
      <c r="G652" s="15"/>
      <c r="N652" s="15"/>
      <c r="O652" s="15"/>
      <c r="P652" s="15"/>
      <c r="Q652" s="15"/>
      <c r="R652" s="16"/>
      <c r="S652" s="15"/>
      <c r="V652" s="15"/>
      <c r="W652" s="15"/>
      <c r="Y652" s="15"/>
      <c r="Z652" s="9"/>
      <c r="AA652" s="10" t="str">
        <f t="shared" si="16"/>
        <v/>
      </c>
      <c r="AB652" s="10"/>
      <c r="AC652" s="11"/>
      <c r="AD652" s="11"/>
    </row>
    <row r="653" spans="1:30" ht="15.75" customHeight="1">
      <c r="A653" s="15"/>
      <c r="C653" s="15"/>
      <c r="D653" s="15"/>
      <c r="G653" s="15"/>
      <c r="N653" s="15"/>
      <c r="O653" s="15"/>
      <c r="P653" s="15"/>
      <c r="Q653" s="15"/>
      <c r="R653" s="16"/>
      <c r="S653" s="15"/>
      <c r="V653" s="15"/>
      <c r="W653" s="15"/>
      <c r="Y653" s="15"/>
      <c r="Z653" s="9"/>
      <c r="AA653" s="10" t="str">
        <f t="shared" si="16"/>
        <v/>
      </c>
      <c r="AB653" s="10"/>
      <c r="AC653" s="11"/>
      <c r="AD653" s="11"/>
    </row>
    <row r="654" spans="1:30" ht="15.75" customHeight="1">
      <c r="A654" s="15"/>
      <c r="C654" s="15"/>
      <c r="D654" s="15"/>
      <c r="G654" s="15"/>
      <c r="N654" s="15"/>
      <c r="O654" s="15"/>
      <c r="P654" s="15"/>
      <c r="Q654" s="15"/>
      <c r="R654" s="16"/>
      <c r="S654" s="15"/>
      <c r="V654" s="15"/>
      <c r="W654" s="15"/>
      <c r="Y654" s="15"/>
      <c r="Z654" s="9"/>
      <c r="AA654" s="10" t="str">
        <f t="shared" si="16"/>
        <v/>
      </c>
      <c r="AB654" s="10"/>
      <c r="AC654" s="11"/>
      <c r="AD654" s="11"/>
    </row>
    <row r="655" spans="1:30" ht="15.75" customHeight="1">
      <c r="A655" s="15"/>
      <c r="C655" s="15"/>
      <c r="D655" s="15"/>
      <c r="G655" s="15"/>
      <c r="N655" s="15"/>
      <c r="O655" s="15"/>
      <c r="P655" s="15"/>
      <c r="Q655" s="15"/>
      <c r="R655" s="16"/>
      <c r="S655" s="15"/>
      <c r="V655" s="15"/>
      <c r="W655" s="15"/>
      <c r="Y655" s="15"/>
      <c r="Z655" s="9"/>
      <c r="AA655" s="10" t="str">
        <f t="shared" si="16"/>
        <v/>
      </c>
      <c r="AB655" s="10"/>
      <c r="AC655" s="11"/>
      <c r="AD655" s="11"/>
    </row>
    <row r="656" spans="1:30" ht="15.75" customHeight="1">
      <c r="A656" s="15"/>
      <c r="C656" s="15"/>
      <c r="D656" s="15"/>
      <c r="G656" s="15"/>
      <c r="N656" s="15"/>
      <c r="O656" s="15"/>
      <c r="P656" s="15"/>
      <c r="Q656" s="15"/>
      <c r="R656" s="16"/>
      <c r="S656" s="15"/>
      <c r="V656" s="15"/>
      <c r="W656" s="15"/>
      <c r="Y656" s="15"/>
      <c r="Z656" s="9"/>
      <c r="AA656" s="10" t="str">
        <f t="shared" si="16"/>
        <v/>
      </c>
      <c r="AB656" s="10"/>
      <c r="AC656" s="11"/>
      <c r="AD656" s="11"/>
    </row>
    <row r="657" spans="1:30" ht="15.75" customHeight="1">
      <c r="A657" s="15"/>
      <c r="C657" s="15"/>
      <c r="D657" s="15"/>
      <c r="G657" s="15"/>
      <c r="N657" s="15"/>
      <c r="O657" s="15"/>
      <c r="P657" s="15"/>
      <c r="Q657" s="15"/>
      <c r="R657" s="16"/>
      <c r="S657" s="15"/>
      <c r="V657" s="15"/>
      <c r="W657" s="15"/>
      <c r="Y657" s="15"/>
      <c r="Z657" s="9"/>
      <c r="AA657" s="10" t="str">
        <f t="shared" si="16"/>
        <v/>
      </c>
      <c r="AB657" s="10"/>
      <c r="AC657" s="11"/>
      <c r="AD657" s="11"/>
    </row>
    <row r="658" spans="1:30" ht="15.75" customHeight="1">
      <c r="A658" s="15"/>
      <c r="C658" s="15"/>
      <c r="D658" s="15"/>
      <c r="G658" s="15"/>
      <c r="N658" s="15"/>
      <c r="O658" s="15"/>
      <c r="P658" s="15"/>
      <c r="Q658" s="15"/>
      <c r="R658" s="16"/>
      <c r="S658" s="15"/>
      <c r="V658" s="15"/>
      <c r="W658" s="15"/>
      <c r="Y658" s="15"/>
      <c r="Z658" s="9"/>
      <c r="AA658" s="10" t="str">
        <f t="shared" si="16"/>
        <v/>
      </c>
      <c r="AB658" s="10"/>
      <c r="AC658" s="11"/>
      <c r="AD658" s="11"/>
    </row>
    <row r="659" spans="1:30" ht="15.75" customHeight="1">
      <c r="A659" s="15"/>
      <c r="C659" s="15"/>
      <c r="D659" s="15"/>
      <c r="G659" s="15"/>
      <c r="N659" s="15"/>
      <c r="O659" s="15"/>
      <c r="P659" s="15"/>
      <c r="Q659" s="15"/>
      <c r="R659" s="16"/>
      <c r="S659" s="15"/>
      <c r="V659" s="15"/>
      <c r="W659" s="15"/>
      <c r="Y659" s="15"/>
      <c r="Z659" s="9"/>
      <c r="AA659" s="10" t="str">
        <f t="shared" si="16"/>
        <v/>
      </c>
      <c r="AB659" s="10"/>
      <c r="AC659" s="11"/>
      <c r="AD659" s="11"/>
    </row>
    <row r="660" spans="1:30" ht="15.75" customHeight="1">
      <c r="A660" s="15"/>
      <c r="C660" s="15"/>
      <c r="D660" s="15"/>
      <c r="G660" s="15"/>
      <c r="N660" s="15"/>
      <c r="O660" s="15"/>
      <c r="P660" s="15"/>
      <c r="Q660" s="15"/>
      <c r="R660" s="16"/>
      <c r="S660" s="15"/>
      <c r="V660" s="15"/>
      <c r="W660" s="15"/>
      <c r="Y660" s="15"/>
      <c r="Z660" s="9"/>
      <c r="AA660" s="10" t="str">
        <f t="shared" si="16"/>
        <v/>
      </c>
      <c r="AB660" s="10"/>
      <c r="AC660" s="11"/>
      <c r="AD660" s="11"/>
    </row>
    <row r="661" spans="1:30" ht="15.75" customHeight="1">
      <c r="A661" s="15"/>
      <c r="C661" s="15"/>
      <c r="D661" s="15"/>
      <c r="G661" s="15"/>
      <c r="N661" s="15"/>
      <c r="O661" s="15"/>
      <c r="P661" s="15"/>
      <c r="Q661" s="15"/>
      <c r="R661" s="16"/>
      <c r="S661" s="15"/>
      <c r="V661" s="15"/>
      <c r="W661" s="15"/>
      <c r="Y661" s="15"/>
      <c r="Z661" s="9"/>
      <c r="AA661" s="10" t="str">
        <f t="shared" si="16"/>
        <v/>
      </c>
      <c r="AB661" s="10"/>
      <c r="AC661" s="11"/>
      <c r="AD661" s="11"/>
    </row>
    <row r="662" spans="1:30" ht="15.75" customHeight="1">
      <c r="A662" s="15"/>
      <c r="C662" s="15"/>
      <c r="D662" s="15"/>
      <c r="G662" s="15"/>
      <c r="N662" s="15"/>
      <c r="O662" s="15"/>
      <c r="P662" s="15"/>
      <c r="Q662" s="15"/>
      <c r="R662" s="16"/>
      <c r="S662" s="15"/>
      <c r="V662" s="15"/>
      <c r="W662" s="15"/>
      <c r="Y662" s="15"/>
      <c r="Z662" s="9"/>
      <c r="AA662" s="10" t="str">
        <f t="shared" si="16"/>
        <v/>
      </c>
      <c r="AB662" s="10"/>
      <c r="AC662" s="11"/>
      <c r="AD662" s="11"/>
    </row>
    <row r="663" spans="1:30" ht="15.75" customHeight="1">
      <c r="A663" s="15"/>
      <c r="C663" s="15"/>
      <c r="D663" s="15"/>
      <c r="G663" s="15"/>
      <c r="N663" s="15"/>
      <c r="O663" s="15"/>
      <c r="P663" s="15"/>
      <c r="Q663" s="15"/>
      <c r="R663" s="16"/>
      <c r="S663" s="15"/>
      <c r="V663" s="15"/>
      <c r="W663" s="15"/>
      <c r="Y663" s="15"/>
      <c r="Z663" s="9"/>
      <c r="AA663" s="10" t="str">
        <f t="shared" si="16"/>
        <v/>
      </c>
      <c r="AB663" s="10"/>
      <c r="AC663" s="11"/>
      <c r="AD663" s="11"/>
    </row>
    <row r="664" spans="1:30" ht="15.75" customHeight="1">
      <c r="A664" s="15"/>
      <c r="C664" s="15"/>
      <c r="D664" s="15"/>
      <c r="G664" s="15"/>
      <c r="N664" s="15"/>
      <c r="O664" s="15"/>
      <c r="P664" s="15"/>
      <c r="Q664" s="15"/>
      <c r="R664" s="16"/>
      <c r="S664" s="15"/>
      <c r="V664" s="15"/>
      <c r="W664" s="15"/>
      <c r="Y664" s="15"/>
      <c r="Z664" s="9"/>
      <c r="AA664" s="10" t="str">
        <f t="shared" si="16"/>
        <v/>
      </c>
      <c r="AB664" s="10"/>
      <c r="AC664" s="11"/>
      <c r="AD664" s="11"/>
    </row>
    <row r="665" spans="1:30" ht="15.75" customHeight="1">
      <c r="A665" s="15"/>
      <c r="C665" s="15"/>
      <c r="D665" s="15"/>
      <c r="G665" s="15"/>
      <c r="N665" s="15"/>
      <c r="O665" s="15"/>
      <c r="P665" s="15"/>
      <c r="Q665" s="15"/>
      <c r="R665" s="16"/>
      <c r="S665" s="15"/>
      <c r="V665" s="15"/>
      <c r="W665" s="15"/>
      <c r="Y665" s="15"/>
      <c r="Z665" s="9"/>
      <c r="AA665" s="10" t="str">
        <f t="shared" si="16"/>
        <v/>
      </c>
      <c r="AB665" s="10"/>
      <c r="AC665" s="11"/>
      <c r="AD665" s="11"/>
    </row>
    <row r="666" spans="1:30" ht="15.75" customHeight="1">
      <c r="A666" s="15"/>
      <c r="C666" s="15"/>
      <c r="D666" s="15"/>
      <c r="G666" s="15"/>
      <c r="N666" s="15"/>
      <c r="O666" s="15"/>
      <c r="P666" s="15"/>
      <c r="Q666" s="15"/>
      <c r="R666" s="16"/>
      <c r="S666" s="15"/>
      <c r="V666" s="15"/>
      <c r="W666" s="15"/>
      <c r="Y666" s="15"/>
      <c r="Z666" s="9"/>
      <c r="AA666" s="10" t="str">
        <f t="shared" si="16"/>
        <v/>
      </c>
      <c r="AB666" s="10"/>
      <c r="AC666" s="11"/>
      <c r="AD666" s="11"/>
    </row>
    <row r="667" spans="1:30" ht="15.75" customHeight="1">
      <c r="A667" s="15"/>
      <c r="C667" s="15"/>
      <c r="D667" s="15"/>
      <c r="G667" s="15"/>
      <c r="N667" s="15"/>
      <c r="O667" s="15"/>
      <c r="P667" s="15"/>
      <c r="Q667" s="15"/>
      <c r="R667" s="16"/>
      <c r="S667" s="15"/>
      <c r="V667" s="15"/>
      <c r="W667" s="15"/>
      <c r="Y667" s="15"/>
      <c r="Z667" s="9"/>
      <c r="AA667" s="10" t="str">
        <f t="shared" si="16"/>
        <v/>
      </c>
      <c r="AB667" s="10"/>
      <c r="AC667" s="11"/>
      <c r="AD667" s="11"/>
    </row>
    <row r="668" spans="1:30" ht="15.75" customHeight="1">
      <c r="A668" s="15"/>
      <c r="C668" s="15"/>
      <c r="D668" s="15"/>
      <c r="G668" s="15"/>
      <c r="N668" s="15"/>
      <c r="O668" s="15"/>
      <c r="P668" s="15"/>
      <c r="Q668" s="15"/>
      <c r="R668" s="16"/>
      <c r="S668" s="15"/>
      <c r="V668" s="15"/>
      <c r="W668" s="15"/>
      <c r="Y668" s="15"/>
      <c r="Z668" s="9"/>
      <c r="AA668" s="10" t="str">
        <f t="shared" si="16"/>
        <v/>
      </c>
      <c r="AB668" s="10"/>
      <c r="AC668" s="11"/>
      <c r="AD668" s="11"/>
    </row>
    <row r="669" spans="1:30" ht="15.75" customHeight="1">
      <c r="A669" s="15"/>
      <c r="C669" s="15"/>
      <c r="D669" s="15"/>
      <c r="G669" s="15"/>
      <c r="N669" s="15"/>
      <c r="O669" s="15"/>
      <c r="P669" s="15"/>
      <c r="Q669" s="15"/>
      <c r="R669" s="16"/>
      <c r="S669" s="15"/>
      <c r="V669" s="15"/>
      <c r="W669" s="15"/>
      <c r="Y669" s="15"/>
      <c r="Z669" s="9"/>
      <c r="AA669" s="10" t="str">
        <f t="shared" si="16"/>
        <v/>
      </c>
      <c r="AB669" s="10"/>
      <c r="AC669" s="11"/>
      <c r="AD669" s="11"/>
    </row>
    <row r="670" spans="1:30" ht="15.75" customHeight="1">
      <c r="A670" s="15"/>
      <c r="C670" s="15"/>
      <c r="D670" s="15"/>
      <c r="G670" s="15"/>
      <c r="N670" s="15"/>
      <c r="O670" s="15"/>
      <c r="P670" s="15"/>
      <c r="Q670" s="15"/>
      <c r="R670" s="16"/>
      <c r="S670" s="15"/>
      <c r="V670" s="15"/>
      <c r="W670" s="15"/>
      <c r="Y670" s="15"/>
      <c r="Z670" s="9"/>
      <c r="AA670" s="10" t="str">
        <f t="shared" si="16"/>
        <v/>
      </c>
      <c r="AB670" s="10"/>
      <c r="AC670" s="11"/>
      <c r="AD670" s="11"/>
    </row>
    <row r="671" spans="1:30" ht="15.75" customHeight="1">
      <c r="A671" s="15"/>
      <c r="C671" s="15"/>
      <c r="D671" s="15"/>
      <c r="G671" s="15"/>
      <c r="N671" s="15"/>
      <c r="O671" s="15"/>
      <c r="P671" s="15"/>
      <c r="Q671" s="15"/>
      <c r="R671" s="16"/>
      <c r="S671" s="15"/>
      <c r="V671" s="15"/>
      <c r="W671" s="15"/>
      <c r="Y671" s="15"/>
      <c r="Z671" s="9"/>
      <c r="AA671" s="10" t="str">
        <f t="shared" si="16"/>
        <v/>
      </c>
      <c r="AB671" s="10"/>
      <c r="AC671" s="11"/>
      <c r="AD671" s="11"/>
    </row>
    <row r="672" spans="1:30" ht="15.75" customHeight="1">
      <c r="A672" s="15"/>
      <c r="C672" s="15"/>
      <c r="D672" s="15"/>
      <c r="G672" s="15"/>
      <c r="N672" s="15"/>
      <c r="O672" s="15"/>
      <c r="P672" s="15"/>
      <c r="Q672" s="15"/>
      <c r="R672" s="16"/>
      <c r="S672" s="15"/>
      <c r="V672" s="15"/>
      <c r="W672" s="15"/>
      <c r="Y672" s="15"/>
      <c r="Z672" s="9"/>
      <c r="AA672" s="10" t="str">
        <f t="shared" si="16"/>
        <v/>
      </c>
      <c r="AB672" s="10"/>
      <c r="AC672" s="11"/>
      <c r="AD672" s="11"/>
    </row>
    <row r="673" spans="1:30" ht="15.75" customHeight="1">
      <c r="A673" s="15"/>
      <c r="C673" s="15"/>
      <c r="D673" s="15"/>
      <c r="G673" s="15"/>
      <c r="N673" s="15"/>
      <c r="O673" s="15"/>
      <c r="P673" s="15"/>
      <c r="Q673" s="15"/>
      <c r="R673" s="16"/>
      <c r="S673" s="15"/>
      <c r="V673" s="15"/>
      <c r="W673" s="15"/>
      <c r="Y673" s="15"/>
      <c r="Z673" s="9"/>
      <c r="AA673" s="10" t="str">
        <f t="shared" si="16"/>
        <v/>
      </c>
      <c r="AB673" s="10"/>
      <c r="AC673" s="11"/>
      <c r="AD673" s="11"/>
    </row>
    <row r="674" spans="1:30" ht="15.75" customHeight="1">
      <c r="A674" s="15"/>
      <c r="C674" s="15"/>
      <c r="D674" s="15"/>
      <c r="G674" s="15"/>
      <c r="N674" s="15"/>
      <c r="O674" s="15"/>
      <c r="P674" s="15"/>
      <c r="Q674" s="15"/>
      <c r="R674" s="16"/>
      <c r="S674" s="15"/>
      <c r="V674" s="15"/>
      <c r="W674" s="15"/>
      <c r="Y674" s="15"/>
      <c r="Z674" s="9"/>
      <c r="AA674" s="10" t="str">
        <f t="shared" si="16"/>
        <v/>
      </c>
      <c r="AB674" s="10"/>
      <c r="AC674" s="11"/>
      <c r="AD674" s="11"/>
    </row>
    <row r="675" spans="1:30" ht="15.75" customHeight="1">
      <c r="A675" s="15"/>
      <c r="C675" s="15"/>
      <c r="D675" s="15"/>
      <c r="G675" s="15"/>
      <c r="N675" s="15"/>
      <c r="O675" s="15"/>
      <c r="P675" s="15"/>
      <c r="Q675" s="15"/>
      <c r="R675" s="16"/>
      <c r="S675" s="15"/>
      <c r="V675" s="15"/>
      <c r="W675" s="15"/>
      <c r="Y675" s="15"/>
      <c r="Z675" s="9"/>
      <c r="AA675" s="10" t="str">
        <f t="shared" si="16"/>
        <v/>
      </c>
      <c r="AB675" s="10"/>
      <c r="AC675" s="11"/>
      <c r="AD675" s="11"/>
    </row>
    <row r="676" spans="1:30" ht="15.75" customHeight="1">
      <c r="A676" s="15"/>
      <c r="C676" s="15"/>
      <c r="D676" s="15"/>
      <c r="G676" s="15"/>
      <c r="N676" s="15"/>
      <c r="O676" s="15"/>
      <c r="P676" s="15"/>
      <c r="Q676" s="15"/>
      <c r="R676" s="16"/>
      <c r="S676" s="15"/>
      <c r="V676" s="15"/>
      <c r="W676" s="15"/>
      <c r="Y676" s="15"/>
      <c r="Z676" s="9"/>
      <c r="AA676" s="10" t="str">
        <f t="shared" si="16"/>
        <v/>
      </c>
      <c r="AB676" s="10"/>
      <c r="AC676" s="11"/>
      <c r="AD676" s="11"/>
    </row>
    <row r="677" spans="1:30" ht="15.75" customHeight="1">
      <c r="A677" s="15"/>
      <c r="C677" s="15"/>
      <c r="D677" s="15"/>
      <c r="G677" s="15"/>
      <c r="N677" s="15"/>
      <c r="O677" s="15"/>
      <c r="P677" s="15"/>
      <c r="Q677" s="15"/>
      <c r="R677" s="16"/>
      <c r="S677" s="15"/>
      <c r="V677" s="15"/>
      <c r="W677" s="15"/>
      <c r="Y677" s="15"/>
      <c r="Z677" s="9"/>
      <c r="AA677" s="10" t="str">
        <f t="shared" si="16"/>
        <v/>
      </c>
      <c r="AB677" s="10"/>
      <c r="AC677" s="11"/>
      <c r="AD677" s="11"/>
    </row>
    <row r="678" spans="1:30" ht="15.75" customHeight="1">
      <c r="A678" s="15"/>
      <c r="C678" s="15"/>
      <c r="D678" s="15"/>
      <c r="G678" s="15"/>
      <c r="N678" s="15"/>
      <c r="O678" s="15"/>
      <c r="P678" s="15"/>
      <c r="Q678" s="15"/>
      <c r="R678" s="16"/>
      <c r="S678" s="15"/>
      <c r="V678" s="15"/>
      <c r="W678" s="15"/>
      <c r="Y678" s="15"/>
      <c r="Z678" s="9"/>
      <c r="AA678" s="10" t="str">
        <f t="shared" si="16"/>
        <v/>
      </c>
      <c r="AB678" s="10"/>
      <c r="AC678" s="11"/>
      <c r="AD678" s="11"/>
    </row>
    <row r="679" spans="1:30" ht="15.75" customHeight="1">
      <c r="A679" s="15"/>
      <c r="C679" s="15"/>
      <c r="D679" s="15"/>
      <c r="G679" s="15"/>
      <c r="N679" s="15"/>
      <c r="O679" s="15"/>
      <c r="P679" s="15"/>
      <c r="Q679" s="15"/>
      <c r="R679" s="16"/>
      <c r="S679" s="15"/>
      <c r="V679" s="15"/>
      <c r="W679" s="15"/>
      <c r="Y679" s="15"/>
      <c r="Z679" s="9"/>
      <c r="AA679" s="10" t="str">
        <f t="shared" si="16"/>
        <v/>
      </c>
      <c r="AB679" s="10"/>
      <c r="AC679" s="11"/>
      <c r="AD679" s="11"/>
    </row>
    <row r="680" spans="1:30" ht="15.75" customHeight="1">
      <c r="A680" s="15"/>
      <c r="C680" s="15"/>
      <c r="D680" s="15"/>
      <c r="G680" s="15"/>
      <c r="N680" s="15"/>
      <c r="O680" s="15"/>
      <c r="P680" s="15"/>
      <c r="Q680" s="15"/>
      <c r="R680" s="16"/>
      <c r="S680" s="15"/>
      <c r="V680" s="15"/>
      <c r="W680" s="15"/>
      <c r="Y680" s="15"/>
      <c r="Z680" s="9"/>
      <c r="AA680" s="10" t="str">
        <f t="shared" si="16"/>
        <v/>
      </c>
      <c r="AB680" s="10"/>
      <c r="AC680" s="11"/>
      <c r="AD680" s="11"/>
    </row>
    <row r="681" spans="1:30" ht="15.75" customHeight="1">
      <c r="A681" s="15"/>
      <c r="C681" s="15"/>
      <c r="D681" s="15"/>
      <c r="G681" s="15"/>
      <c r="N681" s="15"/>
      <c r="O681" s="15"/>
      <c r="P681" s="15"/>
      <c r="Q681" s="15"/>
      <c r="R681" s="16"/>
      <c r="S681" s="15"/>
      <c r="V681" s="15"/>
      <c r="W681" s="15"/>
      <c r="Y681" s="15"/>
      <c r="Z681" s="9"/>
      <c r="AA681" s="10" t="str">
        <f t="shared" si="16"/>
        <v/>
      </c>
      <c r="AB681" s="10"/>
      <c r="AC681" s="11"/>
      <c r="AD681" s="11"/>
    </row>
    <row r="682" spans="1:30" ht="15.75" customHeight="1">
      <c r="A682" s="15"/>
      <c r="C682" s="15"/>
      <c r="D682" s="15"/>
      <c r="G682" s="15"/>
      <c r="N682" s="15"/>
      <c r="O682" s="15"/>
      <c r="P682" s="15"/>
      <c r="Q682" s="15"/>
      <c r="R682" s="16"/>
      <c r="S682" s="15"/>
      <c r="V682" s="15"/>
      <c r="W682" s="15"/>
      <c r="Y682" s="15"/>
      <c r="Z682" s="9"/>
      <c r="AA682" s="10" t="str">
        <f t="shared" si="16"/>
        <v/>
      </c>
      <c r="AB682" s="10"/>
      <c r="AC682" s="11"/>
      <c r="AD682" s="11"/>
    </row>
    <row r="683" spans="1:30" ht="15.75" customHeight="1">
      <c r="A683" s="15"/>
      <c r="C683" s="15"/>
      <c r="D683" s="15"/>
      <c r="G683" s="15"/>
      <c r="N683" s="15"/>
      <c r="O683" s="15"/>
      <c r="P683" s="15"/>
      <c r="Q683" s="15"/>
      <c r="R683" s="16"/>
      <c r="S683" s="15"/>
      <c r="V683" s="15"/>
      <c r="W683" s="15"/>
      <c r="Y683" s="15"/>
      <c r="Z683" s="9"/>
      <c r="AA683" s="10" t="str">
        <f t="shared" si="16"/>
        <v/>
      </c>
      <c r="AB683" s="10"/>
      <c r="AC683" s="11"/>
      <c r="AD683" s="11"/>
    </row>
    <row r="684" spans="1:30" ht="15.75" customHeight="1">
      <c r="A684" s="15"/>
      <c r="C684" s="15"/>
      <c r="D684" s="15"/>
      <c r="G684" s="15"/>
      <c r="N684" s="15"/>
      <c r="O684" s="15"/>
      <c r="P684" s="15"/>
      <c r="Q684" s="15"/>
      <c r="R684" s="16"/>
      <c r="S684" s="15"/>
      <c r="V684" s="15"/>
      <c r="W684" s="15"/>
      <c r="Y684" s="15"/>
      <c r="Z684" s="9"/>
      <c r="AA684" s="10" t="str">
        <f t="shared" si="16"/>
        <v/>
      </c>
      <c r="AB684" s="10"/>
      <c r="AC684" s="11"/>
      <c r="AD684" s="11"/>
    </row>
    <row r="685" spans="1:30" ht="15.75" customHeight="1">
      <c r="A685" s="15"/>
      <c r="C685" s="15"/>
      <c r="D685" s="15"/>
      <c r="G685" s="15"/>
      <c r="N685" s="15"/>
      <c r="O685" s="15"/>
      <c r="P685" s="15"/>
      <c r="Q685" s="15"/>
      <c r="R685" s="16"/>
      <c r="S685" s="15"/>
      <c r="V685" s="15"/>
      <c r="W685" s="15"/>
      <c r="Y685" s="15"/>
      <c r="Z685" s="9"/>
      <c r="AA685" s="10" t="str">
        <f t="shared" si="16"/>
        <v/>
      </c>
      <c r="AB685" s="10"/>
      <c r="AC685" s="11"/>
      <c r="AD685" s="11"/>
    </row>
    <row r="686" spans="1:30" ht="15.75" customHeight="1">
      <c r="A686" s="15"/>
      <c r="C686" s="15"/>
      <c r="D686" s="15"/>
      <c r="G686" s="15"/>
      <c r="N686" s="15"/>
      <c r="O686" s="15"/>
      <c r="P686" s="15"/>
      <c r="Q686" s="15"/>
      <c r="R686" s="16"/>
      <c r="S686" s="15"/>
      <c r="V686" s="15"/>
      <c r="W686" s="15"/>
      <c r="Y686" s="15"/>
      <c r="Z686" s="9"/>
      <c r="AA686" s="10" t="str">
        <f t="shared" si="16"/>
        <v/>
      </c>
      <c r="AB686" s="10"/>
      <c r="AC686" s="11"/>
      <c r="AD686" s="11"/>
    </row>
    <row r="687" spans="1:30" ht="15.75" customHeight="1">
      <c r="A687" s="15"/>
      <c r="C687" s="15"/>
      <c r="D687" s="15"/>
      <c r="G687" s="15"/>
      <c r="N687" s="15"/>
      <c r="O687" s="15"/>
      <c r="P687" s="15"/>
      <c r="Q687" s="15"/>
      <c r="R687" s="16"/>
      <c r="S687" s="15"/>
      <c r="V687" s="15"/>
      <c r="W687" s="15"/>
      <c r="Y687" s="15"/>
      <c r="Z687" s="9"/>
      <c r="AA687" s="10" t="str">
        <f t="shared" si="16"/>
        <v/>
      </c>
      <c r="AB687" s="10"/>
      <c r="AC687" s="11"/>
      <c r="AD687" s="11"/>
    </row>
    <row r="688" spans="1:30" ht="15.75" customHeight="1">
      <c r="A688" s="15"/>
      <c r="C688" s="15"/>
      <c r="D688" s="15"/>
      <c r="G688" s="15"/>
      <c r="N688" s="15"/>
      <c r="O688" s="15"/>
      <c r="P688" s="15"/>
      <c r="Q688" s="15"/>
      <c r="R688" s="16"/>
      <c r="S688" s="15"/>
      <c r="V688" s="15"/>
      <c r="W688" s="15"/>
      <c r="Y688" s="15"/>
      <c r="Z688" s="9"/>
      <c r="AA688" s="10" t="str">
        <f t="shared" si="16"/>
        <v/>
      </c>
      <c r="AB688" s="10"/>
      <c r="AC688" s="11"/>
      <c r="AD688" s="11"/>
    </row>
    <row r="689" spans="1:30" ht="15.75" customHeight="1">
      <c r="A689" s="15"/>
      <c r="C689" s="15"/>
      <c r="D689" s="15"/>
      <c r="G689" s="15"/>
      <c r="N689" s="15"/>
      <c r="O689" s="15"/>
      <c r="P689" s="15"/>
      <c r="Q689" s="15"/>
      <c r="R689" s="16"/>
      <c r="S689" s="15"/>
      <c r="V689" s="15"/>
      <c r="W689" s="15"/>
      <c r="Y689" s="15"/>
      <c r="Z689" s="9"/>
      <c r="AA689" s="10" t="str">
        <f t="shared" si="16"/>
        <v/>
      </c>
      <c r="AB689" s="10"/>
      <c r="AC689" s="11"/>
      <c r="AD689" s="11"/>
    </row>
    <row r="690" spans="1:30" ht="15.75" customHeight="1">
      <c r="A690" s="15"/>
      <c r="C690" s="15"/>
      <c r="D690" s="15"/>
      <c r="G690" s="15"/>
      <c r="N690" s="15"/>
      <c r="O690" s="15"/>
      <c r="P690" s="15"/>
      <c r="Q690" s="15"/>
      <c r="R690" s="16"/>
      <c r="S690" s="15"/>
      <c r="V690" s="15"/>
      <c r="W690" s="15"/>
      <c r="Y690" s="15"/>
      <c r="Z690" s="9"/>
      <c r="AA690" s="10" t="str">
        <f t="shared" si="16"/>
        <v/>
      </c>
      <c r="AB690" s="10"/>
      <c r="AC690" s="11"/>
      <c r="AD690" s="11"/>
    </row>
    <row r="691" spans="1:30" ht="15.75" customHeight="1">
      <c r="A691" s="15"/>
      <c r="C691" s="15"/>
      <c r="D691" s="15"/>
      <c r="G691" s="15"/>
      <c r="N691" s="15"/>
      <c r="O691" s="15"/>
      <c r="P691" s="15"/>
      <c r="Q691" s="15"/>
      <c r="R691" s="16"/>
      <c r="S691" s="15"/>
      <c r="V691" s="15"/>
      <c r="W691" s="15"/>
      <c r="Y691" s="15"/>
      <c r="Z691" s="9"/>
      <c r="AA691" s="10" t="str">
        <f t="shared" si="16"/>
        <v/>
      </c>
      <c r="AB691" s="10"/>
      <c r="AC691" s="11"/>
      <c r="AD691" s="11"/>
    </row>
    <row r="692" spans="1:30" ht="15.75" customHeight="1">
      <c r="A692" s="15"/>
      <c r="C692" s="15"/>
      <c r="D692" s="15"/>
      <c r="G692" s="15"/>
      <c r="N692" s="15"/>
      <c r="O692" s="15"/>
      <c r="P692" s="15"/>
      <c r="Q692" s="15"/>
      <c r="R692" s="16"/>
      <c r="S692" s="15"/>
      <c r="V692" s="15"/>
      <c r="W692" s="15"/>
      <c r="Y692" s="15"/>
      <c r="Z692" s="9"/>
      <c r="AA692" s="10" t="str">
        <f t="shared" si="16"/>
        <v/>
      </c>
      <c r="AB692" s="10"/>
      <c r="AC692" s="11"/>
      <c r="AD692" s="11"/>
    </row>
    <row r="693" spans="1:30" ht="15.75" customHeight="1">
      <c r="A693" s="15"/>
      <c r="C693" s="15"/>
      <c r="D693" s="15"/>
      <c r="G693" s="15"/>
      <c r="N693" s="15"/>
      <c r="O693" s="15"/>
      <c r="P693" s="15"/>
      <c r="Q693" s="15"/>
      <c r="R693" s="16"/>
      <c r="S693" s="15"/>
      <c r="V693" s="15"/>
      <c r="W693" s="15"/>
      <c r="Y693" s="15"/>
      <c r="Z693" s="9"/>
      <c r="AA693" s="10" t="str">
        <f t="shared" si="16"/>
        <v/>
      </c>
      <c r="AB693" s="10"/>
      <c r="AC693" s="11"/>
      <c r="AD693" s="11"/>
    </row>
    <row r="694" spans="1:30" ht="15.75" customHeight="1">
      <c r="A694" s="15"/>
      <c r="C694" s="15"/>
      <c r="D694" s="15"/>
      <c r="G694" s="15"/>
      <c r="N694" s="15"/>
      <c r="O694" s="15"/>
      <c r="P694" s="15"/>
      <c r="Q694" s="15"/>
      <c r="R694" s="16"/>
      <c r="S694" s="15"/>
      <c r="V694" s="15"/>
      <c r="W694" s="15"/>
      <c r="Y694" s="15"/>
      <c r="Z694" s="9"/>
      <c r="AA694" s="10" t="str">
        <f t="shared" si="16"/>
        <v/>
      </c>
      <c r="AB694" s="10"/>
      <c r="AC694" s="11"/>
      <c r="AD694" s="11"/>
    </row>
    <row r="695" spans="1:30" ht="15.75" customHeight="1">
      <c r="A695" s="15"/>
      <c r="C695" s="15"/>
      <c r="D695" s="15"/>
      <c r="G695" s="15"/>
      <c r="N695" s="15"/>
      <c r="O695" s="15"/>
      <c r="P695" s="15"/>
      <c r="Q695" s="15"/>
      <c r="R695" s="16"/>
      <c r="S695" s="15"/>
      <c r="V695" s="15"/>
      <c r="W695" s="15"/>
      <c r="Y695" s="15"/>
      <c r="Z695" s="9"/>
      <c r="AA695" s="10" t="str">
        <f t="shared" si="16"/>
        <v/>
      </c>
      <c r="AB695" s="10"/>
      <c r="AC695" s="11"/>
      <c r="AD695" s="11"/>
    </row>
    <row r="696" spans="1:30" ht="15.75" customHeight="1">
      <c r="A696" s="15"/>
      <c r="C696" s="15"/>
      <c r="D696" s="15"/>
      <c r="G696" s="15"/>
      <c r="N696" s="15"/>
      <c r="O696" s="15"/>
      <c r="P696" s="15"/>
      <c r="Q696" s="15"/>
      <c r="R696" s="16"/>
      <c r="S696" s="15"/>
      <c r="V696" s="15"/>
      <c r="W696" s="15"/>
      <c r="Y696" s="15"/>
      <c r="Z696" s="9"/>
      <c r="AA696" s="10" t="str">
        <f t="shared" si="16"/>
        <v/>
      </c>
      <c r="AB696" s="10"/>
      <c r="AC696" s="11"/>
      <c r="AD696" s="11"/>
    </row>
    <row r="697" spans="1:30" ht="15.75" customHeight="1">
      <c r="A697" s="15"/>
      <c r="C697" s="15"/>
      <c r="D697" s="15"/>
      <c r="G697" s="15"/>
      <c r="N697" s="15"/>
      <c r="O697" s="15"/>
      <c r="P697" s="15"/>
      <c r="Q697" s="15"/>
      <c r="R697" s="16"/>
      <c r="S697" s="15"/>
      <c r="V697" s="15"/>
      <c r="W697" s="15"/>
      <c r="Y697" s="15"/>
      <c r="Z697" s="9"/>
      <c r="AA697" s="10" t="str">
        <f t="shared" si="16"/>
        <v/>
      </c>
      <c r="AB697" s="10"/>
      <c r="AC697" s="11"/>
      <c r="AD697" s="11"/>
    </row>
    <row r="698" spans="1:30" ht="15.75" customHeight="1">
      <c r="A698" s="15"/>
      <c r="C698" s="15"/>
      <c r="D698" s="15"/>
      <c r="G698" s="15"/>
      <c r="N698" s="15"/>
      <c r="O698" s="15"/>
      <c r="P698" s="15"/>
      <c r="Q698" s="15"/>
      <c r="R698" s="16"/>
      <c r="S698" s="15"/>
      <c r="V698" s="15"/>
      <c r="W698" s="15"/>
      <c r="Y698" s="15"/>
      <c r="Z698" s="9"/>
      <c r="AA698" s="10" t="str">
        <f t="shared" si="16"/>
        <v/>
      </c>
      <c r="AB698" s="10"/>
      <c r="AC698" s="11"/>
      <c r="AD698" s="11"/>
    </row>
    <row r="699" spans="1:30" ht="15.75" customHeight="1">
      <c r="A699" s="15"/>
      <c r="C699" s="15"/>
      <c r="D699" s="15"/>
      <c r="G699" s="15"/>
      <c r="N699" s="15"/>
      <c r="O699" s="15"/>
      <c r="P699" s="15"/>
      <c r="Q699" s="15"/>
      <c r="R699" s="16"/>
      <c r="S699" s="15"/>
      <c r="V699" s="15"/>
      <c r="W699" s="15"/>
      <c r="Y699" s="15"/>
      <c r="Z699" s="9"/>
      <c r="AA699" s="10" t="str">
        <f t="shared" si="16"/>
        <v/>
      </c>
      <c r="AB699" s="10"/>
      <c r="AC699" s="11"/>
      <c r="AD699" s="11"/>
    </row>
    <row r="700" spans="1:30" ht="15.75" customHeight="1">
      <c r="A700" s="15"/>
      <c r="C700" s="15"/>
      <c r="D700" s="15"/>
      <c r="G700" s="15"/>
      <c r="N700" s="15"/>
      <c r="O700" s="15"/>
      <c r="P700" s="15"/>
      <c r="Q700" s="15"/>
      <c r="R700" s="16"/>
      <c r="S700" s="15"/>
      <c r="V700" s="15"/>
      <c r="W700" s="15"/>
      <c r="Y700" s="15"/>
      <c r="Z700" s="9"/>
      <c r="AA700" s="10" t="str">
        <f t="shared" si="16"/>
        <v/>
      </c>
      <c r="AB700" s="10"/>
      <c r="AC700" s="11"/>
      <c r="AD700" s="11"/>
    </row>
    <row r="701" spans="1:30" ht="15.75" customHeight="1">
      <c r="A701" s="15"/>
      <c r="C701" s="15"/>
      <c r="D701" s="15"/>
      <c r="G701" s="15"/>
      <c r="N701" s="15"/>
      <c r="O701" s="15"/>
      <c r="P701" s="15"/>
      <c r="Q701" s="15"/>
      <c r="R701" s="16"/>
      <c r="S701" s="15"/>
      <c r="V701" s="15"/>
      <c r="W701" s="15"/>
      <c r="Y701" s="15"/>
      <c r="Z701" s="9"/>
      <c r="AA701" s="10" t="str">
        <f t="shared" si="16"/>
        <v/>
      </c>
      <c r="AB701" s="10"/>
      <c r="AC701" s="11"/>
      <c r="AD701" s="11"/>
    </row>
    <row r="702" spans="1:30" ht="15.75" customHeight="1">
      <c r="A702" s="15"/>
      <c r="C702" s="15"/>
      <c r="D702" s="15"/>
      <c r="G702" s="15"/>
      <c r="N702" s="15"/>
      <c r="O702" s="15"/>
      <c r="P702" s="15"/>
      <c r="Q702" s="15"/>
      <c r="R702" s="16"/>
      <c r="S702" s="15"/>
      <c r="V702" s="15"/>
      <c r="W702" s="15"/>
      <c r="Y702" s="15"/>
      <c r="Z702" s="9"/>
      <c r="AA702" s="10" t="str">
        <f t="shared" si="16"/>
        <v/>
      </c>
      <c r="AB702" s="10"/>
      <c r="AC702" s="11"/>
      <c r="AD702" s="11"/>
    </row>
    <row r="703" spans="1:30" ht="15.75" customHeight="1">
      <c r="A703" s="15"/>
      <c r="C703" s="15"/>
      <c r="D703" s="15"/>
      <c r="G703" s="15"/>
      <c r="N703" s="15"/>
      <c r="O703" s="15"/>
      <c r="P703" s="15"/>
      <c r="Q703" s="15"/>
      <c r="R703" s="16"/>
      <c r="S703" s="15"/>
      <c r="V703" s="15"/>
      <c r="W703" s="15"/>
      <c r="Y703" s="15"/>
      <c r="Z703" s="9"/>
      <c r="AA703" s="10" t="str">
        <f t="shared" si="16"/>
        <v/>
      </c>
      <c r="AB703" s="10"/>
      <c r="AC703" s="11"/>
      <c r="AD703" s="11"/>
    </row>
    <row r="704" spans="1:30" ht="15.75" customHeight="1">
      <c r="A704" s="15"/>
      <c r="C704" s="15"/>
      <c r="D704" s="15"/>
      <c r="G704" s="15"/>
      <c r="N704" s="15"/>
      <c r="O704" s="15"/>
      <c r="P704" s="15"/>
      <c r="Q704" s="15"/>
      <c r="R704" s="16"/>
      <c r="S704" s="15"/>
      <c r="V704" s="15"/>
      <c r="W704" s="15"/>
      <c r="Y704" s="15"/>
      <c r="Z704" s="9"/>
      <c r="AA704" s="10" t="str">
        <f t="shared" si="16"/>
        <v/>
      </c>
      <c r="AB704" s="10"/>
      <c r="AC704" s="11"/>
      <c r="AD704" s="11"/>
    </row>
    <row r="705" spans="1:30" ht="15.75" customHeight="1">
      <c r="A705" s="15"/>
      <c r="C705" s="15"/>
      <c r="D705" s="15"/>
      <c r="G705" s="15"/>
      <c r="N705" s="15"/>
      <c r="O705" s="15"/>
      <c r="P705" s="15"/>
      <c r="Q705" s="15"/>
      <c r="R705" s="16"/>
      <c r="S705" s="15"/>
      <c r="V705" s="15"/>
      <c r="W705" s="15"/>
      <c r="Y705" s="15"/>
      <c r="Z705" s="9"/>
      <c r="AA705" s="10" t="str">
        <f t="shared" si="16"/>
        <v/>
      </c>
      <c r="AB705" s="10"/>
      <c r="AC705" s="11"/>
      <c r="AD705" s="11"/>
    </row>
    <row r="706" spans="1:30" ht="15.75" customHeight="1">
      <c r="A706" s="15"/>
      <c r="C706" s="15"/>
      <c r="D706" s="15"/>
      <c r="G706" s="15"/>
      <c r="N706" s="15"/>
      <c r="O706" s="15"/>
      <c r="P706" s="15"/>
      <c r="Q706" s="15"/>
      <c r="R706" s="16"/>
      <c r="S706" s="15"/>
      <c r="V706" s="15"/>
      <c r="W706" s="15"/>
      <c r="Y706" s="15"/>
      <c r="Z706" s="9"/>
      <c r="AA706" s="10" t="str">
        <f t="shared" si="16"/>
        <v/>
      </c>
      <c r="AB706" s="10"/>
      <c r="AC706" s="11"/>
      <c r="AD706" s="11"/>
    </row>
    <row r="707" spans="1:30" ht="15.75" customHeight="1">
      <c r="A707" s="15"/>
      <c r="C707" s="15"/>
      <c r="D707" s="15"/>
      <c r="G707" s="15"/>
      <c r="N707" s="15"/>
      <c r="O707" s="15"/>
      <c r="P707" s="15"/>
      <c r="Q707" s="15"/>
      <c r="R707" s="16"/>
      <c r="S707" s="15"/>
      <c r="V707" s="15"/>
      <c r="W707" s="15"/>
      <c r="Y707" s="15"/>
      <c r="Z707" s="9"/>
      <c r="AA707" s="10" t="str">
        <f t="shared" si="16"/>
        <v/>
      </c>
      <c r="AB707" s="10"/>
      <c r="AC707" s="11"/>
      <c r="AD707" s="11"/>
    </row>
    <row r="708" spans="1:30" ht="15.75" customHeight="1">
      <c r="A708" s="15"/>
      <c r="C708" s="15"/>
      <c r="D708" s="15"/>
      <c r="G708" s="15"/>
      <c r="N708" s="15"/>
      <c r="O708" s="15"/>
      <c r="P708" s="15"/>
      <c r="Q708" s="15"/>
      <c r="R708" s="16"/>
      <c r="S708" s="15"/>
      <c r="V708" s="15"/>
      <c r="W708" s="15"/>
      <c r="Y708" s="15"/>
      <c r="Z708" s="9"/>
      <c r="AA708" s="10" t="str">
        <f t="shared" si="16"/>
        <v/>
      </c>
      <c r="AB708" s="10"/>
      <c r="AC708" s="11"/>
      <c r="AD708" s="11"/>
    </row>
    <row r="709" spans="1:30" ht="15.75" customHeight="1">
      <c r="A709" s="15"/>
      <c r="C709" s="15"/>
      <c r="D709" s="15"/>
      <c r="G709" s="15"/>
      <c r="N709" s="15"/>
      <c r="O709" s="15"/>
      <c r="P709" s="15"/>
      <c r="Q709" s="15"/>
      <c r="R709" s="16"/>
      <c r="S709" s="15"/>
      <c r="V709" s="15"/>
      <c r="W709" s="15"/>
      <c r="Y709" s="15"/>
      <c r="Z709" s="9"/>
      <c r="AA709" s="10" t="str">
        <f t="shared" si="16"/>
        <v/>
      </c>
      <c r="AB709" s="10"/>
      <c r="AC709" s="11"/>
      <c r="AD709" s="11"/>
    </row>
    <row r="710" spans="1:30" ht="15.75" customHeight="1">
      <c r="A710" s="15"/>
      <c r="C710" s="15"/>
      <c r="D710" s="15"/>
      <c r="G710" s="15"/>
      <c r="N710" s="15"/>
      <c r="O710" s="15"/>
      <c r="P710" s="15"/>
      <c r="Q710" s="15"/>
      <c r="R710" s="16"/>
      <c r="S710" s="15"/>
      <c r="V710" s="15"/>
      <c r="W710" s="15"/>
      <c r="Y710" s="15"/>
      <c r="Z710" s="9"/>
      <c r="AA710" s="10" t="str">
        <f t="shared" si="16"/>
        <v/>
      </c>
      <c r="AB710" s="10"/>
      <c r="AC710" s="11"/>
      <c r="AD710" s="11"/>
    </row>
    <row r="711" spans="1:30" ht="15.75" customHeight="1">
      <c r="A711" s="15"/>
      <c r="C711" s="15"/>
      <c r="D711" s="15"/>
      <c r="G711" s="15"/>
      <c r="N711" s="15"/>
      <c r="O711" s="15"/>
      <c r="P711" s="15"/>
      <c r="Q711" s="15"/>
      <c r="R711" s="16"/>
      <c r="S711" s="15"/>
      <c r="V711" s="15"/>
      <c r="W711" s="15"/>
      <c r="Y711" s="15"/>
      <c r="Z711" s="9"/>
      <c r="AA711" s="10" t="str">
        <f t="shared" si="16"/>
        <v/>
      </c>
      <c r="AB711" s="10"/>
      <c r="AC711" s="11"/>
      <c r="AD711" s="11"/>
    </row>
    <row r="712" spans="1:30" ht="15.75" customHeight="1">
      <c r="A712" s="15"/>
      <c r="C712" s="15"/>
      <c r="D712" s="15"/>
      <c r="G712" s="15"/>
      <c r="N712" s="15"/>
      <c r="O712" s="15"/>
      <c r="P712" s="15"/>
      <c r="Q712" s="15"/>
      <c r="R712" s="16"/>
      <c r="S712" s="15"/>
      <c r="V712" s="15"/>
      <c r="W712" s="15"/>
      <c r="Y712" s="15"/>
      <c r="Z712" s="9"/>
      <c r="AA712" s="10" t="str">
        <f t="shared" si="16"/>
        <v/>
      </c>
      <c r="AB712" s="10"/>
      <c r="AC712" s="11"/>
      <c r="AD712" s="11"/>
    </row>
    <row r="713" spans="1:30" ht="15.75" customHeight="1">
      <c r="A713" s="15"/>
      <c r="C713" s="15"/>
      <c r="D713" s="15"/>
      <c r="G713" s="15"/>
      <c r="N713" s="15"/>
      <c r="O713" s="15"/>
      <c r="P713" s="15"/>
      <c r="Q713" s="15"/>
      <c r="R713" s="16"/>
      <c r="S713" s="15"/>
      <c r="V713" s="15"/>
      <c r="W713" s="15"/>
      <c r="Y713" s="15"/>
      <c r="Z713" s="9"/>
      <c r="AA713" s="10" t="str">
        <f t="shared" si="16"/>
        <v/>
      </c>
      <c r="AB713" s="10"/>
      <c r="AC713" s="11"/>
      <c r="AD713" s="11"/>
    </row>
    <row r="714" spans="1:30" ht="15.75" customHeight="1">
      <c r="A714" s="15"/>
      <c r="C714" s="15"/>
      <c r="D714" s="15"/>
      <c r="G714" s="15"/>
      <c r="N714" s="15"/>
      <c r="O714" s="15"/>
      <c r="P714" s="15"/>
      <c r="Q714" s="15"/>
      <c r="R714" s="16"/>
      <c r="S714" s="15"/>
      <c r="V714" s="15"/>
      <c r="W714" s="15"/>
      <c r="Y714" s="15"/>
      <c r="Z714" s="9"/>
      <c r="AA714" s="10" t="str">
        <f t="shared" si="16"/>
        <v/>
      </c>
      <c r="AB714" s="10"/>
      <c r="AC714" s="11"/>
      <c r="AD714" s="11"/>
    </row>
    <row r="715" spans="1:30" ht="15.75" customHeight="1">
      <c r="A715" s="15"/>
      <c r="C715" s="15"/>
      <c r="D715" s="15"/>
      <c r="G715" s="15"/>
      <c r="N715" s="15"/>
      <c r="O715" s="15"/>
      <c r="P715" s="15"/>
      <c r="Q715" s="15"/>
      <c r="R715" s="16"/>
      <c r="S715" s="15"/>
      <c r="V715" s="15"/>
      <c r="W715" s="15"/>
      <c r="Y715" s="15"/>
      <c r="Z715" s="9"/>
      <c r="AA715" s="10" t="str">
        <f t="shared" si="16"/>
        <v/>
      </c>
      <c r="AB715" s="10"/>
      <c r="AC715" s="11"/>
      <c r="AD715" s="11"/>
    </row>
    <row r="716" spans="1:30" ht="15.75" customHeight="1">
      <c r="A716" s="15"/>
      <c r="C716" s="15"/>
      <c r="D716" s="15"/>
      <c r="G716" s="15"/>
      <c r="N716" s="15"/>
      <c r="O716" s="15"/>
      <c r="P716" s="15"/>
      <c r="Q716" s="15"/>
      <c r="R716" s="16"/>
      <c r="S716" s="15"/>
      <c r="V716" s="15"/>
      <c r="W716" s="15"/>
      <c r="Y716" s="15"/>
      <c r="Z716" s="9"/>
      <c r="AA716" s="10" t="str">
        <f t="shared" si="16"/>
        <v/>
      </c>
      <c r="AB716" s="10"/>
      <c r="AC716" s="11"/>
      <c r="AD716" s="11"/>
    </row>
    <row r="717" spans="1:30" ht="15.75" customHeight="1">
      <c r="A717" s="15"/>
      <c r="C717" s="15"/>
      <c r="D717" s="15"/>
      <c r="G717" s="15"/>
      <c r="N717" s="15"/>
      <c r="O717" s="15"/>
      <c r="P717" s="15"/>
      <c r="Q717" s="15"/>
      <c r="R717" s="16"/>
      <c r="S717" s="15"/>
      <c r="V717" s="15"/>
      <c r="W717" s="15"/>
      <c r="Y717" s="15"/>
      <c r="Z717" s="9"/>
      <c r="AA717" s="10" t="str">
        <f t="shared" si="16"/>
        <v/>
      </c>
      <c r="AB717" s="10"/>
      <c r="AC717" s="11"/>
      <c r="AD717" s="11"/>
    </row>
    <row r="718" spans="1:30" ht="15.75" customHeight="1">
      <c r="A718" s="15"/>
      <c r="C718" s="15"/>
      <c r="D718" s="15"/>
      <c r="G718" s="15"/>
      <c r="N718" s="15"/>
      <c r="O718" s="15"/>
      <c r="P718" s="15"/>
      <c r="Q718" s="15"/>
      <c r="R718" s="16"/>
      <c r="S718" s="15"/>
      <c r="V718" s="15"/>
      <c r="W718" s="15"/>
      <c r="Y718" s="15"/>
      <c r="Z718" s="9"/>
      <c r="AA718" s="10" t="str">
        <f t="shared" si="16"/>
        <v/>
      </c>
      <c r="AB718" s="10"/>
      <c r="AC718" s="11"/>
      <c r="AD718" s="11"/>
    </row>
    <row r="719" spans="1:30" ht="15.75" customHeight="1">
      <c r="A719" s="15"/>
      <c r="C719" s="15"/>
      <c r="D719" s="15"/>
      <c r="G719" s="15"/>
      <c r="N719" s="15"/>
      <c r="O719" s="15"/>
      <c r="P719" s="15"/>
      <c r="Q719" s="15"/>
      <c r="R719" s="16"/>
      <c r="S719" s="15"/>
      <c r="V719" s="15"/>
      <c r="W719" s="15"/>
      <c r="Y719" s="15"/>
      <c r="Z719" s="9"/>
      <c r="AA719" s="10" t="str">
        <f t="shared" si="16"/>
        <v/>
      </c>
      <c r="AB719" s="10"/>
      <c r="AC719" s="11"/>
      <c r="AD719" s="11"/>
    </row>
    <row r="720" spans="1:30" ht="15.75" customHeight="1">
      <c r="A720" s="15"/>
      <c r="C720" s="15"/>
      <c r="D720" s="15"/>
      <c r="G720" s="15"/>
      <c r="N720" s="15"/>
      <c r="O720" s="15"/>
      <c r="P720" s="15"/>
      <c r="Q720" s="15"/>
      <c r="R720" s="16"/>
      <c r="S720" s="15"/>
      <c r="V720" s="15"/>
      <c r="W720" s="15"/>
      <c r="Y720" s="15"/>
      <c r="Z720" s="9"/>
      <c r="AA720" s="10" t="str">
        <f t="shared" si="16"/>
        <v/>
      </c>
      <c r="AB720" s="10"/>
      <c r="AC720" s="11"/>
      <c r="AD720" s="11"/>
    </row>
    <row r="721" spans="1:30" ht="15.75" customHeight="1">
      <c r="A721" s="15"/>
      <c r="C721" s="15"/>
      <c r="D721" s="15"/>
      <c r="G721" s="15"/>
      <c r="N721" s="15"/>
      <c r="O721" s="15"/>
      <c r="P721" s="15"/>
      <c r="Q721" s="15"/>
      <c r="R721" s="16"/>
      <c r="S721" s="15"/>
      <c r="V721" s="15"/>
      <c r="W721" s="15"/>
      <c r="Y721" s="15"/>
      <c r="Z721" s="9"/>
      <c r="AA721" s="10" t="str">
        <f t="shared" si="16"/>
        <v/>
      </c>
      <c r="AB721" s="10"/>
      <c r="AC721" s="11"/>
      <c r="AD721" s="11"/>
    </row>
    <row r="722" spans="1:30" ht="15.75" customHeight="1">
      <c r="A722" s="15"/>
      <c r="C722" s="15"/>
      <c r="D722" s="15"/>
      <c r="G722" s="15"/>
      <c r="N722" s="15"/>
      <c r="O722" s="15"/>
      <c r="P722" s="15"/>
      <c r="Q722" s="15"/>
      <c r="R722" s="16"/>
      <c r="S722" s="15"/>
      <c r="V722" s="15"/>
      <c r="W722" s="15"/>
      <c r="Y722" s="15"/>
      <c r="Z722" s="9"/>
      <c r="AA722" s="10" t="str">
        <f t="shared" si="16"/>
        <v/>
      </c>
      <c r="AB722" s="10"/>
      <c r="AC722" s="11"/>
      <c r="AD722" s="11"/>
    </row>
    <row r="723" spans="1:30" ht="15.75" customHeight="1">
      <c r="A723" s="15"/>
      <c r="C723" s="15"/>
      <c r="D723" s="15"/>
      <c r="G723" s="15"/>
      <c r="N723" s="15"/>
      <c r="O723" s="15"/>
      <c r="P723" s="15"/>
      <c r="Q723" s="15"/>
      <c r="R723" s="16"/>
      <c r="S723" s="15"/>
      <c r="V723" s="15"/>
      <c r="W723" s="15"/>
      <c r="Y723" s="15"/>
      <c r="Z723" s="9"/>
      <c r="AA723" s="10" t="str">
        <f t="shared" si="16"/>
        <v/>
      </c>
      <c r="AB723" s="10"/>
      <c r="AC723" s="11"/>
      <c r="AD723" s="11"/>
    </row>
    <row r="724" spans="1:30" ht="15.75" customHeight="1">
      <c r="A724" s="15"/>
      <c r="C724" s="15"/>
      <c r="D724" s="15"/>
      <c r="G724" s="15"/>
      <c r="N724" s="15"/>
      <c r="O724" s="15"/>
      <c r="P724" s="15"/>
      <c r="Q724" s="15"/>
      <c r="R724" s="16"/>
      <c r="S724" s="15"/>
      <c r="V724" s="15"/>
      <c r="W724" s="15"/>
      <c r="Y724" s="15"/>
      <c r="Z724" s="9"/>
      <c r="AA724" s="10" t="str">
        <f t="shared" si="16"/>
        <v/>
      </c>
      <c r="AB724" s="10"/>
      <c r="AC724" s="11"/>
      <c r="AD724" s="11"/>
    </row>
    <row r="725" spans="1:30" ht="15.75" customHeight="1">
      <c r="A725" s="15"/>
      <c r="C725" s="15"/>
      <c r="D725" s="15"/>
      <c r="G725" s="15"/>
      <c r="N725" s="15"/>
      <c r="O725" s="15"/>
      <c r="P725" s="15"/>
      <c r="Q725" s="15"/>
      <c r="R725" s="16"/>
      <c r="S725" s="15"/>
      <c r="V725" s="15"/>
      <c r="W725" s="15"/>
      <c r="Y725" s="15"/>
      <c r="Z725" s="9"/>
      <c r="AA725" s="10" t="str">
        <f t="shared" si="16"/>
        <v/>
      </c>
      <c r="AB725" s="10"/>
      <c r="AC725" s="11"/>
      <c r="AD725" s="11"/>
    </row>
    <row r="726" spans="1:30" ht="15.75" customHeight="1">
      <c r="A726" s="15"/>
      <c r="C726" s="15"/>
      <c r="D726" s="15"/>
      <c r="G726" s="15"/>
      <c r="N726" s="15"/>
      <c r="O726" s="15"/>
      <c r="P726" s="15"/>
      <c r="Q726" s="15"/>
      <c r="R726" s="16"/>
      <c r="S726" s="15"/>
      <c r="V726" s="15"/>
      <c r="W726" s="15"/>
      <c r="Y726" s="15"/>
      <c r="Z726" s="9"/>
      <c r="AA726" s="10" t="str">
        <f t="shared" si="16"/>
        <v/>
      </c>
      <c r="AB726" s="10"/>
      <c r="AC726" s="11"/>
      <c r="AD726" s="11"/>
    </row>
    <row r="727" spans="1:30" ht="15.75" customHeight="1">
      <c r="A727" s="15"/>
      <c r="C727" s="15"/>
      <c r="D727" s="15"/>
      <c r="G727" s="15"/>
      <c r="N727" s="15"/>
      <c r="O727" s="15"/>
      <c r="P727" s="15"/>
      <c r="Q727" s="15"/>
      <c r="R727" s="16"/>
      <c r="S727" s="15"/>
      <c r="V727" s="15"/>
      <c r="W727" s="15"/>
      <c r="Y727" s="15"/>
      <c r="Z727" s="9"/>
      <c r="AA727" s="10" t="str">
        <f t="shared" si="16"/>
        <v/>
      </c>
      <c r="AB727" s="10"/>
      <c r="AC727" s="11"/>
      <c r="AD727" s="11"/>
    </row>
    <row r="728" spans="1:30" ht="15.75" customHeight="1">
      <c r="A728" s="15"/>
      <c r="C728" s="15"/>
      <c r="D728" s="15"/>
      <c r="G728" s="15"/>
      <c r="N728" s="15"/>
      <c r="O728" s="15"/>
      <c r="P728" s="15"/>
      <c r="Q728" s="15"/>
      <c r="R728" s="16"/>
      <c r="S728" s="15"/>
      <c r="V728" s="15"/>
      <c r="W728" s="15"/>
      <c r="Y728" s="15"/>
      <c r="Z728" s="9"/>
      <c r="AA728" s="10" t="str">
        <f t="shared" si="16"/>
        <v/>
      </c>
      <c r="AB728" s="10"/>
      <c r="AC728" s="11"/>
      <c r="AD728" s="11"/>
    </row>
    <row r="729" spans="1:30" ht="15.75" customHeight="1">
      <c r="A729" s="15"/>
      <c r="C729" s="15"/>
      <c r="D729" s="15"/>
      <c r="G729" s="15"/>
      <c r="N729" s="15"/>
      <c r="O729" s="15"/>
      <c r="P729" s="15"/>
      <c r="Q729" s="15"/>
      <c r="R729" s="16"/>
      <c r="S729" s="15"/>
      <c r="V729" s="15"/>
      <c r="W729" s="15"/>
      <c r="Y729" s="15"/>
      <c r="Z729" s="9"/>
      <c r="AA729" s="10" t="str">
        <f t="shared" si="16"/>
        <v/>
      </c>
      <c r="AB729" s="10"/>
      <c r="AC729" s="11"/>
      <c r="AD729" s="11"/>
    </row>
    <row r="730" spans="1:30" ht="15.75" customHeight="1">
      <c r="A730" s="15"/>
      <c r="C730" s="15"/>
      <c r="D730" s="15"/>
      <c r="G730" s="15"/>
      <c r="N730" s="15"/>
      <c r="O730" s="15"/>
      <c r="P730" s="15"/>
      <c r="Q730" s="15"/>
      <c r="R730" s="16"/>
      <c r="S730" s="15"/>
      <c r="V730" s="15"/>
      <c r="W730" s="15"/>
      <c r="Y730" s="15"/>
      <c r="Z730" s="9"/>
      <c r="AA730" s="10" t="str">
        <f t="shared" si="16"/>
        <v/>
      </c>
      <c r="AB730" s="10"/>
      <c r="AC730" s="11"/>
      <c r="AD730" s="11"/>
    </row>
    <row r="731" spans="1:30" ht="15.75" customHeight="1">
      <c r="A731" s="15"/>
      <c r="C731" s="15"/>
      <c r="D731" s="15"/>
      <c r="G731" s="15"/>
      <c r="N731" s="15"/>
      <c r="O731" s="15"/>
      <c r="P731" s="15"/>
      <c r="Q731" s="15"/>
      <c r="R731" s="16"/>
      <c r="S731" s="15"/>
      <c r="V731" s="15"/>
      <c r="W731" s="15"/>
      <c r="Y731" s="15"/>
      <c r="Z731" s="9"/>
      <c r="AA731" s="10" t="str">
        <f t="shared" si="16"/>
        <v/>
      </c>
      <c r="AB731" s="10"/>
      <c r="AC731" s="11"/>
      <c r="AD731" s="11"/>
    </row>
    <row r="732" spans="1:30" ht="15.75" customHeight="1">
      <c r="A732" s="15"/>
      <c r="C732" s="15"/>
      <c r="D732" s="15"/>
      <c r="G732" s="15"/>
      <c r="N732" s="15"/>
      <c r="O732" s="15"/>
      <c r="P732" s="15"/>
      <c r="Q732" s="15"/>
      <c r="R732" s="16"/>
      <c r="S732" s="15"/>
      <c r="V732" s="15"/>
      <c r="W732" s="15"/>
      <c r="Y732" s="15"/>
      <c r="Z732" s="9"/>
      <c r="AA732" s="10" t="str">
        <f t="shared" si="16"/>
        <v/>
      </c>
      <c r="AB732" s="10"/>
      <c r="AC732" s="11"/>
      <c r="AD732" s="11"/>
    </row>
    <row r="733" spans="1:30" ht="15.75" customHeight="1">
      <c r="A733" s="15"/>
      <c r="C733" s="15"/>
      <c r="D733" s="15"/>
      <c r="G733" s="15"/>
      <c r="N733" s="15"/>
      <c r="O733" s="15"/>
      <c r="P733" s="15"/>
      <c r="Q733" s="15"/>
      <c r="R733" s="16"/>
      <c r="S733" s="15"/>
      <c r="V733" s="15"/>
      <c r="W733" s="15"/>
      <c r="Y733" s="15"/>
      <c r="Z733" s="9"/>
      <c r="AA733" s="10" t="str">
        <f t="shared" si="16"/>
        <v/>
      </c>
      <c r="AB733" s="10"/>
      <c r="AC733" s="11"/>
      <c r="AD733" s="11"/>
    </row>
    <row r="734" spans="1:30" ht="15.75" customHeight="1">
      <c r="A734" s="15"/>
      <c r="C734" s="15"/>
      <c r="D734" s="15"/>
      <c r="G734" s="15"/>
      <c r="N734" s="15"/>
      <c r="O734" s="15"/>
      <c r="P734" s="15"/>
      <c r="Q734" s="15"/>
      <c r="R734" s="16"/>
      <c r="S734" s="15"/>
      <c r="V734" s="15"/>
      <c r="W734" s="15"/>
      <c r="Y734" s="15"/>
      <c r="Z734" s="9"/>
      <c r="AA734" s="10" t="str">
        <f t="shared" si="16"/>
        <v/>
      </c>
      <c r="AB734" s="10"/>
      <c r="AC734" s="11"/>
      <c r="AD734" s="11"/>
    </row>
    <row r="735" spans="1:30" ht="15.75" customHeight="1">
      <c r="A735" s="15"/>
      <c r="C735" s="15"/>
      <c r="D735" s="15"/>
      <c r="G735" s="15"/>
      <c r="N735" s="15"/>
      <c r="O735" s="15"/>
      <c r="P735" s="15"/>
      <c r="Q735" s="15"/>
      <c r="R735" s="16"/>
      <c r="S735" s="15"/>
      <c r="V735" s="15"/>
      <c r="W735" s="15"/>
      <c r="Y735" s="15"/>
      <c r="Z735" s="9"/>
      <c r="AA735" s="10" t="str">
        <f t="shared" si="16"/>
        <v/>
      </c>
      <c r="AB735" s="10"/>
      <c r="AC735" s="11"/>
      <c r="AD735" s="11"/>
    </row>
    <row r="736" spans="1:30" ht="15.75" customHeight="1">
      <c r="A736" s="15"/>
      <c r="C736" s="15"/>
      <c r="D736" s="15"/>
      <c r="G736" s="15"/>
      <c r="N736" s="15"/>
      <c r="O736" s="15"/>
      <c r="P736" s="15"/>
      <c r="Q736" s="15"/>
      <c r="R736" s="16"/>
      <c r="S736" s="15"/>
      <c r="V736" s="15"/>
      <c r="W736" s="15"/>
      <c r="Y736" s="15"/>
      <c r="Z736" s="9"/>
      <c r="AA736" s="10" t="str">
        <f t="shared" si="16"/>
        <v/>
      </c>
      <c r="AB736" s="10"/>
      <c r="AC736" s="11"/>
      <c r="AD736" s="11"/>
    </row>
    <row r="737" spans="1:30" ht="15.75" customHeight="1">
      <c r="A737" s="15"/>
      <c r="C737" s="15"/>
      <c r="D737" s="15"/>
      <c r="G737" s="15"/>
      <c r="N737" s="15"/>
      <c r="O737" s="15"/>
      <c r="P737" s="15"/>
      <c r="Q737" s="15"/>
      <c r="R737" s="16"/>
      <c r="S737" s="15"/>
      <c r="V737" s="15"/>
      <c r="W737" s="15"/>
      <c r="Y737" s="15"/>
      <c r="Z737" s="9"/>
      <c r="AA737" s="10" t="str">
        <f t="shared" si="16"/>
        <v/>
      </c>
      <c r="AB737" s="10"/>
      <c r="AC737" s="11"/>
      <c r="AD737" s="11"/>
    </row>
    <row r="738" spans="1:30" ht="15.75" customHeight="1">
      <c r="A738" s="15"/>
      <c r="C738" s="15"/>
      <c r="D738" s="15"/>
      <c r="G738" s="15"/>
      <c r="N738" s="15"/>
      <c r="O738" s="15"/>
      <c r="P738" s="15"/>
      <c r="Q738" s="15"/>
      <c r="R738" s="16"/>
      <c r="S738" s="15"/>
      <c r="V738" s="15"/>
      <c r="W738" s="15"/>
      <c r="Y738" s="15"/>
      <c r="Z738" s="9"/>
      <c r="AA738" s="10" t="str">
        <f t="shared" si="16"/>
        <v/>
      </c>
      <c r="AB738" s="10"/>
      <c r="AC738" s="11"/>
      <c r="AD738" s="11"/>
    </row>
    <row r="739" spans="1:30" ht="15.75" customHeight="1">
      <c r="A739" s="15"/>
      <c r="C739" s="15"/>
      <c r="D739" s="15"/>
      <c r="G739" s="15"/>
      <c r="N739" s="15"/>
      <c r="O739" s="15"/>
      <c r="P739" s="15"/>
      <c r="Q739" s="15"/>
      <c r="R739" s="16"/>
      <c r="S739" s="15"/>
      <c r="V739" s="15"/>
      <c r="W739" s="15"/>
      <c r="Y739" s="15"/>
      <c r="Z739" s="9"/>
      <c r="AA739" s="10" t="str">
        <f t="shared" si="16"/>
        <v/>
      </c>
      <c r="AB739" s="10"/>
      <c r="AC739" s="11"/>
      <c r="AD739" s="11"/>
    </row>
    <row r="740" spans="1:30" ht="15.75" customHeight="1">
      <c r="A740" s="15"/>
      <c r="C740" s="15"/>
      <c r="D740" s="15"/>
      <c r="G740" s="15"/>
      <c r="N740" s="15"/>
      <c r="O740" s="15"/>
      <c r="P740" s="15"/>
      <c r="Q740" s="15"/>
      <c r="R740" s="16"/>
      <c r="S740" s="15"/>
      <c r="V740" s="15"/>
      <c r="W740" s="15"/>
      <c r="Y740" s="15"/>
      <c r="Z740" s="9"/>
      <c r="AA740" s="10" t="str">
        <f t="shared" si="16"/>
        <v/>
      </c>
      <c r="AB740" s="10"/>
      <c r="AC740" s="11"/>
      <c r="AD740" s="11"/>
    </row>
    <row r="741" spans="1:30" ht="15.75" customHeight="1">
      <c r="A741" s="15"/>
      <c r="C741" s="15"/>
      <c r="D741" s="15"/>
      <c r="G741" s="15"/>
      <c r="N741" s="15"/>
      <c r="O741" s="15"/>
      <c r="P741" s="15"/>
      <c r="Q741" s="15"/>
      <c r="R741" s="16"/>
      <c r="S741" s="15"/>
      <c r="V741" s="15"/>
      <c r="W741" s="15"/>
      <c r="Y741" s="15"/>
      <c r="Z741" s="9"/>
      <c r="AA741" s="10" t="str">
        <f t="shared" si="16"/>
        <v/>
      </c>
      <c r="AB741" s="10"/>
      <c r="AC741" s="11"/>
      <c r="AD741" s="11"/>
    </row>
    <row r="742" spans="1:30" ht="15.75" customHeight="1">
      <c r="A742" s="15"/>
      <c r="C742" s="15"/>
      <c r="D742" s="15"/>
      <c r="G742" s="15"/>
      <c r="N742" s="15"/>
      <c r="O742" s="15"/>
      <c r="P742" s="15"/>
      <c r="Q742" s="15"/>
      <c r="R742" s="16"/>
      <c r="S742" s="15"/>
      <c r="V742" s="15"/>
      <c r="W742" s="15"/>
      <c r="Y742" s="15"/>
      <c r="Z742" s="9"/>
      <c r="AA742" s="10" t="str">
        <f t="shared" si="16"/>
        <v/>
      </c>
      <c r="AB742" s="10"/>
      <c r="AC742" s="11"/>
      <c r="AD742" s="11"/>
    </row>
    <row r="743" spans="1:30" ht="15.75" customHeight="1">
      <c r="A743" s="15"/>
      <c r="C743" s="15"/>
      <c r="D743" s="15"/>
      <c r="G743" s="15"/>
      <c r="N743" s="15"/>
      <c r="O743" s="15"/>
      <c r="P743" s="15"/>
      <c r="Q743" s="15"/>
      <c r="R743" s="16"/>
      <c r="S743" s="15"/>
      <c r="V743" s="15"/>
      <c r="W743" s="15"/>
      <c r="Y743" s="15"/>
      <c r="Z743" s="9"/>
      <c r="AA743" s="10" t="str">
        <f t="shared" si="16"/>
        <v/>
      </c>
      <c r="AB743" s="10"/>
      <c r="AC743" s="11"/>
      <c r="AD743" s="11"/>
    </row>
    <row r="744" spans="1:30" ht="15.75" customHeight="1">
      <c r="A744" s="15"/>
      <c r="C744" s="15"/>
      <c r="D744" s="15"/>
      <c r="G744" s="15"/>
      <c r="N744" s="15"/>
      <c r="O744" s="15"/>
      <c r="P744" s="15"/>
      <c r="Q744" s="15"/>
      <c r="R744" s="16"/>
      <c r="S744" s="15"/>
      <c r="V744" s="15"/>
      <c r="W744" s="15"/>
      <c r="Y744" s="15"/>
      <c r="Z744" s="9"/>
      <c r="AA744" s="10" t="str">
        <f t="shared" si="16"/>
        <v/>
      </c>
      <c r="AB744" s="10"/>
      <c r="AC744" s="11"/>
      <c r="AD744" s="11"/>
    </row>
    <row r="745" spans="1:30" ht="15.75" customHeight="1">
      <c r="A745" s="15"/>
      <c r="C745" s="15"/>
      <c r="D745" s="15"/>
      <c r="G745" s="15"/>
      <c r="N745" s="15"/>
      <c r="O745" s="15"/>
      <c r="P745" s="15"/>
      <c r="Q745" s="15"/>
      <c r="R745" s="16"/>
      <c r="S745" s="15"/>
      <c r="V745" s="15"/>
      <c r="W745" s="15"/>
      <c r="Y745" s="15"/>
      <c r="Z745" s="9"/>
      <c r="AA745" s="10" t="str">
        <f t="shared" si="16"/>
        <v/>
      </c>
      <c r="AB745" s="10"/>
      <c r="AC745" s="11"/>
      <c r="AD745" s="11"/>
    </row>
    <row r="746" spans="1:30" ht="15.75" customHeight="1">
      <c r="A746" s="15"/>
      <c r="C746" s="15"/>
      <c r="D746" s="15"/>
      <c r="G746" s="15"/>
      <c r="N746" s="15"/>
      <c r="O746" s="15"/>
      <c r="P746" s="15"/>
      <c r="Q746" s="15"/>
      <c r="R746" s="16"/>
      <c r="S746" s="15"/>
      <c r="V746" s="15"/>
      <c r="W746" s="15"/>
      <c r="Y746" s="15"/>
      <c r="Z746" s="9"/>
      <c r="AA746" s="10" t="str">
        <f t="shared" si="16"/>
        <v/>
      </c>
      <c r="AB746" s="10"/>
      <c r="AC746" s="11"/>
      <c r="AD746" s="11"/>
    </row>
    <row r="747" spans="1:30" ht="15.75" customHeight="1">
      <c r="A747" s="15"/>
      <c r="C747" s="15"/>
      <c r="D747" s="15"/>
      <c r="G747" s="15"/>
      <c r="N747" s="15"/>
      <c r="O747" s="15"/>
      <c r="P747" s="15"/>
      <c r="Q747" s="15"/>
      <c r="R747" s="16"/>
      <c r="S747" s="15"/>
      <c r="V747" s="15"/>
      <c r="W747" s="15"/>
      <c r="Y747" s="15"/>
      <c r="Z747" s="9"/>
      <c r="AA747" s="10" t="str">
        <f t="shared" si="16"/>
        <v/>
      </c>
      <c r="AB747" s="10"/>
      <c r="AC747" s="11"/>
      <c r="AD747" s="11"/>
    </row>
    <row r="748" spans="1:30" ht="15.75" customHeight="1">
      <c r="A748" s="15"/>
      <c r="C748" s="15"/>
      <c r="D748" s="15"/>
      <c r="G748" s="15"/>
      <c r="N748" s="15"/>
      <c r="O748" s="15"/>
      <c r="P748" s="15"/>
      <c r="Q748" s="15"/>
      <c r="R748" s="16"/>
      <c r="S748" s="15"/>
      <c r="V748" s="15"/>
      <c r="W748" s="15"/>
      <c r="Y748" s="15"/>
      <c r="Z748" s="9"/>
      <c r="AA748" s="10" t="str">
        <f t="shared" si="16"/>
        <v/>
      </c>
      <c r="AB748" s="10"/>
      <c r="AC748" s="11"/>
      <c r="AD748" s="11"/>
    </row>
    <row r="749" spans="1:30" ht="15.75" customHeight="1">
      <c r="A749" s="15"/>
      <c r="C749" s="15"/>
      <c r="D749" s="15"/>
      <c r="G749" s="15"/>
      <c r="N749" s="15"/>
      <c r="O749" s="15"/>
      <c r="P749" s="15"/>
      <c r="Q749" s="15"/>
      <c r="R749" s="16"/>
      <c r="S749" s="15"/>
      <c r="V749" s="15"/>
      <c r="W749" s="15"/>
      <c r="Y749" s="15"/>
      <c r="Z749" s="9"/>
      <c r="AA749" s="10" t="str">
        <f t="shared" si="16"/>
        <v/>
      </c>
      <c r="AB749" s="10"/>
      <c r="AC749" s="11"/>
      <c r="AD749" s="11"/>
    </row>
    <row r="750" spans="1:30" ht="15.75" customHeight="1">
      <c r="A750" s="15"/>
      <c r="C750" s="15"/>
      <c r="D750" s="15"/>
      <c r="G750" s="15"/>
      <c r="N750" s="15"/>
      <c r="O750" s="15"/>
      <c r="P750" s="15"/>
      <c r="Q750" s="15"/>
      <c r="R750" s="16"/>
      <c r="S750" s="15"/>
      <c r="V750" s="15"/>
      <c r="W750" s="15"/>
      <c r="Y750" s="15"/>
      <c r="Z750" s="9"/>
      <c r="AA750" s="10" t="str">
        <f t="shared" si="16"/>
        <v/>
      </c>
      <c r="AB750" s="10"/>
      <c r="AC750" s="11"/>
      <c r="AD750" s="11"/>
    </row>
    <row r="751" spans="1:30" ht="15.75" customHeight="1">
      <c r="A751" s="15"/>
      <c r="C751" s="15"/>
      <c r="D751" s="15"/>
      <c r="G751" s="15"/>
      <c r="N751" s="15"/>
      <c r="O751" s="15"/>
      <c r="P751" s="15"/>
      <c r="Q751" s="15"/>
      <c r="R751" s="16"/>
      <c r="S751" s="15"/>
      <c r="V751" s="15"/>
      <c r="W751" s="15"/>
      <c r="Y751" s="15"/>
      <c r="Z751" s="9"/>
      <c r="AA751" s="10" t="str">
        <f t="shared" si="16"/>
        <v/>
      </c>
      <c r="AB751" s="10"/>
      <c r="AC751" s="11"/>
      <c r="AD751" s="11"/>
    </row>
    <row r="752" spans="1:30" ht="15.75" customHeight="1">
      <c r="A752" s="15"/>
      <c r="C752" s="15"/>
      <c r="D752" s="15"/>
      <c r="G752" s="15"/>
      <c r="N752" s="15"/>
      <c r="O752" s="15"/>
      <c r="P752" s="15"/>
      <c r="Q752" s="15"/>
      <c r="R752" s="16"/>
      <c r="S752" s="15"/>
      <c r="V752" s="15"/>
      <c r="W752" s="15"/>
      <c r="Y752" s="15"/>
      <c r="Z752" s="9"/>
      <c r="AA752" s="10" t="str">
        <f t="shared" si="16"/>
        <v/>
      </c>
      <c r="AB752" s="10"/>
      <c r="AC752" s="11"/>
      <c r="AD752" s="11"/>
    </row>
    <row r="753" spans="1:30" ht="15.75" customHeight="1">
      <c r="A753" s="15"/>
      <c r="C753" s="15"/>
      <c r="D753" s="15"/>
      <c r="G753" s="15"/>
      <c r="N753" s="15"/>
      <c r="O753" s="15"/>
      <c r="P753" s="15"/>
      <c r="Q753" s="15"/>
      <c r="R753" s="16"/>
      <c r="S753" s="15"/>
      <c r="V753" s="15"/>
      <c r="W753" s="15"/>
      <c r="Y753" s="15"/>
      <c r="Z753" s="9"/>
      <c r="AA753" s="10" t="str">
        <f t="shared" si="16"/>
        <v/>
      </c>
      <c r="AB753" s="10"/>
      <c r="AC753" s="11"/>
      <c r="AD753" s="11"/>
    </row>
    <row r="754" spans="1:30" ht="15.75" customHeight="1">
      <c r="A754" s="15"/>
      <c r="C754" s="15"/>
      <c r="D754" s="15"/>
      <c r="G754" s="15"/>
      <c r="N754" s="15"/>
      <c r="O754" s="15"/>
      <c r="P754" s="15"/>
      <c r="Q754" s="15"/>
      <c r="R754" s="16"/>
      <c r="S754" s="15"/>
      <c r="V754" s="15"/>
      <c r="W754" s="15"/>
      <c r="Y754" s="15"/>
      <c r="Z754" s="9"/>
      <c r="AA754" s="10" t="str">
        <f t="shared" si="16"/>
        <v/>
      </c>
      <c r="AB754" s="10"/>
      <c r="AC754" s="11"/>
      <c r="AD754" s="11"/>
    </row>
    <row r="755" spans="1:30" ht="15.75" customHeight="1">
      <c r="A755" s="15"/>
      <c r="C755" s="15"/>
      <c r="D755" s="15"/>
      <c r="G755" s="15"/>
      <c r="N755" s="15"/>
      <c r="O755" s="15"/>
      <c r="P755" s="15"/>
      <c r="Q755" s="15"/>
      <c r="R755" s="16"/>
      <c r="S755" s="15"/>
      <c r="V755" s="15"/>
      <c r="W755" s="15"/>
      <c r="Y755" s="15"/>
      <c r="Z755" s="9"/>
      <c r="AA755" s="10" t="str">
        <f t="shared" si="16"/>
        <v/>
      </c>
      <c r="AB755" s="10"/>
      <c r="AC755" s="11"/>
      <c r="AD755" s="11"/>
    </row>
    <row r="756" spans="1:30" ht="15.75" customHeight="1">
      <c r="A756" s="15"/>
      <c r="C756" s="15"/>
      <c r="D756" s="15"/>
      <c r="G756" s="15"/>
      <c r="N756" s="15"/>
      <c r="O756" s="15"/>
      <c r="P756" s="15"/>
      <c r="Q756" s="15"/>
      <c r="R756" s="16"/>
      <c r="S756" s="15"/>
      <c r="V756" s="15"/>
      <c r="W756" s="15"/>
      <c r="Y756" s="15"/>
      <c r="Z756" s="9"/>
      <c r="AA756" s="10" t="str">
        <f t="shared" si="16"/>
        <v/>
      </c>
      <c r="AB756" s="10"/>
      <c r="AC756" s="11"/>
      <c r="AD756" s="11"/>
    </row>
    <row r="757" spans="1:30" ht="15.75" customHeight="1">
      <c r="A757" s="15"/>
      <c r="C757" s="15"/>
      <c r="D757" s="15"/>
      <c r="G757" s="15"/>
      <c r="N757" s="15"/>
      <c r="O757" s="15"/>
      <c r="P757" s="15"/>
      <c r="Q757" s="15"/>
      <c r="R757" s="16"/>
      <c r="S757" s="15"/>
      <c r="V757" s="15"/>
      <c r="W757" s="15"/>
      <c r="Y757" s="15"/>
      <c r="Z757" s="9"/>
      <c r="AA757" s="10" t="str">
        <f t="shared" si="16"/>
        <v/>
      </c>
      <c r="AB757" s="10"/>
      <c r="AC757" s="11"/>
      <c r="AD757" s="11"/>
    </row>
    <row r="758" spans="1:30" ht="15.75" customHeight="1">
      <c r="A758" s="15"/>
      <c r="C758" s="15"/>
      <c r="D758" s="15"/>
      <c r="G758" s="15"/>
      <c r="N758" s="15"/>
      <c r="O758" s="15"/>
      <c r="P758" s="15"/>
      <c r="Q758" s="15"/>
      <c r="R758" s="16"/>
      <c r="S758" s="15"/>
      <c r="V758" s="15"/>
      <c r="W758" s="15"/>
      <c r="Y758" s="15"/>
      <c r="Z758" s="9"/>
      <c r="AA758" s="10" t="str">
        <f t="shared" si="16"/>
        <v/>
      </c>
      <c r="AB758" s="10"/>
      <c r="AC758" s="11"/>
      <c r="AD758" s="11"/>
    </row>
    <row r="759" spans="1:30" ht="15.75" customHeight="1">
      <c r="A759" s="15"/>
      <c r="C759" s="15"/>
      <c r="D759" s="15"/>
      <c r="G759" s="15"/>
      <c r="N759" s="15"/>
      <c r="O759" s="15"/>
      <c r="P759" s="15"/>
      <c r="Q759" s="15"/>
      <c r="R759" s="16"/>
      <c r="S759" s="15"/>
      <c r="V759" s="15"/>
      <c r="W759" s="15"/>
      <c r="Y759" s="15"/>
      <c r="Z759" s="9"/>
      <c r="AA759" s="10" t="str">
        <f t="shared" si="16"/>
        <v/>
      </c>
      <c r="AB759" s="10"/>
      <c r="AC759" s="11"/>
      <c r="AD759" s="11"/>
    </row>
    <row r="760" spans="1:30" ht="15.75" customHeight="1">
      <c r="A760" s="15"/>
      <c r="C760" s="15"/>
      <c r="D760" s="15"/>
      <c r="G760" s="15"/>
      <c r="N760" s="15"/>
      <c r="O760" s="15"/>
      <c r="P760" s="15"/>
      <c r="Q760" s="15"/>
      <c r="R760" s="16"/>
      <c r="S760" s="15"/>
      <c r="V760" s="15"/>
      <c r="W760" s="15"/>
      <c r="Y760" s="15"/>
      <c r="Z760" s="9"/>
      <c r="AA760" s="10" t="str">
        <f t="shared" si="16"/>
        <v/>
      </c>
      <c r="AB760" s="10"/>
      <c r="AC760" s="11"/>
      <c r="AD760" s="11"/>
    </row>
    <row r="761" spans="1:30" ht="15.75" customHeight="1">
      <c r="A761" s="15"/>
      <c r="C761" s="15"/>
      <c r="D761" s="15"/>
      <c r="G761" s="15"/>
      <c r="N761" s="15"/>
      <c r="O761" s="15"/>
      <c r="P761" s="15"/>
      <c r="Q761" s="15"/>
      <c r="R761" s="16"/>
      <c r="S761" s="15"/>
      <c r="V761" s="15"/>
      <c r="W761" s="15"/>
      <c r="Y761" s="15"/>
      <c r="Z761" s="9"/>
      <c r="AA761" s="10" t="str">
        <f t="shared" si="16"/>
        <v/>
      </c>
      <c r="AB761" s="10"/>
      <c r="AC761" s="11"/>
      <c r="AD761" s="11"/>
    </row>
    <row r="762" spans="1:30" ht="15.75" customHeight="1">
      <c r="A762" s="15"/>
      <c r="C762" s="15"/>
      <c r="D762" s="15"/>
      <c r="G762" s="15"/>
      <c r="N762" s="15"/>
      <c r="O762" s="15"/>
      <c r="P762" s="15"/>
      <c r="Q762" s="15"/>
      <c r="R762" s="16"/>
      <c r="S762" s="15"/>
      <c r="V762" s="15"/>
      <c r="W762" s="15"/>
      <c r="Y762" s="15"/>
      <c r="Z762" s="9"/>
      <c r="AA762" s="10" t="str">
        <f t="shared" si="16"/>
        <v/>
      </c>
      <c r="AB762" s="10"/>
      <c r="AC762" s="11"/>
      <c r="AD762" s="11"/>
    </row>
    <row r="763" spans="1:30" ht="15.75" customHeight="1">
      <c r="A763" s="15"/>
      <c r="C763" s="15"/>
      <c r="D763" s="15"/>
      <c r="G763" s="15"/>
      <c r="N763" s="15"/>
      <c r="O763" s="15"/>
      <c r="P763" s="15"/>
      <c r="Q763" s="15"/>
      <c r="R763" s="16"/>
      <c r="S763" s="15"/>
      <c r="V763" s="15"/>
      <c r="W763" s="15"/>
      <c r="Y763" s="15"/>
      <c r="Z763" s="9"/>
      <c r="AA763" s="10" t="str">
        <f t="shared" si="16"/>
        <v/>
      </c>
      <c r="AB763" s="10"/>
      <c r="AC763" s="11"/>
      <c r="AD763" s="11"/>
    </row>
    <row r="764" spans="1:30" ht="15.75" customHeight="1">
      <c r="A764" s="15"/>
      <c r="C764" s="15"/>
      <c r="D764" s="15"/>
      <c r="G764" s="15"/>
      <c r="N764" s="15"/>
      <c r="O764" s="15"/>
      <c r="P764" s="15"/>
      <c r="Q764" s="15"/>
      <c r="R764" s="16"/>
      <c r="S764" s="15"/>
      <c r="V764" s="15"/>
      <c r="W764" s="15"/>
      <c r="Y764" s="15"/>
      <c r="Z764" s="9"/>
      <c r="AA764" s="10" t="str">
        <f t="shared" si="16"/>
        <v/>
      </c>
      <c r="AB764" s="10"/>
      <c r="AC764" s="11"/>
      <c r="AD764" s="11"/>
    </row>
    <row r="765" spans="1:30" ht="15.75" customHeight="1">
      <c r="A765" s="15"/>
      <c r="C765" s="15"/>
      <c r="D765" s="15"/>
      <c r="G765" s="15"/>
      <c r="N765" s="15"/>
      <c r="O765" s="15"/>
      <c r="P765" s="15"/>
      <c r="Q765" s="15"/>
      <c r="R765" s="16"/>
      <c r="S765" s="15"/>
      <c r="V765" s="15"/>
      <c r="W765" s="15"/>
      <c r="Y765" s="15"/>
      <c r="Z765" s="9"/>
      <c r="AA765" s="10" t="str">
        <f t="shared" si="16"/>
        <v/>
      </c>
      <c r="AB765" s="10"/>
      <c r="AC765" s="11"/>
      <c r="AD765" s="11"/>
    </row>
    <row r="766" spans="1:30" ht="15.75" customHeight="1">
      <c r="A766" s="15"/>
      <c r="C766" s="15"/>
      <c r="D766" s="15"/>
      <c r="G766" s="15"/>
      <c r="N766" s="15"/>
      <c r="O766" s="15"/>
      <c r="P766" s="15"/>
      <c r="Q766" s="15"/>
      <c r="R766" s="16"/>
      <c r="S766" s="15"/>
      <c r="V766" s="15"/>
      <c r="W766" s="15"/>
      <c r="Y766" s="15"/>
      <c r="Z766" s="9"/>
      <c r="AA766" s="10" t="str">
        <f t="shared" si="16"/>
        <v/>
      </c>
      <c r="AB766" s="10"/>
      <c r="AC766" s="11"/>
      <c r="AD766" s="11"/>
    </row>
    <row r="767" spans="1:30" ht="15.75" customHeight="1">
      <c r="A767" s="15"/>
      <c r="C767" s="15"/>
      <c r="D767" s="15"/>
      <c r="G767" s="15"/>
      <c r="N767" s="15"/>
      <c r="O767" s="15"/>
      <c r="P767" s="15"/>
      <c r="Q767" s="15"/>
      <c r="R767" s="16"/>
      <c r="S767" s="15"/>
      <c r="V767" s="15"/>
      <c r="W767" s="15"/>
      <c r="Y767" s="15"/>
      <c r="Z767" s="9"/>
      <c r="AA767" s="10" t="str">
        <f t="shared" si="16"/>
        <v/>
      </c>
      <c r="AB767" s="10"/>
      <c r="AC767" s="11"/>
      <c r="AD767" s="11"/>
    </row>
    <row r="768" spans="1:30" ht="15.75" customHeight="1">
      <c r="A768" s="15"/>
      <c r="C768" s="15"/>
      <c r="D768" s="15"/>
      <c r="G768" s="15"/>
      <c r="N768" s="15"/>
      <c r="O768" s="15"/>
      <c r="P768" s="15"/>
      <c r="Q768" s="15"/>
      <c r="R768" s="16"/>
      <c r="S768" s="15"/>
      <c r="V768" s="15"/>
      <c r="W768" s="15"/>
      <c r="Y768" s="15"/>
      <c r="Z768" s="9"/>
      <c r="AA768" s="10" t="str">
        <f t="shared" si="16"/>
        <v/>
      </c>
      <c r="AB768" s="10"/>
      <c r="AC768" s="11"/>
      <c r="AD768" s="11"/>
    </row>
    <row r="769" spans="1:30" ht="15.75" customHeight="1">
      <c r="A769" s="15"/>
      <c r="C769" s="15"/>
      <c r="D769" s="15"/>
      <c r="G769" s="15"/>
      <c r="N769" s="15"/>
      <c r="O769" s="15"/>
      <c r="P769" s="15"/>
      <c r="Q769" s="15"/>
      <c r="R769" s="16"/>
      <c r="S769" s="15"/>
      <c r="V769" s="15"/>
      <c r="W769" s="15"/>
      <c r="Y769" s="15"/>
      <c r="Z769" s="9"/>
      <c r="AA769" s="10" t="str">
        <f t="shared" si="16"/>
        <v/>
      </c>
      <c r="AB769" s="10"/>
      <c r="AC769" s="11"/>
      <c r="AD769" s="11"/>
    </row>
    <row r="770" spans="1:30" ht="15.75" customHeight="1">
      <c r="A770" s="15"/>
      <c r="C770" s="15"/>
      <c r="D770" s="15"/>
      <c r="G770" s="15"/>
      <c r="N770" s="15"/>
      <c r="O770" s="15"/>
      <c r="P770" s="15"/>
      <c r="Q770" s="15"/>
      <c r="R770" s="16"/>
      <c r="S770" s="15"/>
      <c r="V770" s="15"/>
      <c r="W770" s="15"/>
      <c r="Y770" s="15"/>
      <c r="Z770" s="9"/>
      <c r="AA770" s="10" t="str">
        <f t="shared" si="16"/>
        <v/>
      </c>
      <c r="AB770" s="10"/>
      <c r="AC770" s="11"/>
      <c r="AD770" s="11"/>
    </row>
    <row r="771" spans="1:30" ht="15.75" customHeight="1">
      <c r="A771" s="15"/>
      <c r="C771" s="15"/>
      <c r="D771" s="15"/>
      <c r="G771" s="15"/>
      <c r="N771" s="15"/>
      <c r="O771" s="15"/>
      <c r="P771" s="15"/>
      <c r="Q771" s="15"/>
      <c r="R771" s="16"/>
      <c r="S771" s="15"/>
      <c r="V771" s="15"/>
      <c r="W771" s="15"/>
      <c r="Y771" s="15"/>
      <c r="Z771" s="9"/>
      <c r="AA771" s="10" t="str">
        <f t="shared" si="16"/>
        <v/>
      </c>
      <c r="AB771" s="10"/>
      <c r="AC771" s="11"/>
      <c r="AD771" s="11"/>
    </row>
    <row r="772" spans="1:30" ht="15.75" customHeight="1">
      <c r="A772" s="15"/>
      <c r="C772" s="15"/>
      <c r="D772" s="15"/>
      <c r="G772" s="15"/>
      <c r="N772" s="15"/>
      <c r="O772" s="15"/>
      <c r="P772" s="15"/>
      <c r="Q772" s="15"/>
      <c r="R772" s="16"/>
      <c r="S772" s="15"/>
      <c r="V772" s="15"/>
      <c r="W772" s="15"/>
      <c r="Y772" s="15"/>
      <c r="Z772" s="9"/>
      <c r="AA772" s="10" t="str">
        <f t="shared" si="16"/>
        <v/>
      </c>
      <c r="AB772" s="10"/>
      <c r="AC772" s="11"/>
      <c r="AD772" s="11"/>
    </row>
    <row r="773" spans="1:30" ht="15.75" customHeight="1">
      <c r="A773" s="15"/>
      <c r="C773" s="15"/>
      <c r="D773" s="15"/>
      <c r="G773" s="15"/>
      <c r="N773" s="15"/>
      <c r="O773" s="15"/>
      <c r="P773" s="15"/>
      <c r="Q773" s="15"/>
      <c r="R773" s="16"/>
      <c r="S773" s="15"/>
      <c r="V773" s="15"/>
      <c r="W773" s="15"/>
      <c r="Y773" s="15"/>
      <c r="Z773" s="9"/>
      <c r="AA773" s="10" t="str">
        <f t="shared" si="16"/>
        <v/>
      </c>
      <c r="AB773" s="10"/>
      <c r="AC773" s="11"/>
      <c r="AD773" s="11"/>
    </row>
    <row r="774" spans="1:30" ht="15.75" customHeight="1">
      <c r="A774" s="15"/>
      <c r="C774" s="15"/>
      <c r="D774" s="15"/>
      <c r="G774" s="15"/>
      <c r="N774" s="15"/>
      <c r="O774" s="15"/>
      <c r="P774" s="15"/>
      <c r="Q774" s="15"/>
      <c r="R774" s="16"/>
      <c r="S774" s="15"/>
      <c r="V774" s="15"/>
      <c r="W774" s="15"/>
      <c r="Y774" s="15"/>
      <c r="Z774" s="9"/>
      <c r="AA774" s="10" t="str">
        <f t="shared" si="16"/>
        <v/>
      </c>
      <c r="AB774" s="10"/>
      <c r="AC774" s="11"/>
      <c r="AD774" s="11"/>
    </row>
    <row r="775" spans="1:30" ht="15.75" customHeight="1">
      <c r="A775" s="15"/>
      <c r="C775" s="15"/>
      <c r="D775" s="15"/>
      <c r="G775" s="15"/>
      <c r="N775" s="15"/>
      <c r="O775" s="15"/>
      <c r="P775" s="15"/>
      <c r="Q775" s="15"/>
      <c r="R775" s="16"/>
      <c r="S775" s="15"/>
      <c r="V775" s="15"/>
      <c r="W775" s="15"/>
      <c r="Y775" s="15"/>
      <c r="Z775" s="9"/>
      <c r="AA775" s="10" t="str">
        <f t="shared" si="16"/>
        <v/>
      </c>
      <c r="AB775" s="10"/>
      <c r="AC775" s="11"/>
      <c r="AD775" s="11"/>
    </row>
    <row r="776" spans="1:30" ht="15.75" customHeight="1">
      <c r="A776" s="15"/>
      <c r="C776" s="15"/>
      <c r="D776" s="15"/>
      <c r="G776" s="15"/>
      <c r="N776" s="15"/>
      <c r="O776" s="15"/>
      <c r="P776" s="15"/>
      <c r="Q776" s="15"/>
      <c r="R776" s="16"/>
      <c r="S776" s="15"/>
      <c r="V776" s="15"/>
      <c r="W776" s="15"/>
      <c r="Y776" s="15"/>
      <c r="Z776" s="9"/>
      <c r="AA776" s="10" t="str">
        <f t="shared" si="16"/>
        <v/>
      </c>
      <c r="AB776" s="10"/>
      <c r="AC776" s="11"/>
      <c r="AD776" s="11"/>
    </row>
    <row r="777" spans="1:30" ht="15.75" customHeight="1">
      <c r="A777" s="15"/>
      <c r="C777" s="15"/>
      <c r="D777" s="15"/>
      <c r="G777" s="15"/>
      <c r="N777" s="15"/>
      <c r="O777" s="15"/>
      <c r="P777" s="15"/>
      <c r="Q777" s="15"/>
      <c r="R777" s="16"/>
      <c r="S777" s="15"/>
      <c r="V777" s="15"/>
      <c r="W777" s="15"/>
      <c r="Y777" s="15"/>
      <c r="Z777" s="9"/>
      <c r="AA777" s="10" t="str">
        <f t="shared" si="16"/>
        <v/>
      </c>
      <c r="AB777" s="10"/>
      <c r="AC777" s="11"/>
      <c r="AD777" s="11"/>
    </row>
    <row r="778" spans="1:30" ht="15.75" customHeight="1">
      <c r="A778" s="15"/>
      <c r="C778" s="15"/>
      <c r="D778" s="15"/>
      <c r="G778" s="15"/>
      <c r="N778" s="15"/>
      <c r="O778" s="15"/>
      <c r="P778" s="15"/>
      <c r="Q778" s="15"/>
      <c r="R778" s="16"/>
      <c r="S778" s="15"/>
      <c r="V778" s="15"/>
      <c r="W778" s="15"/>
      <c r="Y778" s="15"/>
      <c r="Z778" s="9"/>
      <c r="AA778" s="10" t="str">
        <f t="shared" si="16"/>
        <v/>
      </c>
      <c r="AB778" s="10"/>
      <c r="AC778" s="11"/>
      <c r="AD778" s="11"/>
    </row>
    <row r="779" spans="1:30" ht="15.75" customHeight="1">
      <c r="A779" s="15"/>
      <c r="C779" s="15"/>
      <c r="D779" s="15"/>
      <c r="G779" s="15"/>
      <c r="N779" s="15"/>
      <c r="O779" s="15"/>
      <c r="P779" s="15"/>
      <c r="Q779" s="15"/>
      <c r="R779" s="16"/>
      <c r="S779" s="15"/>
      <c r="V779" s="15"/>
      <c r="W779" s="15"/>
      <c r="Y779" s="15"/>
      <c r="Z779" s="9"/>
      <c r="AA779" s="10" t="str">
        <f t="shared" si="16"/>
        <v/>
      </c>
      <c r="AB779" s="10"/>
      <c r="AC779" s="11"/>
      <c r="AD779" s="11"/>
    </row>
    <row r="780" spans="1:30" ht="15.75" customHeight="1">
      <c r="A780" s="15"/>
      <c r="C780" s="15"/>
      <c r="D780" s="15"/>
      <c r="G780" s="15"/>
      <c r="N780" s="15"/>
      <c r="O780" s="15"/>
      <c r="P780" s="15"/>
      <c r="Q780" s="15"/>
      <c r="R780" s="16"/>
      <c r="S780" s="15"/>
      <c r="V780" s="15"/>
      <c r="W780" s="15"/>
      <c r="Y780" s="15"/>
      <c r="Z780" s="9"/>
      <c r="AA780" s="10" t="str">
        <f t="shared" si="16"/>
        <v/>
      </c>
      <c r="AB780" s="10"/>
      <c r="AC780" s="11"/>
      <c r="AD780" s="11"/>
    </row>
    <row r="781" spans="1:30" ht="15.75" customHeight="1">
      <c r="A781" s="15"/>
      <c r="C781" s="15"/>
      <c r="D781" s="15"/>
      <c r="G781" s="15"/>
      <c r="N781" s="15"/>
      <c r="O781" s="15"/>
      <c r="P781" s="15"/>
      <c r="Q781" s="15"/>
      <c r="R781" s="16"/>
      <c r="S781" s="15"/>
      <c r="V781" s="15"/>
      <c r="W781" s="15"/>
      <c r="Y781" s="15"/>
      <c r="Z781" s="9"/>
      <c r="AA781" s="10" t="str">
        <f t="shared" si="16"/>
        <v/>
      </c>
      <c r="AB781" s="10"/>
      <c r="AC781" s="11"/>
      <c r="AD781" s="11"/>
    </row>
    <row r="782" spans="1:30" ht="15.75" customHeight="1">
      <c r="A782" s="15"/>
      <c r="C782" s="15"/>
      <c r="D782" s="15"/>
      <c r="G782" s="15"/>
      <c r="N782" s="15"/>
      <c r="O782" s="15"/>
      <c r="P782" s="15"/>
      <c r="Q782" s="15"/>
      <c r="R782" s="16"/>
      <c r="S782" s="15"/>
      <c r="V782" s="15"/>
      <c r="W782" s="15"/>
      <c r="Y782" s="15"/>
      <c r="Z782" s="9"/>
      <c r="AA782" s="10" t="str">
        <f t="shared" si="16"/>
        <v/>
      </c>
      <c r="AB782" s="10"/>
      <c r="AC782" s="11"/>
      <c r="AD782" s="11"/>
    </row>
    <row r="783" spans="1:30" ht="15.75" customHeight="1">
      <c r="A783" s="15"/>
      <c r="C783" s="15"/>
      <c r="D783" s="15"/>
      <c r="G783" s="15"/>
      <c r="N783" s="15"/>
      <c r="O783" s="15"/>
      <c r="P783" s="15"/>
      <c r="Q783" s="15"/>
      <c r="R783" s="16"/>
      <c r="S783" s="15"/>
      <c r="V783" s="15"/>
      <c r="W783" s="15"/>
      <c r="Y783" s="15"/>
      <c r="Z783" s="9"/>
      <c r="AA783" s="10" t="str">
        <f t="shared" si="16"/>
        <v/>
      </c>
      <c r="AB783" s="10"/>
      <c r="AC783" s="11"/>
      <c r="AD783" s="11"/>
    </row>
    <row r="784" spans="1:30" ht="15.75" customHeight="1">
      <c r="A784" s="15"/>
      <c r="C784" s="15"/>
      <c r="D784" s="15"/>
      <c r="G784" s="15"/>
      <c r="N784" s="15"/>
      <c r="O784" s="15"/>
      <c r="P784" s="15"/>
      <c r="Q784" s="15"/>
      <c r="R784" s="16"/>
      <c r="S784" s="15"/>
      <c r="V784" s="15"/>
      <c r="W784" s="15"/>
      <c r="Y784" s="15"/>
      <c r="Z784" s="9"/>
      <c r="AA784" s="10" t="str">
        <f t="shared" si="16"/>
        <v/>
      </c>
      <c r="AB784" s="10"/>
      <c r="AC784" s="11"/>
      <c r="AD784" s="11"/>
    </row>
    <row r="785" spans="1:30" ht="15.75" customHeight="1">
      <c r="A785" s="15"/>
      <c r="C785" s="15"/>
      <c r="D785" s="15"/>
      <c r="G785" s="15"/>
      <c r="N785" s="15"/>
      <c r="O785" s="15"/>
      <c r="P785" s="15"/>
      <c r="Q785" s="15"/>
      <c r="R785" s="16"/>
      <c r="S785" s="15"/>
      <c r="V785" s="15"/>
      <c r="W785" s="15"/>
      <c r="Y785" s="15"/>
      <c r="Z785" s="9"/>
      <c r="AA785" s="10" t="str">
        <f t="shared" si="16"/>
        <v/>
      </c>
      <c r="AB785" s="10"/>
      <c r="AC785" s="11"/>
      <c r="AD785" s="11"/>
    </row>
    <row r="786" spans="1:30" ht="15.75" customHeight="1">
      <c r="A786" s="15"/>
      <c r="C786" s="15"/>
      <c r="D786" s="15"/>
      <c r="G786" s="15"/>
      <c r="N786" s="15"/>
      <c r="O786" s="15"/>
      <c r="P786" s="15"/>
      <c r="Q786" s="15"/>
      <c r="R786" s="16"/>
      <c r="S786" s="15"/>
      <c r="V786" s="15"/>
      <c r="W786" s="15"/>
      <c r="Y786" s="15"/>
      <c r="Z786" s="9"/>
      <c r="AA786" s="10" t="str">
        <f t="shared" si="16"/>
        <v/>
      </c>
      <c r="AB786" s="10"/>
      <c r="AC786" s="11"/>
      <c r="AD786" s="11"/>
    </row>
    <row r="787" spans="1:30" ht="15.75" customHeight="1">
      <c r="A787" s="15"/>
      <c r="C787" s="15"/>
      <c r="D787" s="15"/>
      <c r="G787" s="15"/>
      <c r="N787" s="15"/>
      <c r="O787" s="15"/>
      <c r="P787" s="15"/>
      <c r="Q787" s="15"/>
      <c r="R787" s="16"/>
      <c r="S787" s="15"/>
      <c r="V787" s="15"/>
      <c r="W787" s="15"/>
      <c r="Y787" s="15"/>
      <c r="Z787" s="9"/>
      <c r="AA787" s="10" t="str">
        <f t="shared" si="16"/>
        <v/>
      </c>
      <c r="AB787" s="10"/>
      <c r="AC787" s="11"/>
      <c r="AD787" s="11"/>
    </row>
    <row r="788" spans="1:30" ht="15.75" customHeight="1">
      <c r="A788" s="15"/>
      <c r="C788" s="15"/>
      <c r="D788" s="15"/>
      <c r="G788" s="15"/>
      <c r="N788" s="15"/>
      <c r="O788" s="15"/>
      <c r="P788" s="15"/>
      <c r="Q788" s="15"/>
      <c r="R788" s="16"/>
      <c r="S788" s="15"/>
      <c r="V788" s="15"/>
      <c r="W788" s="15"/>
      <c r="Y788" s="15"/>
      <c r="Z788" s="9"/>
      <c r="AA788" s="10" t="str">
        <f t="shared" si="16"/>
        <v/>
      </c>
      <c r="AB788" s="10"/>
      <c r="AC788" s="11"/>
      <c r="AD788" s="11"/>
    </row>
    <row r="789" spans="1:30" ht="15.75" customHeight="1">
      <c r="A789" s="15"/>
      <c r="C789" s="15"/>
      <c r="D789" s="15"/>
      <c r="G789" s="15"/>
      <c r="N789" s="15"/>
      <c r="O789" s="15"/>
      <c r="P789" s="15"/>
      <c r="Q789" s="15"/>
      <c r="R789" s="16"/>
      <c r="S789" s="15"/>
      <c r="V789" s="15"/>
      <c r="W789" s="15"/>
      <c r="Y789" s="15"/>
      <c r="Z789" s="9"/>
      <c r="AA789" s="10" t="str">
        <f t="shared" si="16"/>
        <v/>
      </c>
      <c r="AB789" s="10"/>
      <c r="AC789" s="11"/>
      <c r="AD789" s="11"/>
    </row>
    <row r="790" spans="1:30" ht="15.75" customHeight="1">
      <c r="A790" s="15"/>
      <c r="C790" s="15"/>
      <c r="D790" s="15"/>
      <c r="G790" s="15"/>
      <c r="N790" s="15"/>
      <c r="O790" s="15"/>
      <c r="P790" s="15"/>
      <c r="Q790" s="15"/>
      <c r="R790" s="16"/>
      <c r="S790" s="15"/>
      <c r="V790" s="15"/>
      <c r="W790" s="15"/>
      <c r="Y790" s="15"/>
      <c r="Z790" s="9"/>
      <c r="AA790" s="10" t="str">
        <f t="shared" si="16"/>
        <v/>
      </c>
      <c r="AB790" s="10"/>
      <c r="AC790" s="11"/>
      <c r="AD790" s="11"/>
    </row>
    <row r="791" spans="1:30" ht="15.75" customHeight="1">
      <c r="A791" s="15"/>
      <c r="C791" s="15"/>
      <c r="D791" s="15"/>
      <c r="G791" s="15"/>
      <c r="N791" s="15"/>
      <c r="O791" s="15"/>
      <c r="P791" s="15"/>
      <c r="Q791" s="15"/>
      <c r="R791" s="16"/>
      <c r="S791" s="15"/>
      <c r="V791" s="15"/>
      <c r="W791" s="15"/>
      <c r="Y791" s="15"/>
      <c r="Z791" s="9"/>
      <c r="AA791" s="10" t="str">
        <f t="shared" si="16"/>
        <v/>
      </c>
      <c r="AB791" s="10"/>
      <c r="AC791" s="11"/>
      <c r="AD791" s="11"/>
    </row>
    <row r="792" spans="1:30" ht="15.75" customHeight="1">
      <c r="A792" s="15"/>
      <c r="C792" s="15"/>
      <c r="D792" s="15"/>
      <c r="G792" s="15"/>
      <c r="N792" s="15"/>
      <c r="O792" s="15"/>
      <c r="P792" s="15"/>
      <c r="Q792" s="15"/>
      <c r="R792" s="16"/>
      <c r="S792" s="15"/>
      <c r="V792" s="15"/>
      <c r="W792" s="15"/>
      <c r="Y792" s="15"/>
      <c r="Z792" s="9"/>
      <c r="AA792" s="10" t="str">
        <f t="shared" si="16"/>
        <v/>
      </c>
      <c r="AB792" s="10"/>
      <c r="AC792" s="11"/>
      <c r="AD792" s="11"/>
    </row>
    <row r="793" spans="1:30" ht="15.75" customHeight="1">
      <c r="A793" s="15"/>
      <c r="C793" s="15"/>
      <c r="D793" s="15"/>
      <c r="G793" s="15"/>
      <c r="N793" s="15"/>
      <c r="O793" s="15"/>
      <c r="P793" s="15"/>
      <c r="Q793" s="15"/>
      <c r="R793" s="16"/>
      <c r="S793" s="15"/>
      <c r="V793" s="15"/>
      <c r="W793" s="15"/>
      <c r="Y793" s="15"/>
      <c r="Z793" s="9"/>
      <c r="AA793" s="10" t="str">
        <f t="shared" si="16"/>
        <v/>
      </c>
      <c r="AB793" s="10"/>
      <c r="AC793" s="11"/>
      <c r="AD793" s="11"/>
    </row>
    <row r="794" spans="1:30" ht="15.75" customHeight="1">
      <c r="A794" s="15"/>
      <c r="C794" s="15"/>
      <c r="D794" s="15"/>
      <c r="G794" s="15"/>
      <c r="N794" s="15"/>
      <c r="O794" s="15"/>
      <c r="P794" s="15"/>
      <c r="Q794" s="15"/>
      <c r="R794" s="16"/>
      <c r="S794" s="15"/>
      <c r="V794" s="15"/>
      <c r="W794" s="15"/>
      <c r="Y794" s="15"/>
      <c r="Z794" s="9"/>
      <c r="AA794" s="10" t="str">
        <f t="shared" si="16"/>
        <v/>
      </c>
      <c r="AB794" s="10"/>
      <c r="AC794" s="11"/>
      <c r="AD794" s="11"/>
    </row>
    <row r="795" spans="1:30" ht="15.75" customHeight="1">
      <c r="A795" s="15"/>
      <c r="C795" s="15"/>
      <c r="D795" s="15"/>
      <c r="G795" s="15"/>
      <c r="N795" s="15"/>
      <c r="O795" s="15"/>
      <c r="P795" s="15"/>
      <c r="Q795" s="15"/>
      <c r="R795" s="16"/>
      <c r="S795" s="15"/>
      <c r="V795" s="15"/>
      <c r="W795" s="15"/>
      <c r="Y795" s="15"/>
      <c r="Z795" s="9"/>
      <c r="AA795" s="10" t="str">
        <f t="shared" si="16"/>
        <v/>
      </c>
      <c r="AB795" s="10"/>
      <c r="AC795" s="11"/>
      <c r="AD795" s="11"/>
    </row>
    <row r="796" spans="1:30" ht="15.75" customHeight="1">
      <c r="A796" s="15"/>
      <c r="C796" s="15"/>
      <c r="D796" s="15"/>
      <c r="G796" s="15"/>
      <c r="N796" s="15"/>
      <c r="O796" s="15"/>
      <c r="P796" s="15"/>
      <c r="Q796" s="15"/>
      <c r="R796" s="16"/>
      <c r="S796" s="15"/>
      <c r="V796" s="15"/>
      <c r="W796" s="15"/>
      <c r="Y796" s="15"/>
      <c r="Z796" s="9"/>
      <c r="AA796" s="10" t="str">
        <f t="shared" si="16"/>
        <v/>
      </c>
      <c r="AB796" s="10"/>
      <c r="AC796" s="11"/>
      <c r="AD796" s="11"/>
    </row>
    <row r="797" spans="1:30" ht="15.75" customHeight="1">
      <c r="A797" s="15"/>
      <c r="C797" s="15"/>
      <c r="D797" s="15"/>
      <c r="G797" s="15"/>
      <c r="N797" s="15"/>
      <c r="O797" s="15"/>
      <c r="P797" s="15"/>
      <c r="Q797" s="15"/>
      <c r="R797" s="16"/>
      <c r="S797" s="15"/>
      <c r="V797" s="15"/>
      <c r="W797" s="15"/>
      <c r="Y797" s="15"/>
      <c r="Z797" s="9"/>
      <c r="AA797" s="10" t="str">
        <f t="shared" si="16"/>
        <v/>
      </c>
      <c r="AB797" s="10"/>
      <c r="AC797" s="11"/>
      <c r="AD797" s="11"/>
    </row>
    <row r="798" spans="1:30" ht="15.75" customHeight="1">
      <c r="A798" s="15"/>
      <c r="C798" s="15"/>
      <c r="D798" s="15"/>
      <c r="G798" s="15"/>
      <c r="N798" s="15"/>
      <c r="O798" s="15"/>
      <c r="P798" s="15"/>
      <c r="Q798" s="15"/>
      <c r="R798" s="16"/>
      <c r="S798" s="15"/>
      <c r="V798" s="15"/>
      <c r="W798" s="15"/>
      <c r="Y798" s="15"/>
      <c r="Z798" s="9"/>
      <c r="AA798" s="10" t="str">
        <f t="shared" si="16"/>
        <v/>
      </c>
      <c r="AB798" s="10"/>
      <c r="AC798" s="11"/>
      <c r="AD798" s="11"/>
    </row>
    <row r="799" spans="1:30" ht="15.75" customHeight="1">
      <c r="A799" s="15"/>
      <c r="C799" s="15"/>
      <c r="D799" s="15"/>
      <c r="G799" s="15"/>
      <c r="N799" s="15"/>
      <c r="O799" s="15"/>
      <c r="P799" s="15"/>
      <c r="Q799" s="15"/>
      <c r="R799" s="16"/>
      <c r="S799" s="15"/>
      <c r="V799" s="15"/>
      <c r="W799" s="15"/>
      <c r="Y799" s="15"/>
      <c r="Z799" s="9"/>
      <c r="AA799" s="10" t="str">
        <f t="shared" si="16"/>
        <v/>
      </c>
      <c r="AB799" s="10"/>
      <c r="AC799" s="11"/>
      <c r="AD799" s="11"/>
    </row>
    <row r="800" spans="1:30" ht="15.75" customHeight="1">
      <c r="A800" s="15"/>
      <c r="C800" s="15"/>
      <c r="D800" s="15"/>
      <c r="G800" s="15"/>
      <c r="N800" s="15"/>
      <c r="O800" s="15"/>
      <c r="P800" s="15"/>
      <c r="Q800" s="15"/>
      <c r="R800" s="16"/>
      <c r="S800" s="15"/>
      <c r="V800" s="15"/>
      <c r="W800" s="15"/>
      <c r="Y800" s="15"/>
      <c r="Z800" s="9"/>
      <c r="AA800" s="10" t="str">
        <f t="shared" si="16"/>
        <v/>
      </c>
      <c r="AB800" s="10"/>
      <c r="AC800" s="11"/>
      <c r="AD800" s="11"/>
    </row>
    <row r="801" spans="1:30" ht="15.75" customHeight="1">
      <c r="A801" s="15"/>
      <c r="C801" s="15"/>
      <c r="D801" s="15"/>
      <c r="G801" s="15"/>
      <c r="N801" s="15"/>
      <c r="O801" s="15"/>
      <c r="P801" s="15"/>
      <c r="Q801" s="15"/>
      <c r="R801" s="16"/>
      <c r="S801" s="15"/>
      <c r="V801" s="15"/>
      <c r="W801" s="15"/>
      <c r="Y801" s="15"/>
      <c r="Z801" s="9"/>
      <c r="AA801" s="10" t="str">
        <f t="shared" si="16"/>
        <v/>
      </c>
      <c r="AB801" s="10"/>
      <c r="AC801" s="11"/>
      <c r="AD801" s="11"/>
    </row>
    <row r="802" spans="1:30" ht="15.75" customHeight="1">
      <c r="A802" s="15"/>
      <c r="C802" s="15"/>
      <c r="D802" s="15"/>
      <c r="G802" s="15"/>
      <c r="N802" s="15"/>
      <c r="O802" s="15"/>
      <c r="P802" s="15"/>
      <c r="Q802" s="15"/>
      <c r="R802" s="16"/>
      <c r="S802" s="15"/>
      <c r="V802" s="15"/>
      <c r="W802" s="15"/>
      <c r="Y802" s="15"/>
      <c r="Z802" s="9"/>
      <c r="AA802" s="10" t="str">
        <f t="shared" si="16"/>
        <v/>
      </c>
      <c r="AB802" s="10"/>
      <c r="AC802" s="11"/>
      <c r="AD802" s="11"/>
    </row>
    <row r="803" spans="1:30" ht="15.75" customHeight="1">
      <c r="A803" s="15"/>
      <c r="C803" s="15"/>
      <c r="D803" s="15"/>
      <c r="G803" s="15"/>
      <c r="N803" s="15"/>
      <c r="O803" s="15"/>
      <c r="P803" s="15"/>
      <c r="Q803" s="15"/>
      <c r="R803" s="16"/>
      <c r="S803" s="15"/>
      <c r="V803" s="15"/>
      <c r="W803" s="15"/>
      <c r="Y803" s="15"/>
      <c r="Z803" s="9"/>
      <c r="AA803" s="10" t="str">
        <f t="shared" si="16"/>
        <v/>
      </c>
      <c r="AB803" s="10"/>
      <c r="AC803" s="11"/>
      <c r="AD803" s="11"/>
    </row>
    <row r="804" spans="1:30" ht="15.75" customHeight="1">
      <c r="A804" s="15"/>
      <c r="C804" s="15"/>
      <c r="D804" s="15"/>
      <c r="G804" s="15"/>
      <c r="N804" s="15"/>
      <c r="O804" s="15"/>
      <c r="P804" s="15"/>
      <c r="Q804" s="15"/>
      <c r="R804" s="16"/>
      <c r="S804" s="15"/>
      <c r="V804" s="15"/>
      <c r="W804" s="15"/>
      <c r="Y804" s="15"/>
      <c r="Z804" s="9"/>
      <c r="AA804" s="10" t="str">
        <f t="shared" si="16"/>
        <v/>
      </c>
      <c r="AB804" s="10"/>
      <c r="AC804" s="11"/>
      <c r="AD804" s="11"/>
    </row>
    <row r="805" spans="1:30" ht="15.75" customHeight="1">
      <c r="A805" s="15"/>
      <c r="C805" s="15"/>
      <c r="D805" s="15"/>
      <c r="G805" s="15"/>
      <c r="N805" s="15"/>
      <c r="O805" s="15"/>
      <c r="P805" s="15"/>
      <c r="Q805" s="15"/>
      <c r="R805" s="16"/>
      <c r="S805" s="15"/>
      <c r="V805" s="15"/>
      <c r="W805" s="15"/>
      <c r="Y805" s="15"/>
      <c r="Z805" s="9"/>
      <c r="AA805" s="10" t="str">
        <f t="shared" si="16"/>
        <v/>
      </c>
      <c r="AB805" s="10"/>
      <c r="AC805" s="11"/>
      <c r="AD805" s="11"/>
    </row>
    <row r="806" spans="1:30" ht="15.75" customHeight="1">
      <c r="A806" s="15"/>
      <c r="C806" s="15"/>
      <c r="D806" s="15"/>
      <c r="G806" s="15"/>
      <c r="N806" s="15"/>
      <c r="O806" s="15"/>
      <c r="P806" s="15"/>
      <c r="Q806" s="15"/>
      <c r="R806" s="16"/>
      <c r="S806" s="15"/>
      <c r="V806" s="15"/>
      <c r="W806" s="15"/>
      <c r="Y806" s="15"/>
      <c r="Z806" s="9"/>
      <c r="AA806" s="10" t="str">
        <f t="shared" si="16"/>
        <v/>
      </c>
      <c r="AB806" s="10"/>
      <c r="AC806" s="11"/>
      <c r="AD806" s="11"/>
    </row>
    <row r="807" spans="1:30" ht="15.75" customHeight="1">
      <c r="A807" s="15"/>
      <c r="C807" s="15"/>
      <c r="D807" s="15"/>
      <c r="G807" s="15"/>
      <c r="N807" s="15"/>
      <c r="O807" s="15"/>
      <c r="P807" s="15"/>
      <c r="Q807" s="15"/>
      <c r="R807" s="16"/>
      <c r="S807" s="15"/>
      <c r="V807" s="15"/>
      <c r="W807" s="15"/>
      <c r="Y807" s="15"/>
      <c r="Z807" s="9"/>
      <c r="AA807" s="10" t="str">
        <f t="shared" si="16"/>
        <v/>
      </c>
      <c r="AB807" s="10"/>
      <c r="AC807" s="11"/>
      <c r="AD807" s="11"/>
    </row>
    <row r="808" spans="1:30" ht="15.75" customHeight="1">
      <c r="A808" s="15"/>
      <c r="C808" s="15"/>
      <c r="D808" s="15"/>
      <c r="G808" s="15"/>
      <c r="N808" s="15"/>
      <c r="O808" s="15"/>
      <c r="P808" s="15"/>
      <c r="Q808" s="15"/>
      <c r="R808" s="16"/>
      <c r="S808" s="15"/>
      <c r="V808" s="15"/>
      <c r="W808" s="15"/>
      <c r="Y808" s="15"/>
      <c r="Z808" s="9"/>
      <c r="AA808" s="10" t="str">
        <f t="shared" si="16"/>
        <v/>
      </c>
      <c r="AB808" s="10"/>
      <c r="AC808" s="11"/>
      <c r="AD808" s="11"/>
    </row>
    <row r="809" spans="1:30" ht="15.75" customHeight="1">
      <c r="A809" s="15"/>
      <c r="C809" s="15"/>
      <c r="D809" s="15"/>
      <c r="G809" s="15"/>
      <c r="N809" s="15"/>
      <c r="O809" s="15"/>
      <c r="P809" s="15"/>
      <c r="Q809" s="15"/>
      <c r="R809" s="16"/>
      <c r="S809" s="15"/>
      <c r="V809" s="15"/>
      <c r="W809" s="15"/>
      <c r="Y809" s="15"/>
      <c r="Z809" s="9"/>
      <c r="AA809" s="10" t="str">
        <f t="shared" si="16"/>
        <v/>
      </c>
      <c r="AB809" s="10"/>
      <c r="AC809" s="11"/>
      <c r="AD809" s="11"/>
    </row>
    <row r="810" spans="1:30" ht="15.75" customHeight="1">
      <c r="A810" s="15"/>
      <c r="C810" s="15"/>
      <c r="D810" s="15"/>
      <c r="G810" s="15"/>
      <c r="N810" s="15"/>
      <c r="O810" s="15"/>
      <c r="P810" s="15"/>
      <c r="Q810" s="15"/>
      <c r="R810" s="16"/>
      <c r="S810" s="15"/>
      <c r="V810" s="15"/>
      <c r="W810" s="15"/>
      <c r="Y810" s="15"/>
      <c r="Z810" s="9"/>
      <c r="AA810" s="10" t="str">
        <f t="shared" si="16"/>
        <v/>
      </c>
      <c r="AB810" s="10"/>
      <c r="AC810" s="11"/>
      <c r="AD810" s="11"/>
    </row>
    <row r="811" spans="1:30" ht="15.75" customHeight="1">
      <c r="A811" s="15"/>
      <c r="C811" s="15"/>
      <c r="D811" s="15"/>
      <c r="G811" s="15"/>
      <c r="N811" s="15"/>
      <c r="O811" s="15"/>
      <c r="P811" s="15"/>
      <c r="Q811" s="15"/>
      <c r="R811" s="16"/>
      <c r="S811" s="15"/>
      <c r="V811" s="15"/>
      <c r="W811" s="15"/>
      <c r="Y811" s="15"/>
      <c r="Z811" s="9"/>
      <c r="AA811" s="10" t="str">
        <f t="shared" si="16"/>
        <v/>
      </c>
      <c r="AB811" s="10"/>
      <c r="AC811" s="11"/>
      <c r="AD811" s="11"/>
    </row>
    <row r="812" spans="1:30" ht="15.75" customHeight="1">
      <c r="A812" s="15"/>
      <c r="C812" s="15"/>
      <c r="D812" s="15"/>
      <c r="G812" s="15"/>
      <c r="N812" s="15"/>
      <c r="O812" s="15"/>
      <c r="P812" s="15"/>
      <c r="Q812" s="15"/>
      <c r="R812" s="16"/>
      <c r="S812" s="15"/>
      <c r="V812" s="15"/>
      <c r="W812" s="15"/>
      <c r="Y812" s="15"/>
      <c r="Z812" s="9"/>
      <c r="AA812" s="10" t="str">
        <f t="shared" si="16"/>
        <v/>
      </c>
      <c r="AB812" s="10"/>
      <c r="AC812" s="11"/>
      <c r="AD812" s="11"/>
    </row>
    <row r="813" spans="1:30" ht="15.75" customHeight="1">
      <c r="A813" s="15"/>
      <c r="C813" s="15"/>
      <c r="D813" s="15"/>
      <c r="G813" s="15"/>
      <c r="N813" s="15"/>
      <c r="O813" s="15"/>
      <c r="P813" s="15"/>
      <c r="Q813" s="15"/>
      <c r="R813" s="16"/>
      <c r="S813" s="15"/>
      <c r="V813" s="15"/>
      <c r="W813" s="15"/>
      <c r="Y813" s="15"/>
      <c r="Z813" s="9"/>
      <c r="AA813" s="10" t="str">
        <f t="shared" si="16"/>
        <v/>
      </c>
      <c r="AB813" s="10"/>
      <c r="AC813" s="11"/>
      <c r="AD813" s="11"/>
    </row>
    <row r="814" spans="1:30" ht="15.75" customHeight="1">
      <c r="A814" s="15"/>
      <c r="C814" s="15"/>
      <c r="D814" s="15"/>
      <c r="G814" s="15"/>
      <c r="N814" s="15"/>
      <c r="O814" s="15"/>
      <c r="P814" s="15"/>
      <c r="Q814" s="15"/>
      <c r="R814" s="16"/>
      <c r="S814" s="15"/>
      <c r="V814" s="15"/>
      <c r="W814" s="15"/>
      <c r="Y814" s="15"/>
      <c r="Z814" s="9"/>
      <c r="AA814" s="10" t="str">
        <f t="shared" si="16"/>
        <v/>
      </c>
      <c r="AB814" s="10"/>
      <c r="AC814" s="11"/>
      <c r="AD814" s="11"/>
    </row>
    <row r="815" spans="1:30" ht="15.75" customHeight="1">
      <c r="A815" s="15"/>
      <c r="C815" s="15"/>
      <c r="D815" s="15"/>
      <c r="G815" s="15"/>
      <c r="N815" s="15"/>
      <c r="O815" s="15"/>
      <c r="P815" s="15"/>
      <c r="Q815" s="15"/>
      <c r="R815" s="16"/>
      <c r="S815" s="15"/>
      <c r="V815" s="15"/>
      <c r="W815" s="15"/>
      <c r="Y815" s="15"/>
      <c r="Z815" s="9"/>
      <c r="AA815" s="10" t="str">
        <f t="shared" si="16"/>
        <v/>
      </c>
      <c r="AB815" s="10"/>
      <c r="AC815" s="11"/>
      <c r="AD815" s="11"/>
    </row>
    <row r="816" spans="1:30" ht="15.75" customHeight="1">
      <c r="A816" s="15"/>
      <c r="C816" s="15"/>
      <c r="D816" s="15"/>
      <c r="G816" s="15"/>
      <c r="N816" s="15"/>
      <c r="O816" s="15"/>
      <c r="P816" s="15"/>
      <c r="Q816" s="15"/>
      <c r="R816" s="16"/>
      <c r="S816" s="15"/>
      <c r="V816" s="15"/>
      <c r="W816" s="15"/>
      <c r="Y816" s="15"/>
      <c r="Z816" s="9"/>
      <c r="AA816" s="10" t="str">
        <f t="shared" si="16"/>
        <v/>
      </c>
      <c r="AB816" s="10"/>
      <c r="AC816" s="11"/>
      <c r="AD816" s="11"/>
    </row>
    <row r="817" spans="1:30" ht="15.75" customHeight="1">
      <c r="A817" s="15"/>
      <c r="C817" s="15"/>
      <c r="D817" s="15"/>
      <c r="G817" s="15"/>
      <c r="N817" s="15"/>
      <c r="O817" s="15"/>
      <c r="P817" s="15"/>
      <c r="Q817" s="15"/>
      <c r="R817" s="16"/>
      <c r="S817" s="15"/>
      <c r="V817" s="15"/>
      <c r="W817" s="15"/>
      <c r="Y817" s="15"/>
      <c r="Z817" s="9"/>
      <c r="AA817" s="10" t="str">
        <f t="shared" si="16"/>
        <v/>
      </c>
      <c r="AB817" s="10"/>
      <c r="AC817" s="11"/>
      <c r="AD817" s="11"/>
    </row>
    <row r="818" spans="1:30" ht="15.75" customHeight="1">
      <c r="A818" s="15"/>
      <c r="C818" s="15"/>
      <c r="D818" s="15"/>
      <c r="G818" s="15"/>
      <c r="N818" s="15"/>
      <c r="O818" s="15"/>
      <c r="P818" s="15"/>
      <c r="Q818" s="15"/>
      <c r="R818" s="16"/>
      <c r="S818" s="15"/>
      <c r="V818" s="15"/>
      <c r="W818" s="15"/>
      <c r="Y818" s="15"/>
      <c r="Z818" s="9"/>
      <c r="AA818" s="10" t="str">
        <f t="shared" si="16"/>
        <v/>
      </c>
      <c r="AB818" s="10"/>
      <c r="AC818" s="11"/>
      <c r="AD818" s="11"/>
    </row>
    <row r="819" spans="1:30" ht="15.75" customHeight="1">
      <c r="A819" s="15"/>
      <c r="C819" s="15"/>
      <c r="D819" s="15"/>
      <c r="G819" s="15"/>
      <c r="N819" s="15"/>
      <c r="O819" s="15"/>
      <c r="P819" s="15"/>
      <c r="Q819" s="15"/>
      <c r="R819" s="16"/>
      <c r="S819" s="15"/>
      <c r="V819" s="15"/>
      <c r="W819" s="15"/>
      <c r="Y819" s="15"/>
      <c r="Z819" s="9"/>
      <c r="AA819" s="10" t="str">
        <f t="shared" si="16"/>
        <v/>
      </c>
      <c r="AB819" s="10"/>
      <c r="AC819" s="11"/>
      <c r="AD819" s="11"/>
    </row>
    <row r="820" spans="1:30" ht="15.75" customHeight="1">
      <c r="A820" s="15"/>
      <c r="C820" s="15"/>
      <c r="D820" s="15"/>
      <c r="G820" s="15"/>
      <c r="N820" s="15"/>
      <c r="O820" s="15"/>
      <c r="P820" s="15"/>
      <c r="Q820" s="15"/>
      <c r="R820" s="16"/>
      <c r="S820" s="15"/>
      <c r="V820" s="15"/>
      <c r="W820" s="15"/>
      <c r="Y820" s="15"/>
      <c r="Z820" s="9"/>
      <c r="AA820" s="10" t="str">
        <f t="shared" si="16"/>
        <v/>
      </c>
      <c r="AB820" s="10"/>
      <c r="AC820" s="11"/>
      <c r="AD820" s="11"/>
    </row>
    <row r="821" spans="1:30" ht="15.75" customHeight="1">
      <c r="A821" s="15"/>
      <c r="C821" s="15"/>
      <c r="D821" s="15"/>
      <c r="G821" s="15"/>
      <c r="N821" s="15"/>
      <c r="O821" s="15"/>
      <c r="P821" s="15"/>
      <c r="Q821" s="15"/>
      <c r="R821" s="16"/>
      <c r="S821" s="15"/>
      <c r="V821" s="15"/>
      <c r="W821" s="15"/>
      <c r="Y821" s="15"/>
      <c r="Z821" s="9"/>
      <c r="AA821" s="10" t="str">
        <f t="shared" si="16"/>
        <v/>
      </c>
      <c r="AB821" s="10"/>
      <c r="AC821" s="11"/>
      <c r="AD821" s="11"/>
    </row>
    <row r="822" spans="1:30" ht="15.75" customHeight="1">
      <c r="A822" s="15"/>
      <c r="C822" s="15"/>
      <c r="D822" s="15"/>
      <c r="G822" s="15"/>
      <c r="N822" s="15"/>
      <c r="O822" s="15"/>
      <c r="P822" s="15"/>
      <c r="Q822" s="15"/>
      <c r="R822" s="16"/>
      <c r="S822" s="15"/>
      <c r="V822" s="15"/>
      <c r="W822" s="15"/>
      <c r="Y822" s="15"/>
      <c r="Z822" s="9"/>
      <c r="AA822" s="10" t="str">
        <f t="shared" si="16"/>
        <v/>
      </c>
      <c r="AB822" s="10"/>
      <c r="AC822" s="11"/>
      <c r="AD822" s="11"/>
    </row>
    <row r="823" spans="1:30" ht="15.75" customHeight="1">
      <c r="A823" s="15"/>
      <c r="C823" s="15"/>
      <c r="D823" s="15"/>
      <c r="G823" s="15"/>
      <c r="N823" s="15"/>
      <c r="O823" s="15"/>
      <c r="P823" s="15"/>
      <c r="Q823" s="15"/>
      <c r="R823" s="16"/>
      <c r="S823" s="15"/>
      <c r="V823" s="15"/>
      <c r="W823" s="15"/>
      <c r="Y823" s="15"/>
      <c r="Z823" s="9"/>
      <c r="AA823" s="10" t="str">
        <f t="shared" si="16"/>
        <v/>
      </c>
      <c r="AB823" s="10"/>
      <c r="AC823" s="11"/>
      <c r="AD823" s="11"/>
    </row>
    <row r="824" spans="1:30" ht="15.75" customHeight="1">
      <c r="A824" s="15"/>
      <c r="C824" s="15"/>
      <c r="D824" s="15"/>
      <c r="G824" s="15"/>
      <c r="N824" s="15"/>
      <c r="O824" s="15"/>
      <c r="P824" s="15"/>
      <c r="Q824" s="15"/>
      <c r="R824" s="16"/>
      <c r="S824" s="15"/>
      <c r="V824" s="15"/>
      <c r="W824" s="15"/>
      <c r="Y824" s="15"/>
      <c r="Z824" s="9"/>
      <c r="AA824" s="10" t="str">
        <f t="shared" si="16"/>
        <v/>
      </c>
      <c r="AB824" s="10"/>
      <c r="AC824" s="11"/>
      <c r="AD824" s="11"/>
    </row>
    <row r="825" spans="1:30" ht="15.75" customHeight="1">
      <c r="A825" s="15"/>
      <c r="C825" s="15"/>
      <c r="D825" s="15"/>
      <c r="G825" s="15"/>
      <c r="N825" s="15"/>
      <c r="O825" s="15"/>
      <c r="P825" s="15"/>
      <c r="Q825" s="15"/>
      <c r="R825" s="16"/>
      <c r="S825" s="15"/>
      <c r="V825" s="15"/>
      <c r="W825" s="15"/>
      <c r="Y825" s="15"/>
      <c r="Z825" s="9"/>
      <c r="AA825" s="10" t="str">
        <f t="shared" si="16"/>
        <v/>
      </c>
      <c r="AB825" s="10"/>
      <c r="AC825" s="11"/>
      <c r="AD825" s="11"/>
    </row>
    <row r="826" spans="1:30" ht="15.75" customHeight="1">
      <c r="A826" s="15"/>
      <c r="C826" s="15"/>
      <c r="D826" s="15"/>
      <c r="G826" s="15"/>
      <c r="N826" s="15"/>
      <c r="O826" s="15"/>
      <c r="P826" s="15"/>
      <c r="Q826" s="15"/>
      <c r="R826" s="16"/>
      <c r="S826" s="15"/>
      <c r="V826" s="15"/>
      <c r="W826" s="15"/>
      <c r="Y826" s="15"/>
      <c r="Z826" s="9"/>
      <c r="AA826" s="10" t="str">
        <f t="shared" si="16"/>
        <v/>
      </c>
      <c r="AB826" s="10"/>
      <c r="AC826" s="11"/>
      <c r="AD826" s="11"/>
    </row>
    <row r="827" spans="1:30" ht="15.75" customHeight="1">
      <c r="A827" s="15"/>
      <c r="C827" s="15"/>
      <c r="D827" s="15"/>
      <c r="G827" s="15"/>
      <c r="N827" s="15"/>
      <c r="O827" s="15"/>
      <c r="P827" s="15"/>
      <c r="Q827" s="15"/>
      <c r="R827" s="16"/>
      <c r="S827" s="15"/>
      <c r="V827" s="15"/>
      <c r="W827" s="15"/>
      <c r="Y827" s="15"/>
      <c r="Z827" s="9"/>
      <c r="AA827" s="10" t="str">
        <f t="shared" si="16"/>
        <v/>
      </c>
      <c r="AB827" s="10"/>
      <c r="AC827" s="11"/>
      <c r="AD827" s="11"/>
    </row>
    <row r="828" spans="1:30" ht="15.75" customHeight="1">
      <c r="A828" s="15"/>
      <c r="C828" s="15"/>
      <c r="D828" s="15"/>
      <c r="G828" s="15"/>
      <c r="N828" s="15"/>
      <c r="O828" s="15"/>
      <c r="P828" s="15"/>
      <c r="Q828" s="15"/>
      <c r="R828" s="16"/>
      <c r="S828" s="15"/>
      <c r="V828" s="15"/>
      <c r="W828" s="15"/>
      <c r="Y828" s="15"/>
      <c r="Z828" s="9"/>
      <c r="AA828" s="10" t="str">
        <f t="shared" si="16"/>
        <v/>
      </c>
      <c r="AB828" s="10"/>
      <c r="AC828" s="11"/>
      <c r="AD828" s="11"/>
    </row>
    <row r="829" spans="1:30" ht="15.75" customHeight="1">
      <c r="A829" s="15"/>
      <c r="C829" s="15"/>
      <c r="D829" s="15"/>
      <c r="G829" s="15"/>
      <c r="N829" s="15"/>
      <c r="O829" s="15"/>
      <c r="P829" s="15"/>
      <c r="Q829" s="15"/>
      <c r="R829" s="16"/>
      <c r="S829" s="15"/>
      <c r="V829" s="15"/>
      <c r="W829" s="15"/>
      <c r="Y829" s="15"/>
      <c r="Z829" s="9"/>
      <c r="AA829" s="10" t="str">
        <f t="shared" ref="AA829:AA1000" si="17">IF(ISNUMBER(SEARCH("П", R829)), V829:V927, "")</f>
        <v/>
      </c>
      <c r="AB829" s="10"/>
      <c r="AC829" s="11"/>
      <c r="AD829" s="11"/>
    </row>
    <row r="830" spans="1:30" ht="15.75" customHeight="1">
      <c r="A830" s="15"/>
      <c r="C830" s="15"/>
      <c r="D830" s="15"/>
      <c r="G830" s="15"/>
      <c r="N830" s="15"/>
      <c r="O830" s="15"/>
      <c r="P830" s="15"/>
      <c r="Q830" s="15"/>
      <c r="R830" s="16"/>
      <c r="S830" s="15"/>
      <c r="V830" s="15"/>
      <c r="W830" s="15"/>
      <c r="Y830" s="15"/>
      <c r="Z830" s="9"/>
      <c r="AA830" s="10" t="str">
        <f t="shared" si="17"/>
        <v/>
      </c>
      <c r="AB830" s="10"/>
      <c r="AC830" s="11"/>
      <c r="AD830" s="11"/>
    </row>
    <row r="831" spans="1:30" ht="15.75" customHeight="1">
      <c r="A831" s="15"/>
      <c r="C831" s="15"/>
      <c r="D831" s="15"/>
      <c r="G831" s="15"/>
      <c r="N831" s="15"/>
      <c r="O831" s="15"/>
      <c r="P831" s="15"/>
      <c r="Q831" s="15"/>
      <c r="R831" s="16"/>
      <c r="S831" s="15"/>
      <c r="V831" s="15"/>
      <c r="W831" s="15"/>
      <c r="Y831" s="15"/>
      <c r="Z831" s="9"/>
      <c r="AA831" s="10" t="str">
        <f t="shared" si="17"/>
        <v/>
      </c>
      <c r="AB831" s="10"/>
      <c r="AC831" s="11"/>
      <c r="AD831" s="11"/>
    </row>
    <row r="832" spans="1:30" ht="15.75" customHeight="1">
      <c r="A832" s="15"/>
      <c r="C832" s="15"/>
      <c r="D832" s="15"/>
      <c r="G832" s="15"/>
      <c r="N832" s="15"/>
      <c r="O832" s="15"/>
      <c r="P832" s="15"/>
      <c r="Q832" s="15"/>
      <c r="R832" s="16"/>
      <c r="S832" s="15"/>
      <c r="V832" s="15"/>
      <c r="W832" s="15"/>
      <c r="Y832" s="15"/>
      <c r="Z832" s="9"/>
      <c r="AA832" s="10" t="str">
        <f t="shared" si="17"/>
        <v/>
      </c>
      <c r="AB832" s="10"/>
      <c r="AC832" s="11"/>
      <c r="AD832" s="11"/>
    </row>
    <row r="833" spans="1:30" ht="15.75" customHeight="1">
      <c r="A833" s="15"/>
      <c r="C833" s="15"/>
      <c r="D833" s="15"/>
      <c r="G833" s="15"/>
      <c r="N833" s="15"/>
      <c r="O833" s="15"/>
      <c r="P833" s="15"/>
      <c r="Q833" s="15"/>
      <c r="R833" s="16"/>
      <c r="S833" s="15"/>
      <c r="V833" s="15"/>
      <c r="W833" s="15"/>
      <c r="Y833" s="15"/>
      <c r="Z833" s="9"/>
      <c r="AA833" s="10" t="str">
        <f t="shared" si="17"/>
        <v/>
      </c>
      <c r="AB833" s="10"/>
      <c r="AC833" s="11"/>
      <c r="AD833" s="11"/>
    </row>
    <row r="834" spans="1:30" ht="15.75" customHeight="1">
      <c r="A834" s="15"/>
      <c r="C834" s="15"/>
      <c r="D834" s="15"/>
      <c r="G834" s="15"/>
      <c r="N834" s="15"/>
      <c r="O834" s="15"/>
      <c r="P834" s="15"/>
      <c r="Q834" s="15"/>
      <c r="R834" s="16"/>
      <c r="S834" s="15"/>
      <c r="V834" s="15"/>
      <c r="W834" s="15"/>
      <c r="Y834" s="15"/>
      <c r="Z834" s="9"/>
      <c r="AA834" s="10" t="str">
        <f t="shared" si="17"/>
        <v/>
      </c>
      <c r="AB834" s="10"/>
      <c r="AC834" s="11"/>
      <c r="AD834" s="11"/>
    </row>
    <row r="835" spans="1:30" ht="15.75" customHeight="1">
      <c r="A835" s="15"/>
      <c r="C835" s="15"/>
      <c r="D835" s="15"/>
      <c r="G835" s="15"/>
      <c r="N835" s="15"/>
      <c r="O835" s="15"/>
      <c r="P835" s="15"/>
      <c r="Q835" s="15"/>
      <c r="R835" s="16"/>
      <c r="S835" s="15"/>
      <c r="V835" s="15"/>
      <c r="W835" s="15"/>
      <c r="Y835" s="15"/>
      <c r="Z835" s="9"/>
      <c r="AA835" s="10" t="str">
        <f t="shared" si="17"/>
        <v/>
      </c>
      <c r="AB835" s="10"/>
      <c r="AC835" s="11"/>
      <c r="AD835" s="11"/>
    </row>
    <row r="836" spans="1:30" ht="15.75" customHeight="1">
      <c r="A836" s="15"/>
      <c r="C836" s="15"/>
      <c r="D836" s="15"/>
      <c r="G836" s="15"/>
      <c r="N836" s="15"/>
      <c r="O836" s="15"/>
      <c r="P836" s="15"/>
      <c r="Q836" s="15"/>
      <c r="R836" s="16"/>
      <c r="S836" s="15"/>
      <c r="V836" s="15"/>
      <c r="W836" s="15"/>
      <c r="Y836" s="15"/>
      <c r="Z836" s="9"/>
      <c r="AA836" s="10" t="str">
        <f t="shared" si="17"/>
        <v/>
      </c>
      <c r="AB836" s="10"/>
      <c r="AC836" s="11"/>
      <c r="AD836" s="11"/>
    </row>
    <row r="837" spans="1:30" ht="15.75" customHeight="1">
      <c r="A837" s="15"/>
      <c r="C837" s="15"/>
      <c r="D837" s="15"/>
      <c r="G837" s="15"/>
      <c r="N837" s="15"/>
      <c r="O837" s="15"/>
      <c r="P837" s="15"/>
      <c r="Q837" s="15"/>
      <c r="R837" s="16"/>
      <c r="S837" s="15"/>
      <c r="V837" s="15"/>
      <c r="W837" s="15"/>
      <c r="Y837" s="15"/>
      <c r="Z837" s="9"/>
      <c r="AA837" s="10" t="str">
        <f t="shared" si="17"/>
        <v/>
      </c>
      <c r="AB837" s="10"/>
      <c r="AC837" s="11"/>
      <c r="AD837" s="11"/>
    </row>
    <row r="838" spans="1:30" ht="15.75" customHeight="1">
      <c r="A838" s="15"/>
      <c r="C838" s="15"/>
      <c r="D838" s="15"/>
      <c r="G838" s="15"/>
      <c r="N838" s="15"/>
      <c r="O838" s="15"/>
      <c r="P838" s="15"/>
      <c r="Q838" s="15"/>
      <c r="R838" s="16"/>
      <c r="S838" s="15"/>
      <c r="V838" s="15"/>
      <c r="W838" s="15"/>
      <c r="Y838" s="15"/>
      <c r="Z838" s="9"/>
      <c r="AA838" s="10" t="str">
        <f t="shared" si="17"/>
        <v/>
      </c>
      <c r="AB838" s="10"/>
      <c r="AC838" s="11"/>
      <c r="AD838" s="11"/>
    </row>
    <row r="839" spans="1:30" ht="15.75" customHeight="1">
      <c r="A839" s="15"/>
      <c r="C839" s="15"/>
      <c r="D839" s="15"/>
      <c r="G839" s="15"/>
      <c r="N839" s="15"/>
      <c r="O839" s="15"/>
      <c r="P839" s="15"/>
      <c r="Q839" s="15"/>
      <c r="R839" s="16"/>
      <c r="S839" s="15"/>
      <c r="V839" s="15"/>
      <c r="W839" s="15"/>
      <c r="Y839" s="15"/>
      <c r="Z839" s="9"/>
      <c r="AA839" s="10" t="str">
        <f t="shared" si="17"/>
        <v/>
      </c>
      <c r="AB839" s="10"/>
      <c r="AC839" s="11"/>
      <c r="AD839" s="11"/>
    </row>
    <row r="840" spans="1:30" ht="15.75" customHeight="1">
      <c r="A840" s="15"/>
      <c r="C840" s="15"/>
      <c r="D840" s="15"/>
      <c r="G840" s="15"/>
      <c r="N840" s="15"/>
      <c r="O840" s="15"/>
      <c r="P840" s="15"/>
      <c r="Q840" s="15"/>
      <c r="R840" s="16"/>
      <c r="S840" s="15"/>
      <c r="V840" s="15"/>
      <c r="W840" s="15"/>
      <c r="Y840" s="15"/>
      <c r="Z840" s="9"/>
      <c r="AA840" s="10" t="str">
        <f t="shared" si="17"/>
        <v/>
      </c>
      <c r="AB840" s="10"/>
      <c r="AC840" s="11"/>
      <c r="AD840" s="11"/>
    </row>
    <row r="841" spans="1:30" ht="15.75" customHeight="1">
      <c r="A841" s="15"/>
      <c r="C841" s="15"/>
      <c r="D841" s="15"/>
      <c r="G841" s="15"/>
      <c r="N841" s="15"/>
      <c r="O841" s="15"/>
      <c r="P841" s="15"/>
      <c r="Q841" s="15"/>
      <c r="R841" s="16"/>
      <c r="S841" s="15"/>
      <c r="V841" s="15"/>
      <c r="W841" s="15"/>
      <c r="Y841" s="15"/>
      <c r="Z841" s="9"/>
      <c r="AA841" s="10" t="str">
        <f t="shared" si="17"/>
        <v/>
      </c>
      <c r="AB841" s="10"/>
      <c r="AC841" s="11"/>
      <c r="AD841" s="11"/>
    </row>
    <row r="842" spans="1:30" ht="15.75" customHeight="1">
      <c r="A842" s="15"/>
      <c r="C842" s="15"/>
      <c r="D842" s="15"/>
      <c r="G842" s="15"/>
      <c r="N842" s="15"/>
      <c r="O842" s="15"/>
      <c r="P842" s="15"/>
      <c r="Q842" s="15"/>
      <c r="R842" s="16"/>
      <c r="S842" s="15"/>
      <c r="V842" s="15"/>
      <c r="W842" s="15"/>
      <c r="Y842" s="15"/>
      <c r="Z842" s="9"/>
      <c r="AA842" s="10" t="str">
        <f t="shared" si="17"/>
        <v/>
      </c>
      <c r="AB842" s="10"/>
      <c r="AC842" s="11"/>
      <c r="AD842" s="11"/>
    </row>
    <row r="843" spans="1:30" ht="15.75" customHeight="1">
      <c r="A843" s="15"/>
      <c r="C843" s="15"/>
      <c r="D843" s="15"/>
      <c r="G843" s="15"/>
      <c r="N843" s="15"/>
      <c r="O843" s="15"/>
      <c r="P843" s="15"/>
      <c r="Q843" s="15"/>
      <c r="R843" s="16"/>
      <c r="S843" s="15"/>
      <c r="V843" s="15"/>
      <c r="W843" s="15"/>
      <c r="Y843" s="15"/>
      <c r="Z843" s="9"/>
      <c r="AA843" s="10" t="str">
        <f t="shared" si="17"/>
        <v/>
      </c>
      <c r="AB843" s="10"/>
      <c r="AC843" s="11"/>
      <c r="AD843" s="11"/>
    </row>
    <row r="844" spans="1:30" ht="15.75" customHeight="1">
      <c r="A844" s="15"/>
      <c r="C844" s="15"/>
      <c r="D844" s="15"/>
      <c r="G844" s="15"/>
      <c r="N844" s="15"/>
      <c r="O844" s="15"/>
      <c r="P844" s="15"/>
      <c r="Q844" s="15"/>
      <c r="R844" s="16"/>
      <c r="S844" s="15"/>
      <c r="V844" s="15"/>
      <c r="W844" s="15"/>
      <c r="Y844" s="15"/>
      <c r="Z844" s="9"/>
      <c r="AA844" s="10" t="str">
        <f t="shared" si="17"/>
        <v/>
      </c>
      <c r="AB844" s="10"/>
      <c r="AC844" s="11"/>
      <c r="AD844" s="11"/>
    </row>
    <row r="845" spans="1:30" ht="15.75" customHeight="1">
      <c r="A845" s="15"/>
      <c r="C845" s="15"/>
      <c r="D845" s="15"/>
      <c r="G845" s="15"/>
      <c r="N845" s="15"/>
      <c r="O845" s="15"/>
      <c r="P845" s="15"/>
      <c r="Q845" s="15"/>
      <c r="R845" s="16"/>
      <c r="S845" s="15"/>
      <c r="V845" s="15"/>
      <c r="W845" s="15"/>
      <c r="Y845" s="15"/>
      <c r="Z845" s="9"/>
      <c r="AA845" s="10" t="str">
        <f t="shared" si="17"/>
        <v/>
      </c>
      <c r="AB845" s="10"/>
      <c r="AC845" s="11"/>
      <c r="AD845" s="11"/>
    </row>
    <row r="846" spans="1:30" ht="15.75" customHeight="1">
      <c r="A846" s="15"/>
      <c r="C846" s="15"/>
      <c r="D846" s="15"/>
      <c r="G846" s="15"/>
      <c r="N846" s="15"/>
      <c r="O846" s="15"/>
      <c r="P846" s="15"/>
      <c r="Q846" s="15"/>
      <c r="R846" s="16"/>
      <c r="S846" s="15"/>
      <c r="V846" s="15"/>
      <c r="W846" s="15"/>
      <c r="Y846" s="15"/>
      <c r="Z846" s="9"/>
      <c r="AA846" s="10" t="str">
        <f t="shared" si="17"/>
        <v/>
      </c>
      <c r="AB846" s="10"/>
      <c r="AC846" s="11"/>
      <c r="AD846" s="11"/>
    </row>
    <row r="847" spans="1:30" ht="15.75" customHeight="1">
      <c r="A847" s="15"/>
      <c r="C847" s="15"/>
      <c r="D847" s="15"/>
      <c r="G847" s="15"/>
      <c r="N847" s="15"/>
      <c r="O847" s="15"/>
      <c r="P847" s="15"/>
      <c r="Q847" s="15"/>
      <c r="R847" s="16"/>
      <c r="S847" s="15"/>
      <c r="V847" s="15"/>
      <c r="W847" s="15"/>
      <c r="Y847" s="15"/>
      <c r="Z847" s="9"/>
      <c r="AA847" s="10" t="str">
        <f t="shared" si="17"/>
        <v/>
      </c>
      <c r="AB847" s="10"/>
      <c r="AC847" s="11"/>
      <c r="AD847" s="11"/>
    </row>
    <row r="848" spans="1:30" ht="15.75" customHeight="1">
      <c r="A848" s="15"/>
      <c r="C848" s="15"/>
      <c r="D848" s="15"/>
      <c r="G848" s="15"/>
      <c r="N848" s="15"/>
      <c r="O848" s="15"/>
      <c r="P848" s="15"/>
      <c r="Q848" s="15"/>
      <c r="R848" s="16"/>
      <c r="S848" s="15"/>
      <c r="V848" s="15"/>
      <c r="W848" s="15"/>
      <c r="Y848" s="15"/>
      <c r="Z848" s="9"/>
      <c r="AA848" s="10" t="str">
        <f t="shared" si="17"/>
        <v/>
      </c>
      <c r="AB848" s="10"/>
      <c r="AC848" s="11"/>
      <c r="AD848" s="11"/>
    </row>
    <row r="849" spans="1:30" ht="15.75" customHeight="1">
      <c r="A849" s="15"/>
      <c r="C849" s="15"/>
      <c r="D849" s="15"/>
      <c r="G849" s="15"/>
      <c r="N849" s="15"/>
      <c r="O849" s="15"/>
      <c r="P849" s="15"/>
      <c r="Q849" s="15"/>
      <c r="R849" s="16"/>
      <c r="S849" s="15"/>
      <c r="V849" s="15"/>
      <c r="W849" s="15"/>
      <c r="Y849" s="15"/>
      <c r="Z849" s="9"/>
      <c r="AA849" s="10" t="str">
        <f t="shared" si="17"/>
        <v/>
      </c>
      <c r="AB849" s="10"/>
      <c r="AC849" s="11"/>
      <c r="AD849" s="11"/>
    </row>
    <row r="850" spans="1:30" ht="15.75" customHeight="1">
      <c r="A850" s="15"/>
      <c r="C850" s="15"/>
      <c r="D850" s="15"/>
      <c r="G850" s="15"/>
      <c r="N850" s="15"/>
      <c r="O850" s="15"/>
      <c r="P850" s="15"/>
      <c r="Q850" s="15"/>
      <c r="R850" s="16"/>
      <c r="S850" s="15"/>
      <c r="V850" s="15"/>
      <c r="W850" s="15"/>
      <c r="Y850" s="15"/>
      <c r="Z850" s="9"/>
      <c r="AA850" s="10" t="str">
        <f t="shared" si="17"/>
        <v/>
      </c>
      <c r="AB850" s="10"/>
      <c r="AC850" s="11"/>
      <c r="AD850" s="11"/>
    </row>
    <row r="851" spans="1:30" ht="15.75" customHeight="1">
      <c r="A851" s="15"/>
      <c r="C851" s="15"/>
      <c r="D851" s="15"/>
      <c r="G851" s="15"/>
      <c r="N851" s="15"/>
      <c r="O851" s="15"/>
      <c r="P851" s="15"/>
      <c r="Q851" s="15"/>
      <c r="R851" s="16"/>
      <c r="S851" s="15"/>
      <c r="V851" s="15"/>
      <c r="W851" s="15"/>
      <c r="Y851" s="15"/>
      <c r="Z851" s="9"/>
      <c r="AA851" s="10" t="str">
        <f t="shared" si="17"/>
        <v/>
      </c>
      <c r="AB851" s="10"/>
      <c r="AC851" s="11"/>
      <c r="AD851" s="11"/>
    </row>
    <row r="852" spans="1:30" ht="15.75" customHeight="1">
      <c r="A852" s="15"/>
      <c r="C852" s="15"/>
      <c r="D852" s="15"/>
      <c r="G852" s="15"/>
      <c r="N852" s="15"/>
      <c r="O852" s="15"/>
      <c r="P852" s="15"/>
      <c r="Q852" s="15"/>
      <c r="R852" s="16"/>
      <c r="S852" s="15"/>
      <c r="V852" s="15"/>
      <c r="W852" s="15"/>
      <c r="Y852" s="15"/>
      <c r="Z852" s="9"/>
      <c r="AA852" s="10" t="str">
        <f t="shared" si="17"/>
        <v/>
      </c>
      <c r="AB852" s="10"/>
      <c r="AC852" s="11"/>
      <c r="AD852" s="11"/>
    </row>
    <row r="853" spans="1:30" ht="15.75" customHeight="1">
      <c r="A853" s="15"/>
      <c r="C853" s="15"/>
      <c r="D853" s="15"/>
      <c r="G853" s="15"/>
      <c r="N853" s="15"/>
      <c r="O853" s="15"/>
      <c r="P853" s="15"/>
      <c r="Q853" s="15"/>
      <c r="R853" s="16"/>
      <c r="S853" s="15"/>
      <c r="V853" s="15"/>
      <c r="W853" s="15"/>
      <c r="Y853" s="15"/>
      <c r="Z853" s="9"/>
      <c r="AA853" s="10" t="str">
        <f t="shared" si="17"/>
        <v/>
      </c>
      <c r="AB853" s="10"/>
      <c r="AC853" s="11"/>
      <c r="AD853" s="11"/>
    </row>
    <row r="854" spans="1:30" ht="15.75" customHeight="1">
      <c r="A854" s="15"/>
      <c r="C854" s="15"/>
      <c r="D854" s="15"/>
      <c r="G854" s="15"/>
      <c r="N854" s="15"/>
      <c r="O854" s="15"/>
      <c r="P854" s="15"/>
      <c r="Q854" s="15"/>
      <c r="R854" s="16"/>
      <c r="S854" s="15"/>
      <c r="V854" s="15"/>
      <c r="W854" s="15"/>
      <c r="Y854" s="15"/>
      <c r="Z854" s="9"/>
      <c r="AA854" s="10" t="str">
        <f t="shared" si="17"/>
        <v/>
      </c>
      <c r="AB854" s="10"/>
      <c r="AC854" s="11"/>
      <c r="AD854" s="11"/>
    </row>
    <row r="855" spans="1:30" ht="15.75" customHeight="1">
      <c r="A855" s="15"/>
      <c r="C855" s="15"/>
      <c r="D855" s="15"/>
      <c r="G855" s="15"/>
      <c r="N855" s="15"/>
      <c r="O855" s="15"/>
      <c r="P855" s="15"/>
      <c r="Q855" s="15"/>
      <c r="R855" s="16"/>
      <c r="S855" s="15"/>
      <c r="V855" s="15"/>
      <c r="W855" s="15"/>
      <c r="Y855" s="15"/>
      <c r="Z855" s="9"/>
      <c r="AA855" s="10" t="str">
        <f t="shared" si="17"/>
        <v/>
      </c>
      <c r="AB855" s="10"/>
      <c r="AC855" s="11"/>
      <c r="AD855" s="11"/>
    </row>
    <row r="856" spans="1:30" ht="15.75" customHeight="1">
      <c r="A856" s="15"/>
      <c r="C856" s="15"/>
      <c r="D856" s="15"/>
      <c r="G856" s="15"/>
      <c r="N856" s="15"/>
      <c r="O856" s="15"/>
      <c r="P856" s="15"/>
      <c r="Q856" s="15"/>
      <c r="R856" s="16"/>
      <c r="S856" s="15"/>
      <c r="V856" s="15"/>
      <c r="W856" s="15"/>
      <c r="Y856" s="15"/>
      <c r="Z856" s="9"/>
      <c r="AA856" s="10" t="str">
        <f t="shared" si="17"/>
        <v/>
      </c>
      <c r="AB856" s="10"/>
      <c r="AC856" s="11"/>
      <c r="AD856" s="11"/>
    </row>
    <row r="857" spans="1:30" ht="15.75" customHeight="1">
      <c r="A857" s="15"/>
      <c r="C857" s="15"/>
      <c r="D857" s="15"/>
      <c r="G857" s="15"/>
      <c r="N857" s="15"/>
      <c r="O857" s="15"/>
      <c r="P857" s="15"/>
      <c r="Q857" s="15"/>
      <c r="R857" s="16"/>
      <c r="S857" s="15"/>
      <c r="V857" s="15"/>
      <c r="W857" s="15"/>
      <c r="Y857" s="15"/>
      <c r="Z857" s="9"/>
      <c r="AA857" s="10" t="str">
        <f t="shared" si="17"/>
        <v/>
      </c>
      <c r="AB857" s="10"/>
      <c r="AC857" s="11"/>
      <c r="AD857" s="11"/>
    </row>
    <row r="858" spans="1:30" ht="15.75" customHeight="1">
      <c r="A858" s="15"/>
      <c r="C858" s="15"/>
      <c r="D858" s="15"/>
      <c r="G858" s="15"/>
      <c r="N858" s="15"/>
      <c r="O858" s="15"/>
      <c r="P858" s="15"/>
      <c r="Q858" s="15"/>
      <c r="R858" s="16"/>
      <c r="S858" s="15"/>
      <c r="V858" s="15"/>
      <c r="W858" s="15"/>
      <c r="Y858" s="15"/>
      <c r="Z858" s="9"/>
      <c r="AA858" s="10" t="str">
        <f t="shared" si="17"/>
        <v/>
      </c>
      <c r="AB858" s="10"/>
      <c r="AC858" s="11"/>
      <c r="AD858" s="11"/>
    </row>
    <row r="859" spans="1:30" ht="15.75" customHeight="1">
      <c r="A859" s="15"/>
      <c r="C859" s="15"/>
      <c r="D859" s="15"/>
      <c r="G859" s="15"/>
      <c r="N859" s="15"/>
      <c r="O859" s="15"/>
      <c r="P859" s="15"/>
      <c r="Q859" s="15"/>
      <c r="R859" s="16"/>
      <c r="S859" s="15"/>
      <c r="V859" s="15"/>
      <c r="W859" s="15"/>
      <c r="Y859" s="15"/>
      <c r="Z859" s="9"/>
      <c r="AA859" s="10" t="str">
        <f t="shared" si="17"/>
        <v/>
      </c>
      <c r="AB859" s="10"/>
      <c r="AC859" s="11"/>
      <c r="AD859" s="11"/>
    </row>
    <row r="860" spans="1:30" ht="15.75" customHeight="1">
      <c r="A860" s="15"/>
      <c r="C860" s="15"/>
      <c r="D860" s="15"/>
      <c r="G860" s="15"/>
      <c r="N860" s="15"/>
      <c r="O860" s="15"/>
      <c r="P860" s="15"/>
      <c r="Q860" s="15"/>
      <c r="R860" s="16"/>
      <c r="S860" s="15"/>
      <c r="V860" s="15"/>
      <c r="W860" s="15"/>
      <c r="Y860" s="15"/>
      <c r="Z860" s="9"/>
      <c r="AA860" s="10" t="str">
        <f t="shared" si="17"/>
        <v/>
      </c>
      <c r="AB860" s="10"/>
      <c r="AC860" s="11"/>
      <c r="AD860" s="11"/>
    </row>
    <row r="861" spans="1:30" ht="15.75" customHeight="1">
      <c r="A861" s="15"/>
      <c r="C861" s="15"/>
      <c r="D861" s="15"/>
      <c r="G861" s="15"/>
      <c r="N861" s="15"/>
      <c r="O861" s="15"/>
      <c r="P861" s="15"/>
      <c r="Q861" s="15"/>
      <c r="R861" s="16"/>
      <c r="S861" s="15"/>
      <c r="V861" s="15"/>
      <c r="W861" s="15"/>
      <c r="Y861" s="15"/>
      <c r="Z861" s="9"/>
      <c r="AA861" s="10" t="str">
        <f t="shared" si="17"/>
        <v/>
      </c>
      <c r="AB861" s="10"/>
      <c r="AC861" s="11"/>
      <c r="AD861" s="11"/>
    </row>
    <row r="862" spans="1:30" ht="15.75" customHeight="1">
      <c r="A862" s="15"/>
      <c r="C862" s="15"/>
      <c r="D862" s="15"/>
      <c r="G862" s="15"/>
      <c r="N862" s="15"/>
      <c r="O862" s="15"/>
      <c r="P862" s="15"/>
      <c r="Q862" s="15"/>
      <c r="R862" s="16"/>
      <c r="S862" s="15"/>
      <c r="V862" s="15"/>
      <c r="W862" s="15"/>
      <c r="Y862" s="15"/>
      <c r="Z862" s="9"/>
      <c r="AA862" s="10" t="str">
        <f t="shared" si="17"/>
        <v/>
      </c>
      <c r="AB862" s="10"/>
      <c r="AC862" s="11"/>
      <c r="AD862" s="11"/>
    </row>
    <row r="863" spans="1:30" ht="15.75" customHeight="1">
      <c r="A863" s="15"/>
      <c r="C863" s="15"/>
      <c r="D863" s="15"/>
      <c r="G863" s="15"/>
      <c r="N863" s="15"/>
      <c r="O863" s="15"/>
      <c r="P863" s="15"/>
      <c r="Q863" s="15"/>
      <c r="R863" s="16"/>
      <c r="S863" s="15"/>
      <c r="V863" s="15"/>
      <c r="W863" s="15"/>
      <c r="Y863" s="15"/>
      <c r="Z863" s="9"/>
      <c r="AA863" s="10" t="str">
        <f t="shared" si="17"/>
        <v/>
      </c>
      <c r="AB863" s="10"/>
      <c r="AC863" s="11"/>
      <c r="AD863" s="11"/>
    </row>
    <row r="864" spans="1:30" ht="15.75" customHeight="1">
      <c r="A864" s="15"/>
      <c r="C864" s="15"/>
      <c r="D864" s="15"/>
      <c r="G864" s="15"/>
      <c r="N864" s="15"/>
      <c r="O864" s="15"/>
      <c r="P864" s="15"/>
      <c r="Q864" s="15"/>
      <c r="R864" s="16"/>
      <c r="S864" s="15"/>
      <c r="V864" s="15"/>
      <c r="W864" s="15"/>
      <c r="Y864" s="15"/>
      <c r="Z864" s="9"/>
      <c r="AA864" s="10" t="str">
        <f t="shared" si="17"/>
        <v/>
      </c>
      <c r="AB864" s="10"/>
      <c r="AC864" s="11"/>
      <c r="AD864" s="11"/>
    </row>
    <row r="865" spans="1:30" ht="15.75" customHeight="1">
      <c r="A865" s="15"/>
      <c r="C865" s="15"/>
      <c r="D865" s="15"/>
      <c r="G865" s="15"/>
      <c r="N865" s="15"/>
      <c r="O865" s="15"/>
      <c r="P865" s="15"/>
      <c r="Q865" s="15"/>
      <c r="R865" s="16"/>
      <c r="S865" s="15"/>
      <c r="V865" s="15"/>
      <c r="W865" s="15"/>
      <c r="Y865" s="15"/>
      <c r="Z865" s="9"/>
      <c r="AA865" s="10" t="str">
        <f t="shared" si="17"/>
        <v/>
      </c>
      <c r="AB865" s="10"/>
      <c r="AC865" s="11"/>
      <c r="AD865" s="11"/>
    </row>
    <row r="866" spans="1:30" ht="15.75" customHeight="1">
      <c r="A866" s="15"/>
      <c r="C866" s="15"/>
      <c r="D866" s="15"/>
      <c r="G866" s="15"/>
      <c r="N866" s="15"/>
      <c r="O866" s="15"/>
      <c r="P866" s="15"/>
      <c r="Q866" s="15"/>
      <c r="R866" s="16"/>
      <c r="S866" s="15"/>
      <c r="V866" s="15"/>
      <c r="W866" s="15"/>
      <c r="Y866" s="15"/>
      <c r="Z866" s="9"/>
      <c r="AA866" s="10" t="str">
        <f t="shared" si="17"/>
        <v/>
      </c>
      <c r="AB866" s="10"/>
      <c r="AC866" s="11"/>
      <c r="AD866" s="11"/>
    </row>
    <row r="867" spans="1:30" ht="15.75" customHeight="1">
      <c r="A867" s="15"/>
      <c r="C867" s="15"/>
      <c r="D867" s="15"/>
      <c r="G867" s="15"/>
      <c r="N867" s="15"/>
      <c r="O867" s="15"/>
      <c r="P867" s="15"/>
      <c r="Q867" s="15"/>
      <c r="R867" s="16"/>
      <c r="S867" s="15"/>
      <c r="V867" s="15"/>
      <c r="W867" s="15"/>
      <c r="Y867" s="15"/>
      <c r="Z867" s="9"/>
      <c r="AA867" s="10" t="str">
        <f t="shared" si="17"/>
        <v/>
      </c>
      <c r="AB867" s="10"/>
      <c r="AC867" s="11"/>
      <c r="AD867" s="11"/>
    </row>
    <row r="868" spans="1:30" ht="15.75" customHeight="1">
      <c r="A868" s="15"/>
      <c r="C868" s="15"/>
      <c r="D868" s="15"/>
      <c r="G868" s="15"/>
      <c r="N868" s="15"/>
      <c r="O868" s="15"/>
      <c r="P868" s="15"/>
      <c r="Q868" s="15"/>
      <c r="R868" s="16"/>
      <c r="S868" s="15"/>
      <c r="V868" s="15"/>
      <c r="W868" s="15"/>
      <c r="Y868" s="15"/>
      <c r="Z868" s="9"/>
      <c r="AA868" s="10" t="str">
        <f t="shared" si="17"/>
        <v/>
      </c>
      <c r="AB868" s="10"/>
      <c r="AC868" s="11"/>
      <c r="AD868" s="11"/>
    </row>
    <row r="869" spans="1:30" ht="15.75" customHeight="1">
      <c r="A869" s="15"/>
      <c r="C869" s="15"/>
      <c r="D869" s="15"/>
      <c r="G869" s="15"/>
      <c r="N869" s="15"/>
      <c r="O869" s="15"/>
      <c r="P869" s="15"/>
      <c r="Q869" s="15"/>
      <c r="R869" s="16"/>
      <c r="S869" s="15"/>
      <c r="V869" s="15"/>
      <c r="W869" s="15"/>
      <c r="Y869" s="15"/>
      <c r="Z869" s="9"/>
      <c r="AA869" s="10" t="str">
        <f t="shared" si="17"/>
        <v/>
      </c>
      <c r="AB869" s="10"/>
      <c r="AC869" s="11"/>
      <c r="AD869" s="11"/>
    </row>
    <row r="870" spans="1:30" ht="15.75" customHeight="1">
      <c r="A870" s="15"/>
      <c r="C870" s="15"/>
      <c r="D870" s="15"/>
      <c r="G870" s="15"/>
      <c r="N870" s="15"/>
      <c r="O870" s="15"/>
      <c r="P870" s="15"/>
      <c r="Q870" s="15"/>
      <c r="R870" s="16"/>
      <c r="S870" s="15"/>
      <c r="V870" s="15"/>
      <c r="W870" s="15"/>
      <c r="Y870" s="15"/>
      <c r="Z870" s="9"/>
      <c r="AA870" s="10" t="str">
        <f t="shared" si="17"/>
        <v/>
      </c>
      <c r="AB870" s="10"/>
      <c r="AC870" s="11"/>
      <c r="AD870" s="11"/>
    </row>
    <row r="871" spans="1:30" ht="15.75" customHeight="1">
      <c r="A871" s="15"/>
      <c r="C871" s="15"/>
      <c r="D871" s="15"/>
      <c r="G871" s="15"/>
      <c r="N871" s="15"/>
      <c r="O871" s="15"/>
      <c r="P871" s="15"/>
      <c r="Q871" s="15"/>
      <c r="R871" s="16"/>
      <c r="S871" s="15"/>
      <c r="V871" s="15"/>
      <c r="W871" s="15"/>
      <c r="Y871" s="15"/>
      <c r="Z871" s="9"/>
      <c r="AA871" s="10" t="str">
        <f t="shared" si="17"/>
        <v/>
      </c>
      <c r="AB871" s="10"/>
      <c r="AC871" s="11"/>
      <c r="AD871" s="11"/>
    </row>
    <row r="872" spans="1:30" ht="15.75" customHeight="1">
      <c r="A872" s="15"/>
      <c r="C872" s="15"/>
      <c r="D872" s="15"/>
      <c r="G872" s="15"/>
      <c r="N872" s="15"/>
      <c r="O872" s="15"/>
      <c r="P872" s="15"/>
      <c r="Q872" s="15"/>
      <c r="R872" s="16"/>
      <c r="S872" s="15"/>
      <c r="V872" s="15"/>
      <c r="W872" s="15"/>
      <c r="Y872" s="15"/>
      <c r="Z872" s="9"/>
      <c r="AA872" s="10" t="str">
        <f t="shared" si="17"/>
        <v/>
      </c>
      <c r="AB872" s="10"/>
      <c r="AC872" s="11"/>
      <c r="AD872" s="11"/>
    </row>
    <row r="873" spans="1:30" ht="15.75" customHeight="1">
      <c r="A873" s="15"/>
      <c r="C873" s="15"/>
      <c r="D873" s="15"/>
      <c r="G873" s="15"/>
      <c r="N873" s="15"/>
      <c r="O873" s="15"/>
      <c r="P873" s="15"/>
      <c r="Q873" s="15"/>
      <c r="R873" s="16"/>
      <c r="S873" s="15"/>
      <c r="V873" s="15"/>
      <c r="W873" s="15"/>
      <c r="Y873" s="15"/>
      <c r="Z873" s="9"/>
      <c r="AA873" s="10" t="str">
        <f t="shared" si="17"/>
        <v/>
      </c>
      <c r="AB873" s="10"/>
      <c r="AC873" s="11"/>
      <c r="AD873" s="11"/>
    </row>
    <row r="874" spans="1:30" ht="15.75" customHeight="1">
      <c r="A874" s="15"/>
      <c r="C874" s="15"/>
      <c r="D874" s="15"/>
      <c r="G874" s="15"/>
      <c r="N874" s="15"/>
      <c r="O874" s="15"/>
      <c r="P874" s="15"/>
      <c r="Q874" s="15"/>
      <c r="R874" s="16"/>
      <c r="S874" s="15"/>
      <c r="V874" s="15"/>
      <c r="W874" s="15"/>
      <c r="Y874" s="15"/>
      <c r="Z874" s="9"/>
      <c r="AA874" s="10" t="str">
        <f t="shared" si="17"/>
        <v/>
      </c>
      <c r="AB874" s="10"/>
      <c r="AC874" s="11"/>
      <c r="AD874" s="11"/>
    </row>
    <row r="875" spans="1:30" ht="15.75" customHeight="1">
      <c r="A875" s="15"/>
      <c r="C875" s="15"/>
      <c r="D875" s="15"/>
      <c r="G875" s="15"/>
      <c r="N875" s="15"/>
      <c r="O875" s="15"/>
      <c r="P875" s="15"/>
      <c r="Q875" s="15"/>
      <c r="R875" s="16"/>
      <c r="S875" s="15"/>
      <c r="V875" s="15"/>
      <c r="W875" s="15"/>
      <c r="Y875" s="15"/>
      <c r="Z875" s="9"/>
      <c r="AA875" s="10" t="str">
        <f t="shared" si="17"/>
        <v/>
      </c>
      <c r="AB875" s="10"/>
      <c r="AC875" s="11"/>
      <c r="AD875" s="11"/>
    </row>
    <row r="876" spans="1:30" ht="15.75" customHeight="1">
      <c r="A876" s="15"/>
      <c r="C876" s="15"/>
      <c r="D876" s="15"/>
      <c r="G876" s="15"/>
      <c r="N876" s="15"/>
      <c r="O876" s="15"/>
      <c r="P876" s="15"/>
      <c r="Q876" s="15"/>
      <c r="R876" s="16"/>
      <c r="S876" s="15"/>
      <c r="V876" s="15"/>
      <c r="W876" s="15"/>
      <c r="Y876" s="15"/>
      <c r="Z876" s="9"/>
      <c r="AA876" s="10" t="str">
        <f t="shared" si="17"/>
        <v/>
      </c>
      <c r="AB876" s="10"/>
      <c r="AC876" s="11"/>
      <c r="AD876" s="11"/>
    </row>
    <row r="877" spans="1:30" ht="15.75" customHeight="1">
      <c r="A877" s="15"/>
      <c r="C877" s="15"/>
      <c r="D877" s="15"/>
      <c r="G877" s="15"/>
      <c r="N877" s="15"/>
      <c r="O877" s="15"/>
      <c r="P877" s="15"/>
      <c r="Q877" s="15"/>
      <c r="R877" s="16"/>
      <c r="S877" s="15"/>
      <c r="V877" s="15"/>
      <c r="W877" s="15"/>
      <c r="Y877" s="15"/>
      <c r="Z877" s="9"/>
      <c r="AA877" s="10" t="str">
        <f t="shared" si="17"/>
        <v/>
      </c>
      <c r="AB877" s="10"/>
      <c r="AC877" s="11"/>
      <c r="AD877" s="11"/>
    </row>
    <row r="878" spans="1:30" ht="15.75" customHeight="1">
      <c r="A878" s="15"/>
      <c r="C878" s="15"/>
      <c r="D878" s="15"/>
      <c r="G878" s="15"/>
      <c r="N878" s="15"/>
      <c r="O878" s="15"/>
      <c r="P878" s="15"/>
      <c r="Q878" s="15"/>
      <c r="R878" s="16"/>
      <c r="S878" s="15"/>
      <c r="V878" s="15"/>
      <c r="W878" s="15"/>
      <c r="Y878" s="15"/>
      <c r="Z878" s="9"/>
      <c r="AA878" s="10" t="str">
        <f t="shared" si="17"/>
        <v/>
      </c>
      <c r="AB878" s="10"/>
      <c r="AC878" s="11"/>
      <c r="AD878" s="11"/>
    </row>
    <row r="879" spans="1:30" ht="15.75" customHeight="1">
      <c r="A879" s="15"/>
      <c r="C879" s="15"/>
      <c r="D879" s="15"/>
      <c r="G879" s="15"/>
      <c r="N879" s="15"/>
      <c r="O879" s="15"/>
      <c r="P879" s="15"/>
      <c r="Q879" s="15"/>
      <c r="R879" s="16"/>
      <c r="S879" s="15"/>
      <c r="V879" s="15"/>
      <c r="W879" s="15"/>
      <c r="Y879" s="15"/>
      <c r="Z879" s="9"/>
      <c r="AA879" s="10" t="str">
        <f t="shared" si="17"/>
        <v/>
      </c>
      <c r="AB879" s="10"/>
      <c r="AC879" s="11"/>
      <c r="AD879" s="11"/>
    </row>
    <row r="880" spans="1:30" ht="15.75" customHeight="1">
      <c r="A880" s="15"/>
      <c r="C880" s="15"/>
      <c r="D880" s="15"/>
      <c r="G880" s="15"/>
      <c r="N880" s="15"/>
      <c r="O880" s="15"/>
      <c r="P880" s="15"/>
      <c r="Q880" s="15"/>
      <c r="R880" s="16"/>
      <c r="S880" s="15"/>
      <c r="V880" s="15"/>
      <c r="W880" s="15"/>
      <c r="Y880" s="15"/>
      <c r="Z880" s="9"/>
      <c r="AA880" s="10" t="str">
        <f t="shared" si="17"/>
        <v/>
      </c>
      <c r="AB880" s="10"/>
      <c r="AC880" s="11"/>
      <c r="AD880" s="11"/>
    </row>
    <row r="881" spans="1:30" ht="15.75" customHeight="1">
      <c r="A881" s="15"/>
      <c r="C881" s="15"/>
      <c r="D881" s="15"/>
      <c r="G881" s="15"/>
      <c r="N881" s="15"/>
      <c r="O881" s="15"/>
      <c r="P881" s="15"/>
      <c r="Q881" s="15"/>
      <c r="R881" s="16"/>
      <c r="S881" s="15"/>
      <c r="V881" s="15"/>
      <c r="W881" s="15"/>
      <c r="Y881" s="15"/>
      <c r="Z881" s="9"/>
      <c r="AA881" s="10" t="str">
        <f t="shared" si="17"/>
        <v/>
      </c>
      <c r="AB881" s="10"/>
      <c r="AC881" s="11"/>
      <c r="AD881" s="11"/>
    </row>
    <row r="882" spans="1:30" ht="15.75" customHeight="1">
      <c r="A882" s="15"/>
      <c r="C882" s="15"/>
      <c r="D882" s="15"/>
      <c r="G882" s="15"/>
      <c r="N882" s="15"/>
      <c r="O882" s="15"/>
      <c r="P882" s="15"/>
      <c r="Q882" s="15"/>
      <c r="R882" s="16"/>
      <c r="S882" s="15"/>
      <c r="V882" s="15"/>
      <c r="W882" s="15"/>
      <c r="Y882" s="15"/>
      <c r="Z882" s="9"/>
      <c r="AA882" s="10" t="str">
        <f t="shared" si="17"/>
        <v/>
      </c>
      <c r="AB882" s="10"/>
      <c r="AC882" s="11"/>
      <c r="AD882" s="11"/>
    </row>
    <row r="883" spans="1:30" ht="15.75" customHeight="1">
      <c r="A883" s="15"/>
      <c r="C883" s="15"/>
      <c r="D883" s="15"/>
      <c r="G883" s="15"/>
      <c r="N883" s="15"/>
      <c r="O883" s="15"/>
      <c r="P883" s="15"/>
      <c r="Q883" s="15"/>
      <c r="R883" s="16"/>
      <c r="S883" s="15"/>
      <c r="V883" s="15"/>
      <c r="W883" s="15"/>
      <c r="Y883" s="15"/>
      <c r="Z883" s="9"/>
      <c r="AA883" s="10" t="str">
        <f t="shared" si="17"/>
        <v/>
      </c>
      <c r="AB883" s="10"/>
      <c r="AC883" s="11"/>
      <c r="AD883" s="11"/>
    </row>
    <row r="884" spans="1:30" ht="15.75" customHeight="1">
      <c r="A884" s="15"/>
      <c r="C884" s="15"/>
      <c r="D884" s="15"/>
      <c r="G884" s="15"/>
      <c r="N884" s="15"/>
      <c r="O884" s="15"/>
      <c r="P884" s="15"/>
      <c r="Q884" s="15"/>
      <c r="R884" s="16"/>
      <c r="S884" s="15"/>
      <c r="V884" s="15"/>
      <c r="W884" s="15"/>
      <c r="Y884" s="15"/>
      <c r="Z884" s="9"/>
      <c r="AA884" s="10" t="str">
        <f t="shared" si="17"/>
        <v/>
      </c>
      <c r="AB884" s="10"/>
      <c r="AC884" s="11"/>
      <c r="AD884" s="11"/>
    </row>
    <row r="885" spans="1:30" ht="15.75" customHeight="1">
      <c r="A885" s="15"/>
      <c r="C885" s="15"/>
      <c r="D885" s="15"/>
      <c r="G885" s="15"/>
      <c r="N885" s="15"/>
      <c r="O885" s="15"/>
      <c r="P885" s="15"/>
      <c r="Q885" s="15"/>
      <c r="R885" s="16"/>
      <c r="S885" s="15"/>
      <c r="V885" s="15"/>
      <c r="W885" s="15"/>
      <c r="Y885" s="15"/>
      <c r="Z885" s="9"/>
      <c r="AA885" s="10" t="str">
        <f t="shared" si="17"/>
        <v/>
      </c>
      <c r="AB885" s="10"/>
      <c r="AC885" s="11"/>
      <c r="AD885" s="11"/>
    </row>
    <row r="886" spans="1:30" ht="15.75" customHeight="1">
      <c r="A886" s="15"/>
      <c r="C886" s="15"/>
      <c r="D886" s="15"/>
      <c r="G886" s="15"/>
      <c r="N886" s="15"/>
      <c r="O886" s="15"/>
      <c r="P886" s="15"/>
      <c r="Q886" s="15"/>
      <c r="R886" s="16"/>
      <c r="S886" s="15"/>
      <c r="V886" s="15"/>
      <c r="W886" s="15"/>
      <c r="Y886" s="15"/>
      <c r="Z886" s="9"/>
      <c r="AA886" s="10" t="str">
        <f t="shared" si="17"/>
        <v/>
      </c>
      <c r="AB886" s="10"/>
      <c r="AC886" s="11"/>
      <c r="AD886" s="11"/>
    </row>
    <row r="887" spans="1:30" ht="15.75" customHeight="1">
      <c r="A887" s="15"/>
      <c r="C887" s="15"/>
      <c r="D887" s="15"/>
      <c r="G887" s="15"/>
      <c r="N887" s="15"/>
      <c r="O887" s="15"/>
      <c r="P887" s="15"/>
      <c r="Q887" s="15"/>
      <c r="R887" s="16"/>
      <c r="S887" s="15"/>
      <c r="V887" s="15"/>
      <c r="W887" s="15"/>
      <c r="Y887" s="15"/>
      <c r="Z887" s="9"/>
      <c r="AA887" s="10" t="str">
        <f t="shared" si="17"/>
        <v/>
      </c>
      <c r="AB887" s="10"/>
      <c r="AC887" s="11"/>
      <c r="AD887" s="11"/>
    </row>
    <row r="888" spans="1:30" ht="15.75" customHeight="1">
      <c r="A888" s="15"/>
      <c r="C888" s="15"/>
      <c r="D888" s="15"/>
      <c r="G888" s="15"/>
      <c r="N888" s="15"/>
      <c r="O888" s="15"/>
      <c r="P888" s="15"/>
      <c r="Q888" s="15"/>
      <c r="R888" s="16"/>
      <c r="S888" s="15"/>
      <c r="V888" s="15"/>
      <c r="W888" s="15"/>
      <c r="Y888" s="15"/>
      <c r="Z888" s="9"/>
      <c r="AA888" s="10" t="str">
        <f t="shared" si="17"/>
        <v/>
      </c>
      <c r="AB888" s="10"/>
      <c r="AC888" s="11"/>
      <c r="AD888" s="11"/>
    </row>
    <row r="889" spans="1:30" ht="15.75" customHeight="1">
      <c r="A889" s="15"/>
      <c r="C889" s="15"/>
      <c r="D889" s="15"/>
      <c r="G889" s="15"/>
      <c r="N889" s="15"/>
      <c r="O889" s="15"/>
      <c r="P889" s="15"/>
      <c r="Q889" s="15"/>
      <c r="R889" s="16"/>
      <c r="S889" s="15"/>
      <c r="V889" s="15"/>
      <c r="W889" s="15"/>
      <c r="Y889" s="15"/>
      <c r="Z889" s="9"/>
      <c r="AA889" s="10" t="str">
        <f t="shared" si="17"/>
        <v/>
      </c>
      <c r="AB889" s="10"/>
      <c r="AC889" s="11"/>
      <c r="AD889" s="11"/>
    </row>
    <row r="890" spans="1:30" ht="15.75" customHeight="1">
      <c r="A890" s="15"/>
      <c r="C890" s="15"/>
      <c r="D890" s="15"/>
      <c r="G890" s="15"/>
      <c r="N890" s="15"/>
      <c r="O890" s="15"/>
      <c r="P890" s="15"/>
      <c r="Q890" s="15"/>
      <c r="R890" s="16"/>
      <c r="S890" s="15"/>
      <c r="V890" s="15"/>
      <c r="W890" s="15"/>
      <c r="Y890" s="15"/>
      <c r="Z890" s="9"/>
      <c r="AA890" s="10" t="str">
        <f t="shared" si="17"/>
        <v/>
      </c>
      <c r="AB890" s="10"/>
      <c r="AC890" s="11"/>
      <c r="AD890" s="11"/>
    </row>
    <row r="891" spans="1:30" ht="15.75" customHeight="1">
      <c r="A891" s="15"/>
      <c r="C891" s="15"/>
      <c r="D891" s="15"/>
      <c r="G891" s="15"/>
      <c r="N891" s="15"/>
      <c r="O891" s="15"/>
      <c r="P891" s="15"/>
      <c r="Q891" s="15"/>
      <c r="R891" s="16"/>
      <c r="S891" s="15"/>
      <c r="V891" s="15"/>
      <c r="W891" s="15"/>
      <c r="Y891" s="15"/>
      <c r="Z891" s="9"/>
      <c r="AA891" s="10" t="str">
        <f t="shared" si="17"/>
        <v/>
      </c>
      <c r="AB891" s="10"/>
      <c r="AC891" s="11"/>
      <c r="AD891" s="11"/>
    </row>
    <row r="892" spans="1:30" ht="15.75" customHeight="1">
      <c r="A892" s="15"/>
      <c r="C892" s="15"/>
      <c r="D892" s="15"/>
      <c r="G892" s="15"/>
      <c r="N892" s="15"/>
      <c r="O892" s="15"/>
      <c r="P892" s="15"/>
      <c r="Q892" s="15"/>
      <c r="R892" s="16"/>
      <c r="S892" s="15"/>
      <c r="V892" s="15"/>
      <c r="W892" s="15"/>
      <c r="Y892" s="15"/>
      <c r="Z892" s="9"/>
      <c r="AA892" s="10" t="str">
        <f t="shared" si="17"/>
        <v/>
      </c>
      <c r="AB892" s="10"/>
      <c r="AC892" s="11"/>
      <c r="AD892" s="11"/>
    </row>
    <row r="893" spans="1:30" ht="15.75" customHeight="1">
      <c r="A893" s="15"/>
      <c r="C893" s="15"/>
      <c r="D893" s="15"/>
      <c r="G893" s="15"/>
      <c r="N893" s="15"/>
      <c r="O893" s="15"/>
      <c r="P893" s="15"/>
      <c r="Q893" s="15"/>
      <c r="R893" s="16"/>
      <c r="S893" s="15"/>
      <c r="V893" s="15"/>
      <c r="W893" s="15"/>
      <c r="Y893" s="15"/>
      <c r="Z893" s="9"/>
      <c r="AA893" s="10" t="str">
        <f t="shared" si="17"/>
        <v/>
      </c>
      <c r="AB893" s="10"/>
      <c r="AC893" s="11"/>
      <c r="AD893" s="11"/>
    </row>
    <row r="894" spans="1:30" ht="15.75" customHeight="1">
      <c r="A894" s="15"/>
      <c r="C894" s="15"/>
      <c r="D894" s="15"/>
      <c r="G894" s="15"/>
      <c r="N894" s="15"/>
      <c r="O894" s="15"/>
      <c r="P894" s="15"/>
      <c r="Q894" s="15"/>
      <c r="R894" s="16"/>
      <c r="S894" s="15"/>
      <c r="V894" s="15"/>
      <c r="W894" s="15"/>
      <c r="Y894" s="15"/>
      <c r="Z894" s="9"/>
      <c r="AA894" s="10" t="str">
        <f t="shared" si="17"/>
        <v/>
      </c>
      <c r="AB894" s="10"/>
      <c r="AC894" s="11"/>
      <c r="AD894" s="11"/>
    </row>
    <row r="895" spans="1:30" ht="15.75" customHeight="1">
      <c r="A895" s="15"/>
      <c r="C895" s="15"/>
      <c r="D895" s="15"/>
      <c r="G895" s="15"/>
      <c r="N895" s="15"/>
      <c r="O895" s="15"/>
      <c r="P895" s="15"/>
      <c r="Q895" s="15"/>
      <c r="R895" s="16"/>
      <c r="S895" s="15"/>
      <c r="V895" s="15"/>
      <c r="W895" s="15"/>
      <c r="Y895" s="15"/>
      <c r="Z895" s="9"/>
      <c r="AA895" s="10" t="str">
        <f t="shared" si="17"/>
        <v/>
      </c>
      <c r="AB895" s="10"/>
      <c r="AC895" s="11"/>
      <c r="AD895" s="11"/>
    </row>
    <row r="896" spans="1:30" ht="15.75" customHeight="1">
      <c r="A896" s="15"/>
      <c r="C896" s="15"/>
      <c r="D896" s="15"/>
      <c r="G896" s="15"/>
      <c r="N896" s="15"/>
      <c r="O896" s="15"/>
      <c r="P896" s="15"/>
      <c r="Q896" s="15"/>
      <c r="R896" s="16"/>
      <c r="S896" s="15"/>
      <c r="V896" s="15"/>
      <c r="W896" s="15"/>
      <c r="Y896" s="15"/>
      <c r="Z896" s="9"/>
      <c r="AA896" s="10" t="str">
        <f t="shared" si="17"/>
        <v/>
      </c>
      <c r="AB896" s="10"/>
      <c r="AC896" s="11"/>
      <c r="AD896" s="11"/>
    </row>
    <row r="897" spans="1:30" ht="15.75" customHeight="1">
      <c r="A897" s="15"/>
      <c r="C897" s="15"/>
      <c r="D897" s="15"/>
      <c r="G897" s="15"/>
      <c r="N897" s="15"/>
      <c r="O897" s="15"/>
      <c r="P897" s="15"/>
      <c r="Q897" s="15"/>
      <c r="R897" s="16"/>
      <c r="S897" s="15"/>
      <c r="V897" s="15"/>
      <c r="W897" s="15"/>
      <c r="Y897" s="15"/>
      <c r="Z897" s="9"/>
      <c r="AA897" s="10" t="str">
        <f t="shared" si="17"/>
        <v/>
      </c>
      <c r="AB897" s="10"/>
      <c r="AC897" s="11"/>
      <c r="AD897" s="11"/>
    </row>
    <row r="898" spans="1:30" ht="15.75" customHeight="1">
      <c r="A898" s="15"/>
      <c r="C898" s="15"/>
      <c r="D898" s="15"/>
      <c r="G898" s="15"/>
      <c r="N898" s="15"/>
      <c r="O898" s="15"/>
      <c r="P898" s="15"/>
      <c r="Q898" s="15"/>
      <c r="R898" s="16"/>
      <c r="S898" s="15"/>
      <c r="V898" s="15"/>
      <c r="W898" s="15"/>
      <c r="Y898" s="15"/>
      <c r="Z898" s="9"/>
      <c r="AA898" s="10" t="str">
        <f t="shared" si="17"/>
        <v/>
      </c>
      <c r="AB898" s="10"/>
      <c r="AC898" s="11"/>
      <c r="AD898" s="11"/>
    </row>
    <row r="899" spans="1:30" ht="15.75" customHeight="1">
      <c r="A899" s="15"/>
      <c r="C899" s="15"/>
      <c r="D899" s="15"/>
      <c r="G899" s="15"/>
      <c r="N899" s="15"/>
      <c r="O899" s="15"/>
      <c r="P899" s="15"/>
      <c r="Q899" s="15"/>
      <c r="R899" s="16"/>
      <c r="S899" s="15"/>
      <c r="V899" s="15"/>
      <c r="W899" s="15"/>
      <c r="Y899" s="15"/>
      <c r="Z899" s="9"/>
      <c r="AA899" s="10" t="str">
        <f t="shared" si="17"/>
        <v/>
      </c>
      <c r="AB899" s="10"/>
      <c r="AC899" s="11"/>
      <c r="AD899" s="11"/>
    </row>
    <row r="900" spans="1:30" ht="15.75" customHeight="1">
      <c r="A900" s="15"/>
      <c r="C900" s="15"/>
      <c r="D900" s="15"/>
      <c r="G900" s="15"/>
      <c r="N900" s="15"/>
      <c r="O900" s="15"/>
      <c r="P900" s="15"/>
      <c r="Q900" s="15"/>
      <c r="R900" s="16"/>
      <c r="S900" s="15"/>
      <c r="V900" s="15"/>
      <c r="W900" s="15"/>
      <c r="Y900" s="15"/>
      <c r="Z900" s="9"/>
      <c r="AA900" s="10" t="str">
        <f t="shared" si="17"/>
        <v/>
      </c>
      <c r="AB900" s="10"/>
      <c r="AC900" s="11"/>
      <c r="AD900" s="11"/>
    </row>
    <row r="901" spans="1:30" ht="15.75" customHeight="1">
      <c r="A901" s="15"/>
      <c r="C901" s="15"/>
      <c r="D901" s="15"/>
      <c r="G901" s="15"/>
      <c r="N901" s="15"/>
      <c r="O901" s="15"/>
      <c r="P901" s="15"/>
      <c r="Q901" s="15"/>
      <c r="R901" s="16"/>
      <c r="S901" s="15"/>
      <c r="V901" s="15"/>
      <c r="W901" s="15"/>
      <c r="Y901" s="15"/>
      <c r="Z901" s="9"/>
      <c r="AA901" s="10" t="str">
        <f t="shared" si="17"/>
        <v/>
      </c>
      <c r="AB901" s="10"/>
      <c r="AC901" s="11"/>
      <c r="AD901" s="11"/>
    </row>
    <row r="902" spans="1:30" ht="15.75" customHeight="1">
      <c r="A902" s="15"/>
      <c r="C902" s="15"/>
      <c r="D902" s="15"/>
      <c r="G902" s="15"/>
      <c r="N902" s="15"/>
      <c r="O902" s="15"/>
      <c r="P902" s="15"/>
      <c r="Q902" s="15"/>
      <c r="R902" s="16"/>
      <c r="S902" s="15"/>
      <c r="V902" s="15"/>
      <c r="W902" s="15"/>
      <c r="Y902" s="15"/>
      <c r="Z902" s="9"/>
      <c r="AA902" s="10" t="str">
        <f t="shared" si="17"/>
        <v/>
      </c>
      <c r="AB902" s="10"/>
      <c r="AC902" s="11"/>
      <c r="AD902" s="11"/>
    </row>
    <row r="903" spans="1:30" ht="15.75" customHeight="1">
      <c r="A903" s="15"/>
      <c r="C903" s="15"/>
      <c r="D903" s="15"/>
      <c r="G903" s="15"/>
      <c r="N903" s="15"/>
      <c r="O903" s="15"/>
      <c r="P903" s="15"/>
      <c r="Q903" s="15"/>
      <c r="R903" s="16"/>
      <c r="S903" s="15"/>
      <c r="V903" s="15"/>
      <c r="W903" s="15"/>
      <c r="Y903" s="15"/>
      <c r="Z903" s="9"/>
      <c r="AA903" s="10" t="str">
        <f t="shared" si="17"/>
        <v/>
      </c>
      <c r="AB903" s="10"/>
      <c r="AC903" s="11"/>
      <c r="AD903" s="11"/>
    </row>
    <row r="904" spans="1:30" ht="15.75" customHeight="1">
      <c r="A904" s="15"/>
      <c r="C904" s="15"/>
      <c r="D904" s="15"/>
      <c r="G904" s="15"/>
      <c r="N904" s="15"/>
      <c r="O904" s="15"/>
      <c r="P904" s="15"/>
      <c r="Q904" s="15"/>
      <c r="R904" s="16"/>
      <c r="S904" s="15"/>
      <c r="V904" s="15"/>
      <c r="W904" s="15"/>
      <c r="Y904" s="15"/>
      <c r="Z904" s="9"/>
      <c r="AA904" s="10" t="str">
        <f t="shared" si="17"/>
        <v/>
      </c>
      <c r="AB904" s="10"/>
      <c r="AC904" s="11"/>
      <c r="AD904" s="11"/>
    </row>
    <row r="905" spans="1:30" ht="15.75" customHeight="1">
      <c r="A905" s="15"/>
      <c r="C905" s="15"/>
      <c r="D905" s="15"/>
      <c r="G905" s="15"/>
      <c r="N905" s="15"/>
      <c r="O905" s="15"/>
      <c r="P905" s="15"/>
      <c r="Q905" s="15"/>
      <c r="R905" s="16"/>
      <c r="S905" s="15"/>
      <c r="V905" s="15"/>
      <c r="W905" s="15"/>
      <c r="Y905" s="15"/>
      <c r="Z905" s="9"/>
      <c r="AA905" s="10" t="str">
        <f t="shared" si="17"/>
        <v/>
      </c>
      <c r="AB905" s="10"/>
      <c r="AC905" s="11"/>
      <c r="AD905" s="11"/>
    </row>
    <row r="906" spans="1:30" ht="15.75" customHeight="1">
      <c r="A906" s="15"/>
      <c r="C906" s="15"/>
      <c r="D906" s="15"/>
      <c r="G906" s="15"/>
      <c r="N906" s="15"/>
      <c r="O906" s="15"/>
      <c r="P906" s="15"/>
      <c r="Q906" s="15"/>
      <c r="R906" s="16"/>
      <c r="S906" s="15"/>
      <c r="V906" s="15"/>
      <c r="W906" s="15"/>
      <c r="Y906" s="15"/>
      <c r="Z906" s="9"/>
      <c r="AA906" s="10" t="str">
        <f t="shared" si="17"/>
        <v/>
      </c>
      <c r="AB906" s="10"/>
      <c r="AC906" s="11"/>
      <c r="AD906" s="11"/>
    </row>
    <row r="907" spans="1:30" ht="15.75" customHeight="1">
      <c r="A907" s="15"/>
      <c r="C907" s="15"/>
      <c r="D907" s="15"/>
      <c r="G907" s="15"/>
      <c r="N907" s="15"/>
      <c r="O907" s="15"/>
      <c r="P907" s="15"/>
      <c r="Q907" s="15"/>
      <c r="R907" s="16"/>
      <c r="S907" s="15"/>
      <c r="V907" s="15"/>
      <c r="W907" s="15"/>
      <c r="Y907" s="15"/>
      <c r="Z907" s="9"/>
      <c r="AA907" s="10" t="str">
        <f t="shared" si="17"/>
        <v/>
      </c>
      <c r="AB907" s="10"/>
      <c r="AC907" s="11"/>
      <c r="AD907" s="11"/>
    </row>
    <row r="908" spans="1:30" ht="15.75" customHeight="1">
      <c r="A908" s="15"/>
      <c r="C908" s="15"/>
      <c r="D908" s="15"/>
      <c r="G908" s="15"/>
      <c r="N908" s="15"/>
      <c r="O908" s="15"/>
      <c r="P908" s="15"/>
      <c r="Q908" s="15"/>
      <c r="R908" s="16"/>
      <c r="S908" s="15"/>
      <c r="V908" s="15"/>
      <c r="W908" s="15"/>
      <c r="Y908" s="15"/>
      <c r="Z908" s="9"/>
      <c r="AA908" s="10" t="str">
        <f t="shared" si="17"/>
        <v/>
      </c>
      <c r="AB908" s="10"/>
      <c r="AC908" s="11"/>
      <c r="AD908" s="11"/>
    </row>
    <row r="909" spans="1:30" ht="15.75" customHeight="1">
      <c r="A909" s="15"/>
      <c r="C909" s="15"/>
      <c r="D909" s="15"/>
      <c r="G909" s="15"/>
      <c r="N909" s="15"/>
      <c r="O909" s="15"/>
      <c r="P909" s="15"/>
      <c r="Q909" s="15"/>
      <c r="R909" s="16"/>
      <c r="S909" s="15"/>
      <c r="V909" s="15"/>
      <c r="W909" s="15"/>
      <c r="Y909" s="15"/>
      <c r="Z909" s="9"/>
      <c r="AA909" s="10" t="str">
        <f t="shared" si="17"/>
        <v/>
      </c>
      <c r="AB909" s="10"/>
      <c r="AC909" s="11"/>
      <c r="AD909" s="11"/>
    </row>
    <row r="910" spans="1:30" ht="15.75" customHeight="1">
      <c r="A910" s="15"/>
      <c r="C910" s="15"/>
      <c r="D910" s="15"/>
      <c r="G910" s="15"/>
      <c r="N910" s="15"/>
      <c r="O910" s="15"/>
      <c r="P910" s="15"/>
      <c r="Q910" s="15"/>
      <c r="R910" s="16"/>
      <c r="S910" s="15"/>
      <c r="V910" s="15"/>
      <c r="W910" s="15"/>
      <c r="Y910" s="15"/>
      <c r="Z910" s="9"/>
      <c r="AA910" s="10" t="str">
        <f t="shared" si="17"/>
        <v/>
      </c>
      <c r="AB910" s="10"/>
      <c r="AC910" s="11"/>
      <c r="AD910" s="11"/>
    </row>
    <row r="911" spans="1:30" ht="15.75" customHeight="1">
      <c r="A911" s="15"/>
      <c r="C911" s="15"/>
      <c r="D911" s="15"/>
      <c r="G911" s="15"/>
      <c r="N911" s="15"/>
      <c r="O911" s="15"/>
      <c r="P911" s="15"/>
      <c r="Q911" s="15"/>
      <c r="R911" s="16"/>
      <c r="S911" s="15"/>
      <c r="V911" s="15"/>
      <c r="W911" s="15"/>
      <c r="Y911" s="15"/>
      <c r="Z911" s="9"/>
      <c r="AA911" s="10" t="str">
        <f t="shared" si="17"/>
        <v/>
      </c>
      <c r="AB911" s="10"/>
      <c r="AC911" s="11"/>
      <c r="AD911" s="11"/>
    </row>
    <row r="912" spans="1:30" ht="15.75" customHeight="1">
      <c r="A912" s="15"/>
      <c r="C912" s="15"/>
      <c r="D912" s="15"/>
      <c r="G912" s="15"/>
      <c r="N912" s="15"/>
      <c r="O912" s="15"/>
      <c r="P912" s="15"/>
      <c r="Q912" s="15"/>
      <c r="R912" s="16"/>
      <c r="S912" s="15"/>
      <c r="V912" s="15"/>
      <c r="W912" s="15"/>
      <c r="Y912" s="15"/>
      <c r="Z912" s="9"/>
      <c r="AA912" s="10" t="str">
        <f t="shared" si="17"/>
        <v/>
      </c>
      <c r="AB912" s="10"/>
      <c r="AC912" s="11"/>
      <c r="AD912" s="11"/>
    </row>
    <row r="913" spans="1:30" ht="15.75" customHeight="1">
      <c r="A913" s="15"/>
      <c r="C913" s="15"/>
      <c r="D913" s="15"/>
      <c r="G913" s="15"/>
      <c r="N913" s="15"/>
      <c r="O913" s="15"/>
      <c r="P913" s="15"/>
      <c r="Q913" s="15"/>
      <c r="R913" s="16"/>
      <c r="S913" s="15"/>
      <c r="V913" s="15"/>
      <c r="W913" s="15"/>
      <c r="Y913" s="15"/>
      <c r="Z913" s="9"/>
      <c r="AA913" s="10" t="str">
        <f t="shared" si="17"/>
        <v/>
      </c>
      <c r="AB913" s="10"/>
      <c r="AC913" s="11"/>
      <c r="AD913" s="11"/>
    </row>
    <row r="914" spans="1:30" ht="15.75" customHeight="1">
      <c r="A914" s="15"/>
      <c r="C914" s="15"/>
      <c r="D914" s="15"/>
      <c r="G914" s="15"/>
      <c r="N914" s="15"/>
      <c r="O914" s="15"/>
      <c r="P914" s="15"/>
      <c r="Q914" s="15"/>
      <c r="R914" s="16"/>
      <c r="S914" s="15"/>
      <c r="V914" s="15"/>
      <c r="W914" s="15"/>
      <c r="Y914" s="15"/>
      <c r="Z914" s="9"/>
      <c r="AA914" s="10" t="str">
        <f t="shared" si="17"/>
        <v/>
      </c>
      <c r="AB914" s="10"/>
      <c r="AC914" s="11"/>
      <c r="AD914" s="11"/>
    </row>
    <row r="915" spans="1:30" ht="15.75" customHeight="1">
      <c r="A915" s="15"/>
      <c r="C915" s="15"/>
      <c r="D915" s="15"/>
      <c r="G915" s="15"/>
      <c r="N915" s="15"/>
      <c r="O915" s="15"/>
      <c r="P915" s="15"/>
      <c r="Q915" s="15"/>
      <c r="R915" s="16"/>
      <c r="S915" s="15"/>
      <c r="V915" s="15"/>
      <c r="W915" s="15"/>
      <c r="Y915" s="15"/>
      <c r="Z915" s="9"/>
      <c r="AA915" s="10" t="str">
        <f t="shared" si="17"/>
        <v/>
      </c>
      <c r="AB915" s="10"/>
      <c r="AC915" s="11"/>
      <c r="AD915" s="11"/>
    </row>
    <row r="916" spans="1:30" ht="15.75" customHeight="1">
      <c r="A916" s="15"/>
      <c r="C916" s="15"/>
      <c r="D916" s="15"/>
      <c r="G916" s="15"/>
      <c r="N916" s="15"/>
      <c r="O916" s="15"/>
      <c r="P916" s="15"/>
      <c r="Q916" s="15"/>
      <c r="R916" s="16"/>
      <c r="S916" s="15"/>
      <c r="V916" s="15"/>
      <c r="W916" s="15"/>
      <c r="Y916" s="15"/>
      <c r="Z916" s="9"/>
      <c r="AA916" s="10" t="str">
        <f t="shared" si="17"/>
        <v/>
      </c>
      <c r="AB916" s="10"/>
      <c r="AC916" s="11"/>
      <c r="AD916" s="11"/>
    </row>
    <row r="917" spans="1:30" ht="15.75" customHeight="1">
      <c r="A917" s="15"/>
      <c r="C917" s="15"/>
      <c r="D917" s="15"/>
      <c r="G917" s="15"/>
      <c r="N917" s="15"/>
      <c r="O917" s="15"/>
      <c r="P917" s="15"/>
      <c r="Q917" s="15"/>
      <c r="R917" s="16"/>
      <c r="S917" s="15"/>
      <c r="V917" s="15"/>
      <c r="W917" s="15"/>
      <c r="Y917" s="15"/>
      <c r="Z917" s="9"/>
      <c r="AA917" s="10" t="str">
        <f t="shared" si="17"/>
        <v/>
      </c>
      <c r="AB917" s="10"/>
      <c r="AC917" s="11"/>
      <c r="AD917" s="11"/>
    </row>
    <row r="918" spans="1:30" ht="15.75" customHeight="1">
      <c r="A918" s="15"/>
      <c r="C918" s="15"/>
      <c r="D918" s="15"/>
      <c r="G918" s="15"/>
      <c r="N918" s="15"/>
      <c r="O918" s="15"/>
      <c r="P918" s="15"/>
      <c r="Q918" s="15"/>
      <c r="R918" s="16"/>
      <c r="S918" s="15"/>
      <c r="V918" s="15"/>
      <c r="W918" s="15"/>
      <c r="Y918" s="15"/>
      <c r="Z918" s="9"/>
      <c r="AA918" s="10" t="str">
        <f t="shared" si="17"/>
        <v/>
      </c>
      <c r="AB918" s="10"/>
      <c r="AC918" s="11"/>
      <c r="AD918" s="11"/>
    </row>
    <row r="919" spans="1:30" ht="15.75" customHeight="1">
      <c r="A919" s="15"/>
      <c r="C919" s="15"/>
      <c r="D919" s="15"/>
      <c r="G919" s="15"/>
      <c r="N919" s="15"/>
      <c r="O919" s="15"/>
      <c r="P919" s="15"/>
      <c r="Q919" s="15"/>
      <c r="R919" s="16"/>
      <c r="S919" s="15"/>
      <c r="V919" s="15"/>
      <c r="W919" s="15"/>
      <c r="Y919" s="15"/>
      <c r="Z919" s="9"/>
      <c r="AA919" s="10" t="str">
        <f t="shared" si="17"/>
        <v/>
      </c>
      <c r="AB919" s="10"/>
      <c r="AC919" s="11"/>
      <c r="AD919" s="11"/>
    </row>
    <row r="920" spans="1:30" ht="15.75" customHeight="1">
      <c r="A920" s="15"/>
      <c r="C920" s="15"/>
      <c r="D920" s="15"/>
      <c r="G920" s="15"/>
      <c r="N920" s="15"/>
      <c r="O920" s="15"/>
      <c r="P920" s="15"/>
      <c r="Q920" s="15"/>
      <c r="R920" s="16"/>
      <c r="S920" s="15"/>
      <c r="V920" s="15"/>
      <c r="W920" s="15"/>
      <c r="Y920" s="15"/>
      <c r="Z920" s="9"/>
      <c r="AA920" s="10" t="str">
        <f t="shared" si="17"/>
        <v/>
      </c>
      <c r="AB920" s="10"/>
      <c r="AC920" s="11"/>
      <c r="AD920" s="11"/>
    </row>
    <row r="921" spans="1:30" ht="15.75" customHeight="1">
      <c r="A921" s="15"/>
      <c r="C921" s="15"/>
      <c r="D921" s="15"/>
      <c r="G921" s="15"/>
      <c r="N921" s="15"/>
      <c r="O921" s="15"/>
      <c r="P921" s="15"/>
      <c r="Q921" s="15"/>
      <c r="R921" s="16"/>
      <c r="S921" s="15"/>
      <c r="V921" s="15"/>
      <c r="W921" s="15"/>
      <c r="Y921" s="15"/>
      <c r="Z921" s="9"/>
      <c r="AA921" s="10" t="str">
        <f t="shared" si="17"/>
        <v/>
      </c>
      <c r="AB921" s="10"/>
      <c r="AC921" s="11"/>
      <c r="AD921" s="11"/>
    </row>
    <row r="922" spans="1:30" ht="15.75" customHeight="1">
      <c r="A922" s="15"/>
      <c r="C922" s="15"/>
      <c r="D922" s="15"/>
      <c r="G922" s="15"/>
      <c r="N922" s="15"/>
      <c r="O922" s="15"/>
      <c r="P922" s="15"/>
      <c r="Q922" s="15"/>
      <c r="R922" s="16"/>
      <c r="S922" s="15"/>
      <c r="V922" s="15"/>
      <c r="W922" s="15"/>
      <c r="Y922" s="15"/>
      <c r="Z922" s="9"/>
      <c r="AA922" s="10" t="str">
        <f t="shared" si="17"/>
        <v/>
      </c>
      <c r="AB922" s="10"/>
      <c r="AC922" s="11"/>
      <c r="AD922" s="11"/>
    </row>
    <row r="923" spans="1:30" ht="15.75" customHeight="1">
      <c r="A923" s="15"/>
      <c r="C923" s="15"/>
      <c r="D923" s="15"/>
      <c r="G923" s="15"/>
      <c r="N923" s="15"/>
      <c r="O923" s="15"/>
      <c r="P923" s="15"/>
      <c r="Q923" s="15"/>
      <c r="R923" s="16"/>
      <c r="S923" s="15"/>
      <c r="V923" s="15"/>
      <c r="W923" s="15"/>
      <c r="Y923" s="15"/>
      <c r="Z923" s="9"/>
      <c r="AA923" s="10" t="str">
        <f t="shared" si="17"/>
        <v/>
      </c>
      <c r="AB923" s="10"/>
      <c r="AC923" s="11"/>
      <c r="AD923" s="11"/>
    </row>
    <row r="924" spans="1:30" ht="15.75" customHeight="1">
      <c r="A924" s="15"/>
      <c r="C924" s="15"/>
      <c r="D924" s="15"/>
      <c r="G924" s="15"/>
      <c r="N924" s="15"/>
      <c r="O924" s="15"/>
      <c r="P924" s="15"/>
      <c r="Q924" s="15"/>
      <c r="R924" s="16"/>
      <c r="S924" s="15"/>
      <c r="V924" s="15"/>
      <c r="W924" s="15"/>
      <c r="Y924" s="15"/>
      <c r="Z924" s="9"/>
      <c r="AA924" s="10" t="str">
        <f t="shared" si="17"/>
        <v/>
      </c>
      <c r="AB924" s="10"/>
      <c r="AC924" s="11"/>
      <c r="AD924" s="11"/>
    </row>
    <row r="925" spans="1:30" ht="15.75" customHeight="1">
      <c r="A925" s="15"/>
      <c r="C925" s="15"/>
      <c r="D925" s="15"/>
      <c r="G925" s="15"/>
      <c r="N925" s="15"/>
      <c r="O925" s="15"/>
      <c r="P925" s="15"/>
      <c r="Q925" s="15"/>
      <c r="R925" s="16"/>
      <c r="S925" s="15"/>
      <c r="V925" s="15"/>
      <c r="W925" s="15"/>
      <c r="Y925" s="15"/>
      <c r="Z925" s="9"/>
      <c r="AA925" s="10" t="str">
        <f t="shared" si="17"/>
        <v/>
      </c>
      <c r="AB925" s="10"/>
      <c r="AC925" s="11"/>
      <c r="AD925" s="11"/>
    </row>
    <row r="926" spans="1:30" ht="15.75" customHeight="1">
      <c r="A926" s="15"/>
      <c r="C926" s="15"/>
      <c r="D926" s="15"/>
      <c r="G926" s="15"/>
      <c r="N926" s="15"/>
      <c r="O926" s="15"/>
      <c r="P926" s="15"/>
      <c r="Q926" s="15"/>
      <c r="R926" s="16"/>
      <c r="S926" s="15"/>
      <c r="V926" s="15"/>
      <c r="W926" s="15"/>
      <c r="Y926" s="15"/>
      <c r="Z926" s="9"/>
      <c r="AA926" s="10" t="str">
        <f t="shared" si="17"/>
        <v/>
      </c>
      <c r="AB926" s="10"/>
      <c r="AC926" s="11"/>
      <c r="AD926" s="11"/>
    </row>
    <row r="927" spans="1:30" ht="15.75" customHeight="1">
      <c r="A927" s="15"/>
      <c r="C927" s="15"/>
      <c r="D927" s="15"/>
      <c r="G927" s="15"/>
      <c r="N927" s="15"/>
      <c r="O927" s="15"/>
      <c r="P927" s="15"/>
      <c r="Q927" s="15"/>
      <c r="R927" s="16"/>
      <c r="S927" s="15"/>
      <c r="V927" s="15"/>
      <c r="W927" s="15"/>
      <c r="Y927" s="15"/>
      <c r="Z927" s="9"/>
      <c r="AA927" s="10" t="str">
        <f t="shared" si="17"/>
        <v/>
      </c>
      <c r="AB927" s="10"/>
      <c r="AC927" s="11"/>
      <c r="AD927" s="11"/>
    </row>
    <row r="928" spans="1:30" ht="15.75" customHeight="1">
      <c r="A928" s="15"/>
      <c r="C928" s="15"/>
      <c r="D928" s="15"/>
      <c r="G928" s="15"/>
      <c r="N928" s="15"/>
      <c r="O928" s="15"/>
      <c r="P928" s="15"/>
      <c r="Q928" s="15"/>
      <c r="R928" s="16"/>
      <c r="S928" s="15"/>
      <c r="V928" s="15"/>
      <c r="W928" s="15"/>
      <c r="Y928" s="15"/>
      <c r="Z928" s="9"/>
      <c r="AA928" s="10" t="str">
        <f t="shared" si="17"/>
        <v/>
      </c>
      <c r="AB928" s="10"/>
      <c r="AC928" s="11"/>
      <c r="AD928" s="11"/>
    </row>
    <row r="929" spans="1:30" ht="15.75" customHeight="1">
      <c r="A929" s="15"/>
      <c r="C929" s="15"/>
      <c r="D929" s="15"/>
      <c r="G929" s="15"/>
      <c r="N929" s="15"/>
      <c r="O929" s="15"/>
      <c r="P929" s="15"/>
      <c r="Q929" s="15"/>
      <c r="R929" s="16"/>
      <c r="S929" s="15"/>
      <c r="V929" s="15"/>
      <c r="W929" s="15"/>
      <c r="Y929" s="15"/>
      <c r="Z929" s="9"/>
      <c r="AA929" s="10" t="str">
        <f t="shared" si="17"/>
        <v/>
      </c>
      <c r="AB929" s="10"/>
      <c r="AC929" s="11"/>
      <c r="AD929" s="11"/>
    </row>
    <row r="930" spans="1:30" ht="15.75" customHeight="1">
      <c r="A930" s="15"/>
      <c r="C930" s="15"/>
      <c r="D930" s="15"/>
      <c r="G930" s="15"/>
      <c r="N930" s="15"/>
      <c r="O930" s="15"/>
      <c r="P930" s="15"/>
      <c r="Q930" s="15"/>
      <c r="R930" s="16"/>
      <c r="S930" s="15"/>
      <c r="V930" s="15"/>
      <c r="W930" s="15"/>
      <c r="Y930" s="15"/>
      <c r="Z930" s="9"/>
      <c r="AA930" s="10" t="str">
        <f t="shared" si="17"/>
        <v/>
      </c>
      <c r="AB930" s="10"/>
      <c r="AC930" s="11"/>
      <c r="AD930" s="11"/>
    </row>
    <row r="931" spans="1:30" ht="15.75" customHeight="1">
      <c r="A931" s="15"/>
      <c r="C931" s="15"/>
      <c r="D931" s="15"/>
      <c r="G931" s="15"/>
      <c r="N931" s="15"/>
      <c r="O931" s="15"/>
      <c r="P931" s="15"/>
      <c r="Q931" s="15"/>
      <c r="R931" s="16"/>
      <c r="S931" s="15"/>
      <c r="V931" s="15"/>
      <c r="W931" s="15"/>
      <c r="Y931" s="15"/>
      <c r="Z931" s="9"/>
      <c r="AA931" s="10" t="str">
        <f t="shared" si="17"/>
        <v/>
      </c>
      <c r="AB931" s="10"/>
      <c r="AC931" s="11"/>
      <c r="AD931" s="11"/>
    </row>
    <row r="932" spans="1:30" ht="15.75" customHeight="1">
      <c r="A932" s="15"/>
      <c r="C932" s="15"/>
      <c r="D932" s="15"/>
      <c r="G932" s="15"/>
      <c r="N932" s="15"/>
      <c r="O932" s="15"/>
      <c r="P932" s="15"/>
      <c r="Q932" s="15"/>
      <c r="R932" s="16"/>
      <c r="S932" s="15"/>
      <c r="V932" s="15"/>
      <c r="W932" s="15"/>
      <c r="Y932" s="15"/>
      <c r="Z932" s="9"/>
      <c r="AA932" s="10" t="str">
        <f t="shared" si="17"/>
        <v/>
      </c>
      <c r="AB932" s="10"/>
      <c r="AC932" s="11"/>
      <c r="AD932" s="11"/>
    </row>
    <row r="933" spans="1:30" ht="15.75" customHeight="1">
      <c r="A933" s="15"/>
      <c r="C933" s="15"/>
      <c r="D933" s="15"/>
      <c r="G933" s="15"/>
      <c r="N933" s="15"/>
      <c r="O933" s="15"/>
      <c r="P933" s="15"/>
      <c r="Q933" s="15"/>
      <c r="R933" s="16"/>
      <c r="S933" s="15"/>
      <c r="V933" s="15"/>
      <c r="W933" s="15"/>
      <c r="Y933" s="15"/>
      <c r="Z933" s="9"/>
      <c r="AA933" s="10" t="str">
        <f t="shared" si="17"/>
        <v/>
      </c>
      <c r="AB933" s="10"/>
      <c r="AC933" s="11"/>
      <c r="AD933" s="11"/>
    </row>
    <row r="934" spans="1:30" ht="15.75" customHeight="1">
      <c r="A934" s="15"/>
      <c r="C934" s="15"/>
      <c r="D934" s="15"/>
      <c r="G934" s="15"/>
      <c r="N934" s="15"/>
      <c r="O934" s="15"/>
      <c r="P934" s="15"/>
      <c r="Q934" s="15"/>
      <c r="R934" s="16"/>
      <c r="S934" s="15"/>
      <c r="V934" s="15"/>
      <c r="W934" s="15"/>
      <c r="Y934" s="15"/>
      <c r="Z934" s="9"/>
      <c r="AA934" s="10" t="str">
        <f t="shared" si="17"/>
        <v/>
      </c>
      <c r="AB934" s="10"/>
      <c r="AC934" s="11"/>
      <c r="AD934" s="11"/>
    </row>
    <row r="935" spans="1:30" ht="15.75" customHeight="1">
      <c r="A935" s="15"/>
      <c r="C935" s="15"/>
      <c r="D935" s="15"/>
      <c r="G935" s="15"/>
      <c r="N935" s="15"/>
      <c r="O935" s="15"/>
      <c r="P935" s="15"/>
      <c r="Q935" s="15"/>
      <c r="R935" s="16"/>
      <c r="S935" s="15"/>
      <c r="V935" s="15"/>
      <c r="W935" s="15"/>
      <c r="Y935" s="15"/>
      <c r="Z935" s="9"/>
      <c r="AA935" s="10" t="str">
        <f t="shared" si="17"/>
        <v/>
      </c>
      <c r="AB935" s="10"/>
      <c r="AC935" s="11"/>
      <c r="AD935" s="11"/>
    </row>
    <row r="936" spans="1:30" ht="15.75" customHeight="1">
      <c r="A936" s="15"/>
      <c r="C936" s="15"/>
      <c r="D936" s="15"/>
      <c r="G936" s="15"/>
      <c r="N936" s="15"/>
      <c r="O936" s="15"/>
      <c r="P936" s="15"/>
      <c r="Q936" s="15"/>
      <c r="R936" s="16"/>
      <c r="S936" s="15"/>
      <c r="V936" s="15"/>
      <c r="W936" s="15"/>
      <c r="Y936" s="15"/>
      <c r="Z936" s="9"/>
      <c r="AA936" s="10" t="str">
        <f t="shared" si="17"/>
        <v/>
      </c>
      <c r="AB936" s="10"/>
      <c r="AC936" s="11"/>
      <c r="AD936" s="11"/>
    </row>
    <row r="937" spans="1:30" ht="15.75" customHeight="1">
      <c r="A937" s="15"/>
      <c r="C937" s="15"/>
      <c r="D937" s="15"/>
      <c r="G937" s="15"/>
      <c r="N937" s="15"/>
      <c r="O937" s="15"/>
      <c r="P937" s="15"/>
      <c r="Q937" s="15"/>
      <c r="R937" s="16"/>
      <c r="S937" s="15"/>
      <c r="V937" s="15"/>
      <c r="W937" s="15"/>
      <c r="Y937" s="15"/>
      <c r="Z937" s="9"/>
      <c r="AA937" s="10" t="str">
        <f t="shared" si="17"/>
        <v/>
      </c>
      <c r="AB937" s="10"/>
      <c r="AC937" s="11"/>
      <c r="AD937" s="11"/>
    </row>
    <row r="938" spans="1:30" ht="15.75" customHeight="1">
      <c r="A938" s="15"/>
      <c r="C938" s="15"/>
      <c r="D938" s="15"/>
      <c r="G938" s="15"/>
      <c r="N938" s="15"/>
      <c r="O938" s="15"/>
      <c r="P938" s="15"/>
      <c r="Q938" s="15"/>
      <c r="R938" s="16"/>
      <c r="S938" s="15"/>
      <c r="V938" s="15"/>
      <c r="W938" s="15"/>
      <c r="Y938" s="15"/>
      <c r="Z938" s="9"/>
      <c r="AA938" s="10" t="str">
        <f t="shared" si="17"/>
        <v/>
      </c>
      <c r="AB938" s="10"/>
      <c r="AC938" s="11"/>
      <c r="AD938" s="11"/>
    </row>
    <row r="939" spans="1:30" ht="15.75" customHeight="1">
      <c r="A939" s="15"/>
      <c r="C939" s="15"/>
      <c r="D939" s="15"/>
      <c r="G939" s="15"/>
      <c r="N939" s="15"/>
      <c r="O939" s="15"/>
      <c r="P939" s="15"/>
      <c r="Q939" s="15"/>
      <c r="R939" s="16"/>
      <c r="S939" s="15"/>
      <c r="V939" s="15"/>
      <c r="W939" s="15"/>
      <c r="Y939" s="15"/>
      <c r="Z939" s="9"/>
      <c r="AA939" s="10" t="str">
        <f t="shared" si="17"/>
        <v/>
      </c>
      <c r="AB939" s="10"/>
      <c r="AC939" s="11"/>
      <c r="AD939" s="11"/>
    </row>
    <row r="940" spans="1:30" ht="15.75" customHeight="1">
      <c r="A940" s="15"/>
      <c r="C940" s="15"/>
      <c r="D940" s="15"/>
      <c r="G940" s="15"/>
      <c r="N940" s="15"/>
      <c r="O940" s="15"/>
      <c r="P940" s="15"/>
      <c r="Q940" s="15"/>
      <c r="R940" s="16"/>
      <c r="S940" s="15"/>
      <c r="V940" s="15"/>
      <c r="W940" s="15"/>
      <c r="Y940" s="15"/>
      <c r="Z940" s="9"/>
      <c r="AA940" s="10" t="str">
        <f t="shared" si="17"/>
        <v/>
      </c>
      <c r="AB940" s="10"/>
      <c r="AC940" s="11"/>
      <c r="AD940" s="11"/>
    </row>
    <row r="941" spans="1:30" ht="15.75" customHeight="1">
      <c r="A941" s="15"/>
      <c r="C941" s="15"/>
      <c r="D941" s="15"/>
      <c r="G941" s="15"/>
      <c r="N941" s="15"/>
      <c r="O941" s="15"/>
      <c r="P941" s="15"/>
      <c r="Q941" s="15"/>
      <c r="R941" s="16"/>
      <c r="S941" s="15"/>
      <c r="V941" s="15"/>
      <c r="W941" s="15"/>
      <c r="Y941" s="15"/>
      <c r="Z941" s="9"/>
      <c r="AA941" s="10" t="str">
        <f t="shared" si="17"/>
        <v/>
      </c>
      <c r="AB941" s="10"/>
      <c r="AC941" s="11"/>
      <c r="AD941" s="11"/>
    </row>
    <row r="942" spans="1:30" ht="15.75" customHeight="1">
      <c r="A942" s="15"/>
      <c r="C942" s="15"/>
      <c r="D942" s="15"/>
      <c r="G942" s="15"/>
      <c r="N942" s="15"/>
      <c r="O942" s="15"/>
      <c r="P942" s="15"/>
      <c r="Q942" s="15"/>
      <c r="R942" s="16"/>
      <c r="S942" s="15"/>
      <c r="V942" s="15"/>
      <c r="W942" s="15"/>
      <c r="Y942" s="15"/>
      <c r="Z942" s="9"/>
      <c r="AA942" s="10" t="str">
        <f t="shared" si="17"/>
        <v/>
      </c>
      <c r="AB942" s="10"/>
      <c r="AC942" s="11"/>
      <c r="AD942" s="11"/>
    </row>
    <row r="943" spans="1:30" ht="15.75" customHeight="1">
      <c r="A943" s="15"/>
      <c r="C943" s="15"/>
      <c r="D943" s="15"/>
      <c r="G943" s="15"/>
      <c r="N943" s="15"/>
      <c r="O943" s="15"/>
      <c r="P943" s="15"/>
      <c r="Q943" s="15"/>
      <c r="R943" s="16"/>
      <c r="S943" s="15"/>
      <c r="V943" s="15"/>
      <c r="W943" s="15"/>
      <c r="Y943" s="15"/>
      <c r="Z943" s="9"/>
      <c r="AA943" s="10" t="str">
        <f t="shared" si="17"/>
        <v/>
      </c>
      <c r="AB943" s="10"/>
      <c r="AC943" s="11"/>
      <c r="AD943" s="11"/>
    </row>
    <row r="944" spans="1:30" ht="15.75" customHeight="1">
      <c r="A944" s="15"/>
      <c r="C944" s="15"/>
      <c r="D944" s="15"/>
      <c r="G944" s="15"/>
      <c r="N944" s="15"/>
      <c r="O944" s="15"/>
      <c r="P944" s="15"/>
      <c r="Q944" s="15"/>
      <c r="R944" s="16"/>
      <c r="S944" s="15"/>
      <c r="V944" s="15"/>
      <c r="W944" s="15"/>
      <c r="Y944" s="15"/>
      <c r="Z944" s="9"/>
      <c r="AA944" s="10" t="str">
        <f t="shared" si="17"/>
        <v/>
      </c>
      <c r="AB944" s="10"/>
      <c r="AC944" s="11"/>
      <c r="AD944" s="11"/>
    </row>
    <row r="945" spans="1:30" ht="15.75" customHeight="1">
      <c r="A945" s="15"/>
      <c r="C945" s="15"/>
      <c r="D945" s="15"/>
      <c r="G945" s="15"/>
      <c r="N945" s="15"/>
      <c r="O945" s="15"/>
      <c r="P945" s="15"/>
      <c r="Q945" s="15"/>
      <c r="R945" s="16"/>
      <c r="S945" s="15"/>
      <c r="V945" s="15"/>
      <c r="W945" s="15"/>
      <c r="Y945" s="15"/>
      <c r="Z945" s="9"/>
      <c r="AA945" s="10" t="str">
        <f t="shared" si="17"/>
        <v/>
      </c>
      <c r="AB945" s="10"/>
      <c r="AC945" s="11"/>
      <c r="AD945" s="11"/>
    </row>
    <row r="946" spans="1:30" ht="15.75" customHeight="1">
      <c r="A946" s="15"/>
      <c r="C946" s="15"/>
      <c r="D946" s="15"/>
      <c r="G946" s="15"/>
      <c r="N946" s="15"/>
      <c r="O946" s="15"/>
      <c r="P946" s="15"/>
      <c r="Q946" s="15"/>
      <c r="R946" s="16"/>
      <c r="S946" s="15"/>
      <c r="V946" s="15"/>
      <c r="W946" s="15"/>
      <c r="Y946" s="15"/>
      <c r="Z946" s="9"/>
      <c r="AA946" s="10" t="str">
        <f t="shared" si="17"/>
        <v/>
      </c>
      <c r="AB946" s="10"/>
      <c r="AC946" s="11"/>
      <c r="AD946" s="11"/>
    </row>
    <row r="947" spans="1:30" ht="15.75" customHeight="1">
      <c r="A947" s="15"/>
      <c r="C947" s="15"/>
      <c r="D947" s="15"/>
      <c r="G947" s="15"/>
      <c r="N947" s="15"/>
      <c r="O947" s="15"/>
      <c r="P947" s="15"/>
      <c r="Q947" s="15"/>
      <c r="R947" s="16"/>
      <c r="S947" s="15"/>
      <c r="V947" s="15"/>
      <c r="W947" s="15"/>
      <c r="Y947" s="15"/>
      <c r="Z947" s="9"/>
      <c r="AA947" s="10" t="str">
        <f t="shared" si="17"/>
        <v/>
      </c>
      <c r="AB947" s="10"/>
      <c r="AC947" s="11"/>
      <c r="AD947" s="11"/>
    </row>
    <row r="948" spans="1:30" ht="15.75" customHeight="1">
      <c r="A948" s="15"/>
      <c r="C948" s="15"/>
      <c r="D948" s="15"/>
      <c r="G948" s="15"/>
      <c r="N948" s="15"/>
      <c r="O948" s="15"/>
      <c r="P948" s="15"/>
      <c r="Q948" s="15"/>
      <c r="R948" s="16"/>
      <c r="S948" s="15"/>
      <c r="V948" s="15"/>
      <c r="W948" s="15"/>
      <c r="Y948" s="15"/>
      <c r="Z948" s="9"/>
      <c r="AA948" s="10" t="str">
        <f t="shared" si="17"/>
        <v/>
      </c>
      <c r="AB948" s="10"/>
      <c r="AC948" s="11"/>
      <c r="AD948" s="11"/>
    </row>
    <row r="949" spans="1:30" ht="15.75" customHeight="1">
      <c r="A949" s="15"/>
      <c r="C949" s="15"/>
      <c r="D949" s="15"/>
      <c r="G949" s="15"/>
      <c r="N949" s="15"/>
      <c r="O949" s="15"/>
      <c r="P949" s="15"/>
      <c r="Q949" s="15"/>
      <c r="R949" s="16"/>
      <c r="S949" s="15"/>
      <c r="V949" s="15"/>
      <c r="W949" s="15"/>
      <c r="Y949" s="15"/>
      <c r="Z949" s="9"/>
      <c r="AA949" s="10" t="str">
        <f t="shared" si="17"/>
        <v/>
      </c>
      <c r="AB949" s="10"/>
      <c r="AC949" s="11"/>
      <c r="AD949" s="11"/>
    </row>
    <row r="950" spans="1:30" ht="15.75" customHeight="1">
      <c r="A950" s="15"/>
      <c r="C950" s="15"/>
      <c r="D950" s="15"/>
      <c r="G950" s="15"/>
      <c r="N950" s="15"/>
      <c r="O950" s="15"/>
      <c r="P950" s="15"/>
      <c r="Q950" s="15"/>
      <c r="R950" s="16"/>
      <c r="S950" s="15"/>
      <c r="V950" s="15"/>
      <c r="W950" s="15"/>
      <c r="Y950" s="15"/>
      <c r="Z950" s="9"/>
      <c r="AA950" s="10" t="str">
        <f t="shared" si="17"/>
        <v/>
      </c>
      <c r="AB950" s="10"/>
      <c r="AC950" s="11"/>
      <c r="AD950" s="11"/>
    </row>
    <row r="951" spans="1:30" ht="15.75" customHeight="1">
      <c r="A951" s="15"/>
      <c r="C951" s="15"/>
      <c r="D951" s="15"/>
      <c r="G951" s="15"/>
      <c r="N951" s="15"/>
      <c r="O951" s="15"/>
      <c r="P951" s="15"/>
      <c r="Q951" s="15"/>
      <c r="R951" s="16"/>
      <c r="S951" s="15"/>
      <c r="V951" s="15"/>
      <c r="W951" s="15"/>
      <c r="Y951" s="15"/>
      <c r="Z951" s="9"/>
      <c r="AA951" s="10" t="str">
        <f t="shared" si="17"/>
        <v/>
      </c>
      <c r="AB951" s="10"/>
      <c r="AC951" s="11"/>
      <c r="AD951" s="11"/>
    </row>
    <row r="952" spans="1:30" ht="15.75" customHeight="1">
      <c r="A952" s="15"/>
      <c r="C952" s="15"/>
      <c r="D952" s="15"/>
      <c r="G952" s="15"/>
      <c r="N952" s="15"/>
      <c r="O952" s="15"/>
      <c r="P952" s="15"/>
      <c r="Q952" s="15"/>
      <c r="R952" s="16"/>
      <c r="S952" s="15"/>
      <c r="V952" s="15"/>
      <c r="W952" s="15"/>
      <c r="Y952" s="15"/>
      <c r="Z952" s="9"/>
      <c r="AA952" s="10" t="str">
        <f t="shared" si="17"/>
        <v/>
      </c>
      <c r="AB952" s="10"/>
      <c r="AC952" s="11"/>
      <c r="AD952" s="11"/>
    </row>
    <row r="953" spans="1:30" ht="15.75" customHeight="1">
      <c r="A953" s="15"/>
      <c r="C953" s="15"/>
      <c r="D953" s="15"/>
      <c r="G953" s="15"/>
      <c r="N953" s="15"/>
      <c r="O953" s="15"/>
      <c r="P953" s="15"/>
      <c r="Q953" s="15"/>
      <c r="R953" s="16"/>
      <c r="S953" s="15"/>
      <c r="V953" s="15"/>
      <c r="W953" s="15"/>
      <c r="Y953" s="15"/>
      <c r="Z953" s="9"/>
      <c r="AA953" s="10" t="str">
        <f t="shared" si="17"/>
        <v/>
      </c>
      <c r="AB953" s="10"/>
      <c r="AC953" s="11"/>
      <c r="AD953" s="11"/>
    </row>
    <row r="954" spans="1:30" ht="15.75" customHeight="1">
      <c r="A954" s="15"/>
      <c r="C954" s="15"/>
      <c r="D954" s="15"/>
      <c r="G954" s="15"/>
      <c r="N954" s="15"/>
      <c r="O954" s="15"/>
      <c r="P954" s="15"/>
      <c r="Q954" s="15"/>
      <c r="R954" s="16"/>
      <c r="S954" s="15"/>
      <c r="V954" s="15"/>
      <c r="W954" s="15"/>
      <c r="Y954" s="15"/>
      <c r="Z954" s="9"/>
      <c r="AA954" s="10" t="str">
        <f t="shared" si="17"/>
        <v/>
      </c>
      <c r="AB954" s="10"/>
      <c r="AC954" s="11"/>
      <c r="AD954" s="11"/>
    </row>
    <row r="955" spans="1:30" ht="15.75" customHeight="1">
      <c r="A955" s="15"/>
      <c r="C955" s="15"/>
      <c r="D955" s="15"/>
      <c r="G955" s="15"/>
      <c r="N955" s="15"/>
      <c r="O955" s="15"/>
      <c r="P955" s="15"/>
      <c r="Q955" s="15"/>
      <c r="R955" s="16"/>
      <c r="S955" s="15"/>
      <c r="V955" s="15"/>
      <c r="W955" s="15"/>
      <c r="Y955" s="15"/>
      <c r="Z955" s="9"/>
      <c r="AA955" s="10" t="str">
        <f t="shared" si="17"/>
        <v/>
      </c>
      <c r="AB955" s="10"/>
      <c r="AC955" s="11"/>
      <c r="AD955" s="11"/>
    </row>
    <row r="956" spans="1:30" ht="15.75" customHeight="1">
      <c r="A956" s="15"/>
      <c r="C956" s="15"/>
      <c r="D956" s="15"/>
      <c r="G956" s="15"/>
      <c r="N956" s="15"/>
      <c r="O956" s="15"/>
      <c r="P956" s="15"/>
      <c r="Q956" s="15"/>
      <c r="R956" s="16"/>
      <c r="S956" s="15"/>
      <c r="V956" s="15"/>
      <c r="W956" s="15"/>
      <c r="Y956" s="15"/>
      <c r="Z956" s="9"/>
      <c r="AA956" s="10" t="str">
        <f t="shared" si="17"/>
        <v/>
      </c>
      <c r="AB956" s="10"/>
      <c r="AC956" s="11"/>
      <c r="AD956" s="11"/>
    </row>
    <row r="957" spans="1:30" ht="15.75" customHeight="1">
      <c r="A957" s="15"/>
      <c r="C957" s="15"/>
      <c r="D957" s="15"/>
      <c r="G957" s="15"/>
      <c r="N957" s="15"/>
      <c r="O957" s="15"/>
      <c r="P957" s="15"/>
      <c r="Q957" s="15"/>
      <c r="R957" s="16"/>
      <c r="S957" s="15"/>
      <c r="V957" s="15"/>
      <c r="W957" s="15"/>
      <c r="Y957" s="15"/>
      <c r="Z957" s="9"/>
      <c r="AA957" s="10" t="str">
        <f t="shared" si="17"/>
        <v/>
      </c>
      <c r="AB957" s="10"/>
      <c r="AC957" s="11"/>
      <c r="AD957" s="11"/>
    </row>
    <row r="958" spans="1:30" ht="15.75" customHeight="1">
      <c r="A958" s="15"/>
      <c r="C958" s="15"/>
      <c r="D958" s="15"/>
      <c r="G958" s="15"/>
      <c r="N958" s="15"/>
      <c r="O958" s="15"/>
      <c r="P958" s="15"/>
      <c r="Q958" s="15"/>
      <c r="R958" s="16"/>
      <c r="S958" s="15"/>
      <c r="V958" s="15"/>
      <c r="W958" s="15"/>
      <c r="Y958" s="15"/>
      <c r="Z958" s="9"/>
      <c r="AA958" s="10" t="str">
        <f t="shared" si="17"/>
        <v/>
      </c>
      <c r="AB958" s="10"/>
      <c r="AC958" s="11"/>
      <c r="AD958" s="11"/>
    </row>
    <row r="959" spans="1:30" ht="15.75" customHeight="1">
      <c r="A959" s="15"/>
      <c r="C959" s="15"/>
      <c r="D959" s="15"/>
      <c r="G959" s="15"/>
      <c r="N959" s="15"/>
      <c r="O959" s="15"/>
      <c r="P959" s="15"/>
      <c r="Q959" s="15"/>
      <c r="R959" s="16"/>
      <c r="S959" s="15"/>
      <c r="V959" s="15"/>
      <c r="W959" s="15"/>
      <c r="Y959" s="15"/>
      <c r="Z959" s="9"/>
      <c r="AA959" s="10" t="str">
        <f t="shared" si="17"/>
        <v/>
      </c>
      <c r="AB959" s="10"/>
      <c r="AC959" s="11"/>
      <c r="AD959" s="11"/>
    </row>
    <row r="960" spans="1:30" ht="15.75" customHeight="1">
      <c r="A960" s="15"/>
      <c r="C960" s="15"/>
      <c r="D960" s="15"/>
      <c r="G960" s="15"/>
      <c r="N960" s="15"/>
      <c r="O960" s="15"/>
      <c r="P960" s="15"/>
      <c r="Q960" s="15"/>
      <c r="R960" s="16"/>
      <c r="S960" s="15"/>
      <c r="V960" s="15"/>
      <c r="W960" s="15"/>
      <c r="Y960" s="15"/>
      <c r="Z960" s="9"/>
      <c r="AA960" s="10" t="str">
        <f t="shared" si="17"/>
        <v/>
      </c>
      <c r="AB960" s="10"/>
      <c r="AC960" s="11"/>
      <c r="AD960" s="11"/>
    </row>
    <row r="961" spans="1:30" ht="15.75" customHeight="1">
      <c r="A961" s="15"/>
      <c r="C961" s="15"/>
      <c r="D961" s="15"/>
      <c r="G961" s="15"/>
      <c r="N961" s="15"/>
      <c r="O961" s="15"/>
      <c r="P961" s="15"/>
      <c r="Q961" s="15"/>
      <c r="R961" s="16"/>
      <c r="S961" s="15"/>
      <c r="V961" s="15"/>
      <c r="W961" s="15"/>
      <c r="Y961" s="15"/>
      <c r="Z961" s="9"/>
      <c r="AA961" s="10" t="str">
        <f t="shared" si="17"/>
        <v/>
      </c>
      <c r="AB961" s="10"/>
      <c r="AC961" s="11"/>
      <c r="AD961" s="11"/>
    </row>
    <row r="962" spans="1:30" ht="15.75" customHeight="1">
      <c r="A962" s="15"/>
      <c r="C962" s="15"/>
      <c r="D962" s="15"/>
      <c r="G962" s="15"/>
      <c r="N962" s="15"/>
      <c r="O962" s="15"/>
      <c r="P962" s="15"/>
      <c r="Q962" s="15"/>
      <c r="R962" s="16"/>
      <c r="S962" s="15"/>
      <c r="V962" s="15"/>
      <c r="W962" s="15"/>
      <c r="Y962" s="15"/>
      <c r="Z962" s="9"/>
      <c r="AA962" s="10" t="str">
        <f t="shared" si="17"/>
        <v/>
      </c>
      <c r="AB962" s="10"/>
      <c r="AC962" s="11"/>
      <c r="AD962" s="11"/>
    </row>
    <row r="963" spans="1:30" ht="15.75" customHeight="1">
      <c r="A963" s="15"/>
      <c r="C963" s="15"/>
      <c r="D963" s="15"/>
      <c r="G963" s="15"/>
      <c r="N963" s="15"/>
      <c r="O963" s="15"/>
      <c r="P963" s="15"/>
      <c r="Q963" s="15"/>
      <c r="R963" s="16"/>
      <c r="S963" s="15"/>
      <c r="V963" s="15"/>
      <c r="W963" s="15"/>
      <c r="Y963" s="15"/>
      <c r="Z963" s="9"/>
      <c r="AA963" s="10" t="str">
        <f t="shared" si="17"/>
        <v/>
      </c>
      <c r="AB963" s="10"/>
      <c r="AC963" s="11"/>
      <c r="AD963" s="11"/>
    </row>
    <row r="964" spans="1:30" ht="15.75" customHeight="1">
      <c r="A964" s="15"/>
      <c r="C964" s="15"/>
      <c r="D964" s="15"/>
      <c r="G964" s="15"/>
      <c r="N964" s="15"/>
      <c r="O964" s="15"/>
      <c r="P964" s="15"/>
      <c r="Q964" s="15"/>
      <c r="R964" s="16"/>
      <c r="S964" s="15"/>
      <c r="V964" s="15"/>
      <c r="W964" s="15"/>
      <c r="Y964" s="15"/>
      <c r="Z964" s="9"/>
      <c r="AA964" s="10" t="str">
        <f t="shared" si="17"/>
        <v/>
      </c>
      <c r="AB964" s="10"/>
      <c r="AC964" s="11"/>
      <c r="AD964" s="11"/>
    </row>
    <row r="965" spans="1:30" ht="15.75" customHeight="1">
      <c r="A965" s="15"/>
      <c r="C965" s="15"/>
      <c r="D965" s="15"/>
      <c r="G965" s="15"/>
      <c r="N965" s="15"/>
      <c r="O965" s="15"/>
      <c r="P965" s="15"/>
      <c r="Q965" s="15"/>
      <c r="R965" s="16"/>
      <c r="S965" s="15"/>
      <c r="V965" s="15"/>
      <c r="W965" s="15"/>
      <c r="Y965" s="15"/>
      <c r="Z965" s="9"/>
      <c r="AA965" s="10" t="str">
        <f t="shared" si="17"/>
        <v/>
      </c>
      <c r="AB965" s="10"/>
      <c r="AC965" s="11"/>
      <c r="AD965" s="11"/>
    </row>
    <row r="966" spans="1:30" ht="15.75" customHeight="1">
      <c r="A966" s="15"/>
      <c r="C966" s="15"/>
      <c r="D966" s="15"/>
      <c r="G966" s="15"/>
      <c r="N966" s="15"/>
      <c r="O966" s="15"/>
      <c r="P966" s="15"/>
      <c r="Q966" s="15"/>
      <c r="R966" s="16"/>
      <c r="S966" s="15"/>
      <c r="V966" s="15"/>
      <c r="W966" s="15"/>
      <c r="Y966" s="15"/>
      <c r="Z966" s="9"/>
      <c r="AA966" s="10" t="str">
        <f t="shared" si="17"/>
        <v/>
      </c>
      <c r="AB966" s="10"/>
      <c r="AC966" s="11"/>
      <c r="AD966" s="11"/>
    </row>
    <row r="967" spans="1:30" ht="15.75" customHeight="1">
      <c r="A967" s="15"/>
      <c r="C967" s="15"/>
      <c r="D967" s="15"/>
      <c r="G967" s="15"/>
      <c r="N967" s="15"/>
      <c r="O967" s="15"/>
      <c r="P967" s="15"/>
      <c r="Q967" s="15"/>
      <c r="R967" s="16"/>
      <c r="S967" s="15"/>
      <c r="V967" s="15"/>
      <c r="W967" s="15"/>
      <c r="Y967" s="15"/>
      <c r="Z967" s="9"/>
      <c r="AA967" s="10" t="str">
        <f t="shared" si="17"/>
        <v/>
      </c>
      <c r="AB967" s="10"/>
      <c r="AC967" s="11"/>
      <c r="AD967" s="11"/>
    </row>
    <row r="968" spans="1:30" ht="15.75" customHeight="1">
      <c r="A968" s="15"/>
      <c r="C968" s="15"/>
      <c r="D968" s="15"/>
      <c r="G968" s="15"/>
      <c r="N968" s="15"/>
      <c r="O968" s="15"/>
      <c r="P968" s="15"/>
      <c r="Q968" s="15"/>
      <c r="R968" s="16"/>
      <c r="S968" s="15"/>
      <c r="V968" s="15"/>
      <c r="W968" s="15"/>
      <c r="Y968" s="15"/>
      <c r="Z968" s="9"/>
      <c r="AA968" s="10" t="str">
        <f t="shared" si="17"/>
        <v/>
      </c>
      <c r="AB968" s="10"/>
      <c r="AC968" s="11"/>
      <c r="AD968" s="11"/>
    </row>
    <row r="969" spans="1:30" ht="15.75" customHeight="1">
      <c r="A969" s="15"/>
      <c r="C969" s="15"/>
      <c r="D969" s="15"/>
      <c r="G969" s="15"/>
      <c r="N969" s="15"/>
      <c r="O969" s="15"/>
      <c r="P969" s="15"/>
      <c r="Q969" s="15"/>
      <c r="R969" s="16"/>
      <c r="S969" s="15"/>
      <c r="V969" s="15"/>
      <c r="W969" s="15"/>
      <c r="Y969" s="15"/>
      <c r="Z969" s="9"/>
      <c r="AA969" s="10" t="str">
        <f t="shared" si="17"/>
        <v/>
      </c>
      <c r="AB969" s="10"/>
      <c r="AC969" s="11"/>
      <c r="AD969" s="11"/>
    </row>
    <row r="970" spans="1:30" ht="15.75" customHeight="1">
      <c r="A970" s="15"/>
      <c r="C970" s="15"/>
      <c r="D970" s="15"/>
      <c r="G970" s="15"/>
      <c r="N970" s="15"/>
      <c r="O970" s="15"/>
      <c r="P970" s="15"/>
      <c r="Q970" s="15"/>
      <c r="R970" s="16"/>
      <c r="S970" s="15"/>
      <c r="V970" s="15"/>
      <c r="W970" s="15"/>
      <c r="Y970" s="15"/>
      <c r="Z970" s="9"/>
      <c r="AA970" s="10" t="str">
        <f t="shared" si="17"/>
        <v/>
      </c>
      <c r="AB970" s="10"/>
      <c r="AC970" s="11"/>
      <c r="AD970" s="11"/>
    </row>
    <row r="971" spans="1:30" ht="15.75" customHeight="1">
      <c r="A971" s="15"/>
      <c r="C971" s="15"/>
      <c r="D971" s="15"/>
      <c r="G971" s="15"/>
      <c r="N971" s="15"/>
      <c r="O971" s="15"/>
      <c r="P971" s="15"/>
      <c r="Q971" s="15"/>
      <c r="R971" s="16"/>
      <c r="S971" s="15"/>
      <c r="V971" s="15"/>
      <c r="W971" s="15"/>
      <c r="Y971" s="15"/>
      <c r="Z971" s="9"/>
      <c r="AA971" s="10" t="str">
        <f t="shared" si="17"/>
        <v/>
      </c>
      <c r="AB971" s="10"/>
      <c r="AC971" s="11"/>
      <c r="AD971" s="11"/>
    </row>
    <row r="972" spans="1:30" ht="15.75" customHeight="1">
      <c r="A972" s="15"/>
      <c r="C972" s="15"/>
      <c r="D972" s="15"/>
      <c r="G972" s="15"/>
      <c r="N972" s="15"/>
      <c r="O972" s="15"/>
      <c r="P972" s="15"/>
      <c r="Q972" s="15"/>
      <c r="R972" s="16"/>
      <c r="S972" s="15"/>
      <c r="V972" s="15"/>
      <c r="W972" s="15"/>
      <c r="Y972" s="15"/>
      <c r="Z972" s="9"/>
      <c r="AA972" s="10" t="str">
        <f t="shared" si="17"/>
        <v/>
      </c>
      <c r="AB972" s="10"/>
      <c r="AC972" s="11"/>
      <c r="AD972" s="11"/>
    </row>
    <row r="973" spans="1:30" ht="15.75" customHeight="1">
      <c r="A973" s="15"/>
      <c r="C973" s="15"/>
      <c r="D973" s="15"/>
      <c r="G973" s="15"/>
      <c r="N973" s="15"/>
      <c r="O973" s="15"/>
      <c r="P973" s="15"/>
      <c r="Q973" s="15"/>
      <c r="R973" s="16"/>
      <c r="S973" s="15"/>
      <c r="V973" s="15"/>
      <c r="W973" s="15"/>
      <c r="Y973" s="15"/>
      <c r="Z973" s="9"/>
      <c r="AA973" s="10" t="str">
        <f t="shared" si="17"/>
        <v/>
      </c>
      <c r="AB973" s="10"/>
      <c r="AC973" s="11"/>
      <c r="AD973" s="11"/>
    </row>
    <row r="974" spans="1:30" ht="15.75" customHeight="1">
      <c r="A974" s="15"/>
      <c r="C974" s="15"/>
      <c r="D974" s="15"/>
      <c r="G974" s="15"/>
      <c r="N974" s="15"/>
      <c r="O974" s="15"/>
      <c r="P974" s="15"/>
      <c r="Q974" s="15"/>
      <c r="R974" s="16"/>
      <c r="S974" s="15"/>
      <c r="V974" s="15"/>
      <c r="W974" s="15"/>
      <c r="Y974" s="15"/>
      <c r="Z974" s="9"/>
      <c r="AA974" s="10" t="str">
        <f t="shared" si="17"/>
        <v/>
      </c>
      <c r="AB974" s="10"/>
      <c r="AC974" s="11"/>
      <c r="AD974" s="11"/>
    </row>
    <row r="975" spans="1:30" ht="15.75" customHeight="1">
      <c r="A975" s="15"/>
      <c r="C975" s="15"/>
      <c r="D975" s="15"/>
      <c r="G975" s="15"/>
      <c r="N975" s="15"/>
      <c r="O975" s="15"/>
      <c r="P975" s="15"/>
      <c r="Q975" s="15"/>
      <c r="R975" s="16"/>
      <c r="S975" s="15"/>
      <c r="V975" s="15"/>
      <c r="W975" s="15"/>
      <c r="Y975" s="15"/>
      <c r="Z975" s="9"/>
      <c r="AA975" s="10" t="str">
        <f t="shared" si="17"/>
        <v/>
      </c>
      <c r="AB975" s="10"/>
      <c r="AC975" s="11"/>
      <c r="AD975" s="11"/>
    </row>
    <row r="976" spans="1:30" ht="15.75" customHeight="1">
      <c r="A976" s="15"/>
      <c r="C976" s="15"/>
      <c r="D976" s="15"/>
      <c r="G976" s="15"/>
      <c r="N976" s="15"/>
      <c r="O976" s="15"/>
      <c r="P976" s="15"/>
      <c r="Q976" s="15"/>
      <c r="R976" s="16"/>
      <c r="S976" s="15"/>
      <c r="V976" s="15"/>
      <c r="W976" s="15"/>
      <c r="Y976" s="15"/>
      <c r="Z976" s="9"/>
      <c r="AA976" s="10" t="str">
        <f t="shared" si="17"/>
        <v/>
      </c>
      <c r="AB976" s="10"/>
      <c r="AC976" s="11"/>
      <c r="AD976" s="11"/>
    </row>
    <row r="977" spans="1:30" ht="15.75" customHeight="1">
      <c r="A977" s="15"/>
      <c r="C977" s="15"/>
      <c r="D977" s="15"/>
      <c r="G977" s="15"/>
      <c r="N977" s="15"/>
      <c r="O977" s="15"/>
      <c r="P977" s="15"/>
      <c r="Q977" s="15"/>
      <c r="R977" s="16"/>
      <c r="S977" s="15"/>
      <c r="V977" s="15"/>
      <c r="W977" s="15"/>
      <c r="Y977" s="15"/>
      <c r="Z977" s="9"/>
      <c r="AA977" s="10" t="str">
        <f t="shared" si="17"/>
        <v/>
      </c>
      <c r="AB977" s="10"/>
      <c r="AC977" s="11"/>
      <c r="AD977" s="11"/>
    </row>
    <row r="978" spans="1:30" ht="15.75" customHeight="1">
      <c r="A978" s="15"/>
      <c r="C978" s="15"/>
      <c r="D978" s="15"/>
      <c r="G978" s="15"/>
      <c r="N978" s="15"/>
      <c r="O978" s="15"/>
      <c r="P978" s="15"/>
      <c r="Q978" s="15"/>
      <c r="R978" s="16"/>
      <c r="S978" s="15"/>
      <c r="V978" s="15"/>
      <c r="W978" s="15"/>
      <c r="Y978" s="15"/>
      <c r="Z978" s="9"/>
      <c r="AA978" s="10" t="str">
        <f t="shared" si="17"/>
        <v/>
      </c>
      <c r="AB978" s="10"/>
      <c r="AC978" s="11"/>
      <c r="AD978" s="11"/>
    </row>
    <row r="979" spans="1:30" ht="15.75" customHeight="1">
      <c r="A979" s="15"/>
      <c r="C979" s="15"/>
      <c r="D979" s="15"/>
      <c r="G979" s="15"/>
      <c r="N979" s="15"/>
      <c r="O979" s="15"/>
      <c r="P979" s="15"/>
      <c r="Q979" s="15"/>
      <c r="R979" s="16"/>
      <c r="S979" s="15"/>
      <c r="V979" s="15"/>
      <c r="W979" s="15"/>
      <c r="Y979" s="15"/>
      <c r="Z979" s="9"/>
      <c r="AA979" s="10" t="str">
        <f t="shared" si="17"/>
        <v/>
      </c>
      <c r="AB979" s="10"/>
      <c r="AC979" s="11"/>
      <c r="AD979" s="11"/>
    </row>
    <row r="980" spans="1:30" ht="15.75" customHeight="1">
      <c r="A980" s="15"/>
      <c r="C980" s="15"/>
      <c r="D980" s="15"/>
      <c r="G980" s="15"/>
      <c r="N980" s="15"/>
      <c r="O980" s="15"/>
      <c r="P980" s="15"/>
      <c r="Q980" s="15"/>
      <c r="R980" s="16"/>
      <c r="S980" s="15"/>
      <c r="V980" s="15"/>
      <c r="W980" s="15"/>
      <c r="Y980" s="15"/>
      <c r="Z980" s="9"/>
      <c r="AA980" s="10" t="str">
        <f t="shared" si="17"/>
        <v/>
      </c>
      <c r="AB980" s="10"/>
      <c r="AC980" s="11"/>
      <c r="AD980" s="11"/>
    </row>
    <row r="981" spans="1:30" ht="15.75" customHeight="1">
      <c r="A981" s="15"/>
      <c r="C981" s="15"/>
      <c r="D981" s="15"/>
      <c r="G981" s="15"/>
      <c r="N981" s="15"/>
      <c r="O981" s="15"/>
      <c r="P981" s="15"/>
      <c r="Q981" s="15"/>
      <c r="R981" s="16"/>
      <c r="S981" s="15"/>
      <c r="V981" s="15"/>
      <c r="W981" s="15"/>
      <c r="Y981" s="15"/>
      <c r="Z981" s="9"/>
      <c r="AA981" s="10" t="str">
        <f t="shared" si="17"/>
        <v/>
      </c>
      <c r="AB981" s="10"/>
      <c r="AC981" s="11"/>
      <c r="AD981" s="11"/>
    </row>
    <row r="982" spans="1:30" ht="15.75" customHeight="1">
      <c r="A982" s="15"/>
      <c r="C982" s="15"/>
      <c r="D982" s="15"/>
      <c r="G982" s="15"/>
      <c r="N982" s="15"/>
      <c r="O982" s="15"/>
      <c r="P982" s="15"/>
      <c r="Q982" s="15"/>
      <c r="R982" s="16"/>
      <c r="S982" s="15"/>
      <c r="V982" s="15"/>
      <c r="W982" s="15"/>
      <c r="Y982" s="15"/>
      <c r="Z982" s="9"/>
      <c r="AA982" s="10" t="str">
        <f t="shared" si="17"/>
        <v/>
      </c>
      <c r="AB982" s="10"/>
      <c r="AC982" s="11"/>
      <c r="AD982" s="11"/>
    </row>
    <row r="983" spans="1:30" ht="15.75" customHeight="1">
      <c r="A983" s="15"/>
      <c r="C983" s="15"/>
      <c r="D983" s="15"/>
      <c r="G983" s="15"/>
      <c r="N983" s="15"/>
      <c r="O983" s="15"/>
      <c r="P983" s="15"/>
      <c r="Q983" s="15"/>
      <c r="R983" s="16"/>
      <c r="S983" s="15"/>
      <c r="V983" s="15"/>
      <c r="W983" s="15"/>
      <c r="Y983" s="15"/>
      <c r="Z983" s="9"/>
      <c r="AA983" s="10" t="str">
        <f t="shared" si="17"/>
        <v/>
      </c>
      <c r="AB983" s="10"/>
      <c r="AC983" s="11"/>
      <c r="AD983" s="11"/>
    </row>
    <row r="984" spans="1:30" ht="15.75" customHeight="1">
      <c r="A984" s="15"/>
      <c r="C984" s="15"/>
      <c r="D984" s="15"/>
      <c r="G984" s="15"/>
      <c r="N984" s="15"/>
      <c r="O984" s="15"/>
      <c r="P984" s="15"/>
      <c r="Q984" s="15"/>
      <c r="R984" s="16"/>
      <c r="S984" s="15"/>
      <c r="V984" s="15"/>
      <c r="W984" s="15"/>
      <c r="Y984" s="15"/>
      <c r="Z984" s="9"/>
      <c r="AA984" s="10" t="str">
        <f t="shared" si="17"/>
        <v/>
      </c>
      <c r="AB984" s="10"/>
      <c r="AC984" s="11"/>
      <c r="AD984" s="11"/>
    </row>
    <row r="985" spans="1:30" ht="15.75" customHeight="1">
      <c r="A985" s="15"/>
      <c r="C985" s="15"/>
      <c r="D985" s="15"/>
      <c r="G985" s="15"/>
      <c r="N985" s="15"/>
      <c r="O985" s="15"/>
      <c r="P985" s="15"/>
      <c r="Q985" s="15"/>
      <c r="R985" s="16"/>
      <c r="S985" s="15"/>
      <c r="V985" s="15"/>
      <c r="W985" s="15"/>
      <c r="Y985" s="15"/>
      <c r="Z985" s="9"/>
      <c r="AA985" s="10" t="str">
        <f t="shared" si="17"/>
        <v/>
      </c>
      <c r="AB985" s="10"/>
      <c r="AC985" s="11"/>
      <c r="AD985" s="11"/>
    </row>
    <row r="986" spans="1:30" ht="15.75" customHeight="1">
      <c r="A986" s="15"/>
      <c r="C986" s="15"/>
      <c r="D986" s="15"/>
      <c r="G986" s="15"/>
      <c r="N986" s="15"/>
      <c r="O986" s="15"/>
      <c r="P986" s="15"/>
      <c r="Q986" s="15"/>
      <c r="R986" s="16"/>
      <c r="S986" s="15"/>
      <c r="V986" s="15"/>
      <c r="W986" s="15"/>
      <c r="Y986" s="15"/>
      <c r="Z986" s="9"/>
      <c r="AA986" s="10" t="str">
        <f t="shared" si="17"/>
        <v/>
      </c>
      <c r="AB986" s="10"/>
      <c r="AC986" s="11"/>
      <c r="AD986" s="11"/>
    </row>
    <row r="987" spans="1:30" ht="15.75" customHeight="1">
      <c r="A987" s="15"/>
      <c r="C987" s="15"/>
      <c r="D987" s="15"/>
      <c r="G987" s="15"/>
      <c r="N987" s="15"/>
      <c r="O987" s="15"/>
      <c r="P987" s="15"/>
      <c r="Q987" s="15"/>
      <c r="R987" s="16"/>
      <c r="S987" s="15"/>
      <c r="V987" s="15"/>
      <c r="W987" s="15"/>
      <c r="Y987" s="15"/>
      <c r="Z987" s="9"/>
      <c r="AA987" s="10" t="str">
        <f t="shared" si="17"/>
        <v/>
      </c>
      <c r="AB987" s="10"/>
      <c r="AC987" s="11"/>
      <c r="AD987" s="11"/>
    </row>
    <row r="988" spans="1:30" ht="15.75" customHeight="1">
      <c r="A988" s="15"/>
      <c r="C988" s="15"/>
      <c r="D988" s="15"/>
      <c r="G988" s="15"/>
      <c r="N988" s="15"/>
      <c r="O988" s="15"/>
      <c r="P988" s="15"/>
      <c r="Q988" s="15"/>
      <c r="R988" s="16"/>
      <c r="S988" s="15"/>
      <c r="V988" s="15"/>
      <c r="W988" s="15"/>
      <c r="Y988" s="15"/>
      <c r="Z988" s="9"/>
      <c r="AA988" s="10" t="str">
        <f t="shared" si="17"/>
        <v/>
      </c>
      <c r="AB988" s="10"/>
      <c r="AC988" s="11"/>
      <c r="AD988" s="11"/>
    </row>
    <row r="989" spans="1:30" ht="15.75" customHeight="1">
      <c r="A989" s="15"/>
      <c r="C989" s="15"/>
      <c r="D989" s="15"/>
      <c r="G989" s="15"/>
      <c r="N989" s="15"/>
      <c r="O989" s="15"/>
      <c r="P989" s="15"/>
      <c r="Q989" s="15"/>
      <c r="R989" s="16"/>
      <c r="S989" s="15"/>
      <c r="V989" s="15"/>
      <c r="W989" s="15"/>
      <c r="Y989" s="15"/>
      <c r="Z989" s="9"/>
      <c r="AA989" s="10" t="str">
        <f t="shared" si="17"/>
        <v/>
      </c>
      <c r="AB989" s="10"/>
      <c r="AC989" s="11"/>
      <c r="AD989" s="11"/>
    </row>
    <row r="990" spans="1:30" ht="15.75" customHeight="1">
      <c r="A990" s="15"/>
      <c r="C990" s="15"/>
      <c r="D990" s="15"/>
      <c r="G990" s="15"/>
      <c r="N990" s="15"/>
      <c r="O990" s="15"/>
      <c r="P990" s="15"/>
      <c r="Q990" s="15"/>
      <c r="R990" s="16"/>
      <c r="S990" s="15"/>
      <c r="V990" s="15"/>
      <c r="W990" s="15"/>
      <c r="Y990" s="15"/>
      <c r="Z990" s="9"/>
      <c r="AA990" s="10" t="str">
        <f t="shared" si="17"/>
        <v/>
      </c>
      <c r="AB990" s="10"/>
      <c r="AC990" s="11"/>
      <c r="AD990" s="11"/>
    </row>
    <row r="991" spans="1:30" ht="15.75" customHeight="1">
      <c r="A991" s="15"/>
      <c r="C991" s="15"/>
      <c r="D991" s="15"/>
      <c r="G991" s="15"/>
      <c r="N991" s="15"/>
      <c r="O991" s="15"/>
      <c r="P991" s="15"/>
      <c r="Q991" s="15"/>
      <c r="R991" s="16"/>
      <c r="S991" s="15"/>
      <c r="V991" s="15"/>
      <c r="W991" s="15"/>
      <c r="Y991" s="15"/>
      <c r="Z991" s="9"/>
      <c r="AA991" s="10" t="str">
        <f t="shared" si="17"/>
        <v/>
      </c>
      <c r="AB991" s="10"/>
      <c r="AC991" s="11"/>
      <c r="AD991" s="11"/>
    </row>
    <row r="992" spans="1:30" ht="15.75" customHeight="1">
      <c r="A992" s="15"/>
      <c r="C992" s="15"/>
      <c r="D992" s="15"/>
      <c r="G992" s="15"/>
      <c r="N992" s="15"/>
      <c r="O992" s="15"/>
      <c r="P992" s="15"/>
      <c r="Q992" s="15"/>
      <c r="R992" s="16"/>
      <c r="S992" s="15"/>
      <c r="V992" s="15"/>
      <c r="W992" s="15"/>
      <c r="Y992" s="15"/>
      <c r="Z992" s="9"/>
      <c r="AA992" s="10" t="str">
        <f t="shared" si="17"/>
        <v/>
      </c>
      <c r="AB992" s="10"/>
      <c r="AC992" s="11"/>
      <c r="AD992" s="11"/>
    </row>
    <row r="993" spans="1:30" ht="15.75" customHeight="1">
      <c r="A993" s="15"/>
      <c r="C993" s="15"/>
      <c r="D993" s="15"/>
      <c r="G993" s="15"/>
      <c r="N993" s="15"/>
      <c r="O993" s="15"/>
      <c r="P993" s="15"/>
      <c r="Q993" s="15"/>
      <c r="R993" s="16"/>
      <c r="S993" s="15"/>
      <c r="V993" s="15"/>
      <c r="W993" s="15"/>
      <c r="Y993" s="15"/>
      <c r="Z993" s="9"/>
      <c r="AA993" s="10" t="str">
        <f t="shared" si="17"/>
        <v/>
      </c>
      <c r="AB993" s="10"/>
      <c r="AC993" s="11"/>
      <c r="AD993" s="11"/>
    </row>
    <row r="994" spans="1:30" ht="15.75" customHeight="1">
      <c r="A994" s="15"/>
      <c r="C994" s="15"/>
      <c r="D994" s="15"/>
      <c r="G994" s="15"/>
      <c r="N994" s="15"/>
      <c r="O994" s="15"/>
      <c r="P994" s="15"/>
      <c r="Q994" s="15"/>
      <c r="R994" s="16"/>
      <c r="S994" s="15"/>
      <c r="V994" s="15"/>
      <c r="W994" s="15"/>
      <c r="Y994" s="15"/>
      <c r="Z994" s="9"/>
      <c r="AA994" s="10" t="str">
        <f t="shared" si="17"/>
        <v/>
      </c>
      <c r="AB994" s="10"/>
      <c r="AC994" s="11"/>
      <c r="AD994" s="11"/>
    </row>
    <row r="995" spans="1:30" ht="15.75" customHeight="1">
      <c r="A995" s="15"/>
      <c r="C995" s="15"/>
      <c r="D995" s="15"/>
      <c r="G995" s="15"/>
      <c r="N995" s="15"/>
      <c r="O995" s="15"/>
      <c r="P995" s="15"/>
      <c r="Q995" s="15"/>
      <c r="R995" s="16"/>
      <c r="S995" s="15"/>
      <c r="V995" s="15"/>
      <c r="W995" s="15"/>
      <c r="Y995" s="15"/>
      <c r="Z995" s="9"/>
      <c r="AA995" s="10" t="str">
        <f t="shared" si="17"/>
        <v/>
      </c>
      <c r="AB995" s="10"/>
      <c r="AC995" s="11"/>
      <c r="AD995" s="11"/>
    </row>
    <row r="996" spans="1:30" ht="15.75" customHeight="1">
      <c r="A996" s="15"/>
      <c r="C996" s="15"/>
      <c r="D996" s="15"/>
      <c r="G996" s="15"/>
      <c r="N996" s="15"/>
      <c r="O996" s="15"/>
      <c r="P996" s="15"/>
      <c r="Q996" s="15"/>
      <c r="R996" s="16"/>
      <c r="S996" s="15"/>
      <c r="V996" s="15"/>
      <c r="W996" s="15"/>
      <c r="Y996" s="15"/>
      <c r="Z996" s="9"/>
      <c r="AA996" s="10" t="str">
        <f t="shared" si="17"/>
        <v/>
      </c>
      <c r="AB996" s="10"/>
      <c r="AC996" s="11"/>
      <c r="AD996" s="11"/>
    </row>
    <row r="997" spans="1:30" ht="15.75" customHeight="1">
      <c r="A997" s="15"/>
      <c r="C997" s="15"/>
      <c r="D997" s="15"/>
      <c r="G997" s="15"/>
      <c r="N997" s="15"/>
      <c r="O997" s="15"/>
      <c r="P997" s="15"/>
      <c r="Q997" s="15"/>
      <c r="R997" s="16"/>
      <c r="S997" s="15"/>
      <c r="V997" s="15"/>
      <c r="W997" s="15"/>
      <c r="Y997" s="15"/>
      <c r="Z997" s="9"/>
      <c r="AA997" s="10" t="str">
        <f t="shared" si="17"/>
        <v/>
      </c>
      <c r="AB997" s="10"/>
      <c r="AC997" s="11"/>
      <c r="AD997" s="11"/>
    </row>
    <row r="998" spans="1:30" ht="15.75" customHeight="1">
      <c r="A998" s="15"/>
      <c r="C998" s="15"/>
      <c r="D998" s="15"/>
      <c r="G998" s="15"/>
      <c r="N998" s="15"/>
      <c r="O998" s="15"/>
      <c r="P998" s="15"/>
      <c r="Q998" s="15"/>
      <c r="R998" s="16"/>
      <c r="S998" s="15"/>
      <c r="V998" s="15"/>
      <c r="W998" s="15"/>
      <c r="Y998" s="15"/>
      <c r="Z998" s="9"/>
      <c r="AA998" s="10" t="str">
        <f t="shared" si="17"/>
        <v/>
      </c>
      <c r="AB998" s="10"/>
      <c r="AC998" s="11"/>
      <c r="AD998" s="11"/>
    </row>
    <row r="999" spans="1:30" ht="15.75" customHeight="1">
      <c r="A999" s="15"/>
      <c r="C999" s="15"/>
      <c r="D999" s="15"/>
      <c r="G999" s="15"/>
      <c r="N999" s="15"/>
      <c r="O999" s="15"/>
      <c r="P999" s="15"/>
      <c r="Q999" s="15"/>
      <c r="R999" s="16"/>
      <c r="S999" s="15"/>
      <c r="V999" s="15"/>
      <c r="W999" s="15"/>
      <c r="Y999" s="15"/>
      <c r="Z999" s="9"/>
      <c r="AA999" s="10" t="str">
        <f t="shared" si="17"/>
        <v/>
      </c>
      <c r="AB999" s="10"/>
      <c r="AC999" s="11"/>
      <c r="AD999" s="11"/>
    </row>
    <row r="1000" spans="1:30" ht="15.75" customHeight="1">
      <c r="A1000" s="15"/>
      <c r="C1000" s="15"/>
      <c r="D1000" s="15"/>
      <c r="G1000" s="15"/>
      <c r="N1000" s="15"/>
      <c r="O1000" s="15"/>
      <c r="P1000" s="15"/>
      <c r="Q1000" s="15"/>
      <c r="R1000" s="16"/>
      <c r="S1000" s="15"/>
      <c r="V1000" s="15"/>
      <c r="W1000" s="15"/>
      <c r="Y1000" s="15"/>
      <c r="Z1000" s="9"/>
      <c r="AA1000" s="10" t="str">
        <f t="shared" si="17"/>
        <v/>
      </c>
      <c r="AB1000" s="10"/>
      <c r="AC1000" s="11"/>
      <c r="AD1000" s="11"/>
    </row>
  </sheetData>
  <hyperlinks>
    <hyperlink ref="J2" r:id="rId1" xr:uid="{00000000-0004-0000-0000-000000000000}"/>
    <hyperlink ref="X2" r:id="rId2" xr:uid="{00000000-0004-0000-0000-000001000000}"/>
    <hyperlink ref="J3" r:id="rId3" xr:uid="{00000000-0004-0000-0000-000002000000}"/>
    <hyperlink ref="X3" r:id="rId4" xr:uid="{00000000-0004-0000-0000-000003000000}"/>
    <hyperlink ref="J4" r:id="rId5" xr:uid="{00000000-0004-0000-0000-000004000000}"/>
    <hyperlink ref="X4" r:id="rId6" xr:uid="{00000000-0004-0000-0000-000005000000}"/>
    <hyperlink ref="J5" r:id="rId7" xr:uid="{00000000-0004-0000-0000-000006000000}"/>
    <hyperlink ref="X5" r:id="rId8" xr:uid="{00000000-0004-0000-0000-000007000000}"/>
    <hyperlink ref="J6" r:id="rId9" xr:uid="{00000000-0004-0000-0000-000008000000}"/>
    <hyperlink ref="X6" r:id="rId10" xr:uid="{00000000-0004-0000-0000-000009000000}"/>
    <hyperlink ref="J7" r:id="rId11" xr:uid="{00000000-0004-0000-0000-00000A000000}"/>
    <hyperlink ref="X7" r:id="rId12" xr:uid="{00000000-0004-0000-0000-00000B000000}"/>
    <hyperlink ref="J8" r:id="rId13" xr:uid="{00000000-0004-0000-0000-00000C000000}"/>
    <hyperlink ref="X8" r:id="rId14" xr:uid="{00000000-0004-0000-0000-00000D000000}"/>
    <hyperlink ref="J9" r:id="rId15" xr:uid="{00000000-0004-0000-0000-00000E000000}"/>
    <hyperlink ref="X9" r:id="rId16" xr:uid="{00000000-0004-0000-0000-00000F000000}"/>
    <hyperlink ref="J10" r:id="rId17" xr:uid="{00000000-0004-0000-0000-000010000000}"/>
    <hyperlink ref="X10" r:id="rId18" xr:uid="{00000000-0004-0000-0000-000011000000}"/>
    <hyperlink ref="J11" r:id="rId19" xr:uid="{00000000-0004-0000-0000-000012000000}"/>
    <hyperlink ref="X11" r:id="rId20" xr:uid="{00000000-0004-0000-0000-000013000000}"/>
    <hyperlink ref="J12" r:id="rId21" xr:uid="{00000000-0004-0000-0000-000014000000}"/>
    <hyperlink ref="X12" r:id="rId22" xr:uid="{00000000-0004-0000-0000-000015000000}"/>
    <hyperlink ref="J13" r:id="rId23" xr:uid="{00000000-0004-0000-0000-000016000000}"/>
    <hyperlink ref="X13" r:id="rId24" xr:uid="{00000000-0004-0000-0000-000017000000}"/>
    <hyperlink ref="J14" r:id="rId25" xr:uid="{00000000-0004-0000-0000-000018000000}"/>
    <hyperlink ref="X14" r:id="rId26" xr:uid="{00000000-0004-0000-0000-000019000000}"/>
    <hyperlink ref="J15" r:id="rId27" xr:uid="{00000000-0004-0000-0000-00001A000000}"/>
    <hyperlink ref="X15" r:id="rId28" xr:uid="{00000000-0004-0000-0000-00001B000000}"/>
    <hyperlink ref="J16" r:id="rId29" xr:uid="{00000000-0004-0000-0000-00001C000000}"/>
    <hyperlink ref="X16" r:id="rId30" xr:uid="{00000000-0004-0000-0000-00001D000000}"/>
    <hyperlink ref="J17" r:id="rId31" xr:uid="{00000000-0004-0000-0000-00001E000000}"/>
    <hyperlink ref="X17" r:id="rId32" xr:uid="{00000000-0004-0000-0000-00001F000000}"/>
    <hyperlink ref="J18" r:id="rId33" xr:uid="{00000000-0004-0000-0000-000020000000}"/>
    <hyperlink ref="X18" r:id="rId34" xr:uid="{00000000-0004-0000-0000-000021000000}"/>
    <hyperlink ref="J19" r:id="rId35" xr:uid="{00000000-0004-0000-0000-000022000000}"/>
    <hyperlink ref="X19" r:id="rId36" xr:uid="{00000000-0004-0000-0000-000023000000}"/>
    <hyperlink ref="J20" r:id="rId37" xr:uid="{00000000-0004-0000-0000-000024000000}"/>
    <hyperlink ref="X20" r:id="rId38" xr:uid="{00000000-0004-0000-0000-000025000000}"/>
    <hyperlink ref="J21" r:id="rId39" xr:uid="{00000000-0004-0000-0000-000026000000}"/>
    <hyperlink ref="X21" r:id="rId40" xr:uid="{00000000-0004-0000-0000-000027000000}"/>
    <hyperlink ref="J22" r:id="rId41" xr:uid="{00000000-0004-0000-0000-000028000000}"/>
    <hyperlink ref="X22" r:id="rId42" xr:uid="{00000000-0004-0000-0000-000029000000}"/>
    <hyperlink ref="J23" r:id="rId43" xr:uid="{00000000-0004-0000-0000-00002A000000}"/>
    <hyperlink ref="X23" r:id="rId44" xr:uid="{00000000-0004-0000-0000-00002B000000}"/>
    <hyperlink ref="J24" r:id="rId45" xr:uid="{00000000-0004-0000-0000-00002C000000}"/>
    <hyperlink ref="X24" r:id="rId46" xr:uid="{00000000-0004-0000-0000-00002D000000}"/>
    <hyperlink ref="J25" r:id="rId47" xr:uid="{00000000-0004-0000-0000-00002E000000}"/>
    <hyperlink ref="X25" r:id="rId48" xr:uid="{00000000-0004-0000-0000-00002F000000}"/>
    <hyperlink ref="J26" r:id="rId49" xr:uid="{00000000-0004-0000-0000-000030000000}"/>
    <hyperlink ref="X26" r:id="rId50" xr:uid="{00000000-0004-0000-0000-000031000000}"/>
    <hyperlink ref="J27" r:id="rId51" xr:uid="{00000000-0004-0000-0000-000032000000}"/>
    <hyperlink ref="X27" r:id="rId52" xr:uid="{00000000-0004-0000-0000-000033000000}"/>
    <hyperlink ref="J28" r:id="rId53" xr:uid="{00000000-0004-0000-0000-000034000000}"/>
    <hyperlink ref="X28" r:id="rId54" xr:uid="{00000000-0004-0000-0000-000035000000}"/>
    <hyperlink ref="J29" r:id="rId55" xr:uid="{00000000-0004-0000-0000-000036000000}"/>
    <hyperlink ref="X29" r:id="rId56" xr:uid="{00000000-0004-0000-0000-000037000000}"/>
    <hyperlink ref="J30" r:id="rId57" xr:uid="{00000000-0004-0000-0000-000038000000}"/>
    <hyperlink ref="X30" r:id="rId58" xr:uid="{00000000-0004-0000-0000-000039000000}"/>
    <hyperlink ref="J31" r:id="rId59" xr:uid="{00000000-0004-0000-0000-00003A000000}"/>
    <hyperlink ref="X31" r:id="rId60" xr:uid="{00000000-0004-0000-0000-00003B000000}"/>
    <hyperlink ref="J32" r:id="rId61" xr:uid="{00000000-0004-0000-0000-00003C000000}"/>
    <hyperlink ref="X32" r:id="rId62" xr:uid="{00000000-0004-0000-0000-00003D000000}"/>
    <hyperlink ref="J33" r:id="rId63" xr:uid="{00000000-0004-0000-0000-00003E000000}"/>
    <hyperlink ref="X33" r:id="rId64" xr:uid="{00000000-0004-0000-0000-00003F000000}"/>
    <hyperlink ref="J34" r:id="rId65" xr:uid="{00000000-0004-0000-0000-000040000000}"/>
    <hyperlink ref="X34" r:id="rId66" xr:uid="{00000000-0004-0000-0000-000041000000}"/>
    <hyperlink ref="J35" r:id="rId67" xr:uid="{00000000-0004-0000-0000-000042000000}"/>
    <hyperlink ref="X35" r:id="rId68" xr:uid="{00000000-0004-0000-0000-000043000000}"/>
    <hyperlink ref="J36" r:id="rId69" xr:uid="{00000000-0004-0000-0000-000044000000}"/>
    <hyperlink ref="X36" r:id="rId70" xr:uid="{00000000-0004-0000-0000-000045000000}"/>
    <hyperlink ref="J37" r:id="rId71" xr:uid="{00000000-0004-0000-0000-000046000000}"/>
    <hyperlink ref="X37" r:id="rId72" xr:uid="{00000000-0004-0000-0000-000047000000}"/>
    <hyperlink ref="J38" r:id="rId73" xr:uid="{00000000-0004-0000-0000-000048000000}"/>
    <hyperlink ref="X38" r:id="rId74" xr:uid="{00000000-0004-0000-0000-000049000000}"/>
    <hyperlink ref="J39" r:id="rId75" xr:uid="{00000000-0004-0000-0000-00004A000000}"/>
    <hyperlink ref="X39" r:id="rId76" xr:uid="{00000000-0004-0000-0000-00004B000000}"/>
    <hyperlink ref="J40" r:id="rId77" xr:uid="{00000000-0004-0000-0000-00004C000000}"/>
    <hyperlink ref="X40" r:id="rId78" xr:uid="{00000000-0004-0000-0000-00004D000000}"/>
    <hyperlink ref="J41" r:id="rId79" xr:uid="{00000000-0004-0000-0000-00004E000000}"/>
    <hyperlink ref="X41" r:id="rId80" xr:uid="{00000000-0004-0000-0000-00004F000000}"/>
    <hyperlink ref="J42" r:id="rId81" xr:uid="{00000000-0004-0000-0000-000050000000}"/>
    <hyperlink ref="X42" r:id="rId82" xr:uid="{00000000-0004-0000-0000-000051000000}"/>
    <hyperlink ref="J43" r:id="rId83" xr:uid="{00000000-0004-0000-0000-000052000000}"/>
    <hyperlink ref="X43" r:id="rId84" xr:uid="{00000000-0004-0000-0000-000053000000}"/>
    <hyperlink ref="J44" r:id="rId85" xr:uid="{00000000-0004-0000-0000-000054000000}"/>
    <hyperlink ref="X44" r:id="rId86" xr:uid="{00000000-0004-0000-0000-000055000000}"/>
    <hyperlink ref="J45" r:id="rId87" xr:uid="{00000000-0004-0000-0000-000056000000}"/>
    <hyperlink ref="X45" r:id="rId88" xr:uid="{00000000-0004-0000-0000-000057000000}"/>
    <hyperlink ref="J46" r:id="rId89" xr:uid="{00000000-0004-0000-0000-000058000000}"/>
    <hyperlink ref="X46" r:id="rId90" xr:uid="{00000000-0004-0000-0000-000059000000}"/>
    <hyperlink ref="J47" r:id="rId91" xr:uid="{00000000-0004-0000-0000-00005A000000}"/>
    <hyperlink ref="X47" r:id="rId92" xr:uid="{00000000-0004-0000-0000-00005B000000}"/>
    <hyperlink ref="J48" r:id="rId93" xr:uid="{00000000-0004-0000-0000-00005C000000}"/>
    <hyperlink ref="X48" r:id="rId94" xr:uid="{00000000-0004-0000-0000-00005D000000}"/>
    <hyperlink ref="J49" r:id="rId95" xr:uid="{00000000-0004-0000-0000-00005E000000}"/>
    <hyperlink ref="X49" r:id="rId96" xr:uid="{00000000-0004-0000-0000-00005F000000}"/>
    <hyperlink ref="J50" r:id="rId97" xr:uid="{00000000-0004-0000-0000-000060000000}"/>
    <hyperlink ref="X50" r:id="rId98" xr:uid="{00000000-0004-0000-0000-000061000000}"/>
    <hyperlink ref="J51" r:id="rId99" xr:uid="{00000000-0004-0000-0000-000062000000}"/>
    <hyperlink ref="X51" r:id="rId100" xr:uid="{00000000-0004-0000-0000-000063000000}"/>
    <hyperlink ref="J52" r:id="rId101" xr:uid="{00000000-0004-0000-0000-000064000000}"/>
    <hyperlink ref="X52" r:id="rId102" xr:uid="{00000000-0004-0000-0000-000065000000}"/>
    <hyperlink ref="J53" r:id="rId103" xr:uid="{00000000-0004-0000-0000-000066000000}"/>
    <hyperlink ref="X53" r:id="rId104" xr:uid="{00000000-0004-0000-0000-000067000000}"/>
    <hyperlink ref="J54" r:id="rId105" xr:uid="{00000000-0004-0000-0000-000068000000}"/>
    <hyperlink ref="X54" r:id="rId106" xr:uid="{00000000-0004-0000-0000-000069000000}"/>
    <hyperlink ref="J55" r:id="rId107" xr:uid="{00000000-0004-0000-0000-00006A000000}"/>
    <hyperlink ref="X55" r:id="rId108" xr:uid="{00000000-0004-0000-0000-00006B000000}"/>
    <hyperlink ref="J56" r:id="rId109" xr:uid="{00000000-0004-0000-0000-00006C000000}"/>
    <hyperlink ref="X56" r:id="rId110" xr:uid="{00000000-0004-0000-0000-00006D000000}"/>
    <hyperlink ref="J57" r:id="rId111" xr:uid="{00000000-0004-0000-0000-00006E000000}"/>
    <hyperlink ref="X57" r:id="rId112" xr:uid="{00000000-0004-0000-0000-00006F000000}"/>
    <hyperlink ref="J58" r:id="rId113" xr:uid="{00000000-0004-0000-0000-000070000000}"/>
    <hyperlink ref="X58" r:id="rId114" xr:uid="{00000000-0004-0000-0000-000071000000}"/>
    <hyperlink ref="J59" r:id="rId115" xr:uid="{00000000-0004-0000-0000-000072000000}"/>
    <hyperlink ref="X59" r:id="rId116" xr:uid="{00000000-0004-0000-0000-000073000000}"/>
    <hyperlink ref="J60" r:id="rId117" xr:uid="{00000000-0004-0000-0000-000074000000}"/>
    <hyperlink ref="X60" r:id="rId118" xr:uid="{00000000-0004-0000-0000-000075000000}"/>
    <hyperlink ref="J61" r:id="rId119" xr:uid="{00000000-0004-0000-0000-000076000000}"/>
    <hyperlink ref="X61" r:id="rId120" xr:uid="{00000000-0004-0000-0000-000077000000}"/>
    <hyperlink ref="J62" r:id="rId121" xr:uid="{00000000-0004-0000-0000-000078000000}"/>
    <hyperlink ref="X62" r:id="rId122" xr:uid="{00000000-0004-0000-0000-000079000000}"/>
    <hyperlink ref="J63" r:id="rId123" xr:uid="{00000000-0004-0000-0000-00007A000000}"/>
    <hyperlink ref="X63" r:id="rId124" xr:uid="{00000000-0004-0000-0000-00007B000000}"/>
    <hyperlink ref="J64" r:id="rId125" xr:uid="{00000000-0004-0000-0000-00007C000000}"/>
    <hyperlink ref="X64" r:id="rId126" xr:uid="{00000000-0004-0000-0000-00007D000000}"/>
    <hyperlink ref="J65" r:id="rId127" xr:uid="{00000000-0004-0000-0000-00007E000000}"/>
    <hyperlink ref="X65" r:id="rId128" xr:uid="{00000000-0004-0000-0000-00007F000000}"/>
    <hyperlink ref="J66" r:id="rId129" xr:uid="{00000000-0004-0000-0000-000080000000}"/>
    <hyperlink ref="X66" r:id="rId130" xr:uid="{00000000-0004-0000-0000-000081000000}"/>
    <hyperlink ref="J67" r:id="rId131" xr:uid="{00000000-0004-0000-0000-000082000000}"/>
    <hyperlink ref="X67" r:id="rId132" xr:uid="{00000000-0004-0000-0000-000083000000}"/>
    <hyperlink ref="J68" r:id="rId133" xr:uid="{00000000-0004-0000-0000-000084000000}"/>
    <hyperlink ref="X68" r:id="rId134" xr:uid="{00000000-0004-0000-0000-000085000000}"/>
    <hyperlink ref="J69" r:id="rId135" xr:uid="{00000000-0004-0000-0000-000086000000}"/>
    <hyperlink ref="X69" r:id="rId136" xr:uid="{00000000-0004-0000-0000-000087000000}"/>
    <hyperlink ref="J70" r:id="rId137" xr:uid="{00000000-0004-0000-0000-000088000000}"/>
    <hyperlink ref="X70" r:id="rId138" xr:uid="{00000000-0004-0000-0000-000089000000}"/>
    <hyperlink ref="J71" r:id="rId139" xr:uid="{00000000-0004-0000-0000-00008A000000}"/>
    <hyperlink ref="X71" r:id="rId140" xr:uid="{00000000-0004-0000-0000-00008B000000}"/>
    <hyperlink ref="J72" r:id="rId141" xr:uid="{00000000-0004-0000-0000-00008C000000}"/>
    <hyperlink ref="X72" r:id="rId142" xr:uid="{00000000-0004-0000-0000-00008D000000}"/>
    <hyperlink ref="J73" r:id="rId143" xr:uid="{00000000-0004-0000-0000-00008E000000}"/>
    <hyperlink ref="X73" r:id="rId144" xr:uid="{00000000-0004-0000-0000-00008F000000}"/>
    <hyperlink ref="J74" r:id="rId145" xr:uid="{00000000-0004-0000-0000-000090000000}"/>
    <hyperlink ref="X74" r:id="rId146" xr:uid="{00000000-0004-0000-0000-000091000000}"/>
    <hyperlink ref="J75" r:id="rId147" xr:uid="{00000000-0004-0000-0000-000092000000}"/>
    <hyperlink ref="X75" r:id="rId148" xr:uid="{00000000-0004-0000-0000-000093000000}"/>
    <hyperlink ref="J76" r:id="rId149" xr:uid="{00000000-0004-0000-0000-000094000000}"/>
    <hyperlink ref="X76" r:id="rId150" xr:uid="{00000000-0004-0000-0000-000095000000}"/>
    <hyperlink ref="J77" r:id="rId151" xr:uid="{00000000-0004-0000-0000-000096000000}"/>
    <hyperlink ref="X77" r:id="rId152" xr:uid="{00000000-0004-0000-0000-000097000000}"/>
    <hyperlink ref="J78" r:id="rId153" xr:uid="{00000000-0004-0000-0000-000098000000}"/>
    <hyperlink ref="X78" r:id="rId154" xr:uid="{00000000-0004-0000-0000-000099000000}"/>
    <hyperlink ref="J79" r:id="rId155" xr:uid="{00000000-0004-0000-0000-00009A000000}"/>
    <hyperlink ref="X79" r:id="rId156" xr:uid="{00000000-0004-0000-0000-00009B000000}"/>
    <hyperlink ref="J80" r:id="rId157" xr:uid="{00000000-0004-0000-0000-00009C000000}"/>
    <hyperlink ref="X80" r:id="rId158" xr:uid="{00000000-0004-0000-0000-00009D000000}"/>
    <hyperlink ref="J81" r:id="rId159" xr:uid="{00000000-0004-0000-0000-00009E000000}"/>
    <hyperlink ref="X81" r:id="rId160" xr:uid="{00000000-0004-0000-0000-00009F000000}"/>
    <hyperlink ref="J82" r:id="rId161" xr:uid="{00000000-0004-0000-0000-0000A0000000}"/>
    <hyperlink ref="X82" r:id="rId162" xr:uid="{00000000-0004-0000-0000-0000A1000000}"/>
    <hyperlink ref="J83" r:id="rId163" xr:uid="{00000000-0004-0000-0000-0000A2000000}"/>
    <hyperlink ref="X83" r:id="rId164" xr:uid="{00000000-0004-0000-0000-0000A3000000}"/>
    <hyperlink ref="J84" r:id="rId165" xr:uid="{00000000-0004-0000-0000-0000A4000000}"/>
    <hyperlink ref="X84" r:id="rId166" xr:uid="{00000000-0004-0000-0000-0000A5000000}"/>
    <hyperlink ref="J85" r:id="rId167" xr:uid="{00000000-0004-0000-0000-0000A6000000}"/>
    <hyperlink ref="X85" r:id="rId168" xr:uid="{00000000-0004-0000-0000-0000A7000000}"/>
    <hyperlink ref="J86" r:id="rId169" xr:uid="{00000000-0004-0000-0000-0000A8000000}"/>
    <hyperlink ref="X86" r:id="rId170" xr:uid="{00000000-0004-0000-0000-0000A9000000}"/>
    <hyperlink ref="J87" r:id="rId171" xr:uid="{00000000-0004-0000-0000-0000AA000000}"/>
    <hyperlink ref="X87" r:id="rId172" xr:uid="{00000000-0004-0000-0000-0000AB000000}"/>
    <hyperlink ref="J88" r:id="rId173" xr:uid="{00000000-0004-0000-0000-0000AC000000}"/>
    <hyperlink ref="X88" r:id="rId174" xr:uid="{00000000-0004-0000-0000-0000AD000000}"/>
    <hyperlink ref="J89" r:id="rId175" xr:uid="{00000000-0004-0000-0000-0000AE000000}"/>
    <hyperlink ref="X89" r:id="rId176" xr:uid="{00000000-0004-0000-0000-0000AF000000}"/>
    <hyperlink ref="J90" r:id="rId177" xr:uid="{00000000-0004-0000-0000-0000B0000000}"/>
    <hyperlink ref="X90" r:id="rId178" xr:uid="{00000000-0004-0000-0000-0000B1000000}"/>
    <hyperlink ref="J91" r:id="rId179" xr:uid="{00000000-0004-0000-0000-0000B2000000}"/>
    <hyperlink ref="X91" r:id="rId180" xr:uid="{00000000-0004-0000-0000-0000B3000000}"/>
    <hyperlink ref="J92" r:id="rId181" xr:uid="{00000000-0004-0000-0000-0000B4000000}"/>
    <hyperlink ref="X92" r:id="rId182" xr:uid="{00000000-0004-0000-0000-0000B5000000}"/>
    <hyperlink ref="J93" r:id="rId183" xr:uid="{00000000-0004-0000-0000-0000B6000000}"/>
    <hyperlink ref="X93" r:id="rId184" xr:uid="{00000000-0004-0000-0000-0000B7000000}"/>
    <hyperlink ref="J94" r:id="rId185" xr:uid="{00000000-0004-0000-0000-0000B8000000}"/>
    <hyperlink ref="X94" r:id="rId186" xr:uid="{00000000-0004-0000-0000-0000B9000000}"/>
    <hyperlink ref="J95" r:id="rId187" xr:uid="{00000000-0004-0000-0000-0000BA000000}"/>
    <hyperlink ref="X95" r:id="rId188" xr:uid="{00000000-0004-0000-0000-0000BB000000}"/>
    <hyperlink ref="J96" r:id="rId189" xr:uid="{00000000-0004-0000-0000-0000BC000000}"/>
    <hyperlink ref="X96" r:id="rId190" xr:uid="{00000000-0004-0000-0000-0000BD000000}"/>
    <hyperlink ref="J97" r:id="rId191" xr:uid="{00000000-0004-0000-0000-0000BE000000}"/>
    <hyperlink ref="X97" r:id="rId192" xr:uid="{00000000-0004-0000-0000-0000BF000000}"/>
    <hyperlink ref="J98" r:id="rId193" xr:uid="{00000000-0004-0000-0000-0000C0000000}"/>
    <hyperlink ref="X98" r:id="rId194" xr:uid="{00000000-0004-0000-0000-0000C1000000}"/>
    <hyperlink ref="J99" r:id="rId195" xr:uid="{00000000-0004-0000-0000-0000C2000000}"/>
    <hyperlink ref="X99" r:id="rId196" xr:uid="{00000000-0004-0000-0000-0000C3000000}"/>
    <hyperlink ref="J100" r:id="rId197" xr:uid="{00000000-0004-0000-0000-0000C4000000}"/>
    <hyperlink ref="X100" r:id="rId198" xr:uid="{00000000-0004-0000-0000-0000C5000000}"/>
    <hyperlink ref="J101" r:id="rId199" xr:uid="{00000000-0004-0000-0000-0000C6000000}"/>
    <hyperlink ref="X101" r:id="rId200" xr:uid="{00000000-0004-0000-0000-0000C7000000}"/>
    <hyperlink ref="J102" r:id="rId201" xr:uid="{00000000-0004-0000-0000-0000C8000000}"/>
    <hyperlink ref="X102" r:id="rId202" xr:uid="{00000000-0004-0000-0000-0000C9000000}"/>
    <hyperlink ref="J103" r:id="rId203" xr:uid="{00000000-0004-0000-0000-0000CA000000}"/>
    <hyperlink ref="X103" r:id="rId204" xr:uid="{00000000-0004-0000-0000-0000CB000000}"/>
    <hyperlink ref="J104" r:id="rId205" xr:uid="{00000000-0004-0000-0000-0000CC000000}"/>
    <hyperlink ref="X104" r:id="rId206" xr:uid="{00000000-0004-0000-0000-0000CD000000}"/>
    <hyperlink ref="J105" r:id="rId207" xr:uid="{00000000-0004-0000-0000-0000CE000000}"/>
    <hyperlink ref="X105" r:id="rId208" xr:uid="{00000000-0004-0000-0000-0000CF000000}"/>
    <hyperlink ref="J106" r:id="rId209" xr:uid="{00000000-0004-0000-0000-0000D0000000}"/>
    <hyperlink ref="X106" r:id="rId210" xr:uid="{00000000-0004-0000-0000-0000D1000000}"/>
    <hyperlink ref="J107" r:id="rId211" xr:uid="{00000000-0004-0000-0000-0000D2000000}"/>
    <hyperlink ref="X107" r:id="rId212" xr:uid="{00000000-0004-0000-0000-0000D3000000}"/>
    <hyperlink ref="J108" r:id="rId213" xr:uid="{00000000-0004-0000-0000-0000D4000000}"/>
    <hyperlink ref="X108" r:id="rId214" xr:uid="{00000000-0004-0000-0000-0000D5000000}"/>
    <hyperlink ref="J109" r:id="rId215" xr:uid="{00000000-0004-0000-0000-0000D6000000}"/>
    <hyperlink ref="X109" r:id="rId216" xr:uid="{00000000-0004-0000-0000-0000D7000000}"/>
    <hyperlink ref="J110" r:id="rId217" xr:uid="{00000000-0004-0000-0000-0000D8000000}"/>
    <hyperlink ref="X110" r:id="rId218" xr:uid="{00000000-0004-0000-0000-0000D9000000}"/>
    <hyperlink ref="J111" r:id="rId219" xr:uid="{00000000-0004-0000-0000-0000DA000000}"/>
    <hyperlink ref="X111" r:id="rId220" xr:uid="{00000000-0004-0000-0000-0000DB000000}"/>
    <hyperlink ref="J112" r:id="rId221" xr:uid="{00000000-0004-0000-0000-0000DC000000}"/>
    <hyperlink ref="X112" r:id="rId222" xr:uid="{00000000-0004-0000-0000-0000DD000000}"/>
    <hyperlink ref="J113" r:id="rId223" xr:uid="{00000000-0004-0000-0000-0000DE000000}"/>
    <hyperlink ref="X113" r:id="rId224" xr:uid="{00000000-0004-0000-0000-0000DF000000}"/>
    <hyperlink ref="J114" r:id="rId225" xr:uid="{00000000-0004-0000-0000-0000E0000000}"/>
    <hyperlink ref="X114" r:id="rId226" xr:uid="{00000000-0004-0000-0000-0000E1000000}"/>
    <hyperlink ref="J115" r:id="rId227" xr:uid="{00000000-0004-0000-0000-0000E2000000}"/>
    <hyperlink ref="X115" r:id="rId228" xr:uid="{00000000-0004-0000-0000-0000E3000000}"/>
    <hyperlink ref="J116" r:id="rId229" xr:uid="{00000000-0004-0000-0000-0000E4000000}"/>
    <hyperlink ref="X116" r:id="rId230" xr:uid="{00000000-0004-0000-0000-0000E5000000}"/>
    <hyperlink ref="J117" r:id="rId231" xr:uid="{00000000-0004-0000-0000-0000E6000000}"/>
    <hyperlink ref="X117" r:id="rId232" xr:uid="{00000000-0004-0000-0000-0000E7000000}"/>
    <hyperlink ref="J118" r:id="rId233" xr:uid="{00000000-0004-0000-0000-0000E8000000}"/>
    <hyperlink ref="X118" r:id="rId234" xr:uid="{00000000-0004-0000-0000-0000E9000000}"/>
    <hyperlink ref="J119" r:id="rId235" xr:uid="{00000000-0004-0000-0000-0000EA000000}"/>
    <hyperlink ref="X119" r:id="rId236" xr:uid="{00000000-0004-0000-0000-0000EB000000}"/>
    <hyperlink ref="J120" r:id="rId237" xr:uid="{00000000-0004-0000-0000-0000EC000000}"/>
    <hyperlink ref="X120" r:id="rId238" xr:uid="{00000000-0004-0000-0000-0000ED000000}"/>
    <hyperlink ref="J121" r:id="rId239" xr:uid="{00000000-0004-0000-0000-0000EE000000}"/>
    <hyperlink ref="X121" r:id="rId240" xr:uid="{00000000-0004-0000-0000-0000EF000000}"/>
    <hyperlink ref="J122" r:id="rId241" xr:uid="{00000000-0004-0000-0000-0000F0000000}"/>
    <hyperlink ref="X122" r:id="rId242" xr:uid="{00000000-0004-0000-0000-0000F1000000}"/>
    <hyperlink ref="J123" r:id="rId243" xr:uid="{00000000-0004-0000-0000-0000F2000000}"/>
    <hyperlink ref="X123" r:id="rId244" xr:uid="{00000000-0004-0000-0000-0000F3000000}"/>
    <hyperlink ref="J124" r:id="rId245" xr:uid="{00000000-0004-0000-0000-0000F4000000}"/>
    <hyperlink ref="X124" r:id="rId246" xr:uid="{00000000-0004-0000-0000-0000F5000000}"/>
    <hyperlink ref="J125" r:id="rId247" xr:uid="{00000000-0004-0000-0000-0000F6000000}"/>
    <hyperlink ref="X125" r:id="rId248" xr:uid="{00000000-0004-0000-0000-0000F7000000}"/>
    <hyperlink ref="J126" r:id="rId249" xr:uid="{00000000-0004-0000-0000-0000F8000000}"/>
    <hyperlink ref="X126" r:id="rId250" xr:uid="{00000000-0004-0000-0000-0000F9000000}"/>
    <hyperlink ref="J127" r:id="rId251" xr:uid="{00000000-0004-0000-0000-0000FA000000}"/>
    <hyperlink ref="X127" r:id="rId252" xr:uid="{00000000-0004-0000-0000-0000FB000000}"/>
    <hyperlink ref="J128" r:id="rId253" xr:uid="{00000000-0004-0000-0000-0000FC000000}"/>
    <hyperlink ref="X128" r:id="rId254" xr:uid="{00000000-0004-0000-0000-0000FD000000}"/>
    <hyperlink ref="J129" r:id="rId255" xr:uid="{00000000-0004-0000-0000-0000FE000000}"/>
    <hyperlink ref="X129" r:id="rId256" xr:uid="{00000000-0004-0000-0000-0000FF000000}"/>
    <hyperlink ref="J130" r:id="rId257" xr:uid="{00000000-0004-0000-0000-000000010000}"/>
    <hyperlink ref="X130" r:id="rId258" xr:uid="{00000000-0004-0000-0000-000001010000}"/>
    <hyperlink ref="J131" r:id="rId259" xr:uid="{00000000-0004-0000-0000-000002010000}"/>
    <hyperlink ref="X131" r:id="rId260" xr:uid="{00000000-0004-0000-0000-000003010000}"/>
    <hyperlink ref="J132" r:id="rId261" xr:uid="{00000000-0004-0000-0000-000004010000}"/>
    <hyperlink ref="X132" r:id="rId262" xr:uid="{00000000-0004-0000-0000-000005010000}"/>
    <hyperlink ref="J133" r:id="rId263" xr:uid="{00000000-0004-0000-0000-000006010000}"/>
    <hyperlink ref="X133" r:id="rId264" xr:uid="{00000000-0004-0000-0000-000007010000}"/>
    <hyperlink ref="J134" r:id="rId265" xr:uid="{00000000-0004-0000-0000-000008010000}"/>
    <hyperlink ref="X134" r:id="rId266" xr:uid="{00000000-0004-0000-0000-000009010000}"/>
    <hyperlink ref="J135" r:id="rId267" xr:uid="{00000000-0004-0000-0000-00000A010000}"/>
    <hyperlink ref="X135" r:id="rId268" xr:uid="{00000000-0004-0000-0000-00000B010000}"/>
    <hyperlink ref="J136" r:id="rId269" xr:uid="{00000000-0004-0000-0000-00000C010000}"/>
    <hyperlink ref="X136" r:id="rId270" xr:uid="{00000000-0004-0000-0000-00000D010000}"/>
    <hyperlink ref="J137" r:id="rId271" xr:uid="{00000000-0004-0000-0000-00000E010000}"/>
    <hyperlink ref="X137" r:id="rId272" xr:uid="{00000000-0004-0000-0000-00000F010000}"/>
    <hyperlink ref="J138" r:id="rId273" xr:uid="{00000000-0004-0000-0000-000010010000}"/>
    <hyperlink ref="X138" r:id="rId274" xr:uid="{00000000-0004-0000-0000-000011010000}"/>
    <hyperlink ref="J139" r:id="rId275" xr:uid="{00000000-0004-0000-0000-000012010000}"/>
    <hyperlink ref="X139" r:id="rId276" xr:uid="{00000000-0004-0000-0000-000013010000}"/>
    <hyperlink ref="J140" r:id="rId277" xr:uid="{00000000-0004-0000-0000-000014010000}"/>
    <hyperlink ref="X140" r:id="rId278" xr:uid="{00000000-0004-0000-0000-000015010000}"/>
    <hyperlink ref="J141" r:id="rId279" xr:uid="{00000000-0004-0000-0000-000016010000}"/>
    <hyperlink ref="X141" r:id="rId280" xr:uid="{00000000-0004-0000-0000-000017010000}"/>
    <hyperlink ref="J142" r:id="rId281" xr:uid="{00000000-0004-0000-0000-000018010000}"/>
    <hyperlink ref="X142" r:id="rId282" xr:uid="{00000000-0004-0000-0000-000019010000}"/>
    <hyperlink ref="J143" r:id="rId283" xr:uid="{00000000-0004-0000-0000-00001A010000}"/>
    <hyperlink ref="X143" r:id="rId284" xr:uid="{00000000-0004-0000-0000-00001B010000}"/>
    <hyperlink ref="J144" r:id="rId285" xr:uid="{00000000-0004-0000-0000-00001C010000}"/>
    <hyperlink ref="X144" r:id="rId286" xr:uid="{00000000-0004-0000-0000-00001D010000}"/>
    <hyperlink ref="J145" r:id="rId287" xr:uid="{00000000-0004-0000-0000-00001E010000}"/>
    <hyperlink ref="X145" r:id="rId288" xr:uid="{00000000-0004-0000-0000-00001F010000}"/>
    <hyperlink ref="J146" r:id="rId289" xr:uid="{00000000-0004-0000-0000-000020010000}"/>
    <hyperlink ref="X146" r:id="rId290" xr:uid="{00000000-0004-0000-0000-000021010000}"/>
    <hyperlink ref="J147" r:id="rId291" xr:uid="{00000000-0004-0000-0000-000022010000}"/>
    <hyperlink ref="X147" r:id="rId292" xr:uid="{00000000-0004-0000-0000-000023010000}"/>
    <hyperlink ref="J148" r:id="rId293" xr:uid="{00000000-0004-0000-0000-000024010000}"/>
    <hyperlink ref="X148" r:id="rId294" xr:uid="{00000000-0004-0000-0000-000025010000}"/>
    <hyperlink ref="J149" r:id="rId295" xr:uid="{00000000-0004-0000-0000-000026010000}"/>
    <hyperlink ref="X149" r:id="rId296" xr:uid="{00000000-0004-0000-0000-000027010000}"/>
    <hyperlink ref="J150" r:id="rId297" xr:uid="{00000000-0004-0000-0000-000028010000}"/>
    <hyperlink ref="X150" r:id="rId298" xr:uid="{00000000-0004-0000-0000-000029010000}"/>
    <hyperlink ref="J151" r:id="rId299" xr:uid="{00000000-0004-0000-0000-00002A010000}"/>
    <hyperlink ref="X151" r:id="rId300" xr:uid="{00000000-0004-0000-0000-00002B010000}"/>
    <hyperlink ref="J152" r:id="rId301" xr:uid="{00000000-0004-0000-0000-00002C010000}"/>
    <hyperlink ref="X152" r:id="rId302" xr:uid="{00000000-0004-0000-0000-00002D010000}"/>
    <hyperlink ref="J153" r:id="rId303" xr:uid="{00000000-0004-0000-0000-00002E010000}"/>
    <hyperlink ref="X153" r:id="rId304" xr:uid="{00000000-0004-0000-0000-00002F010000}"/>
    <hyperlink ref="J154" r:id="rId305" xr:uid="{00000000-0004-0000-0000-000030010000}"/>
    <hyperlink ref="X154" r:id="rId306" xr:uid="{00000000-0004-0000-0000-000031010000}"/>
    <hyperlink ref="J155" r:id="rId307" xr:uid="{00000000-0004-0000-0000-000032010000}"/>
    <hyperlink ref="X155" r:id="rId308" xr:uid="{00000000-0004-0000-0000-000033010000}"/>
    <hyperlink ref="J156" r:id="rId309" xr:uid="{00000000-0004-0000-0000-000034010000}"/>
    <hyperlink ref="X156" r:id="rId310" xr:uid="{00000000-0004-0000-0000-000035010000}"/>
    <hyperlink ref="J157" r:id="rId311" xr:uid="{00000000-0004-0000-0000-000036010000}"/>
    <hyperlink ref="X157" r:id="rId312" xr:uid="{00000000-0004-0000-0000-000037010000}"/>
    <hyperlink ref="J158" r:id="rId313" xr:uid="{00000000-0004-0000-0000-000038010000}"/>
    <hyperlink ref="X158" r:id="rId314" xr:uid="{00000000-0004-0000-0000-000039010000}"/>
    <hyperlink ref="J159" r:id="rId315" xr:uid="{00000000-0004-0000-0000-00003A010000}"/>
    <hyperlink ref="X159" r:id="rId316" xr:uid="{00000000-0004-0000-0000-00003B010000}"/>
    <hyperlink ref="J160" r:id="rId317" xr:uid="{00000000-0004-0000-0000-00003C010000}"/>
    <hyperlink ref="X160" r:id="rId318" xr:uid="{00000000-0004-0000-0000-00003D010000}"/>
    <hyperlink ref="J161" r:id="rId319" xr:uid="{00000000-0004-0000-0000-00003E010000}"/>
    <hyperlink ref="X161" r:id="rId320" xr:uid="{00000000-0004-0000-0000-00003F010000}"/>
    <hyperlink ref="J162" r:id="rId321" xr:uid="{00000000-0004-0000-0000-000040010000}"/>
    <hyperlink ref="X162" r:id="rId322" xr:uid="{00000000-0004-0000-0000-000041010000}"/>
    <hyperlink ref="J163" r:id="rId323" xr:uid="{00000000-0004-0000-0000-000042010000}"/>
    <hyperlink ref="X163" r:id="rId324" xr:uid="{00000000-0004-0000-0000-000043010000}"/>
    <hyperlink ref="J164" r:id="rId325" xr:uid="{00000000-0004-0000-0000-000044010000}"/>
    <hyperlink ref="X164" r:id="rId326" xr:uid="{00000000-0004-0000-0000-000045010000}"/>
    <hyperlink ref="J165" r:id="rId327" xr:uid="{00000000-0004-0000-0000-000046010000}"/>
    <hyperlink ref="X165" r:id="rId328" xr:uid="{00000000-0004-0000-0000-000047010000}"/>
    <hyperlink ref="J166" r:id="rId329" xr:uid="{00000000-0004-0000-0000-000048010000}"/>
    <hyperlink ref="X166" r:id="rId330" xr:uid="{00000000-0004-0000-0000-000049010000}"/>
    <hyperlink ref="J167" r:id="rId331" xr:uid="{00000000-0004-0000-0000-00004A010000}"/>
    <hyperlink ref="X167" r:id="rId332" xr:uid="{00000000-0004-0000-0000-00004B010000}"/>
    <hyperlink ref="J168" r:id="rId333" xr:uid="{00000000-0004-0000-0000-00004C010000}"/>
    <hyperlink ref="X168" r:id="rId334" xr:uid="{00000000-0004-0000-0000-00004D010000}"/>
    <hyperlink ref="J169" r:id="rId335" xr:uid="{00000000-0004-0000-0000-00004E010000}"/>
    <hyperlink ref="X169" r:id="rId336" xr:uid="{00000000-0004-0000-0000-00004F010000}"/>
    <hyperlink ref="J170" r:id="rId337" xr:uid="{00000000-0004-0000-0000-000050010000}"/>
    <hyperlink ref="X170" r:id="rId338" xr:uid="{00000000-0004-0000-0000-000051010000}"/>
    <hyperlink ref="J171" r:id="rId339" xr:uid="{00000000-0004-0000-0000-000052010000}"/>
    <hyperlink ref="X171" r:id="rId340" xr:uid="{00000000-0004-0000-0000-000053010000}"/>
    <hyperlink ref="J172" r:id="rId341" xr:uid="{00000000-0004-0000-0000-000054010000}"/>
    <hyperlink ref="X172" r:id="rId342" xr:uid="{00000000-0004-0000-0000-000055010000}"/>
    <hyperlink ref="J173" r:id="rId343" xr:uid="{00000000-0004-0000-0000-000056010000}"/>
    <hyperlink ref="X173" r:id="rId344" xr:uid="{00000000-0004-0000-0000-000057010000}"/>
    <hyperlink ref="J174" r:id="rId345" xr:uid="{00000000-0004-0000-0000-000058010000}"/>
    <hyperlink ref="X174" r:id="rId346" xr:uid="{00000000-0004-0000-0000-000059010000}"/>
    <hyperlink ref="J175" r:id="rId347" xr:uid="{00000000-0004-0000-0000-00005A010000}"/>
    <hyperlink ref="X175" r:id="rId348" xr:uid="{00000000-0004-0000-0000-00005B010000}"/>
    <hyperlink ref="J176" r:id="rId349" xr:uid="{00000000-0004-0000-0000-00005C010000}"/>
    <hyperlink ref="X176" r:id="rId350" xr:uid="{00000000-0004-0000-0000-00005D010000}"/>
    <hyperlink ref="J177" r:id="rId351" xr:uid="{00000000-0004-0000-0000-00005E010000}"/>
    <hyperlink ref="X177" r:id="rId352" xr:uid="{00000000-0004-0000-0000-00005F010000}"/>
    <hyperlink ref="J178" r:id="rId353" xr:uid="{00000000-0004-0000-0000-000060010000}"/>
    <hyperlink ref="X178" r:id="rId354" xr:uid="{00000000-0004-0000-0000-000061010000}"/>
    <hyperlink ref="J179" r:id="rId355" xr:uid="{00000000-0004-0000-0000-000062010000}"/>
    <hyperlink ref="X179" r:id="rId356" xr:uid="{00000000-0004-0000-0000-000063010000}"/>
    <hyperlink ref="J180" r:id="rId357" xr:uid="{00000000-0004-0000-0000-000064010000}"/>
    <hyperlink ref="X180" r:id="rId358" xr:uid="{00000000-0004-0000-0000-000065010000}"/>
    <hyperlink ref="J181" r:id="rId359" xr:uid="{00000000-0004-0000-0000-000066010000}"/>
    <hyperlink ref="X181" r:id="rId360" xr:uid="{00000000-0004-0000-0000-000067010000}"/>
    <hyperlink ref="J182" r:id="rId361" xr:uid="{00000000-0004-0000-0000-000068010000}"/>
    <hyperlink ref="X182" r:id="rId362" xr:uid="{00000000-0004-0000-0000-000069010000}"/>
    <hyperlink ref="J183" r:id="rId363" xr:uid="{00000000-0004-0000-0000-00006A010000}"/>
    <hyperlink ref="X183" r:id="rId364" xr:uid="{00000000-0004-0000-0000-00006B010000}"/>
    <hyperlink ref="J184" r:id="rId365" xr:uid="{00000000-0004-0000-0000-00006C010000}"/>
    <hyperlink ref="X184" r:id="rId366" xr:uid="{00000000-0004-0000-0000-00006D010000}"/>
    <hyperlink ref="J185" r:id="rId367" xr:uid="{00000000-0004-0000-0000-00006E010000}"/>
    <hyperlink ref="X185" r:id="rId368" xr:uid="{00000000-0004-0000-0000-00006F010000}"/>
    <hyperlink ref="J186" r:id="rId369" xr:uid="{00000000-0004-0000-0000-000070010000}"/>
    <hyperlink ref="X186" r:id="rId370" xr:uid="{00000000-0004-0000-0000-000071010000}"/>
    <hyperlink ref="J187" r:id="rId371" xr:uid="{00000000-0004-0000-0000-000072010000}"/>
    <hyperlink ref="X187" r:id="rId372" xr:uid="{00000000-0004-0000-0000-000073010000}"/>
    <hyperlink ref="J188" r:id="rId373" xr:uid="{00000000-0004-0000-0000-000074010000}"/>
    <hyperlink ref="X188" r:id="rId374" xr:uid="{00000000-0004-0000-0000-000075010000}"/>
    <hyperlink ref="J189" r:id="rId375" xr:uid="{00000000-0004-0000-0000-000076010000}"/>
    <hyperlink ref="X189" r:id="rId376" xr:uid="{00000000-0004-0000-0000-000077010000}"/>
    <hyperlink ref="J190" r:id="rId377" xr:uid="{00000000-0004-0000-0000-000078010000}"/>
    <hyperlink ref="X190" r:id="rId378" xr:uid="{00000000-0004-0000-0000-000079010000}"/>
    <hyperlink ref="J191" r:id="rId379" xr:uid="{00000000-0004-0000-0000-00007A010000}"/>
    <hyperlink ref="X191" r:id="rId380" xr:uid="{00000000-0004-0000-0000-00007B010000}"/>
    <hyperlink ref="J192" r:id="rId381" xr:uid="{00000000-0004-0000-0000-00007C010000}"/>
    <hyperlink ref="X192" r:id="rId382" xr:uid="{00000000-0004-0000-0000-00007D010000}"/>
    <hyperlink ref="J193" r:id="rId383" xr:uid="{00000000-0004-0000-0000-00007E010000}"/>
    <hyperlink ref="X193" r:id="rId384" xr:uid="{00000000-0004-0000-0000-00007F010000}"/>
    <hyperlink ref="J194" r:id="rId385" xr:uid="{00000000-0004-0000-0000-000080010000}"/>
    <hyperlink ref="X194" r:id="rId386" xr:uid="{00000000-0004-0000-0000-000081010000}"/>
    <hyperlink ref="J195" r:id="rId387" xr:uid="{00000000-0004-0000-0000-000082010000}"/>
    <hyperlink ref="X195" r:id="rId388" xr:uid="{00000000-0004-0000-0000-000083010000}"/>
    <hyperlink ref="J196" r:id="rId389" xr:uid="{00000000-0004-0000-0000-000084010000}"/>
    <hyperlink ref="X196" r:id="rId390" xr:uid="{00000000-0004-0000-0000-000085010000}"/>
    <hyperlink ref="J197" r:id="rId391" xr:uid="{00000000-0004-0000-0000-000086010000}"/>
    <hyperlink ref="X197" r:id="rId392" xr:uid="{00000000-0004-0000-0000-000087010000}"/>
    <hyperlink ref="J198" r:id="rId393" xr:uid="{00000000-0004-0000-0000-000088010000}"/>
    <hyperlink ref="X198" r:id="rId394" xr:uid="{00000000-0004-0000-0000-000089010000}"/>
    <hyperlink ref="J199" r:id="rId395" xr:uid="{00000000-0004-0000-0000-00008A010000}"/>
    <hyperlink ref="X199" r:id="rId396" xr:uid="{00000000-0004-0000-0000-00008B010000}"/>
    <hyperlink ref="J200" r:id="rId397" xr:uid="{00000000-0004-0000-0000-00008C010000}"/>
    <hyperlink ref="X200" r:id="rId398" xr:uid="{00000000-0004-0000-0000-00008D010000}"/>
    <hyperlink ref="J201" r:id="rId399" xr:uid="{00000000-0004-0000-0000-00008E010000}"/>
    <hyperlink ref="X201" r:id="rId400" xr:uid="{00000000-0004-0000-0000-00008F010000}"/>
    <hyperlink ref="J202" r:id="rId401" xr:uid="{00000000-0004-0000-0000-000090010000}"/>
    <hyperlink ref="X202" r:id="rId402" xr:uid="{00000000-0004-0000-0000-000091010000}"/>
    <hyperlink ref="J203" r:id="rId403" xr:uid="{00000000-0004-0000-0000-000092010000}"/>
    <hyperlink ref="X203" r:id="rId404" xr:uid="{00000000-0004-0000-0000-000093010000}"/>
    <hyperlink ref="J204" r:id="rId405" xr:uid="{00000000-0004-0000-0000-000094010000}"/>
    <hyperlink ref="X204" r:id="rId406" xr:uid="{00000000-0004-0000-0000-000095010000}"/>
    <hyperlink ref="J205" r:id="rId407" xr:uid="{00000000-0004-0000-0000-000096010000}"/>
    <hyperlink ref="X205" r:id="rId408" xr:uid="{00000000-0004-0000-0000-000097010000}"/>
    <hyperlink ref="J206" r:id="rId409" xr:uid="{00000000-0004-0000-0000-000098010000}"/>
    <hyperlink ref="X206" r:id="rId410" xr:uid="{00000000-0004-0000-0000-000099010000}"/>
    <hyperlink ref="J207" r:id="rId411" xr:uid="{00000000-0004-0000-0000-00009A010000}"/>
    <hyperlink ref="X207" r:id="rId412" xr:uid="{00000000-0004-0000-0000-00009B010000}"/>
    <hyperlink ref="J208" r:id="rId413" xr:uid="{00000000-0004-0000-0000-00009C010000}"/>
    <hyperlink ref="X208" r:id="rId414" xr:uid="{00000000-0004-0000-0000-00009D010000}"/>
    <hyperlink ref="J209" r:id="rId415" xr:uid="{00000000-0004-0000-0000-00009E010000}"/>
    <hyperlink ref="X209" r:id="rId416" xr:uid="{00000000-0004-0000-0000-00009F010000}"/>
    <hyperlink ref="J210" r:id="rId417" xr:uid="{00000000-0004-0000-0000-0000A0010000}"/>
    <hyperlink ref="X210" r:id="rId418" xr:uid="{00000000-0004-0000-0000-0000A1010000}"/>
    <hyperlink ref="J211" r:id="rId419" xr:uid="{00000000-0004-0000-0000-0000A2010000}"/>
    <hyperlink ref="X211" r:id="rId420" xr:uid="{00000000-0004-0000-0000-0000A3010000}"/>
    <hyperlink ref="J212" r:id="rId421" xr:uid="{00000000-0004-0000-0000-0000A4010000}"/>
    <hyperlink ref="X212" r:id="rId422" xr:uid="{00000000-0004-0000-0000-0000A5010000}"/>
    <hyperlink ref="J213" r:id="rId423" xr:uid="{00000000-0004-0000-0000-0000A6010000}"/>
    <hyperlink ref="X213" r:id="rId424" xr:uid="{00000000-0004-0000-0000-0000A7010000}"/>
    <hyperlink ref="J214" r:id="rId425" xr:uid="{00000000-0004-0000-0000-0000A8010000}"/>
    <hyperlink ref="X214" r:id="rId426" xr:uid="{00000000-0004-0000-0000-0000A9010000}"/>
    <hyperlink ref="J215" r:id="rId427" xr:uid="{00000000-0004-0000-0000-0000AA010000}"/>
    <hyperlink ref="X215" r:id="rId428" xr:uid="{00000000-0004-0000-0000-0000AB010000}"/>
    <hyperlink ref="J216" r:id="rId429" xr:uid="{00000000-0004-0000-0000-0000AC010000}"/>
    <hyperlink ref="X216" r:id="rId430" xr:uid="{00000000-0004-0000-0000-0000AD010000}"/>
    <hyperlink ref="J217" r:id="rId431" xr:uid="{00000000-0004-0000-0000-0000AE010000}"/>
    <hyperlink ref="X217" r:id="rId432" xr:uid="{00000000-0004-0000-0000-0000AF010000}"/>
    <hyperlink ref="J218" r:id="rId433" xr:uid="{00000000-0004-0000-0000-0000B0010000}"/>
    <hyperlink ref="X218" r:id="rId434" xr:uid="{00000000-0004-0000-0000-0000B1010000}"/>
    <hyperlink ref="J219" r:id="rId435" xr:uid="{00000000-0004-0000-0000-0000B2010000}"/>
    <hyperlink ref="X219" r:id="rId436" xr:uid="{00000000-0004-0000-0000-0000B3010000}"/>
    <hyperlink ref="J220" r:id="rId437" xr:uid="{00000000-0004-0000-0000-0000B4010000}"/>
    <hyperlink ref="X220" r:id="rId438" xr:uid="{00000000-0004-0000-0000-0000B5010000}"/>
    <hyperlink ref="J221" r:id="rId439" xr:uid="{00000000-0004-0000-0000-0000B6010000}"/>
    <hyperlink ref="X221" r:id="rId440" xr:uid="{00000000-0004-0000-0000-0000B7010000}"/>
    <hyperlink ref="J222" r:id="rId441" xr:uid="{00000000-0004-0000-0000-0000B8010000}"/>
    <hyperlink ref="X222" r:id="rId442" xr:uid="{00000000-0004-0000-0000-0000B9010000}"/>
    <hyperlink ref="J223" r:id="rId443" xr:uid="{00000000-0004-0000-0000-0000BA010000}"/>
    <hyperlink ref="X223" r:id="rId444" xr:uid="{00000000-0004-0000-0000-0000BB010000}"/>
    <hyperlink ref="J224" r:id="rId445" xr:uid="{00000000-0004-0000-0000-0000BC010000}"/>
    <hyperlink ref="X224" r:id="rId446" xr:uid="{00000000-0004-0000-0000-0000BD010000}"/>
    <hyperlink ref="J225" r:id="rId447" xr:uid="{00000000-0004-0000-0000-0000BE010000}"/>
    <hyperlink ref="X225" r:id="rId448" xr:uid="{00000000-0004-0000-0000-0000BF010000}"/>
    <hyperlink ref="J226" r:id="rId449" xr:uid="{00000000-0004-0000-0000-0000C0010000}"/>
    <hyperlink ref="X226" r:id="rId450" xr:uid="{00000000-0004-0000-0000-0000C1010000}"/>
    <hyperlink ref="J227" r:id="rId451" xr:uid="{00000000-0004-0000-0000-0000C2010000}"/>
    <hyperlink ref="X227" r:id="rId452" xr:uid="{00000000-0004-0000-0000-0000C3010000}"/>
    <hyperlink ref="J228" r:id="rId453" xr:uid="{00000000-0004-0000-0000-0000C4010000}"/>
    <hyperlink ref="X228" r:id="rId454" xr:uid="{00000000-0004-0000-0000-0000C5010000}"/>
    <hyperlink ref="J229" r:id="rId455" xr:uid="{00000000-0004-0000-0000-0000C6010000}"/>
    <hyperlink ref="X229" r:id="rId456" xr:uid="{00000000-0004-0000-0000-0000C7010000}"/>
    <hyperlink ref="J230" r:id="rId457" xr:uid="{00000000-0004-0000-0000-0000C8010000}"/>
    <hyperlink ref="X230" r:id="rId458" xr:uid="{00000000-0004-0000-0000-0000C9010000}"/>
    <hyperlink ref="J231" r:id="rId459" xr:uid="{00000000-0004-0000-0000-0000CA010000}"/>
    <hyperlink ref="X231" r:id="rId460" xr:uid="{00000000-0004-0000-0000-0000CB010000}"/>
    <hyperlink ref="J232" r:id="rId461" xr:uid="{00000000-0004-0000-0000-0000CC010000}"/>
    <hyperlink ref="X232" r:id="rId462" xr:uid="{00000000-0004-0000-0000-0000CD010000}"/>
    <hyperlink ref="J233" r:id="rId463" xr:uid="{00000000-0004-0000-0000-0000CE010000}"/>
    <hyperlink ref="X233" r:id="rId464" xr:uid="{00000000-0004-0000-0000-0000CF010000}"/>
    <hyperlink ref="J234" r:id="rId465" xr:uid="{00000000-0004-0000-0000-0000D0010000}"/>
    <hyperlink ref="X234" r:id="rId466" xr:uid="{00000000-0004-0000-0000-0000D1010000}"/>
    <hyperlink ref="J235" r:id="rId467" xr:uid="{00000000-0004-0000-0000-0000D2010000}"/>
    <hyperlink ref="X235" r:id="rId468" xr:uid="{00000000-0004-0000-0000-0000D3010000}"/>
    <hyperlink ref="J236" r:id="rId469" xr:uid="{00000000-0004-0000-0000-0000D4010000}"/>
    <hyperlink ref="X236" r:id="rId470" xr:uid="{00000000-0004-0000-0000-0000D5010000}"/>
    <hyperlink ref="J237" r:id="rId471" xr:uid="{00000000-0004-0000-0000-0000D6010000}"/>
    <hyperlink ref="X237" r:id="rId472" xr:uid="{00000000-0004-0000-0000-0000D7010000}"/>
    <hyperlink ref="J238" r:id="rId473" xr:uid="{00000000-0004-0000-0000-0000D8010000}"/>
    <hyperlink ref="X238" r:id="rId474" xr:uid="{00000000-0004-0000-0000-0000D9010000}"/>
    <hyperlink ref="J239" r:id="rId475" xr:uid="{00000000-0004-0000-0000-0000DA010000}"/>
    <hyperlink ref="X239" r:id="rId476" xr:uid="{00000000-0004-0000-0000-0000DB010000}"/>
    <hyperlink ref="J240" r:id="rId477" xr:uid="{00000000-0004-0000-0000-0000DC010000}"/>
    <hyperlink ref="X240" r:id="rId478" xr:uid="{00000000-0004-0000-0000-0000DD010000}"/>
    <hyperlink ref="J241" r:id="rId479" xr:uid="{00000000-0004-0000-0000-0000DE010000}"/>
    <hyperlink ref="X241" r:id="rId480" xr:uid="{00000000-0004-0000-0000-0000DF010000}"/>
    <hyperlink ref="J242" r:id="rId481" xr:uid="{00000000-0004-0000-0000-0000E0010000}"/>
    <hyperlink ref="X242" r:id="rId482" xr:uid="{00000000-0004-0000-0000-0000E1010000}"/>
    <hyperlink ref="J243" r:id="rId483" xr:uid="{00000000-0004-0000-0000-0000E2010000}"/>
    <hyperlink ref="X243" r:id="rId484" xr:uid="{00000000-0004-0000-0000-0000E3010000}"/>
    <hyperlink ref="J244" r:id="rId485" xr:uid="{00000000-0004-0000-0000-0000E4010000}"/>
    <hyperlink ref="X244" r:id="rId486" xr:uid="{00000000-0004-0000-0000-0000E5010000}"/>
    <hyperlink ref="J245" r:id="rId487" xr:uid="{00000000-0004-0000-0000-0000E6010000}"/>
    <hyperlink ref="X245" r:id="rId488" xr:uid="{00000000-0004-0000-0000-0000E7010000}"/>
    <hyperlink ref="J246" r:id="rId489" xr:uid="{00000000-0004-0000-0000-0000E8010000}"/>
    <hyperlink ref="X246" r:id="rId490" xr:uid="{00000000-0004-0000-0000-0000E9010000}"/>
    <hyperlink ref="J247" r:id="rId491" xr:uid="{00000000-0004-0000-0000-0000EA010000}"/>
    <hyperlink ref="X247" r:id="rId492" xr:uid="{00000000-0004-0000-0000-0000EB010000}"/>
    <hyperlink ref="J248" r:id="rId493" xr:uid="{00000000-0004-0000-0000-0000EC010000}"/>
    <hyperlink ref="X248" r:id="rId494" xr:uid="{00000000-0004-0000-0000-0000ED010000}"/>
    <hyperlink ref="J249" r:id="rId495" xr:uid="{00000000-0004-0000-0000-0000EE010000}"/>
    <hyperlink ref="X249" r:id="rId496" xr:uid="{00000000-0004-0000-0000-0000EF010000}"/>
    <hyperlink ref="J250" r:id="rId497" xr:uid="{00000000-0004-0000-0000-0000F0010000}"/>
    <hyperlink ref="X250" r:id="rId498" xr:uid="{00000000-0004-0000-0000-0000F1010000}"/>
    <hyperlink ref="J251" r:id="rId499" xr:uid="{00000000-0004-0000-0000-0000F2010000}"/>
    <hyperlink ref="X251" r:id="rId500" xr:uid="{00000000-0004-0000-0000-0000F3010000}"/>
    <hyperlink ref="J252" r:id="rId501" xr:uid="{00000000-0004-0000-0000-0000F4010000}"/>
    <hyperlink ref="X252" r:id="rId502" xr:uid="{00000000-0004-0000-0000-0000F5010000}"/>
    <hyperlink ref="J253" r:id="rId503" xr:uid="{00000000-0004-0000-0000-0000F6010000}"/>
    <hyperlink ref="X253" r:id="rId504" xr:uid="{00000000-0004-0000-0000-0000F7010000}"/>
    <hyperlink ref="J254" r:id="rId505" xr:uid="{00000000-0004-0000-0000-0000F8010000}"/>
    <hyperlink ref="X254" r:id="rId506" xr:uid="{00000000-0004-0000-0000-0000F9010000}"/>
    <hyperlink ref="J255" r:id="rId507" xr:uid="{00000000-0004-0000-0000-0000FA010000}"/>
    <hyperlink ref="X255" r:id="rId508" xr:uid="{00000000-0004-0000-0000-0000FB010000}"/>
    <hyperlink ref="J256" r:id="rId509" xr:uid="{00000000-0004-0000-0000-0000FC010000}"/>
    <hyperlink ref="X256" r:id="rId510" xr:uid="{00000000-0004-0000-0000-0000FD010000}"/>
    <hyperlink ref="J257" r:id="rId511" xr:uid="{00000000-0004-0000-0000-0000FE010000}"/>
    <hyperlink ref="X257" r:id="rId512" xr:uid="{00000000-0004-0000-0000-0000FF010000}"/>
    <hyperlink ref="J258" r:id="rId513" xr:uid="{00000000-0004-0000-0000-000000020000}"/>
    <hyperlink ref="X258" r:id="rId514" xr:uid="{00000000-0004-0000-0000-000001020000}"/>
    <hyperlink ref="J259" r:id="rId515" xr:uid="{00000000-0004-0000-0000-000002020000}"/>
    <hyperlink ref="X259" r:id="rId516" xr:uid="{00000000-0004-0000-0000-000003020000}"/>
    <hyperlink ref="J260" r:id="rId517" xr:uid="{00000000-0004-0000-0000-000004020000}"/>
    <hyperlink ref="X260" r:id="rId518" xr:uid="{00000000-0004-0000-0000-000005020000}"/>
    <hyperlink ref="J261" r:id="rId519" xr:uid="{00000000-0004-0000-0000-000006020000}"/>
    <hyperlink ref="X261" r:id="rId520" xr:uid="{00000000-0004-0000-0000-000007020000}"/>
    <hyperlink ref="J262" r:id="rId521" xr:uid="{00000000-0004-0000-0000-000008020000}"/>
    <hyperlink ref="X262" r:id="rId522" xr:uid="{00000000-0004-0000-0000-000009020000}"/>
    <hyperlink ref="J263" r:id="rId523" xr:uid="{00000000-0004-0000-0000-00000A020000}"/>
    <hyperlink ref="X263" r:id="rId524" xr:uid="{00000000-0004-0000-0000-00000B020000}"/>
    <hyperlink ref="J264" r:id="rId525" xr:uid="{00000000-0004-0000-0000-00000C020000}"/>
    <hyperlink ref="X264" r:id="rId526" xr:uid="{00000000-0004-0000-0000-00000D020000}"/>
    <hyperlink ref="J265" r:id="rId527" xr:uid="{00000000-0004-0000-0000-00000E020000}"/>
    <hyperlink ref="X265" r:id="rId528" xr:uid="{00000000-0004-0000-0000-00000F020000}"/>
    <hyperlink ref="J266" r:id="rId529" xr:uid="{00000000-0004-0000-0000-000010020000}"/>
    <hyperlink ref="X266" r:id="rId530" xr:uid="{00000000-0004-0000-0000-000011020000}"/>
    <hyperlink ref="J267" r:id="rId531" xr:uid="{00000000-0004-0000-0000-000012020000}"/>
    <hyperlink ref="X267" r:id="rId532" xr:uid="{00000000-0004-0000-0000-000013020000}"/>
    <hyperlink ref="J268" r:id="rId533" xr:uid="{00000000-0004-0000-0000-000014020000}"/>
    <hyperlink ref="X268" r:id="rId534" xr:uid="{00000000-0004-0000-0000-000015020000}"/>
    <hyperlink ref="J269" r:id="rId535" xr:uid="{00000000-0004-0000-0000-000016020000}"/>
    <hyperlink ref="X269" r:id="rId536" xr:uid="{00000000-0004-0000-0000-000017020000}"/>
    <hyperlink ref="J270" r:id="rId537" xr:uid="{00000000-0004-0000-0000-000018020000}"/>
    <hyperlink ref="X270" r:id="rId538" xr:uid="{00000000-0004-0000-0000-000019020000}"/>
    <hyperlink ref="J271" r:id="rId539" xr:uid="{00000000-0004-0000-0000-00001A020000}"/>
    <hyperlink ref="X271" r:id="rId540" xr:uid="{00000000-0004-0000-0000-00001B020000}"/>
    <hyperlink ref="J272" r:id="rId541" xr:uid="{00000000-0004-0000-0000-00001C020000}"/>
    <hyperlink ref="X272" r:id="rId542" xr:uid="{00000000-0004-0000-0000-00001D020000}"/>
    <hyperlink ref="J273" r:id="rId543" xr:uid="{00000000-0004-0000-0000-00001E020000}"/>
    <hyperlink ref="X273" r:id="rId544" xr:uid="{00000000-0004-0000-0000-00001F020000}"/>
    <hyperlink ref="J274" r:id="rId545" xr:uid="{00000000-0004-0000-0000-000020020000}"/>
    <hyperlink ref="X274" r:id="rId546" xr:uid="{00000000-0004-0000-0000-000021020000}"/>
    <hyperlink ref="J275" r:id="rId547" xr:uid="{00000000-0004-0000-0000-000022020000}"/>
    <hyperlink ref="X275" r:id="rId548" xr:uid="{00000000-0004-0000-0000-000023020000}"/>
    <hyperlink ref="J276" r:id="rId549" xr:uid="{00000000-0004-0000-0000-000024020000}"/>
    <hyperlink ref="X276" r:id="rId550" xr:uid="{00000000-0004-0000-0000-000025020000}"/>
    <hyperlink ref="J277" r:id="rId551" xr:uid="{00000000-0004-0000-0000-000026020000}"/>
    <hyperlink ref="X277" r:id="rId552" xr:uid="{00000000-0004-0000-0000-000027020000}"/>
    <hyperlink ref="J278" r:id="rId553" xr:uid="{00000000-0004-0000-0000-000028020000}"/>
    <hyperlink ref="X278" r:id="rId554" xr:uid="{00000000-0004-0000-0000-000029020000}"/>
    <hyperlink ref="J279" r:id="rId555" xr:uid="{00000000-0004-0000-0000-00002A020000}"/>
    <hyperlink ref="X279" r:id="rId556" xr:uid="{00000000-0004-0000-0000-00002B020000}"/>
    <hyperlink ref="J280" r:id="rId557" xr:uid="{00000000-0004-0000-0000-00002C020000}"/>
    <hyperlink ref="X280" r:id="rId558" xr:uid="{00000000-0004-0000-0000-00002D020000}"/>
    <hyperlink ref="J281" r:id="rId559" xr:uid="{00000000-0004-0000-0000-00002E020000}"/>
    <hyperlink ref="X281" r:id="rId560" xr:uid="{00000000-0004-0000-0000-00002F020000}"/>
    <hyperlink ref="J282" r:id="rId561" xr:uid="{00000000-0004-0000-0000-000030020000}"/>
    <hyperlink ref="X282" r:id="rId562" xr:uid="{00000000-0004-0000-0000-000031020000}"/>
    <hyperlink ref="J283" r:id="rId563" xr:uid="{00000000-0004-0000-0000-000032020000}"/>
    <hyperlink ref="X283" r:id="rId564" xr:uid="{00000000-0004-0000-0000-000033020000}"/>
    <hyperlink ref="J284" r:id="rId565" xr:uid="{00000000-0004-0000-0000-000034020000}"/>
    <hyperlink ref="X284" r:id="rId566" xr:uid="{00000000-0004-0000-0000-000035020000}"/>
    <hyperlink ref="J285" r:id="rId567" xr:uid="{00000000-0004-0000-0000-000036020000}"/>
    <hyperlink ref="X285" r:id="rId568" xr:uid="{00000000-0004-0000-0000-000037020000}"/>
    <hyperlink ref="J286" r:id="rId569" xr:uid="{00000000-0004-0000-0000-000038020000}"/>
    <hyperlink ref="X286" r:id="rId570" xr:uid="{00000000-0004-0000-0000-000039020000}"/>
    <hyperlink ref="J287" r:id="rId571" xr:uid="{00000000-0004-0000-0000-00003A020000}"/>
    <hyperlink ref="X287" r:id="rId572" xr:uid="{00000000-0004-0000-0000-00003B020000}"/>
    <hyperlink ref="J288" r:id="rId573" xr:uid="{00000000-0004-0000-0000-00003C020000}"/>
    <hyperlink ref="X288" r:id="rId574" xr:uid="{00000000-0004-0000-0000-00003D020000}"/>
    <hyperlink ref="J289" r:id="rId575" xr:uid="{00000000-0004-0000-0000-00003E020000}"/>
    <hyperlink ref="X289" r:id="rId576" xr:uid="{00000000-0004-0000-0000-00003F020000}"/>
    <hyperlink ref="J290" r:id="rId577" xr:uid="{00000000-0004-0000-0000-000040020000}"/>
    <hyperlink ref="X290" r:id="rId578" xr:uid="{00000000-0004-0000-0000-000041020000}"/>
    <hyperlink ref="J291" r:id="rId579" xr:uid="{00000000-0004-0000-0000-000042020000}"/>
    <hyperlink ref="X291" r:id="rId580" xr:uid="{00000000-0004-0000-0000-000043020000}"/>
    <hyperlink ref="J292" r:id="rId581" xr:uid="{00000000-0004-0000-0000-000044020000}"/>
    <hyperlink ref="X292" r:id="rId582" xr:uid="{00000000-0004-0000-0000-000045020000}"/>
    <hyperlink ref="J293" r:id="rId583" xr:uid="{00000000-0004-0000-0000-000046020000}"/>
    <hyperlink ref="X293" r:id="rId584" xr:uid="{00000000-0004-0000-0000-000047020000}"/>
    <hyperlink ref="J294" r:id="rId585" xr:uid="{00000000-0004-0000-0000-000048020000}"/>
    <hyperlink ref="X294" r:id="rId586" xr:uid="{00000000-0004-0000-0000-000049020000}"/>
    <hyperlink ref="J295" r:id="rId587" xr:uid="{00000000-0004-0000-0000-00004A020000}"/>
    <hyperlink ref="X295" r:id="rId588" xr:uid="{00000000-0004-0000-0000-00004B020000}"/>
    <hyperlink ref="J296" r:id="rId589" xr:uid="{00000000-0004-0000-0000-00004C020000}"/>
    <hyperlink ref="X296" r:id="rId590" xr:uid="{00000000-0004-0000-0000-00004D020000}"/>
    <hyperlink ref="J297" r:id="rId591" xr:uid="{00000000-0004-0000-0000-00004E020000}"/>
    <hyperlink ref="X297" r:id="rId592" xr:uid="{00000000-0004-0000-0000-00004F020000}"/>
    <hyperlink ref="J298" r:id="rId593" xr:uid="{00000000-0004-0000-0000-000050020000}"/>
    <hyperlink ref="X298" r:id="rId594" xr:uid="{00000000-0004-0000-0000-000051020000}"/>
    <hyperlink ref="J299" r:id="rId595" xr:uid="{00000000-0004-0000-0000-000052020000}"/>
    <hyperlink ref="X299" r:id="rId596" xr:uid="{00000000-0004-0000-0000-000053020000}"/>
    <hyperlink ref="J300" r:id="rId597" xr:uid="{00000000-0004-0000-0000-000054020000}"/>
    <hyperlink ref="X300" r:id="rId598" xr:uid="{00000000-0004-0000-0000-000055020000}"/>
    <hyperlink ref="J301" r:id="rId599" xr:uid="{00000000-0004-0000-0000-000056020000}"/>
    <hyperlink ref="X301" r:id="rId600" xr:uid="{00000000-0004-0000-0000-000057020000}"/>
    <hyperlink ref="J302" r:id="rId601" xr:uid="{00000000-0004-0000-0000-000058020000}"/>
    <hyperlink ref="X302" r:id="rId602" xr:uid="{00000000-0004-0000-0000-000059020000}"/>
    <hyperlink ref="J303" r:id="rId603" xr:uid="{00000000-0004-0000-0000-00005A020000}"/>
    <hyperlink ref="X303" r:id="rId604" xr:uid="{00000000-0004-0000-0000-00005B020000}"/>
    <hyperlink ref="J304" r:id="rId605" xr:uid="{00000000-0004-0000-0000-00005C020000}"/>
    <hyperlink ref="X304" r:id="rId606" xr:uid="{00000000-0004-0000-0000-00005D020000}"/>
    <hyperlink ref="J305" r:id="rId607" xr:uid="{00000000-0004-0000-0000-00005E020000}"/>
    <hyperlink ref="X305" r:id="rId608" xr:uid="{00000000-0004-0000-0000-00005F020000}"/>
    <hyperlink ref="J306" r:id="rId609" xr:uid="{00000000-0004-0000-0000-000060020000}"/>
    <hyperlink ref="X306" r:id="rId610" xr:uid="{00000000-0004-0000-0000-000061020000}"/>
    <hyperlink ref="J307" r:id="rId611" xr:uid="{00000000-0004-0000-0000-000062020000}"/>
    <hyperlink ref="X307" r:id="rId612" xr:uid="{00000000-0004-0000-0000-000063020000}"/>
    <hyperlink ref="J308" r:id="rId613" xr:uid="{00000000-0004-0000-0000-000064020000}"/>
    <hyperlink ref="X308" r:id="rId614" xr:uid="{00000000-0004-0000-0000-000065020000}"/>
    <hyperlink ref="J309" r:id="rId615" xr:uid="{00000000-0004-0000-0000-000066020000}"/>
    <hyperlink ref="X309" r:id="rId616" xr:uid="{00000000-0004-0000-0000-000067020000}"/>
    <hyperlink ref="J310" r:id="rId617" xr:uid="{00000000-0004-0000-0000-000068020000}"/>
    <hyperlink ref="X310" r:id="rId618" xr:uid="{00000000-0004-0000-0000-000069020000}"/>
    <hyperlink ref="J311" r:id="rId619" xr:uid="{00000000-0004-0000-0000-00006A020000}"/>
    <hyperlink ref="X311" r:id="rId620" xr:uid="{00000000-0004-0000-0000-00006B020000}"/>
    <hyperlink ref="J312" r:id="rId621" xr:uid="{00000000-0004-0000-0000-00006C020000}"/>
    <hyperlink ref="X312" r:id="rId622" xr:uid="{00000000-0004-0000-0000-00006D020000}"/>
    <hyperlink ref="J313" r:id="rId623" xr:uid="{00000000-0004-0000-0000-00006E020000}"/>
    <hyperlink ref="X313" r:id="rId624" xr:uid="{00000000-0004-0000-0000-00006F020000}"/>
    <hyperlink ref="J314" r:id="rId625" xr:uid="{00000000-0004-0000-0000-000070020000}"/>
    <hyperlink ref="X314" r:id="rId626" xr:uid="{00000000-0004-0000-0000-000071020000}"/>
    <hyperlink ref="J315" r:id="rId627" xr:uid="{00000000-0004-0000-0000-000072020000}"/>
    <hyperlink ref="X315" r:id="rId628" xr:uid="{00000000-0004-0000-0000-000073020000}"/>
    <hyperlink ref="J316" r:id="rId629" xr:uid="{00000000-0004-0000-0000-000074020000}"/>
    <hyperlink ref="X316" r:id="rId630" xr:uid="{00000000-0004-0000-0000-000075020000}"/>
    <hyperlink ref="J317" r:id="rId631" xr:uid="{00000000-0004-0000-0000-000076020000}"/>
    <hyperlink ref="X317" r:id="rId632" xr:uid="{00000000-0004-0000-0000-000077020000}"/>
    <hyperlink ref="J318" r:id="rId633" xr:uid="{00000000-0004-0000-0000-000078020000}"/>
    <hyperlink ref="X318" r:id="rId634" xr:uid="{00000000-0004-0000-0000-000079020000}"/>
    <hyperlink ref="J319" r:id="rId635" xr:uid="{00000000-0004-0000-0000-00007A020000}"/>
    <hyperlink ref="X319" r:id="rId636" xr:uid="{00000000-0004-0000-0000-00007B020000}"/>
    <hyperlink ref="J320" r:id="rId637" xr:uid="{00000000-0004-0000-0000-00007C020000}"/>
    <hyperlink ref="X320" r:id="rId638" xr:uid="{00000000-0004-0000-0000-00007D020000}"/>
    <hyperlink ref="J321" r:id="rId639" xr:uid="{00000000-0004-0000-0000-00007E020000}"/>
    <hyperlink ref="X321" r:id="rId640" xr:uid="{00000000-0004-0000-0000-00007F020000}"/>
    <hyperlink ref="J322" r:id="rId641" xr:uid="{00000000-0004-0000-0000-000080020000}"/>
    <hyperlink ref="X322" r:id="rId642" xr:uid="{00000000-0004-0000-0000-000081020000}"/>
    <hyperlink ref="J323" r:id="rId643" xr:uid="{00000000-0004-0000-0000-000082020000}"/>
    <hyperlink ref="X323" r:id="rId644" xr:uid="{00000000-0004-0000-0000-000083020000}"/>
    <hyperlink ref="J324" r:id="rId645" xr:uid="{00000000-0004-0000-0000-000084020000}"/>
    <hyperlink ref="X324" r:id="rId646" xr:uid="{00000000-0004-0000-0000-000085020000}"/>
    <hyperlink ref="J325" r:id="rId647" xr:uid="{00000000-0004-0000-0000-000086020000}"/>
    <hyperlink ref="X325" r:id="rId648" xr:uid="{00000000-0004-0000-0000-000087020000}"/>
    <hyperlink ref="J326" r:id="rId649" xr:uid="{00000000-0004-0000-0000-000088020000}"/>
    <hyperlink ref="X326" r:id="rId650" xr:uid="{00000000-0004-0000-0000-000089020000}"/>
    <hyperlink ref="J327" r:id="rId651" xr:uid="{00000000-0004-0000-0000-00008A020000}"/>
    <hyperlink ref="X327" r:id="rId652" xr:uid="{00000000-0004-0000-0000-00008B020000}"/>
    <hyperlink ref="J328" r:id="rId653" xr:uid="{00000000-0004-0000-0000-00008C020000}"/>
    <hyperlink ref="X328" r:id="rId654" xr:uid="{00000000-0004-0000-0000-00008D020000}"/>
    <hyperlink ref="J329" r:id="rId655" xr:uid="{00000000-0004-0000-0000-00008E020000}"/>
    <hyperlink ref="X329" r:id="rId656" xr:uid="{00000000-0004-0000-0000-00008F020000}"/>
    <hyperlink ref="J330" r:id="rId657" xr:uid="{00000000-0004-0000-0000-000090020000}"/>
    <hyperlink ref="X330" r:id="rId658" xr:uid="{00000000-0004-0000-0000-000091020000}"/>
    <hyperlink ref="J331" r:id="rId659" xr:uid="{00000000-0004-0000-0000-000092020000}"/>
    <hyperlink ref="X331" r:id="rId660" xr:uid="{00000000-0004-0000-0000-000093020000}"/>
    <hyperlink ref="J332" r:id="rId661" xr:uid="{00000000-0004-0000-0000-000094020000}"/>
    <hyperlink ref="X332" r:id="rId662" xr:uid="{00000000-0004-0000-0000-000095020000}"/>
    <hyperlink ref="J333" r:id="rId663" xr:uid="{00000000-0004-0000-0000-000096020000}"/>
    <hyperlink ref="X333" r:id="rId664" xr:uid="{00000000-0004-0000-0000-000097020000}"/>
    <hyperlink ref="J334" r:id="rId665" xr:uid="{00000000-0004-0000-0000-000098020000}"/>
    <hyperlink ref="X334" r:id="rId666" xr:uid="{00000000-0004-0000-0000-000099020000}"/>
    <hyperlink ref="J335" r:id="rId667" xr:uid="{00000000-0004-0000-0000-00009A020000}"/>
    <hyperlink ref="X335" r:id="rId668" xr:uid="{00000000-0004-0000-0000-00009B020000}"/>
    <hyperlink ref="J336" r:id="rId669" xr:uid="{00000000-0004-0000-0000-00009C020000}"/>
    <hyperlink ref="X336" r:id="rId670" xr:uid="{00000000-0004-0000-0000-00009D020000}"/>
    <hyperlink ref="J337" r:id="rId671" xr:uid="{00000000-0004-0000-0000-00009E020000}"/>
    <hyperlink ref="X337" r:id="rId672" xr:uid="{00000000-0004-0000-0000-00009F020000}"/>
    <hyperlink ref="J338" r:id="rId673" xr:uid="{00000000-0004-0000-0000-0000A0020000}"/>
    <hyperlink ref="X338" r:id="rId674" xr:uid="{00000000-0004-0000-0000-0000A1020000}"/>
    <hyperlink ref="J339" r:id="rId675" xr:uid="{00000000-0004-0000-0000-0000A2020000}"/>
    <hyperlink ref="X339" r:id="rId676" xr:uid="{00000000-0004-0000-0000-0000A3020000}"/>
    <hyperlink ref="J340" r:id="rId677" xr:uid="{00000000-0004-0000-0000-0000A4020000}"/>
    <hyperlink ref="X340" r:id="rId678" xr:uid="{00000000-0004-0000-0000-0000A5020000}"/>
    <hyperlink ref="J341" r:id="rId679" xr:uid="{00000000-0004-0000-0000-0000A6020000}"/>
    <hyperlink ref="X341" r:id="rId680" xr:uid="{00000000-0004-0000-0000-0000A7020000}"/>
    <hyperlink ref="J342" r:id="rId681" xr:uid="{00000000-0004-0000-0000-0000A8020000}"/>
    <hyperlink ref="X342" r:id="rId682" xr:uid="{00000000-0004-0000-0000-0000A9020000}"/>
    <hyperlink ref="J343" r:id="rId683" xr:uid="{00000000-0004-0000-0000-0000AA020000}"/>
    <hyperlink ref="X343" r:id="rId684" xr:uid="{00000000-0004-0000-0000-0000AB020000}"/>
    <hyperlink ref="J344" r:id="rId685" xr:uid="{00000000-0004-0000-0000-0000AC020000}"/>
    <hyperlink ref="X344" r:id="rId686" xr:uid="{00000000-0004-0000-0000-0000AD020000}"/>
    <hyperlink ref="J345" r:id="rId687" xr:uid="{00000000-0004-0000-0000-0000AE020000}"/>
    <hyperlink ref="X345" r:id="rId688" xr:uid="{00000000-0004-0000-0000-0000AF020000}"/>
    <hyperlink ref="J346" r:id="rId689" xr:uid="{00000000-0004-0000-0000-0000B0020000}"/>
    <hyperlink ref="X346" r:id="rId690" xr:uid="{00000000-0004-0000-0000-0000B1020000}"/>
    <hyperlink ref="J347" r:id="rId691" xr:uid="{00000000-0004-0000-0000-0000B2020000}"/>
    <hyperlink ref="X347" r:id="rId692" xr:uid="{00000000-0004-0000-0000-0000B3020000}"/>
    <hyperlink ref="J348" r:id="rId693" xr:uid="{00000000-0004-0000-0000-0000B4020000}"/>
    <hyperlink ref="X348" r:id="rId694" xr:uid="{00000000-0004-0000-0000-0000B5020000}"/>
    <hyperlink ref="J349" r:id="rId695" xr:uid="{00000000-0004-0000-0000-0000B6020000}"/>
    <hyperlink ref="X349" r:id="rId696" xr:uid="{00000000-0004-0000-0000-0000B7020000}"/>
    <hyperlink ref="J350" r:id="rId697" xr:uid="{00000000-0004-0000-0000-0000B8020000}"/>
    <hyperlink ref="X350" r:id="rId698" xr:uid="{00000000-0004-0000-0000-0000B9020000}"/>
    <hyperlink ref="J351" r:id="rId699" xr:uid="{00000000-0004-0000-0000-0000BA020000}"/>
    <hyperlink ref="X351" r:id="rId700" xr:uid="{00000000-0004-0000-0000-0000BB020000}"/>
    <hyperlink ref="J352" r:id="rId701" xr:uid="{00000000-0004-0000-0000-0000BC020000}"/>
    <hyperlink ref="X352" r:id="rId702" xr:uid="{00000000-0004-0000-0000-0000BD020000}"/>
    <hyperlink ref="J353" r:id="rId703" xr:uid="{00000000-0004-0000-0000-0000BE020000}"/>
    <hyperlink ref="X353" r:id="rId704" xr:uid="{00000000-0004-0000-0000-0000BF020000}"/>
    <hyperlink ref="J354" r:id="rId705" xr:uid="{00000000-0004-0000-0000-0000C0020000}"/>
    <hyperlink ref="X354" r:id="rId706" xr:uid="{00000000-0004-0000-0000-0000C1020000}"/>
    <hyperlink ref="J355" r:id="rId707" xr:uid="{00000000-0004-0000-0000-0000C2020000}"/>
    <hyperlink ref="X355" r:id="rId708" xr:uid="{00000000-0004-0000-0000-0000C3020000}"/>
    <hyperlink ref="J356" r:id="rId709" xr:uid="{00000000-0004-0000-0000-0000C4020000}"/>
    <hyperlink ref="X356" r:id="rId710" xr:uid="{00000000-0004-0000-0000-0000C5020000}"/>
    <hyperlink ref="J357" r:id="rId711" xr:uid="{00000000-0004-0000-0000-0000C6020000}"/>
    <hyperlink ref="X357" r:id="rId712" xr:uid="{00000000-0004-0000-0000-0000C7020000}"/>
    <hyperlink ref="J358" r:id="rId713" xr:uid="{00000000-0004-0000-0000-0000C8020000}"/>
    <hyperlink ref="X358" r:id="rId714" xr:uid="{00000000-0004-0000-0000-0000C9020000}"/>
    <hyperlink ref="J359" r:id="rId715" xr:uid="{00000000-0004-0000-0000-0000CA020000}"/>
    <hyperlink ref="X359" r:id="rId716" xr:uid="{00000000-0004-0000-0000-0000CB020000}"/>
    <hyperlink ref="J360" r:id="rId717" xr:uid="{00000000-0004-0000-0000-0000CC020000}"/>
    <hyperlink ref="X360" r:id="rId718" xr:uid="{00000000-0004-0000-0000-0000CD020000}"/>
    <hyperlink ref="J361" r:id="rId719" xr:uid="{00000000-0004-0000-0000-0000CE020000}"/>
    <hyperlink ref="X361" r:id="rId720" xr:uid="{00000000-0004-0000-0000-0000CF020000}"/>
    <hyperlink ref="J362" r:id="rId721" xr:uid="{00000000-0004-0000-0000-0000D0020000}"/>
    <hyperlink ref="X362" r:id="rId722" xr:uid="{00000000-0004-0000-0000-0000D1020000}"/>
    <hyperlink ref="J363" r:id="rId723" xr:uid="{00000000-0004-0000-0000-0000D2020000}"/>
    <hyperlink ref="X363" r:id="rId724" xr:uid="{00000000-0004-0000-0000-0000D3020000}"/>
    <hyperlink ref="J364" r:id="rId725" xr:uid="{00000000-0004-0000-0000-0000D4020000}"/>
    <hyperlink ref="X364" r:id="rId726" xr:uid="{00000000-0004-0000-0000-0000D5020000}"/>
    <hyperlink ref="J365" r:id="rId727" xr:uid="{00000000-0004-0000-0000-0000D6020000}"/>
    <hyperlink ref="X365" r:id="rId728" xr:uid="{00000000-0004-0000-0000-0000D7020000}"/>
    <hyperlink ref="J366" r:id="rId729" xr:uid="{00000000-0004-0000-0000-0000D8020000}"/>
    <hyperlink ref="X366" r:id="rId730" xr:uid="{00000000-0004-0000-0000-0000D9020000}"/>
    <hyperlink ref="J367" r:id="rId731" xr:uid="{00000000-0004-0000-0000-0000DA020000}"/>
    <hyperlink ref="X367" r:id="rId732" xr:uid="{00000000-0004-0000-0000-0000DB020000}"/>
    <hyperlink ref="J368" r:id="rId733" xr:uid="{00000000-0004-0000-0000-0000DC020000}"/>
    <hyperlink ref="X368" r:id="rId734" xr:uid="{00000000-0004-0000-0000-0000DD020000}"/>
    <hyperlink ref="J369" r:id="rId735" xr:uid="{00000000-0004-0000-0000-0000DE020000}"/>
    <hyperlink ref="X369" r:id="rId736" xr:uid="{00000000-0004-0000-0000-0000DF020000}"/>
    <hyperlink ref="J370" r:id="rId737" xr:uid="{00000000-0004-0000-0000-0000E0020000}"/>
    <hyperlink ref="X370" r:id="rId738" xr:uid="{00000000-0004-0000-0000-0000E1020000}"/>
    <hyperlink ref="J371" r:id="rId739" xr:uid="{00000000-0004-0000-0000-0000E2020000}"/>
    <hyperlink ref="X371" r:id="rId740" xr:uid="{00000000-0004-0000-0000-0000E3020000}"/>
    <hyperlink ref="J372" r:id="rId741" xr:uid="{00000000-0004-0000-0000-0000E4020000}"/>
    <hyperlink ref="X372" r:id="rId742" xr:uid="{00000000-0004-0000-0000-0000E5020000}"/>
    <hyperlink ref="J373" r:id="rId743" xr:uid="{00000000-0004-0000-0000-0000E6020000}"/>
    <hyperlink ref="X373" r:id="rId744" xr:uid="{00000000-0004-0000-0000-0000E7020000}"/>
    <hyperlink ref="J374" r:id="rId745" xr:uid="{00000000-0004-0000-0000-0000E8020000}"/>
    <hyperlink ref="X374" r:id="rId746" xr:uid="{00000000-0004-0000-0000-0000E9020000}"/>
    <hyperlink ref="J375" r:id="rId747" xr:uid="{00000000-0004-0000-0000-0000EA020000}"/>
    <hyperlink ref="X375" r:id="rId748" xr:uid="{00000000-0004-0000-0000-0000EB020000}"/>
    <hyperlink ref="J376" r:id="rId749" xr:uid="{00000000-0004-0000-0000-0000EC020000}"/>
    <hyperlink ref="X376" r:id="rId750" xr:uid="{00000000-0004-0000-0000-0000ED020000}"/>
    <hyperlink ref="J377" r:id="rId751" xr:uid="{00000000-0004-0000-0000-0000EE020000}"/>
    <hyperlink ref="X377" r:id="rId752" xr:uid="{00000000-0004-0000-0000-0000EF020000}"/>
    <hyperlink ref="J378" r:id="rId753" xr:uid="{00000000-0004-0000-0000-0000F0020000}"/>
    <hyperlink ref="X378" r:id="rId754" xr:uid="{00000000-0004-0000-0000-0000F1020000}"/>
    <hyperlink ref="J379" r:id="rId755" xr:uid="{00000000-0004-0000-0000-0000F2020000}"/>
    <hyperlink ref="X379" r:id="rId756" xr:uid="{00000000-0004-0000-0000-0000F3020000}"/>
    <hyperlink ref="J380" r:id="rId757" xr:uid="{00000000-0004-0000-0000-0000F4020000}"/>
    <hyperlink ref="X380" r:id="rId758" xr:uid="{00000000-0004-0000-0000-0000F5020000}"/>
    <hyperlink ref="J381" r:id="rId759" xr:uid="{00000000-0004-0000-0000-0000F6020000}"/>
    <hyperlink ref="X381" r:id="rId760" xr:uid="{00000000-0004-0000-0000-0000F7020000}"/>
    <hyperlink ref="J382" r:id="rId761" xr:uid="{00000000-0004-0000-0000-0000F8020000}"/>
    <hyperlink ref="X382" r:id="rId762" xr:uid="{00000000-0004-0000-0000-0000F9020000}"/>
    <hyperlink ref="J383" r:id="rId763" xr:uid="{00000000-0004-0000-0000-0000FA020000}"/>
    <hyperlink ref="X383" r:id="rId764" xr:uid="{00000000-0004-0000-0000-0000FB020000}"/>
    <hyperlink ref="J384" r:id="rId765" xr:uid="{00000000-0004-0000-0000-0000FC020000}"/>
    <hyperlink ref="X384" r:id="rId766" xr:uid="{00000000-0004-0000-0000-0000FD020000}"/>
    <hyperlink ref="J385" r:id="rId767" xr:uid="{00000000-0004-0000-0000-0000FE020000}"/>
    <hyperlink ref="X385" r:id="rId768" xr:uid="{00000000-0004-0000-0000-0000FF020000}"/>
    <hyperlink ref="J386" r:id="rId769" xr:uid="{00000000-0004-0000-0000-000000030000}"/>
    <hyperlink ref="X386" r:id="rId770" xr:uid="{00000000-0004-0000-0000-000001030000}"/>
    <hyperlink ref="J387" r:id="rId771" xr:uid="{00000000-0004-0000-0000-000002030000}"/>
    <hyperlink ref="X387" r:id="rId772" xr:uid="{00000000-0004-0000-0000-000003030000}"/>
    <hyperlink ref="J388" r:id="rId773" xr:uid="{00000000-0004-0000-0000-000004030000}"/>
    <hyperlink ref="X388" r:id="rId774" xr:uid="{00000000-0004-0000-0000-000005030000}"/>
    <hyperlink ref="J389" r:id="rId775" xr:uid="{00000000-0004-0000-0000-000006030000}"/>
    <hyperlink ref="X389" r:id="rId776" xr:uid="{00000000-0004-0000-0000-000007030000}"/>
    <hyperlink ref="J390" r:id="rId777" xr:uid="{00000000-0004-0000-0000-000008030000}"/>
    <hyperlink ref="X390" r:id="rId778" xr:uid="{00000000-0004-0000-0000-000009030000}"/>
    <hyperlink ref="J391" r:id="rId779" xr:uid="{00000000-0004-0000-0000-00000A030000}"/>
    <hyperlink ref="X391" r:id="rId780" xr:uid="{00000000-0004-0000-0000-00000B030000}"/>
    <hyperlink ref="J392" r:id="rId781" xr:uid="{00000000-0004-0000-0000-00000C030000}"/>
    <hyperlink ref="X392" r:id="rId782" xr:uid="{00000000-0004-0000-0000-00000D030000}"/>
    <hyperlink ref="J393" r:id="rId783" xr:uid="{00000000-0004-0000-0000-00000E030000}"/>
    <hyperlink ref="X393" r:id="rId784" xr:uid="{00000000-0004-0000-0000-00000F030000}"/>
    <hyperlink ref="J394" r:id="rId785" xr:uid="{00000000-0004-0000-0000-000010030000}"/>
    <hyperlink ref="X394" r:id="rId786" xr:uid="{00000000-0004-0000-0000-000011030000}"/>
    <hyperlink ref="J395" r:id="rId787" xr:uid="{00000000-0004-0000-0000-000012030000}"/>
    <hyperlink ref="X395" r:id="rId788" xr:uid="{00000000-0004-0000-0000-000013030000}"/>
    <hyperlink ref="J396" r:id="rId789" xr:uid="{00000000-0004-0000-0000-000014030000}"/>
    <hyperlink ref="X396" r:id="rId790" xr:uid="{00000000-0004-0000-0000-000015030000}"/>
    <hyperlink ref="J397" r:id="rId791" xr:uid="{00000000-0004-0000-0000-000016030000}"/>
    <hyperlink ref="X397" r:id="rId792" xr:uid="{00000000-0004-0000-0000-000017030000}"/>
    <hyperlink ref="J398" r:id="rId793" xr:uid="{00000000-0004-0000-0000-000018030000}"/>
    <hyperlink ref="X398" r:id="rId794" xr:uid="{00000000-0004-0000-0000-000019030000}"/>
    <hyperlink ref="J399" r:id="rId795" xr:uid="{00000000-0004-0000-0000-00001A030000}"/>
    <hyperlink ref="X399" r:id="rId796" xr:uid="{00000000-0004-0000-0000-00001B030000}"/>
    <hyperlink ref="J400" r:id="rId797" xr:uid="{00000000-0004-0000-0000-00001C030000}"/>
    <hyperlink ref="X400" r:id="rId798" xr:uid="{00000000-0004-0000-0000-00001D030000}"/>
    <hyperlink ref="J401" r:id="rId799" xr:uid="{00000000-0004-0000-0000-00001E030000}"/>
    <hyperlink ref="X401" r:id="rId800" xr:uid="{00000000-0004-0000-0000-00001F030000}"/>
    <hyperlink ref="J402" r:id="rId801" xr:uid="{00000000-0004-0000-0000-000020030000}"/>
    <hyperlink ref="X402" r:id="rId802" xr:uid="{00000000-0004-0000-0000-000021030000}"/>
    <hyperlink ref="J403" r:id="rId803" xr:uid="{00000000-0004-0000-0000-000022030000}"/>
    <hyperlink ref="X403" r:id="rId804" xr:uid="{00000000-0004-0000-0000-000023030000}"/>
    <hyperlink ref="J404" r:id="rId805" xr:uid="{00000000-0004-0000-0000-000024030000}"/>
    <hyperlink ref="X404" r:id="rId806" xr:uid="{00000000-0004-0000-0000-000025030000}"/>
    <hyperlink ref="J405" r:id="rId807" xr:uid="{00000000-0004-0000-0000-000026030000}"/>
    <hyperlink ref="X405" r:id="rId808" xr:uid="{00000000-0004-0000-0000-000027030000}"/>
    <hyperlink ref="J406" r:id="rId809" xr:uid="{00000000-0004-0000-0000-000028030000}"/>
    <hyperlink ref="X406" r:id="rId810" xr:uid="{00000000-0004-0000-0000-000029030000}"/>
    <hyperlink ref="J407" r:id="rId811" xr:uid="{00000000-0004-0000-0000-00002A030000}"/>
    <hyperlink ref="X407" r:id="rId812" xr:uid="{00000000-0004-0000-0000-00002B030000}"/>
    <hyperlink ref="J408" r:id="rId813" xr:uid="{00000000-0004-0000-0000-00002C030000}"/>
    <hyperlink ref="X408" r:id="rId814" xr:uid="{00000000-0004-0000-0000-00002D030000}"/>
    <hyperlink ref="J409" r:id="rId815" xr:uid="{00000000-0004-0000-0000-00002E030000}"/>
    <hyperlink ref="X409" r:id="rId816" xr:uid="{00000000-0004-0000-0000-00002F030000}"/>
    <hyperlink ref="J410" r:id="rId817" xr:uid="{00000000-0004-0000-0000-000030030000}"/>
    <hyperlink ref="X410" r:id="rId818" xr:uid="{00000000-0004-0000-0000-000031030000}"/>
    <hyperlink ref="J411" r:id="rId819" xr:uid="{00000000-0004-0000-0000-000032030000}"/>
    <hyperlink ref="X411" r:id="rId820" xr:uid="{00000000-0004-0000-0000-000033030000}"/>
    <hyperlink ref="J412" r:id="rId821" xr:uid="{00000000-0004-0000-0000-000034030000}"/>
    <hyperlink ref="X412" r:id="rId822" xr:uid="{00000000-0004-0000-0000-000035030000}"/>
    <hyperlink ref="J413" r:id="rId823" xr:uid="{00000000-0004-0000-0000-000036030000}"/>
    <hyperlink ref="X413" r:id="rId824" xr:uid="{00000000-0004-0000-0000-000037030000}"/>
    <hyperlink ref="J414" r:id="rId825" xr:uid="{00000000-0004-0000-0000-000038030000}"/>
    <hyperlink ref="X414" r:id="rId826" xr:uid="{00000000-0004-0000-0000-000039030000}"/>
    <hyperlink ref="J415" r:id="rId827" xr:uid="{00000000-0004-0000-0000-00003A030000}"/>
    <hyperlink ref="X415" r:id="rId828" xr:uid="{00000000-0004-0000-0000-00003B030000}"/>
    <hyperlink ref="J416" r:id="rId829" xr:uid="{00000000-0004-0000-0000-00003C030000}"/>
    <hyperlink ref="X416" r:id="rId830" xr:uid="{00000000-0004-0000-0000-00003D030000}"/>
    <hyperlink ref="J417" r:id="rId831" xr:uid="{00000000-0004-0000-0000-00003E030000}"/>
    <hyperlink ref="X417" r:id="rId832" xr:uid="{00000000-0004-0000-0000-00003F030000}"/>
    <hyperlink ref="J418" r:id="rId833" xr:uid="{00000000-0004-0000-0000-000040030000}"/>
    <hyperlink ref="X418" r:id="rId834" xr:uid="{00000000-0004-0000-0000-000041030000}"/>
    <hyperlink ref="J419" r:id="rId835" xr:uid="{00000000-0004-0000-0000-000042030000}"/>
    <hyperlink ref="X419" r:id="rId836" xr:uid="{00000000-0004-0000-0000-000043030000}"/>
    <hyperlink ref="J420" r:id="rId837" xr:uid="{00000000-0004-0000-0000-000044030000}"/>
    <hyperlink ref="X420" r:id="rId838" xr:uid="{00000000-0004-0000-0000-000045030000}"/>
    <hyperlink ref="J421" r:id="rId839" xr:uid="{00000000-0004-0000-0000-000046030000}"/>
    <hyperlink ref="X421" r:id="rId840" xr:uid="{00000000-0004-0000-0000-000047030000}"/>
    <hyperlink ref="J422" r:id="rId841" xr:uid="{00000000-0004-0000-0000-000048030000}"/>
    <hyperlink ref="X422" r:id="rId842" xr:uid="{00000000-0004-0000-0000-000049030000}"/>
    <hyperlink ref="J423" r:id="rId843" xr:uid="{00000000-0004-0000-0000-00004A030000}"/>
    <hyperlink ref="X423" r:id="rId844" xr:uid="{00000000-0004-0000-0000-00004B030000}"/>
    <hyperlink ref="J424" r:id="rId845" xr:uid="{00000000-0004-0000-0000-00004C030000}"/>
    <hyperlink ref="X424" r:id="rId846" xr:uid="{00000000-0004-0000-0000-00004D030000}"/>
    <hyperlink ref="J425" r:id="rId847" xr:uid="{00000000-0004-0000-0000-00004E030000}"/>
    <hyperlink ref="X425" r:id="rId848" xr:uid="{00000000-0004-0000-0000-00004F030000}"/>
    <hyperlink ref="J426" r:id="rId849" xr:uid="{00000000-0004-0000-0000-000050030000}"/>
    <hyperlink ref="X426" r:id="rId850" xr:uid="{00000000-0004-0000-0000-000051030000}"/>
    <hyperlink ref="J427" r:id="rId851" xr:uid="{00000000-0004-0000-0000-000052030000}"/>
    <hyperlink ref="X427" r:id="rId852" xr:uid="{00000000-0004-0000-0000-000053030000}"/>
    <hyperlink ref="J428" r:id="rId853" xr:uid="{00000000-0004-0000-0000-000054030000}"/>
    <hyperlink ref="X428" r:id="rId854" xr:uid="{00000000-0004-0000-0000-000055030000}"/>
    <hyperlink ref="J429" r:id="rId855" xr:uid="{00000000-0004-0000-0000-000056030000}"/>
    <hyperlink ref="X429" r:id="rId856" xr:uid="{00000000-0004-0000-0000-000057030000}"/>
    <hyperlink ref="J430" r:id="rId857" xr:uid="{00000000-0004-0000-0000-000058030000}"/>
    <hyperlink ref="X430" r:id="rId858" xr:uid="{00000000-0004-0000-0000-000059030000}"/>
    <hyperlink ref="J431" r:id="rId859" xr:uid="{00000000-0004-0000-0000-00005A030000}"/>
    <hyperlink ref="X431" r:id="rId860" xr:uid="{00000000-0004-0000-0000-00005B030000}"/>
    <hyperlink ref="J432" r:id="rId861" xr:uid="{00000000-0004-0000-0000-00005C030000}"/>
    <hyperlink ref="X432" r:id="rId862" xr:uid="{00000000-0004-0000-0000-00005D030000}"/>
    <hyperlink ref="J433" r:id="rId863" xr:uid="{00000000-0004-0000-0000-00005E030000}"/>
    <hyperlink ref="X433" r:id="rId864" xr:uid="{00000000-0004-0000-0000-00005F030000}"/>
    <hyperlink ref="J434" r:id="rId865" xr:uid="{00000000-0004-0000-0000-000060030000}"/>
    <hyperlink ref="X434" r:id="rId866" xr:uid="{00000000-0004-0000-0000-000061030000}"/>
    <hyperlink ref="J435" r:id="rId867" xr:uid="{00000000-0004-0000-0000-000062030000}"/>
    <hyperlink ref="X435" r:id="rId868" xr:uid="{00000000-0004-0000-0000-000063030000}"/>
    <hyperlink ref="J436" r:id="rId869" xr:uid="{00000000-0004-0000-0000-000064030000}"/>
    <hyperlink ref="X436" r:id="rId870" xr:uid="{00000000-0004-0000-0000-000065030000}"/>
    <hyperlink ref="J437" r:id="rId871" xr:uid="{00000000-0004-0000-0000-000066030000}"/>
    <hyperlink ref="X437" r:id="rId872" xr:uid="{00000000-0004-0000-0000-000067030000}"/>
    <hyperlink ref="J438" r:id="rId873" xr:uid="{00000000-0004-0000-0000-000068030000}"/>
    <hyperlink ref="X438" r:id="rId874" xr:uid="{00000000-0004-0000-0000-000069030000}"/>
    <hyperlink ref="J439" r:id="rId875" xr:uid="{00000000-0004-0000-0000-00006A030000}"/>
    <hyperlink ref="X439" r:id="rId876" xr:uid="{00000000-0004-0000-0000-00006B030000}"/>
    <hyperlink ref="J440" r:id="rId877" xr:uid="{00000000-0004-0000-0000-00006C030000}"/>
    <hyperlink ref="X440" r:id="rId878" xr:uid="{00000000-0004-0000-0000-00006D030000}"/>
    <hyperlink ref="J441" r:id="rId879" xr:uid="{00000000-0004-0000-0000-00006E030000}"/>
    <hyperlink ref="X441" r:id="rId880" xr:uid="{00000000-0004-0000-0000-00006F030000}"/>
    <hyperlink ref="J442" r:id="rId881" xr:uid="{00000000-0004-0000-0000-000070030000}"/>
    <hyperlink ref="X442" r:id="rId882" xr:uid="{00000000-0004-0000-0000-000071030000}"/>
    <hyperlink ref="J443" r:id="rId883" xr:uid="{00000000-0004-0000-0000-000072030000}"/>
    <hyperlink ref="X443" r:id="rId884" xr:uid="{00000000-0004-0000-0000-000073030000}"/>
    <hyperlink ref="J444" r:id="rId885" xr:uid="{00000000-0004-0000-0000-000074030000}"/>
    <hyperlink ref="X444" r:id="rId886" xr:uid="{00000000-0004-0000-0000-000075030000}"/>
    <hyperlink ref="J445" r:id="rId887" xr:uid="{00000000-0004-0000-0000-000076030000}"/>
    <hyperlink ref="X445" r:id="rId888" xr:uid="{00000000-0004-0000-0000-000077030000}"/>
    <hyperlink ref="J446" r:id="rId889" xr:uid="{00000000-0004-0000-0000-000078030000}"/>
    <hyperlink ref="X446" r:id="rId890" xr:uid="{00000000-0004-0000-0000-000079030000}"/>
    <hyperlink ref="J447" r:id="rId891" xr:uid="{00000000-0004-0000-0000-00007A030000}"/>
    <hyperlink ref="X447" r:id="rId892" xr:uid="{00000000-0004-0000-0000-00007B030000}"/>
    <hyperlink ref="J448" r:id="rId893" xr:uid="{00000000-0004-0000-0000-00007C030000}"/>
    <hyperlink ref="X448" r:id="rId894" xr:uid="{00000000-0004-0000-0000-00007D030000}"/>
    <hyperlink ref="J449" r:id="rId895" xr:uid="{00000000-0004-0000-0000-00007E030000}"/>
    <hyperlink ref="X449" r:id="rId896" xr:uid="{00000000-0004-0000-0000-00007F030000}"/>
    <hyperlink ref="J450" r:id="rId897" xr:uid="{00000000-0004-0000-0000-000080030000}"/>
    <hyperlink ref="X450" r:id="rId898" xr:uid="{00000000-0004-0000-0000-000081030000}"/>
    <hyperlink ref="J451" r:id="rId899" xr:uid="{00000000-0004-0000-0000-000082030000}"/>
    <hyperlink ref="X451" r:id="rId900" xr:uid="{00000000-0004-0000-0000-000083030000}"/>
    <hyperlink ref="J452" r:id="rId901" xr:uid="{00000000-0004-0000-0000-000084030000}"/>
    <hyperlink ref="X452" r:id="rId902" xr:uid="{00000000-0004-0000-0000-000085030000}"/>
    <hyperlink ref="J453" r:id="rId903" xr:uid="{00000000-0004-0000-0000-000086030000}"/>
    <hyperlink ref="X453" r:id="rId904" xr:uid="{00000000-0004-0000-0000-000087030000}"/>
    <hyperlink ref="J454" r:id="rId905" xr:uid="{00000000-0004-0000-0000-000088030000}"/>
    <hyperlink ref="X454" r:id="rId906" xr:uid="{00000000-0004-0000-0000-000089030000}"/>
    <hyperlink ref="J455" r:id="rId907" xr:uid="{00000000-0004-0000-0000-00008A030000}"/>
    <hyperlink ref="X455" r:id="rId908" xr:uid="{00000000-0004-0000-0000-00008B030000}"/>
    <hyperlink ref="J456" r:id="rId909" xr:uid="{00000000-0004-0000-0000-00008C030000}"/>
    <hyperlink ref="X456" r:id="rId910" xr:uid="{00000000-0004-0000-0000-00008D030000}"/>
    <hyperlink ref="J457" r:id="rId911" xr:uid="{00000000-0004-0000-0000-00008E030000}"/>
    <hyperlink ref="X457" r:id="rId912" xr:uid="{00000000-0004-0000-0000-00008F030000}"/>
    <hyperlink ref="J458" r:id="rId913" xr:uid="{00000000-0004-0000-0000-000090030000}"/>
    <hyperlink ref="X458" r:id="rId914" xr:uid="{00000000-0004-0000-0000-000091030000}"/>
    <hyperlink ref="J459" r:id="rId915" xr:uid="{00000000-0004-0000-0000-000092030000}"/>
    <hyperlink ref="X459" r:id="rId916" xr:uid="{00000000-0004-0000-0000-000093030000}"/>
    <hyperlink ref="J460" r:id="rId917" xr:uid="{00000000-0004-0000-0000-000094030000}"/>
    <hyperlink ref="X460" r:id="rId918" xr:uid="{00000000-0004-0000-0000-000095030000}"/>
    <hyperlink ref="J461" r:id="rId919" xr:uid="{00000000-0004-0000-0000-000096030000}"/>
    <hyperlink ref="X461" r:id="rId920" xr:uid="{00000000-0004-0000-0000-000097030000}"/>
    <hyperlink ref="J462" r:id="rId921" xr:uid="{00000000-0004-0000-0000-000098030000}"/>
    <hyperlink ref="X462" r:id="rId922" xr:uid="{00000000-0004-0000-0000-000099030000}"/>
    <hyperlink ref="J463" r:id="rId923" xr:uid="{00000000-0004-0000-0000-00009A030000}"/>
    <hyperlink ref="X463" r:id="rId924" xr:uid="{00000000-0004-0000-0000-00009B030000}"/>
    <hyperlink ref="J464" r:id="rId925" xr:uid="{00000000-0004-0000-0000-00009C030000}"/>
    <hyperlink ref="X464" r:id="rId926" xr:uid="{00000000-0004-0000-0000-00009D030000}"/>
    <hyperlink ref="J465" r:id="rId927" xr:uid="{00000000-0004-0000-0000-00009E030000}"/>
    <hyperlink ref="X465" r:id="rId928" xr:uid="{00000000-0004-0000-0000-00009F030000}"/>
    <hyperlink ref="J466" r:id="rId929" xr:uid="{00000000-0004-0000-0000-0000A0030000}"/>
    <hyperlink ref="X466" r:id="rId930" xr:uid="{00000000-0004-0000-0000-0000A1030000}"/>
    <hyperlink ref="J467" r:id="rId931" xr:uid="{00000000-0004-0000-0000-0000A2030000}"/>
    <hyperlink ref="X467" r:id="rId932" xr:uid="{00000000-0004-0000-0000-0000A3030000}"/>
    <hyperlink ref="J468" r:id="rId933" xr:uid="{00000000-0004-0000-0000-0000A4030000}"/>
    <hyperlink ref="X468" r:id="rId934" xr:uid="{00000000-0004-0000-0000-0000A5030000}"/>
    <hyperlink ref="J469" r:id="rId935" xr:uid="{00000000-0004-0000-0000-0000A6030000}"/>
    <hyperlink ref="X469" r:id="rId936" xr:uid="{00000000-0004-0000-0000-0000A7030000}"/>
    <hyperlink ref="J470" r:id="rId937" xr:uid="{00000000-0004-0000-0000-0000A8030000}"/>
    <hyperlink ref="X470" r:id="rId938" xr:uid="{00000000-0004-0000-0000-0000A9030000}"/>
    <hyperlink ref="J471" r:id="rId939" xr:uid="{00000000-0004-0000-0000-0000AA030000}"/>
    <hyperlink ref="X471" r:id="rId940" xr:uid="{00000000-0004-0000-0000-0000AB030000}"/>
    <hyperlink ref="J472" r:id="rId941" xr:uid="{00000000-0004-0000-0000-0000AC030000}"/>
    <hyperlink ref="X472" r:id="rId942" xr:uid="{00000000-0004-0000-0000-0000AD030000}"/>
    <hyperlink ref="J473" r:id="rId943" xr:uid="{00000000-0004-0000-0000-0000AE030000}"/>
    <hyperlink ref="X473" r:id="rId944" xr:uid="{00000000-0004-0000-0000-0000AF030000}"/>
    <hyperlink ref="J474" r:id="rId945" xr:uid="{00000000-0004-0000-0000-0000B0030000}"/>
    <hyperlink ref="X474" r:id="rId946" xr:uid="{00000000-0004-0000-0000-0000B1030000}"/>
    <hyperlink ref="J475" r:id="rId947" xr:uid="{00000000-0004-0000-0000-0000B2030000}"/>
    <hyperlink ref="X475" r:id="rId948" xr:uid="{00000000-0004-0000-0000-0000B3030000}"/>
    <hyperlink ref="J476" r:id="rId949" xr:uid="{00000000-0004-0000-0000-0000B4030000}"/>
    <hyperlink ref="X476" r:id="rId950" xr:uid="{00000000-0004-0000-0000-0000B5030000}"/>
    <hyperlink ref="J477" r:id="rId951" xr:uid="{00000000-0004-0000-0000-0000B6030000}"/>
    <hyperlink ref="X477" r:id="rId952" xr:uid="{00000000-0004-0000-0000-0000B7030000}"/>
    <hyperlink ref="J478" r:id="rId953" xr:uid="{00000000-0004-0000-0000-0000B8030000}"/>
    <hyperlink ref="X478" r:id="rId954" xr:uid="{00000000-0004-0000-0000-0000B9030000}"/>
    <hyperlink ref="J479" r:id="rId955" xr:uid="{00000000-0004-0000-0000-0000BA030000}"/>
    <hyperlink ref="X479" r:id="rId956" xr:uid="{00000000-0004-0000-0000-0000BB030000}"/>
    <hyperlink ref="J480" r:id="rId957" xr:uid="{00000000-0004-0000-0000-0000BC030000}"/>
    <hyperlink ref="X480" r:id="rId958" xr:uid="{00000000-0004-0000-0000-0000BD030000}"/>
    <hyperlink ref="J481" r:id="rId959" xr:uid="{00000000-0004-0000-0000-0000BE030000}"/>
    <hyperlink ref="X481" r:id="rId960" xr:uid="{00000000-0004-0000-0000-0000BF030000}"/>
    <hyperlink ref="J482" r:id="rId961" xr:uid="{00000000-0004-0000-0000-0000C0030000}"/>
    <hyperlink ref="X482" r:id="rId962" xr:uid="{00000000-0004-0000-0000-0000C1030000}"/>
    <hyperlink ref="J483" r:id="rId963" xr:uid="{00000000-0004-0000-0000-0000C2030000}"/>
    <hyperlink ref="X483" r:id="rId964" xr:uid="{00000000-0004-0000-0000-0000C3030000}"/>
    <hyperlink ref="J484" r:id="rId965" xr:uid="{00000000-0004-0000-0000-0000C4030000}"/>
    <hyperlink ref="X484" r:id="rId966" xr:uid="{00000000-0004-0000-0000-0000C5030000}"/>
    <hyperlink ref="J485" r:id="rId967" xr:uid="{00000000-0004-0000-0000-0000C6030000}"/>
    <hyperlink ref="X485" r:id="rId968" xr:uid="{00000000-0004-0000-0000-0000C7030000}"/>
    <hyperlink ref="J486" r:id="rId969" xr:uid="{00000000-0004-0000-0000-0000C8030000}"/>
    <hyperlink ref="X486" r:id="rId970" xr:uid="{00000000-0004-0000-0000-0000C9030000}"/>
    <hyperlink ref="J487" r:id="rId971" xr:uid="{00000000-0004-0000-0000-0000CA030000}"/>
    <hyperlink ref="X487" r:id="rId972" xr:uid="{00000000-0004-0000-0000-0000CB030000}"/>
    <hyperlink ref="J488" r:id="rId973" xr:uid="{00000000-0004-0000-0000-0000CC030000}"/>
    <hyperlink ref="X488" r:id="rId974" xr:uid="{00000000-0004-0000-0000-0000CD030000}"/>
    <hyperlink ref="J489" r:id="rId975" xr:uid="{00000000-0004-0000-0000-0000CE030000}"/>
    <hyperlink ref="X489" r:id="rId976" xr:uid="{00000000-0004-0000-0000-0000CF030000}"/>
    <hyperlink ref="J490" r:id="rId977" xr:uid="{00000000-0004-0000-0000-0000D0030000}"/>
    <hyperlink ref="X490" r:id="rId978" xr:uid="{00000000-0004-0000-0000-0000D1030000}"/>
    <hyperlink ref="J491" r:id="rId979" xr:uid="{00000000-0004-0000-0000-0000D2030000}"/>
    <hyperlink ref="X491" r:id="rId980" xr:uid="{00000000-0004-0000-0000-0000D3030000}"/>
    <hyperlink ref="J492" r:id="rId981" xr:uid="{00000000-0004-0000-0000-0000D4030000}"/>
    <hyperlink ref="X492" r:id="rId982" xr:uid="{00000000-0004-0000-0000-0000D5030000}"/>
    <hyperlink ref="J493" r:id="rId983" xr:uid="{00000000-0004-0000-0000-0000D6030000}"/>
    <hyperlink ref="X493" r:id="rId984" xr:uid="{00000000-0004-0000-0000-0000D7030000}"/>
    <hyperlink ref="J494" r:id="rId985" xr:uid="{00000000-0004-0000-0000-0000D8030000}"/>
    <hyperlink ref="X494" r:id="rId986" xr:uid="{00000000-0004-0000-0000-0000D9030000}"/>
    <hyperlink ref="J495" r:id="rId987" xr:uid="{00000000-0004-0000-0000-0000DA030000}"/>
    <hyperlink ref="X495" r:id="rId988" xr:uid="{00000000-0004-0000-0000-0000DB030000}"/>
    <hyperlink ref="J496" r:id="rId989" xr:uid="{00000000-0004-0000-0000-0000DC030000}"/>
    <hyperlink ref="X496" r:id="rId990" xr:uid="{00000000-0004-0000-0000-0000DD030000}"/>
    <hyperlink ref="J497" r:id="rId991" xr:uid="{00000000-0004-0000-0000-0000DE030000}"/>
    <hyperlink ref="X497" r:id="rId992" xr:uid="{00000000-0004-0000-0000-0000DF030000}"/>
    <hyperlink ref="J498" r:id="rId993" xr:uid="{00000000-0004-0000-0000-0000E0030000}"/>
    <hyperlink ref="X498" r:id="rId994" xr:uid="{00000000-0004-0000-0000-0000E1030000}"/>
    <hyperlink ref="J499" r:id="rId995" xr:uid="{00000000-0004-0000-0000-0000E2030000}"/>
    <hyperlink ref="X499" r:id="rId996" xr:uid="{00000000-0004-0000-0000-0000E3030000}"/>
    <hyperlink ref="J500" r:id="rId997" xr:uid="{00000000-0004-0000-0000-0000E4030000}"/>
    <hyperlink ref="X500" r:id="rId998" xr:uid="{00000000-0004-0000-0000-0000E5030000}"/>
    <hyperlink ref="J501" r:id="rId999" xr:uid="{00000000-0004-0000-0000-0000E6030000}"/>
    <hyperlink ref="X501" r:id="rId1000" xr:uid="{00000000-0004-0000-0000-0000E7030000}"/>
    <hyperlink ref="J502" r:id="rId1001" xr:uid="{00000000-0004-0000-0000-0000E8030000}"/>
    <hyperlink ref="X502" r:id="rId1002" xr:uid="{00000000-0004-0000-0000-0000E9030000}"/>
    <hyperlink ref="J503" r:id="rId1003" xr:uid="{00000000-0004-0000-0000-0000EA030000}"/>
    <hyperlink ref="X503" r:id="rId1004" xr:uid="{00000000-0004-0000-0000-0000EB030000}"/>
    <hyperlink ref="J504" r:id="rId1005" xr:uid="{00000000-0004-0000-0000-0000EC030000}"/>
    <hyperlink ref="X504" r:id="rId1006" xr:uid="{00000000-0004-0000-0000-0000ED030000}"/>
    <hyperlink ref="J505" r:id="rId1007" xr:uid="{00000000-0004-0000-0000-0000EE030000}"/>
    <hyperlink ref="X505" r:id="rId1008" xr:uid="{00000000-0004-0000-0000-0000EF030000}"/>
    <hyperlink ref="J506" r:id="rId1009" xr:uid="{00000000-0004-0000-0000-0000F0030000}"/>
    <hyperlink ref="X506" r:id="rId1010" xr:uid="{00000000-0004-0000-0000-0000F1030000}"/>
    <hyperlink ref="J507" r:id="rId1011" xr:uid="{00000000-0004-0000-0000-0000F2030000}"/>
    <hyperlink ref="X507" r:id="rId1012" xr:uid="{00000000-0004-0000-0000-0000F3030000}"/>
    <hyperlink ref="J508" r:id="rId1013" xr:uid="{00000000-0004-0000-0000-0000F4030000}"/>
    <hyperlink ref="X508" r:id="rId1014" xr:uid="{00000000-0004-0000-0000-0000F5030000}"/>
    <hyperlink ref="J509" r:id="rId1015" xr:uid="{00000000-0004-0000-0000-0000F6030000}"/>
    <hyperlink ref="X509" r:id="rId1016" xr:uid="{00000000-0004-0000-0000-0000F7030000}"/>
    <hyperlink ref="J510" r:id="rId1017" xr:uid="{00000000-0004-0000-0000-0000F8030000}"/>
    <hyperlink ref="X510" r:id="rId1018" xr:uid="{00000000-0004-0000-0000-0000F9030000}"/>
    <hyperlink ref="J511" r:id="rId1019" xr:uid="{00000000-0004-0000-0000-0000FA030000}"/>
    <hyperlink ref="X511" r:id="rId1020" xr:uid="{00000000-0004-0000-0000-0000FB030000}"/>
    <hyperlink ref="J512" r:id="rId1021" xr:uid="{00000000-0004-0000-0000-0000FC030000}"/>
    <hyperlink ref="X512" r:id="rId1022" xr:uid="{00000000-0004-0000-0000-0000FD030000}"/>
    <hyperlink ref="J513" r:id="rId1023" xr:uid="{00000000-0004-0000-0000-0000FE030000}"/>
    <hyperlink ref="X513" r:id="rId1024" xr:uid="{00000000-0004-0000-0000-0000FF030000}"/>
    <hyperlink ref="J514" r:id="rId1025" xr:uid="{00000000-0004-0000-0000-000000040000}"/>
    <hyperlink ref="X514" r:id="rId1026" xr:uid="{00000000-0004-0000-0000-000001040000}"/>
    <hyperlink ref="J515" r:id="rId1027" xr:uid="{00000000-0004-0000-0000-000002040000}"/>
    <hyperlink ref="X515" r:id="rId1028" xr:uid="{00000000-0004-0000-0000-000003040000}"/>
    <hyperlink ref="J516" r:id="rId1029" xr:uid="{00000000-0004-0000-0000-000004040000}"/>
    <hyperlink ref="X516" r:id="rId1030" xr:uid="{00000000-0004-0000-0000-000005040000}"/>
    <hyperlink ref="J517" r:id="rId1031" xr:uid="{00000000-0004-0000-0000-000006040000}"/>
    <hyperlink ref="X517" r:id="rId1032" xr:uid="{00000000-0004-0000-0000-000007040000}"/>
    <hyperlink ref="J518" r:id="rId1033" xr:uid="{00000000-0004-0000-0000-000008040000}"/>
    <hyperlink ref="X518" r:id="rId1034" xr:uid="{00000000-0004-0000-0000-000009040000}"/>
    <hyperlink ref="J519" r:id="rId1035" xr:uid="{00000000-0004-0000-0000-00000A040000}"/>
    <hyperlink ref="X519" r:id="rId1036" xr:uid="{00000000-0004-0000-0000-00000B040000}"/>
    <hyperlink ref="J520" r:id="rId1037" xr:uid="{00000000-0004-0000-0000-00000C040000}"/>
    <hyperlink ref="X520" r:id="rId1038" xr:uid="{00000000-0004-0000-0000-00000D040000}"/>
    <hyperlink ref="J521" r:id="rId1039" xr:uid="{00000000-0004-0000-0000-00000E040000}"/>
    <hyperlink ref="X521" r:id="rId1040" xr:uid="{00000000-0004-0000-0000-00000F040000}"/>
    <hyperlink ref="J522" r:id="rId1041" xr:uid="{00000000-0004-0000-0000-000010040000}"/>
    <hyperlink ref="X522" r:id="rId1042" xr:uid="{00000000-0004-0000-0000-000011040000}"/>
    <hyperlink ref="J523" r:id="rId1043" xr:uid="{00000000-0004-0000-0000-000012040000}"/>
    <hyperlink ref="X523" r:id="rId1044" xr:uid="{00000000-0004-0000-0000-000013040000}"/>
    <hyperlink ref="J524" r:id="rId1045" xr:uid="{00000000-0004-0000-0000-000014040000}"/>
    <hyperlink ref="X524" r:id="rId1046" xr:uid="{00000000-0004-0000-0000-000015040000}"/>
    <hyperlink ref="J525" r:id="rId1047" xr:uid="{00000000-0004-0000-0000-000016040000}"/>
    <hyperlink ref="X525" r:id="rId1048" xr:uid="{00000000-0004-0000-0000-000017040000}"/>
    <hyperlink ref="J526" r:id="rId1049" xr:uid="{00000000-0004-0000-0000-000018040000}"/>
    <hyperlink ref="X526" r:id="rId1050" xr:uid="{00000000-0004-0000-0000-000019040000}"/>
    <hyperlink ref="J527" r:id="rId1051" xr:uid="{00000000-0004-0000-0000-00001A040000}"/>
    <hyperlink ref="X527" r:id="rId1052" xr:uid="{00000000-0004-0000-0000-00001B040000}"/>
    <hyperlink ref="J528" r:id="rId1053" xr:uid="{00000000-0004-0000-0000-00001C040000}"/>
    <hyperlink ref="X528" r:id="rId1054" xr:uid="{00000000-0004-0000-0000-00001D040000}"/>
    <hyperlink ref="J529" r:id="rId1055" xr:uid="{00000000-0004-0000-0000-00001E040000}"/>
    <hyperlink ref="X529" r:id="rId1056" xr:uid="{00000000-0004-0000-0000-00001F040000}"/>
    <hyperlink ref="J530" r:id="rId1057" xr:uid="{00000000-0004-0000-0000-000020040000}"/>
    <hyperlink ref="X530" r:id="rId1058" xr:uid="{00000000-0004-0000-0000-000021040000}"/>
    <hyperlink ref="J531" r:id="rId1059" xr:uid="{00000000-0004-0000-0000-000022040000}"/>
    <hyperlink ref="X531" r:id="rId1060" xr:uid="{00000000-0004-0000-0000-000023040000}"/>
    <hyperlink ref="J532" r:id="rId1061" xr:uid="{00000000-0004-0000-0000-000024040000}"/>
    <hyperlink ref="X532" r:id="rId1062" xr:uid="{00000000-0004-0000-0000-000025040000}"/>
    <hyperlink ref="J533" r:id="rId1063" xr:uid="{00000000-0004-0000-0000-000026040000}"/>
    <hyperlink ref="X533" r:id="rId1064" xr:uid="{00000000-0004-0000-0000-000027040000}"/>
    <hyperlink ref="J534" r:id="rId1065" xr:uid="{00000000-0004-0000-0000-000028040000}"/>
    <hyperlink ref="X534" r:id="rId1066" xr:uid="{00000000-0004-0000-0000-000029040000}"/>
    <hyperlink ref="J535" r:id="rId1067" xr:uid="{00000000-0004-0000-0000-00002A040000}"/>
    <hyperlink ref="X535" r:id="rId1068" xr:uid="{00000000-0004-0000-0000-00002B040000}"/>
    <hyperlink ref="J536" r:id="rId1069" xr:uid="{00000000-0004-0000-0000-00002C040000}"/>
    <hyperlink ref="X536" r:id="rId1070" xr:uid="{00000000-0004-0000-0000-00002D040000}"/>
    <hyperlink ref="J537" r:id="rId1071" xr:uid="{00000000-0004-0000-0000-00002E040000}"/>
    <hyperlink ref="X537" r:id="rId1072" xr:uid="{00000000-0004-0000-0000-00002F040000}"/>
    <hyperlink ref="J538" r:id="rId1073" xr:uid="{00000000-0004-0000-0000-000030040000}"/>
    <hyperlink ref="X538" r:id="rId1074" xr:uid="{00000000-0004-0000-0000-000031040000}"/>
    <hyperlink ref="J539" r:id="rId1075" xr:uid="{00000000-0004-0000-0000-000032040000}"/>
    <hyperlink ref="X539" r:id="rId1076" xr:uid="{00000000-0004-0000-0000-000033040000}"/>
    <hyperlink ref="J540" r:id="rId1077" xr:uid="{00000000-0004-0000-0000-000034040000}"/>
    <hyperlink ref="X540" r:id="rId1078" xr:uid="{00000000-0004-0000-0000-000035040000}"/>
    <hyperlink ref="J541" r:id="rId1079" xr:uid="{00000000-0004-0000-0000-000036040000}"/>
    <hyperlink ref="X541" r:id="rId1080" xr:uid="{00000000-0004-0000-0000-000037040000}"/>
    <hyperlink ref="J542" r:id="rId1081" xr:uid="{00000000-0004-0000-0000-000038040000}"/>
    <hyperlink ref="X542" r:id="rId1082" xr:uid="{00000000-0004-0000-0000-000039040000}"/>
    <hyperlink ref="J543" r:id="rId1083" xr:uid="{00000000-0004-0000-0000-00003A040000}"/>
    <hyperlink ref="X543" r:id="rId1084" xr:uid="{00000000-0004-0000-0000-00003B040000}"/>
    <hyperlink ref="J544" r:id="rId1085" xr:uid="{00000000-0004-0000-0000-00003C040000}"/>
    <hyperlink ref="X544" r:id="rId1086" xr:uid="{00000000-0004-0000-0000-00003D040000}"/>
    <hyperlink ref="J545" r:id="rId1087" xr:uid="{00000000-0004-0000-0000-00003E040000}"/>
    <hyperlink ref="X545" r:id="rId1088" xr:uid="{00000000-0004-0000-0000-00003F040000}"/>
    <hyperlink ref="J546" r:id="rId1089" xr:uid="{00000000-0004-0000-0000-000040040000}"/>
    <hyperlink ref="X546" r:id="rId1090" xr:uid="{00000000-0004-0000-0000-000041040000}"/>
    <hyperlink ref="J547" r:id="rId1091" xr:uid="{00000000-0004-0000-0000-000042040000}"/>
    <hyperlink ref="X547" r:id="rId1092" xr:uid="{00000000-0004-0000-0000-000043040000}"/>
    <hyperlink ref="J548" r:id="rId1093" xr:uid="{00000000-0004-0000-0000-000044040000}"/>
    <hyperlink ref="X548" r:id="rId1094" xr:uid="{00000000-0004-0000-0000-000045040000}"/>
    <hyperlink ref="J549" r:id="rId1095" xr:uid="{00000000-0004-0000-0000-000046040000}"/>
    <hyperlink ref="X549" r:id="rId1096" xr:uid="{00000000-0004-0000-0000-000047040000}"/>
    <hyperlink ref="J550" r:id="rId1097" xr:uid="{00000000-0004-0000-0000-000048040000}"/>
    <hyperlink ref="X550" r:id="rId1098" xr:uid="{00000000-0004-0000-0000-000049040000}"/>
    <hyperlink ref="J551" r:id="rId1099" xr:uid="{00000000-0004-0000-0000-00004A040000}"/>
    <hyperlink ref="X551" r:id="rId1100" xr:uid="{00000000-0004-0000-0000-00004B040000}"/>
    <hyperlink ref="J552" r:id="rId1101" xr:uid="{00000000-0004-0000-0000-00004C040000}"/>
    <hyperlink ref="X552" r:id="rId1102" xr:uid="{00000000-0004-0000-0000-00004D040000}"/>
    <hyperlink ref="J553" r:id="rId1103" xr:uid="{00000000-0004-0000-0000-00004E040000}"/>
    <hyperlink ref="X553" r:id="rId1104" xr:uid="{00000000-0004-0000-0000-00004F040000}"/>
    <hyperlink ref="J554" r:id="rId1105" xr:uid="{00000000-0004-0000-0000-000050040000}"/>
    <hyperlink ref="X554" r:id="rId1106" xr:uid="{00000000-0004-0000-0000-000051040000}"/>
    <hyperlink ref="J555" r:id="rId1107" xr:uid="{00000000-0004-0000-0000-000052040000}"/>
    <hyperlink ref="X555" r:id="rId1108" xr:uid="{00000000-0004-0000-0000-000053040000}"/>
    <hyperlink ref="J556" r:id="rId1109" xr:uid="{00000000-0004-0000-0000-000054040000}"/>
    <hyperlink ref="X556" r:id="rId1110" xr:uid="{00000000-0004-0000-0000-000055040000}"/>
    <hyperlink ref="J557" r:id="rId1111" xr:uid="{00000000-0004-0000-0000-000056040000}"/>
    <hyperlink ref="X557" r:id="rId1112" xr:uid="{00000000-0004-0000-0000-000057040000}"/>
    <hyperlink ref="J558" r:id="rId1113" xr:uid="{00000000-0004-0000-0000-000058040000}"/>
    <hyperlink ref="X558" r:id="rId1114" xr:uid="{00000000-0004-0000-0000-000059040000}"/>
    <hyperlink ref="J559" r:id="rId1115" xr:uid="{00000000-0004-0000-0000-00005A040000}"/>
    <hyperlink ref="X559" r:id="rId1116" xr:uid="{00000000-0004-0000-0000-00005B040000}"/>
    <hyperlink ref="J560" r:id="rId1117" xr:uid="{00000000-0004-0000-0000-00005C040000}"/>
    <hyperlink ref="X560" r:id="rId1118" xr:uid="{00000000-0004-0000-0000-00005D040000}"/>
    <hyperlink ref="J561" r:id="rId1119" xr:uid="{00000000-0004-0000-0000-00005E040000}"/>
    <hyperlink ref="X561" r:id="rId1120" xr:uid="{00000000-0004-0000-0000-00005F040000}"/>
    <hyperlink ref="J562" r:id="rId1121" xr:uid="{00000000-0004-0000-0000-000060040000}"/>
    <hyperlink ref="X562" r:id="rId1122" xr:uid="{00000000-0004-0000-0000-000061040000}"/>
    <hyperlink ref="J563" r:id="rId1123" xr:uid="{00000000-0004-0000-0000-000062040000}"/>
    <hyperlink ref="X563" r:id="rId1124" xr:uid="{00000000-0004-0000-0000-000063040000}"/>
    <hyperlink ref="J564" r:id="rId1125" xr:uid="{00000000-0004-0000-0000-000064040000}"/>
    <hyperlink ref="X564" r:id="rId1126" xr:uid="{00000000-0004-0000-0000-000065040000}"/>
    <hyperlink ref="J565" r:id="rId1127" xr:uid="{00000000-0004-0000-0000-000066040000}"/>
    <hyperlink ref="X565" r:id="rId1128" xr:uid="{00000000-0004-0000-0000-000067040000}"/>
    <hyperlink ref="J566" r:id="rId1129" xr:uid="{00000000-0004-0000-0000-000068040000}"/>
    <hyperlink ref="X566" r:id="rId1130" xr:uid="{00000000-0004-0000-0000-000069040000}"/>
    <hyperlink ref="J567" r:id="rId1131" xr:uid="{00000000-0004-0000-0000-00006A040000}"/>
    <hyperlink ref="X567" r:id="rId1132" xr:uid="{00000000-0004-0000-0000-00006B040000}"/>
    <hyperlink ref="J568" r:id="rId1133" xr:uid="{00000000-0004-0000-0000-00006C040000}"/>
    <hyperlink ref="X568" r:id="rId1134" xr:uid="{00000000-0004-0000-0000-00006D040000}"/>
    <hyperlink ref="J569" r:id="rId1135" xr:uid="{00000000-0004-0000-0000-00006E040000}"/>
    <hyperlink ref="X569" r:id="rId1136" xr:uid="{00000000-0004-0000-0000-00006F040000}"/>
    <hyperlink ref="J570" r:id="rId1137" xr:uid="{00000000-0004-0000-0000-000070040000}"/>
    <hyperlink ref="X570" r:id="rId1138" xr:uid="{00000000-0004-0000-0000-000071040000}"/>
    <hyperlink ref="J571" r:id="rId1139" xr:uid="{00000000-0004-0000-0000-000072040000}"/>
    <hyperlink ref="X571" r:id="rId1140" xr:uid="{00000000-0004-0000-0000-000073040000}"/>
    <hyperlink ref="J572" r:id="rId1141" xr:uid="{00000000-0004-0000-0000-000074040000}"/>
    <hyperlink ref="X572" r:id="rId1142" xr:uid="{00000000-0004-0000-0000-000075040000}"/>
    <hyperlink ref="J573" r:id="rId1143" xr:uid="{00000000-0004-0000-0000-000076040000}"/>
    <hyperlink ref="X573" r:id="rId1144" xr:uid="{00000000-0004-0000-0000-000077040000}"/>
    <hyperlink ref="J574" r:id="rId1145" xr:uid="{00000000-0004-0000-0000-000078040000}"/>
    <hyperlink ref="X574" r:id="rId1146" xr:uid="{00000000-0004-0000-0000-000079040000}"/>
    <hyperlink ref="J575" r:id="rId1147" xr:uid="{00000000-0004-0000-0000-00007A040000}"/>
    <hyperlink ref="X575" r:id="rId1148" xr:uid="{00000000-0004-0000-0000-00007B040000}"/>
    <hyperlink ref="J576" r:id="rId1149" xr:uid="{00000000-0004-0000-0000-00007C040000}"/>
    <hyperlink ref="X576" r:id="rId1150" xr:uid="{00000000-0004-0000-0000-00007D040000}"/>
    <hyperlink ref="J577" r:id="rId1151" xr:uid="{00000000-0004-0000-0000-00007E040000}"/>
    <hyperlink ref="X577" r:id="rId1152" xr:uid="{00000000-0004-0000-0000-00007F040000}"/>
    <hyperlink ref="J578" r:id="rId1153" xr:uid="{00000000-0004-0000-0000-000080040000}"/>
    <hyperlink ref="X578" r:id="rId1154" xr:uid="{00000000-0004-0000-0000-000081040000}"/>
    <hyperlink ref="J579" r:id="rId1155" xr:uid="{00000000-0004-0000-0000-000082040000}"/>
    <hyperlink ref="X579" r:id="rId1156" xr:uid="{00000000-0004-0000-0000-000083040000}"/>
    <hyperlink ref="J580" r:id="rId1157" xr:uid="{00000000-0004-0000-0000-000084040000}"/>
    <hyperlink ref="X580" r:id="rId1158" xr:uid="{00000000-0004-0000-0000-000085040000}"/>
    <hyperlink ref="J581" r:id="rId1159" xr:uid="{00000000-0004-0000-0000-000086040000}"/>
    <hyperlink ref="X581" r:id="rId1160" xr:uid="{00000000-0004-0000-0000-000087040000}"/>
    <hyperlink ref="J582" r:id="rId1161" xr:uid="{00000000-0004-0000-0000-000088040000}"/>
    <hyperlink ref="X582" r:id="rId1162" xr:uid="{00000000-0004-0000-0000-000089040000}"/>
    <hyperlink ref="J583" r:id="rId1163" xr:uid="{00000000-0004-0000-0000-00008A040000}"/>
    <hyperlink ref="X583" r:id="rId1164" xr:uid="{00000000-0004-0000-0000-00008B040000}"/>
    <hyperlink ref="J584" r:id="rId1165" xr:uid="{00000000-0004-0000-0000-00008C040000}"/>
    <hyperlink ref="X584" r:id="rId1166" xr:uid="{00000000-0004-0000-0000-00008D040000}"/>
    <hyperlink ref="J585" r:id="rId1167" xr:uid="{00000000-0004-0000-0000-00008E040000}"/>
    <hyperlink ref="X585" r:id="rId1168" xr:uid="{00000000-0004-0000-0000-00008F040000}"/>
    <hyperlink ref="J586" r:id="rId1169" xr:uid="{00000000-0004-0000-0000-000090040000}"/>
    <hyperlink ref="X586" r:id="rId1170" xr:uid="{00000000-0004-0000-0000-000091040000}"/>
    <hyperlink ref="J587" r:id="rId1171" xr:uid="{00000000-0004-0000-0000-000092040000}"/>
    <hyperlink ref="X587" r:id="rId1172" xr:uid="{00000000-0004-0000-0000-000093040000}"/>
    <hyperlink ref="J588" r:id="rId1173" xr:uid="{00000000-0004-0000-0000-000094040000}"/>
    <hyperlink ref="X588" r:id="rId1174" xr:uid="{00000000-0004-0000-0000-000095040000}"/>
    <hyperlink ref="J589" r:id="rId1175" xr:uid="{00000000-0004-0000-0000-000096040000}"/>
    <hyperlink ref="X589" r:id="rId1176" xr:uid="{00000000-0004-0000-0000-000097040000}"/>
    <hyperlink ref="J590" r:id="rId1177" xr:uid="{00000000-0004-0000-0000-000098040000}"/>
    <hyperlink ref="X590" r:id="rId1178" xr:uid="{00000000-0004-0000-0000-000099040000}"/>
    <hyperlink ref="J591" r:id="rId1179" xr:uid="{00000000-0004-0000-0000-00009A040000}"/>
    <hyperlink ref="X591" r:id="rId1180" xr:uid="{00000000-0004-0000-0000-00009B040000}"/>
    <hyperlink ref="J592" r:id="rId1181" xr:uid="{00000000-0004-0000-0000-00009C040000}"/>
    <hyperlink ref="X592" r:id="rId1182" xr:uid="{00000000-0004-0000-0000-00009D040000}"/>
    <hyperlink ref="J593" r:id="rId1183" xr:uid="{00000000-0004-0000-0000-00009E040000}"/>
    <hyperlink ref="X593" r:id="rId1184" xr:uid="{00000000-0004-0000-0000-00009F040000}"/>
    <hyperlink ref="J594" r:id="rId1185" xr:uid="{00000000-0004-0000-0000-0000A0040000}"/>
    <hyperlink ref="X594" r:id="rId1186" xr:uid="{00000000-0004-0000-0000-0000A1040000}"/>
    <hyperlink ref="J595" r:id="rId1187" xr:uid="{00000000-0004-0000-0000-0000A2040000}"/>
    <hyperlink ref="X595" r:id="rId1188" xr:uid="{00000000-0004-0000-0000-0000A3040000}"/>
    <hyperlink ref="J596" r:id="rId1189" xr:uid="{00000000-0004-0000-0000-0000A4040000}"/>
    <hyperlink ref="X596" r:id="rId1190" xr:uid="{00000000-0004-0000-0000-0000A504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EF66"/>
    <outlinePr summaryBelow="0" summaryRight="0"/>
    <pageSetUpPr fitToPage="1"/>
  </sheetPr>
  <dimension ref="A1:M988"/>
  <sheetViews>
    <sheetView workbookViewId="0"/>
  </sheetViews>
  <sheetFormatPr defaultColWidth="12.5703125" defaultRowHeight="15" customHeight="1"/>
  <cols>
    <col min="1" max="1" width="3.5703125" customWidth="1"/>
    <col min="2" max="2" width="4.42578125" customWidth="1"/>
    <col min="3" max="3" width="46.28515625" customWidth="1"/>
    <col min="4" max="4" width="17.140625" customWidth="1"/>
    <col min="5" max="6" width="4.28515625" customWidth="1"/>
  </cols>
  <sheetData>
    <row r="1" spans="1:13" ht="12.75">
      <c r="A1" s="17"/>
      <c r="B1" s="17"/>
      <c r="C1" s="18"/>
      <c r="D1" s="19"/>
      <c r="E1" s="17"/>
      <c r="F1" s="17"/>
      <c r="G1" s="20"/>
      <c r="H1" s="20"/>
      <c r="I1" s="20"/>
      <c r="J1" s="20"/>
      <c r="K1" s="20"/>
      <c r="L1" s="20"/>
      <c r="M1" s="20"/>
    </row>
    <row r="2" spans="1:13" ht="12.75">
      <c r="A2" s="17"/>
      <c r="B2" s="17"/>
      <c r="C2" s="18"/>
      <c r="D2" s="20"/>
      <c r="E2" s="17"/>
      <c r="F2" s="17"/>
      <c r="G2" s="20"/>
      <c r="H2" s="20"/>
      <c r="I2" s="20"/>
      <c r="J2" s="20"/>
      <c r="K2" s="20"/>
      <c r="L2" s="20"/>
      <c r="M2" s="20"/>
    </row>
    <row r="3" spans="1:13" ht="12.75">
      <c r="A3" s="17"/>
      <c r="B3" s="21"/>
      <c r="C3" s="123" t="s">
        <v>3022</v>
      </c>
      <c r="D3" s="124"/>
      <c r="E3" s="22"/>
      <c r="F3" s="17"/>
      <c r="G3" s="20"/>
      <c r="H3" s="20"/>
      <c r="I3" s="20"/>
      <c r="J3" s="20"/>
      <c r="K3" s="20"/>
      <c r="L3" s="20"/>
      <c r="M3" s="20"/>
    </row>
    <row r="4" spans="1:13" ht="29.25" customHeight="1">
      <c r="A4" s="17"/>
      <c r="B4" s="23"/>
      <c r="C4" s="125"/>
      <c r="D4" s="126"/>
      <c r="E4" s="24"/>
      <c r="F4" s="17"/>
      <c r="G4" s="20"/>
      <c r="H4" s="20"/>
      <c r="I4" s="20"/>
      <c r="J4" s="20"/>
      <c r="K4" s="20"/>
      <c r="L4" s="20"/>
      <c r="M4" s="20"/>
    </row>
    <row r="5" spans="1:13" ht="46.5" customHeight="1">
      <c r="A5" s="17"/>
      <c r="B5" s="23"/>
      <c r="C5" s="25" t="s">
        <v>3023</v>
      </c>
      <c r="D5" s="26">
        <f>SUMIF('🔎 Анализ объявлений'!R:R, "", '🔎 Анализ объявлений'!V:V)*30</f>
        <v>88470</v>
      </c>
      <c r="E5" s="24"/>
      <c r="F5" s="17"/>
      <c r="G5" s="20"/>
      <c r="H5" s="20"/>
      <c r="I5" s="20"/>
      <c r="J5" s="20"/>
      <c r="K5" s="20"/>
      <c r="L5" s="20"/>
      <c r="M5" s="20"/>
    </row>
    <row r="6" spans="1:13" ht="54.75" customHeight="1">
      <c r="A6" s="17"/>
      <c r="B6" s="23"/>
      <c r="C6" s="27" t="s">
        <v>3024</v>
      </c>
      <c r="D6" s="28">
        <f>SUMIF('🔎 Анализ объявлений'!R:R, "П", '🔎 Анализ объявлений'!V:V)*30</f>
        <v>171570</v>
      </c>
      <c r="E6" s="24"/>
      <c r="F6" s="17"/>
      <c r="G6" s="20"/>
      <c r="H6" s="20"/>
      <c r="I6" s="20"/>
      <c r="J6" s="20"/>
      <c r="K6" s="20"/>
      <c r="L6" s="20"/>
      <c r="M6" s="20"/>
    </row>
    <row r="7" spans="1:13" ht="59.25" customHeight="1">
      <c r="A7" s="17"/>
      <c r="B7" s="23"/>
      <c r="C7" s="29" t="s">
        <v>3025</v>
      </c>
      <c r="D7" s="30">
        <f>AVERAGE(LARGE( '🔎 Анализ объявлений'!V2:V988, 1), LARGE('🔎 Анализ объявлений'!V2:V988, 2), LARGE('🔎 Анализ объявлений'!V2:V988, 3), LARGE('🔎 Анализ объявлений'!V2:V988, 4), LARGE('🔎 Анализ объявлений'!V2:V988, 5))*30</f>
        <v>15858</v>
      </c>
      <c r="E7" s="24"/>
      <c r="F7" s="17"/>
      <c r="G7" s="20"/>
      <c r="H7" s="20"/>
      <c r="I7" s="20"/>
      <c r="J7" s="20"/>
      <c r="K7" s="20"/>
      <c r="L7" s="20"/>
      <c r="M7" s="20"/>
    </row>
    <row r="8" spans="1:13" ht="53.25" customHeight="1">
      <c r="A8" s="17"/>
      <c r="B8" s="23"/>
      <c r="C8" s="29" t="s">
        <v>3026</v>
      </c>
      <c r="D8" s="30">
        <f>SUM('🔎 Анализ объявлений'!V:V)*30</f>
        <v>260040</v>
      </c>
      <c r="E8" s="24"/>
      <c r="F8" s="17"/>
      <c r="G8" s="20"/>
      <c r="H8" s="20"/>
      <c r="I8" s="20"/>
      <c r="J8" s="20"/>
      <c r="K8" s="20"/>
      <c r="L8" s="20"/>
      <c r="M8" s="20"/>
    </row>
    <row r="9" spans="1:13" ht="28.5" customHeight="1">
      <c r="A9" s="17"/>
      <c r="B9" s="31"/>
      <c r="C9" s="32"/>
      <c r="D9" s="33"/>
      <c r="E9" s="34"/>
      <c r="F9" s="17"/>
      <c r="G9" s="20"/>
      <c r="H9" s="20"/>
      <c r="I9" s="20"/>
      <c r="J9" s="20"/>
      <c r="K9" s="20"/>
      <c r="L9" s="20"/>
      <c r="M9" s="20"/>
    </row>
    <row r="10" spans="1:13" ht="23.25" customHeight="1">
      <c r="A10" s="17"/>
      <c r="B10" s="17"/>
      <c r="C10" s="18"/>
      <c r="D10" s="20"/>
      <c r="E10" s="17"/>
      <c r="F10" s="17"/>
      <c r="G10" s="20"/>
      <c r="H10" s="20"/>
      <c r="I10" s="20"/>
      <c r="J10" s="20"/>
      <c r="K10" s="20"/>
      <c r="L10" s="20"/>
      <c r="M10" s="20"/>
    </row>
    <row r="11" spans="1:13" ht="12.75">
      <c r="A11" s="17"/>
      <c r="B11" s="17"/>
      <c r="C11" s="18"/>
      <c r="D11" s="20"/>
      <c r="E11" s="17"/>
      <c r="F11" s="17"/>
      <c r="G11" s="20"/>
      <c r="H11" s="20"/>
      <c r="I11" s="20"/>
      <c r="J11" s="20"/>
      <c r="K11" s="20"/>
      <c r="L11" s="20"/>
      <c r="M11" s="20"/>
    </row>
    <row r="12" spans="1:13" ht="12.75">
      <c r="A12" s="17"/>
      <c r="B12" s="17"/>
      <c r="C12" s="18"/>
      <c r="D12" s="20"/>
      <c r="E12" s="17"/>
      <c r="F12" s="17"/>
      <c r="G12" s="20"/>
      <c r="H12" s="20"/>
      <c r="I12" s="20"/>
      <c r="J12" s="20"/>
      <c r="K12" s="20"/>
      <c r="L12" s="20"/>
      <c r="M12" s="20"/>
    </row>
    <row r="13" spans="1:13" ht="12.75">
      <c r="A13" s="17"/>
      <c r="B13" s="17"/>
      <c r="C13" s="18"/>
      <c r="D13" s="20"/>
      <c r="E13" s="17"/>
      <c r="F13" s="17"/>
      <c r="G13" s="20"/>
      <c r="H13" s="20"/>
      <c r="I13" s="20"/>
      <c r="J13" s="20"/>
      <c r="K13" s="20"/>
      <c r="L13" s="20"/>
      <c r="M13" s="20"/>
    </row>
    <row r="14" spans="1:13" ht="12.75">
      <c r="A14" s="17"/>
      <c r="B14" s="17"/>
      <c r="C14" s="18"/>
      <c r="D14" s="20"/>
      <c r="E14" s="17"/>
      <c r="F14" s="17"/>
      <c r="G14" s="20"/>
      <c r="H14" s="20"/>
      <c r="I14" s="20"/>
      <c r="J14" s="20"/>
      <c r="K14" s="20"/>
      <c r="L14" s="20"/>
      <c r="M14" s="20"/>
    </row>
    <row r="15" spans="1:13" ht="12.75">
      <c r="A15" s="17"/>
      <c r="B15" s="17"/>
      <c r="C15" s="18"/>
      <c r="D15" s="20"/>
      <c r="E15" s="17"/>
      <c r="F15" s="17"/>
      <c r="G15" s="20"/>
      <c r="H15" s="20"/>
      <c r="I15" s="20"/>
      <c r="J15" s="20"/>
      <c r="K15" s="20"/>
      <c r="L15" s="20"/>
      <c r="M15" s="20"/>
    </row>
    <row r="16" spans="1:13" ht="12.75">
      <c r="A16" s="17"/>
      <c r="B16" s="17"/>
      <c r="C16" s="18"/>
      <c r="D16" s="20"/>
      <c r="E16" s="17"/>
      <c r="F16" s="17"/>
      <c r="G16" s="20"/>
      <c r="H16" s="20"/>
      <c r="I16" s="20"/>
      <c r="J16" s="20"/>
      <c r="K16" s="20"/>
      <c r="L16" s="20"/>
      <c r="M16" s="20"/>
    </row>
    <row r="17" spans="1:13" ht="12.75">
      <c r="A17" s="17"/>
      <c r="B17" s="17"/>
      <c r="C17" s="18"/>
      <c r="D17" s="20"/>
      <c r="E17" s="17"/>
      <c r="F17" s="17"/>
      <c r="G17" s="20"/>
      <c r="H17" s="20"/>
      <c r="I17" s="20"/>
      <c r="J17" s="20"/>
      <c r="K17" s="20"/>
      <c r="L17" s="20"/>
      <c r="M17" s="20"/>
    </row>
    <row r="18" spans="1:13" ht="12.75">
      <c r="A18" s="20"/>
      <c r="B18" s="20"/>
      <c r="C18" s="18"/>
      <c r="D18" s="20"/>
      <c r="E18" s="20"/>
      <c r="F18" s="20"/>
      <c r="G18" s="20"/>
      <c r="H18" s="20"/>
      <c r="I18" s="20"/>
      <c r="J18" s="20"/>
      <c r="K18" s="20"/>
      <c r="L18" s="20"/>
      <c r="M18" s="20"/>
    </row>
    <row r="19" spans="1:13" ht="12.75">
      <c r="A19" s="20"/>
      <c r="B19" s="20"/>
      <c r="C19" s="18"/>
      <c r="D19" s="20"/>
      <c r="E19" s="20"/>
      <c r="F19" s="20"/>
      <c r="G19" s="20"/>
      <c r="H19" s="20"/>
      <c r="I19" s="20"/>
      <c r="J19" s="20"/>
      <c r="K19" s="20"/>
      <c r="L19" s="20"/>
      <c r="M19" s="20"/>
    </row>
    <row r="20" spans="1:13" ht="12.75">
      <c r="A20" s="20"/>
      <c r="B20" s="20"/>
      <c r="C20" s="18"/>
      <c r="D20" s="20"/>
      <c r="E20" s="20"/>
      <c r="F20" s="20"/>
      <c r="G20" s="20"/>
      <c r="H20" s="20"/>
      <c r="I20" s="20"/>
      <c r="J20" s="20"/>
      <c r="K20" s="20"/>
      <c r="L20" s="20"/>
      <c r="M20" s="20"/>
    </row>
    <row r="21" spans="1:13" ht="12.75">
      <c r="A21" s="20"/>
      <c r="B21" s="20"/>
      <c r="C21" s="18"/>
      <c r="D21" s="20"/>
      <c r="E21" s="20"/>
      <c r="F21" s="20"/>
      <c r="G21" s="20"/>
      <c r="H21" s="20"/>
      <c r="I21" s="20"/>
      <c r="J21" s="20"/>
      <c r="K21" s="20"/>
      <c r="L21" s="20"/>
      <c r="M21" s="20"/>
    </row>
    <row r="22" spans="1:13" ht="12.75">
      <c r="A22" s="20"/>
      <c r="B22" s="20"/>
      <c r="C22" s="18"/>
      <c r="D22" s="20"/>
      <c r="E22" s="20"/>
      <c r="F22" s="20"/>
      <c r="G22" s="20"/>
      <c r="H22" s="20"/>
      <c r="I22" s="20"/>
      <c r="J22" s="20"/>
      <c r="K22" s="20"/>
      <c r="L22" s="20"/>
      <c r="M22" s="20"/>
    </row>
    <row r="23" spans="1:13" ht="12.75">
      <c r="A23" s="20"/>
      <c r="B23" s="20"/>
      <c r="C23" s="18"/>
      <c r="D23" s="20"/>
      <c r="E23" s="20"/>
      <c r="F23" s="20"/>
      <c r="G23" s="20"/>
      <c r="H23" s="20"/>
      <c r="I23" s="20"/>
      <c r="J23" s="20"/>
      <c r="K23" s="20"/>
      <c r="L23" s="20"/>
      <c r="M23" s="20"/>
    </row>
    <row r="24" spans="1:13" ht="12.75">
      <c r="A24" s="20"/>
      <c r="B24" s="20"/>
      <c r="C24" s="18"/>
      <c r="D24" s="20"/>
      <c r="E24" s="20"/>
      <c r="F24" s="20"/>
      <c r="G24" s="20"/>
      <c r="H24" s="20"/>
      <c r="I24" s="20"/>
      <c r="J24" s="20"/>
      <c r="K24" s="20"/>
      <c r="L24" s="20"/>
      <c r="M24" s="20"/>
    </row>
    <row r="25" spans="1:13" ht="12.75">
      <c r="A25" s="20"/>
      <c r="B25" s="20"/>
      <c r="C25" s="18"/>
      <c r="D25" s="20"/>
      <c r="E25" s="20"/>
      <c r="F25" s="20"/>
      <c r="G25" s="20"/>
      <c r="H25" s="20"/>
      <c r="I25" s="20"/>
      <c r="J25" s="20"/>
      <c r="K25" s="20"/>
      <c r="L25" s="20"/>
      <c r="M25" s="20"/>
    </row>
    <row r="26" spans="1:13" ht="12.75">
      <c r="A26" s="20"/>
      <c r="B26" s="20"/>
      <c r="C26" s="18"/>
      <c r="D26" s="20"/>
      <c r="E26" s="20"/>
      <c r="F26" s="20"/>
      <c r="G26" s="20"/>
      <c r="H26" s="20"/>
      <c r="I26" s="20"/>
      <c r="J26" s="20"/>
      <c r="K26" s="20"/>
      <c r="L26" s="20"/>
      <c r="M26" s="20"/>
    </row>
    <row r="27" spans="1:13" ht="12.75">
      <c r="A27" s="20"/>
      <c r="B27" s="20"/>
      <c r="C27" s="18"/>
      <c r="D27" s="20"/>
      <c r="E27" s="20"/>
      <c r="F27" s="20"/>
      <c r="G27" s="20"/>
      <c r="H27" s="20"/>
      <c r="I27" s="20"/>
      <c r="J27" s="20"/>
      <c r="K27" s="20"/>
      <c r="L27" s="20"/>
      <c r="M27" s="20"/>
    </row>
    <row r="28" spans="1:13" ht="12.75">
      <c r="A28" s="20"/>
      <c r="B28" s="20"/>
      <c r="C28" s="18"/>
      <c r="D28" s="20"/>
      <c r="E28" s="20"/>
      <c r="F28" s="20"/>
      <c r="G28" s="20"/>
      <c r="H28" s="20"/>
      <c r="I28" s="20"/>
      <c r="J28" s="20"/>
      <c r="K28" s="20"/>
      <c r="L28" s="20"/>
      <c r="M28" s="20"/>
    </row>
    <row r="29" spans="1:13" ht="12.75">
      <c r="A29" s="20"/>
      <c r="B29" s="20"/>
      <c r="C29" s="18"/>
      <c r="D29" s="20"/>
      <c r="E29" s="20"/>
      <c r="F29" s="20"/>
      <c r="G29" s="20"/>
      <c r="H29" s="20"/>
      <c r="I29" s="20"/>
      <c r="J29" s="20"/>
      <c r="K29" s="20"/>
      <c r="L29" s="20"/>
      <c r="M29" s="20"/>
    </row>
    <row r="30" spans="1:13" ht="12.75">
      <c r="A30" s="20"/>
      <c r="B30" s="20"/>
      <c r="C30" s="18"/>
      <c r="D30" s="20"/>
      <c r="E30" s="20"/>
      <c r="F30" s="20"/>
      <c r="G30" s="20"/>
      <c r="H30" s="20"/>
      <c r="I30" s="20"/>
      <c r="J30" s="20"/>
      <c r="K30" s="20"/>
      <c r="L30" s="20"/>
      <c r="M30" s="20"/>
    </row>
    <row r="31" spans="1:13" ht="12.75">
      <c r="A31" s="20"/>
      <c r="B31" s="20"/>
      <c r="C31" s="18"/>
      <c r="D31" s="20"/>
      <c r="E31" s="20"/>
      <c r="F31" s="20"/>
      <c r="G31" s="20"/>
      <c r="H31" s="20"/>
      <c r="I31" s="20"/>
      <c r="J31" s="20"/>
      <c r="K31" s="20"/>
      <c r="L31" s="20"/>
      <c r="M31" s="20"/>
    </row>
    <row r="32" spans="1:13" ht="12.75">
      <c r="A32" s="20"/>
      <c r="B32" s="20"/>
      <c r="C32" s="18"/>
      <c r="D32" s="20"/>
      <c r="E32" s="20"/>
      <c r="F32" s="20"/>
      <c r="G32" s="20"/>
      <c r="H32" s="20"/>
      <c r="I32" s="20"/>
      <c r="J32" s="20"/>
      <c r="K32" s="20"/>
      <c r="L32" s="20"/>
      <c r="M32" s="20"/>
    </row>
    <row r="33" spans="1:13" ht="12.75">
      <c r="A33" s="20"/>
      <c r="B33" s="20"/>
      <c r="C33" s="18"/>
      <c r="D33" s="20"/>
      <c r="E33" s="20"/>
      <c r="F33" s="20"/>
      <c r="G33" s="20"/>
      <c r="H33" s="20"/>
      <c r="I33" s="20"/>
      <c r="J33" s="20"/>
      <c r="K33" s="20"/>
      <c r="L33" s="20"/>
      <c r="M33" s="20"/>
    </row>
    <row r="34" spans="1:13" ht="12.75">
      <c r="A34" s="20"/>
      <c r="B34" s="20"/>
      <c r="C34" s="18"/>
      <c r="D34" s="20"/>
      <c r="E34" s="20"/>
      <c r="F34" s="20"/>
      <c r="G34" s="20"/>
      <c r="H34" s="20"/>
      <c r="I34" s="20"/>
      <c r="J34" s="20"/>
      <c r="K34" s="20"/>
      <c r="L34" s="20"/>
      <c r="M34" s="20"/>
    </row>
    <row r="35" spans="1:13" ht="12.75">
      <c r="A35" s="20"/>
      <c r="B35" s="20"/>
      <c r="C35" s="18"/>
      <c r="D35" s="20"/>
      <c r="E35" s="20"/>
      <c r="F35" s="20"/>
      <c r="G35" s="20"/>
      <c r="H35" s="20"/>
      <c r="I35" s="20"/>
      <c r="J35" s="20"/>
      <c r="K35" s="20"/>
      <c r="L35" s="20"/>
      <c r="M35" s="20"/>
    </row>
    <row r="36" spans="1:13" ht="12.75">
      <c r="A36" s="20"/>
      <c r="B36" s="20"/>
      <c r="C36" s="18"/>
      <c r="D36" s="20"/>
      <c r="E36" s="20"/>
      <c r="F36" s="20"/>
      <c r="G36" s="20"/>
      <c r="H36" s="20"/>
      <c r="I36" s="20"/>
      <c r="J36" s="20"/>
      <c r="K36" s="20"/>
      <c r="L36" s="20"/>
      <c r="M36" s="20"/>
    </row>
    <row r="37" spans="1:13" ht="12.75">
      <c r="A37" s="20"/>
      <c r="B37" s="20"/>
      <c r="C37" s="18"/>
      <c r="D37" s="20"/>
      <c r="E37" s="20"/>
      <c r="F37" s="20"/>
      <c r="G37" s="20"/>
      <c r="H37" s="20"/>
      <c r="I37" s="20"/>
      <c r="J37" s="20"/>
      <c r="K37" s="20"/>
      <c r="L37" s="20"/>
      <c r="M37" s="20"/>
    </row>
    <row r="38" spans="1:13" ht="12.75">
      <c r="A38" s="20"/>
      <c r="B38" s="20"/>
      <c r="C38" s="18"/>
      <c r="D38" s="20"/>
      <c r="E38" s="20"/>
      <c r="F38" s="20"/>
      <c r="G38" s="20"/>
      <c r="H38" s="20"/>
      <c r="I38" s="20"/>
      <c r="J38" s="20"/>
      <c r="K38" s="20"/>
      <c r="L38" s="20"/>
      <c r="M38" s="20"/>
    </row>
    <row r="39" spans="1:13" ht="12.75">
      <c r="A39" s="20"/>
      <c r="B39" s="20"/>
      <c r="C39" s="18"/>
      <c r="D39" s="20"/>
      <c r="E39" s="20"/>
      <c r="F39" s="20"/>
      <c r="G39" s="20"/>
      <c r="H39" s="20"/>
      <c r="I39" s="20"/>
      <c r="J39" s="20"/>
      <c r="K39" s="20"/>
      <c r="L39" s="20"/>
      <c r="M39" s="20"/>
    </row>
    <row r="40" spans="1:13" ht="12.75">
      <c r="A40" s="20"/>
      <c r="B40" s="20"/>
      <c r="C40" s="18"/>
      <c r="D40" s="20"/>
      <c r="E40" s="20"/>
      <c r="F40" s="20"/>
      <c r="G40" s="20"/>
      <c r="H40" s="20"/>
      <c r="I40" s="20"/>
      <c r="J40" s="20"/>
      <c r="K40" s="20"/>
      <c r="L40" s="20"/>
      <c r="M40" s="20"/>
    </row>
    <row r="41" spans="1:13" ht="12.75">
      <c r="A41" s="20"/>
      <c r="B41" s="20"/>
      <c r="C41" s="18"/>
      <c r="D41" s="20"/>
      <c r="E41" s="20"/>
      <c r="F41" s="20"/>
      <c r="G41" s="20"/>
      <c r="H41" s="20"/>
      <c r="I41" s="20"/>
      <c r="J41" s="20"/>
      <c r="K41" s="20"/>
      <c r="L41" s="20"/>
      <c r="M41" s="20"/>
    </row>
    <row r="42" spans="1:13" ht="12.75">
      <c r="A42" s="20"/>
      <c r="B42" s="20"/>
      <c r="C42" s="18"/>
      <c r="D42" s="20"/>
      <c r="E42" s="20"/>
      <c r="F42" s="20"/>
      <c r="G42" s="20"/>
      <c r="H42" s="20"/>
      <c r="I42" s="20"/>
      <c r="J42" s="20"/>
      <c r="K42" s="20"/>
      <c r="L42" s="20"/>
      <c r="M42" s="20"/>
    </row>
    <row r="43" spans="1:13" ht="12.75">
      <c r="A43" s="20"/>
      <c r="B43" s="20"/>
      <c r="C43" s="18"/>
      <c r="D43" s="20"/>
      <c r="E43" s="20"/>
      <c r="F43" s="20"/>
      <c r="G43" s="20"/>
      <c r="H43" s="20"/>
      <c r="I43" s="20"/>
      <c r="J43" s="20"/>
      <c r="K43" s="20"/>
      <c r="L43" s="20"/>
      <c r="M43" s="20"/>
    </row>
    <row r="44" spans="1:13" ht="12.75">
      <c r="A44" s="20"/>
      <c r="B44" s="20"/>
      <c r="C44" s="18"/>
      <c r="D44" s="20"/>
      <c r="E44" s="20"/>
      <c r="F44" s="20"/>
      <c r="G44" s="20"/>
      <c r="H44" s="20"/>
      <c r="I44" s="20"/>
      <c r="J44" s="20"/>
      <c r="K44" s="20"/>
      <c r="L44" s="20"/>
      <c r="M44" s="20"/>
    </row>
    <row r="45" spans="1:13" ht="12.75">
      <c r="A45" s="20"/>
      <c r="B45" s="20"/>
      <c r="C45" s="18"/>
      <c r="D45" s="20"/>
      <c r="E45" s="20"/>
      <c r="F45" s="20"/>
      <c r="G45" s="20"/>
      <c r="H45" s="20"/>
      <c r="I45" s="20"/>
      <c r="J45" s="20"/>
      <c r="K45" s="20"/>
      <c r="L45" s="20"/>
      <c r="M45" s="20"/>
    </row>
    <row r="46" spans="1:13" ht="12.75">
      <c r="A46" s="20"/>
      <c r="B46" s="20"/>
      <c r="C46" s="18"/>
      <c r="D46" s="20"/>
      <c r="E46" s="20"/>
      <c r="F46" s="20"/>
      <c r="G46" s="20"/>
      <c r="H46" s="20"/>
      <c r="I46" s="20"/>
      <c r="J46" s="20"/>
      <c r="K46" s="20"/>
      <c r="L46" s="20"/>
      <c r="M46" s="20"/>
    </row>
    <row r="47" spans="1:13" ht="12.75">
      <c r="A47" s="20"/>
      <c r="B47" s="20"/>
      <c r="C47" s="18"/>
      <c r="D47" s="20"/>
      <c r="E47" s="20"/>
      <c r="F47" s="20"/>
      <c r="G47" s="20"/>
      <c r="H47" s="20"/>
      <c r="I47" s="20"/>
      <c r="J47" s="20"/>
      <c r="K47" s="20"/>
      <c r="L47" s="20"/>
      <c r="M47" s="20"/>
    </row>
    <row r="48" spans="1:13" ht="12.75">
      <c r="A48" s="20"/>
      <c r="B48" s="20"/>
      <c r="C48" s="18"/>
      <c r="D48" s="20"/>
      <c r="E48" s="20"/>
      <c r="F48" s="20"/>
      <c r="G48" s="20"/>
      <c r="H48" s="20"/>
      <c r="I48" s="20"/>
      <c r="J48" s="20"/>
      <c r="K48" s="20"/>
      <c r="L48" s="20"/>
      <c r="M48" s="20"/>
    </row>
    <row r="49" spans="1:13" ht="12.75">
      <c r="A49" s="20"/>
      <c r="B49" s="20"/>
      <c r="C49" s="18"/>
      <c r="D49" s="20"/>
      <c r="E49" s="20"/>
      <c r="F49" s="20"/>
      <c r="G49" s="20"/>
      <c r="H49" s="20"/>
      <c r="I49" s="20"/>
      <c r="J49" s="20"/>
      <c r="K49" s="20"/>
      <c r="L49" s="20"/>
      <c r="M49" s="20"/>
    </row>
    <row r="50" spans="1:13" ht="12.75">
      <c r="A50" s="20"/>
      <c r="B50" s="20"/>
      <c r="C50" s="18"/>
      <c r="D50" s="20"/>
      <c r="E50" s="20"/>
      <c r="F50" s="20"/>
      <c r="G50" s="20"/>
      <c r="H50" s="20"/>
      <c r="I50" s="20"/>
      <c r="J50" s="20"/>
      <c r="K50" s="20"/>
      <c r="L50" s="20"/>
      <c r="M50" s="20"/>
    </row>
    <row r="51" spans="1:13" ht="12.75">
      <c r="A51" s="20"/>
      <c r="B51" s="20"/>
      <c r="C51" s="18"/>
      <c r="D51" s="20"/>
      <c r="E51" s="20"/>
      <c r="F51" s="20"/>
      <c r="G51" s="20"/>
      <c r="H51" s="20"/>
      <c r="I51" s="20"/>
      <c r="J51" s="20"/>
      <c r="K51" s="20"/>
      <c r="L51" s="20"/>
      <c r="M51" s="20"/>
    </row>
    <row r="52" spans="1:13" ht="12.75">
      <c r="A52" s="20"/>
      <c r="B52" s="20"/>
      <c r="C52" s="18"/>
      <c r="D52" s="20"/>
      <c r="E52" s="20"/>
      <c r="F52" s="20"/>
      <c r="G52" s="20"/>
      <c r="H52" s="20"/>
      <c r="I52" s="20"/>
      <c r="J52" s="20"/>
      <c r="K52" s="20"/>
      <c r="L52" s="20"/>
      <c r="M52" s="20"/>
    </row>
    <row r="53" spans="1:13" ht="12.75">
      <c r="A53" s="20"/>
      <c r="B53" s="20"/>
      <c r="C53" s="18"/>
      <c r="D53" s="20"/>
      <c r="E53" s="20"/>
      <c r="F53" s="20"/>
      <c r="G53" s="20"/>
      <c r="H53" s="20"/>
      <c r="I53" s="20"/>
      <c r="J53" s="20"/>
      <c r="K53" s="20"/>
      <c r="L53" s="20"/>
      <c r="M53" s="20"/>
    </row>
    <row r="54" spans="1:13" ht="12.75">
      <c r="A54" s="20"/>
      <c r="B54" s="20"/>
      <c r="C54" s="18"/>
      <c r="D54" s="20"/>
      <c r="E54" s="20"/>
      <c r="F54" s="20"/>
      <c r="G54" s="20"/>
      <c r="H54" s="20"/>
      <c r="I54" s="20"/>
      <c r="J54" s="20"/>
      <c r="K54" s="20"/>
      <c r="L54" s="20"/>
      <c r="M54" s="20"/>
    </row>
    <row r="55" spans="1:13" ht="12.75">
      <c r="A55" s="20"/>
      <c r="B55" s="20"/>
      <c r="C55" s="18"/>
      <c r="D55" s="20"/>
      <c r="E55" s="20"/>
      <c r="F55" s="20"/>
      <c r="G55" s="20"/>
      <c r="H55" s="20"/>
      <c r="I55" s="20"/>
      <c r="J55" s="20"/>
      <c r="K55" s="20"/>
      <c r="L55" s="20"/>
      <c r="M55" s="20"/>
    </row>
    <row r="56" spans="1:13" ht="12.75">
      <c r="A56" s="20"/>
      <c r="B56" s="20"/>
      <c r="C56" s="18"/>
      <c r="D56" s="20"/>
      <c r="E56" s="20"/>
      <c r="F56" s="20"/>
      <c r="G56" s="20"/>
      <c r="H56" s="20"/>
      <c r="I56" s="20"/>
      <c r="J56" s="20"/>
      <c r="K56" s="20"/>
      <c r="L56" s="20"/>
      <c r="M56" s="20"/>
    </row>
    <row r="57" spans="1:13" ht="12.75">
      <c r="A57" s="20"/>
      <c r="B57" s="20"/>
      <c r="C57" s="18"/>
      <c r="D57" s="20"/>
      <c r="E57" s="20"/>
      <c r="F57" s="20"/>
      <c r="G57" s="20"/>
      <c r="H57" s="20"/>
      <c r="I57" s="20"/>
      <c r="J57" s="20"/>
      <c r="K57" s="20"/>
      <c r="L57" s="20"/>
      <c r="M57" s="20"/>
    </row>
    <row r="58" spans="1:13" ht="12.75">
      <c r="A58" s="20"/>
      <c r="B58" s="20"/>
      <c r="C58" s="18"/>
      <c r="D58" s="20"/>
      <c r="E58" s="20"/>
      <c r="F58" s="20"/>
      <c r="G58" s="20"/>
      <c r="H58" s="20"/>
      <c r="I58" s="20"/>
      <c r="J58" s="20"/>
      <c r="K58" s="20"/>
      <c r="L58" s="20"/>
      <c r="M58" s="20"/>
    </row>
    <row r="59" spans="1:13" ht="12.75">
      <c r="A59" s="20"/>
      <c r="B59" s="20"/>
      <c r="C59" s="18"/>
      <c r="D59" s="20"/>
      <c r="E59" s="20"/>
      <c r="F59" s="20"/>
      <c r="G59" s="20"/>
      <c r="H59" s="20"/>
      <c r="I59" s="20"/>
      <c r="J59" s="20"/>
      <c r="K59" s="20"/>
      <c r="L59" s="20"/>
      <c r="M59" s="20"/>
    </row>
    <row r="60" spans="1:13" ht="12.75">
      <c r="A60" s="20"/>
      <c r="B60" s="20"/>
      <c r="C60" s="18"/>
      <c r="D60" s="20"/>
      <c r="E60" s="20"/>
      <c r="F60" s="20"/>
      <c r="G60" s="20"/>
      <c r="H60" s="20"/>
      <c r="I60" s="20"/>
      <c r="J60" s="20"/>
      <c r="K60" s="20"/>
      <c r="L60" s="20"/>
      <c r="M60" s="20"/>
    </row>
    <row r="61" spans="1:13" ht="12.75">
      <c r="A61" s="20"/>
      <c r="B61" s="20"/>
      <c r="C61" s="18"/>
      <c r="D61" s="20"/>
      <c r="E61" s="20"/>
      <c r="F61" s="20"/>
      <c r="G61" s="20"/>
      <c r="H61" s="20"/>
      <c r="I61" s="20"/>
      <c r="J61" s="20"/>
      <c r="K61" s="20"/>
      <c r="L61" s="20"/>
      <c r="M61" s="20"/>
    </row>
    <row r="62" spans="1:13" ht="12.75">
      <c r="A62" s="20"/>
      <c r="B62" s="20"/>
      <c r="C62" s="18"/>
      <c r="D62" s="20"/>
      <c r="E62" s="20"/>
      <c r="F62" s="20"/>
      <c r="G62" s="20"/>
      <c r="H62" s="20"/>
      <c r="I62" s="20"/>
      <c r="J62" s="20"/>
      <c r="K62" s="20"/>
      <c r="L62" s="20"/>
      <c r="M62" s="20"/>
    </row>
    <row r="63" spans="1:13" ht="12.75">
      <c r="A63" s="20"/>
      <c r="B63" s="20"/>
      <c r="C63" s="18"/>
      <c r="D63" s="20"/>
      <c r="E63" s="20"/>
      <c r="F63" s="20"/>
      <c r="G63" s="20"/>
      <c r="H63" s="20"/>
      <c r="I63" s="20"/>
      <c r="J63" s="20"/>
      <c r="K63" s="20"/>
      <c r="L63" s="20"/>
      <c r="M63" s="20"/>
    </row>
    <row r="64" spans="1:13" ht="12.75">
      <c r="A64" s="20"/>
      <c r="B64" s="20"/>
      <c r="C64" s="18"/>
      <c r="D64" s="20"/>
      <c r="E64" s="20"/>
      <c r="F64" s="20"/>
      <c r="G64" s="20"/>
      <c r="H64" s="20"/>
      <c r="I64" s="20"/>
      <c r="J64" s="20"/>
      <c r="K64" s="20"/>
      <c r="L64" s="20"/>
      <c r="M64" s="20"/>
    </row>
    <row r="65" spans="1:13" ht="12.75">
      <c r="A65" s="20"/>
      <c r="B65" s="20"/>
      <c r="C65" s="18"/>
      <c r="D65" s="20"/>
      <c r="E65" s="20"/>
      <c r="F65" s="20"/>
      <c r="G65" s="20"/>
      <c r="H65" s="20"/>
      <c r="I65" s="20"/>
      <c r="J65" s="20"/>
      <c r="K65" s="20"/>
      <c r="L65" s="20"/>
      <c r="M65" s="20"/>
    </row>
    <row r="66" spans="1:13" ht="12.75">
      <c r="A66" s="20"/>
      <c r="B66" s="20"/>
      <c r="C66" s="18"/>
      <c r="D66" s="20"/>
      <c r="E66" s="20"/>
      <c r="F66" s="20"/>
      <c r="G66" s="20"/>
      <c r="H66" s="20"/>
      <c r="I66" s="20"/>
      <c r="J66" s="20"/>
      <c r="K66" s="20"/>
      <c r="L66" s="20"/>
      <c r="M66" s="20"/>
    </row>
    <row r="67" spans="1:13" ht="12.75">
      <c r="A67" s="20"/>
      <c r="B67" s="20"/>
      <c r="C67" s="18"/>
      <c r="D67" s="20"/>
      <c r="E67" s="20"/>
      <c r="F67" s="20"/>
      <c r="G67" s="20"/>
      <c r="H67" s="20"/>
      <c r="I67" s="20"/>
      <c r="J67" s="20"/>
      <c r="K67" s="20"/>
      <c r="L67" s="20"/>
      <c r="M67" s="20"/>
    </row>
    <row r="68" spans="1:13" ht="12.75">
      <c r="A68" s="20"/>
      <c r="B68" s="20"/>
      <c r="C68" s="18"/>
      <c r="D68" s="20"/>
      <c r="E68" s="20"/>
      <c r="F68" s="20"/>
      <c r="G68" s="20"/>
      <c r="H68" s="20"/>
      <c r="I68" s="20"/>
      <c r="J68" s="20"/>
      <c r="K68" s="20"/>
      <c r="L68" s="20"/>
      <c r="M68" s="20"/>
    </row>
    <row r="69" spans="1:13" ht="12.75">
      <c r="A69" s="20"/>
      <c r="B69" s="20"/>
      <c r="C69" s="18"/>
      <c r="D69" s="20"/>
      <c r="E69" s="20"/>
      <c r="F69" s="20"/>
      <c r="G69" s="20"/>
      <c r="H69" s="20"/>
      <c r="I69" s="20"/>
      <c r="J69" s="20"/>
      <c r="K69" s="20"/>
      <c r="L69" s="20"/>
      <c r="M69" s="20"/>
    </row>
    <row r="70" spans="1:13" ht="12.75">
      <c r="A70" s="20"/>
      <c r="B70" s="20"/>
      <c r="C70" s="18"/>
      <c r="D70" s="20"/>
      <c r="E70" s="20"/>
      <c r="F70" s="20"/>
      <c r="G70" s="20"/>
      <c r="H70" s="20"/>
      <c r="I70" s="20"/>
      <c r="J70" s="20"/>
      <c r="K70" s="20"/>
      <c r="L70" s="20"/>
      <c r="M70" s="20"/>
    </row>
    <row r="71" spans="1:13" ht="12.75">
      <c r="A71" s="20"/>
      <c r="B71" s="20"/>
      <c r="C71" s="18"/>
      <c r="D71" s="20"/>
      <c r="E71" s="20"/>
      <c r="F71" s="20"/>
      <c r="G71" s="20"/>
      <c r="H71" s="20"/>
      <c r="I71" s="20"/>
      <c r="J71" s="20"/>
      <c r="K71" s="20"/>
      <c r="L71" s="20"/>
      <c r="M71" s="20"/>
    </row>
    <row r="72" spans="1:13" ht="12.75">
      <c r="A72" s="20"/>
      <c r="B72" s="20"/>
      <c r="C72" s="18"/>
      <c r="D72" s="20"/>
      <c r="E72" s="20"/>
      <c r="F72" s="20"/>
      <c r="G72" s="20"/>
      <c r="H72" s="20"/>
      <c r="I72" s="20"/>
      <c r="J72" s="20"/>
      <c r="K72" s="20"/>
      <c r="L72" s="20"/>
      <c r="M72" s="20"/>
    </row>
    <row r="73" spans="1:13" ht="12.75">
      <c r="A73" s="20"/>
      <c r="B73" s="20"/>
      <c r="C73" s="18"/>
      <c r="D73" s="20"/>
      <c r="E73" s="20"/>
      <c r="F73" s="20"/>
      <c r="G73" s="20"/>
      <c r="H73" s="20"/>
      <c r="I73" s="20"/>
      <c r="J73" s="20"/>
      <c r="K73" s="20"/>
      <c r="L73" s="20"/>
      <c r="M73" s="20"/>
    </row>
    <row r="74" spans="1:13" ht="12.75">
      <c r="A74" s="20"/>
      <c r="B74" s="20"/>
      <c r="C74" s="18"/>
      <c r="D74" s="20"/>
      <c r="E74" s="20"/>
      <c r="F74" s="20"/>
      <c r="G74" s="20"/>
      <c r="H74" s="20"/>
      <c r="I74" s="20"/>
      <c r="J74" s="20"/>
      <c r="K74" s="20"/>
      <c r="L74" s="20"/>
      <c r="M74" s="20"/>
    </row>
    <row r="75" spans="1:13" ht="12.75">
      <c r="A75" s="20"/>
      <c r="B75" s="20"/>
      <c r="C75" s="18"/>
      <c r="D75" s="20"/>
      <c r="E75" s="20"/>
      <c r="F75" s="20"/>
      <c r="G75" s="20"/>
      <c r="H75" s="20"/>
      <c r="I75" s="20"/>
      <c r="J75" s="20"/>
      <c r="K75" s="20"/>
      <c r="L75" s="20"/>
      <c r="M75" s="20"/>
    </row>
    <row r="76" spans="1:13" ht="12.75">
      <c r="A76" s="20"/>
      <c r="B76" s="20"/>
      <c r="C76" s="18"/>
      <c r="D76" s="20"/>
      <c r="E76" s="20"/>
      <c r="F76" s="20"/>
      <c r="G76" s="20"/>
      <c r="H76" s="20"/>
      <c r="I76" s="20"/>
      <c r="J76" s="20"/>
      <c r="K76" s="20"/>
      <c r="L76" s="20"/>
      <c r="M76" s="20"/>
    </row>
    <row r="77" spans="1:13" ht="12.75">
      <c r="A77" s="20"/>
      <c r="B77" s="20"/>
      <c r="C77" s="18"/>
      <c r="D77" s="20"/>
      <c r="E77" s="20"/>
      <c r="F77" s="20"/>
      <c r="G77" s="20"/>
      <c r="H77" s="20"/>
      <c r="I77" s="20"/>
      <c r="J77" s="20"/>
      <c r="K77" s="20"/>
      <c r="L77" s="20"/>
      <c r="M77" s="20"/>
    </row>
    <row r="78" spans="1:13" ht="12.75">
      <c r="A78" s="20"/>
      <c r="B78" s="20"/>
      <c r="C78" s="18"/>
      <c r="D78" s="20"/>
      <c r="E78" s="20"/>
      <c r="F78" s="20"/>
      <c r="G78" s="20"/>
      <c r="H78" s="20"/>
      <c r="I78" s="20"/>
      <c r="J78" s="20"/>
      <c r="K78" s="20"/>
      <c r="L78" s="20"/>
      <c r="M78" s="20"/>
    </row>
    <row r="79" spans="1:13" ht="12.75">
      <c r="A79" s="20"/>
      <c r="B79" s="20"/>
      <c r="C79" s="18"/>
      <c r="D79" s="20"/>
      <c r="E79" s="20"/>
      <c r="F79" s="20"/>
      <c r="G79" s="20"/>
      <c r="H79" s="20"/>
      <c r="I79" s="20"/>
      <c r="J79" s="20"/>
      <c r="K79" s="20"/>
      <c r="L79" s="20"/>
      <c r="M79" s="20"/>
    </row>
    <row r="80" spans="1:13" ht="12.75">
      <c r="A80" s="20"/>
      <c r="B80" s="20"/>
      <c r="C80" s="18"/>
      <c r="D80" s="20"/>
      <c r="E80" s="20"/>
      <c r="F80" s="20"/>
      <c r="G80" s="20"/>
      <c r="H80" s="20"/>
      <c r="I80" s="20"/>
      <c r="J80" s="20"/>
      <c r="K80" s="20"/>
      <c r="L80" s="20"/>
      <c r="M80" s="20"/>
    </row>
    <row r="81" spans="1:13" ht="12.75">
      <c r="A81" s="20"/>
      <c r="B81" s="20"/>
      <c r="C81" s="18"/>
      <c r="D81" s="20"/>
      <c r="E81" s="20"/>
      <c r="F81" s="20"/>
      <c r="G81" s="20"/>
      <c r="H81" s="20"/>
      <c r="I81" s="20"/>
      <c r="J81" s="20"/>
      <c r="K81" s="20"/>
      <c r="L81" s="20"/>
      <c r="M81" s="20"/>
    </row>
    <row r="82" spans="1:13" ht="12.75">
      <c r="A82" s="20"/>
      <c r="B82" s="20"/>
      <c r="C82" s="18"/>
      <c r="D82" s="20"/>
      <c r="E82" s="20"/>
      <c r="F82" s="20"/>
      <c r="G82" s="20"/>
      <c r="H82" s="20"/>
      <c r="I82" s="20"/>
      <c r="J82" s="20"/>
      <c r="K82" s="20"/>
      <c r="L82" s="20"/>
      <c r="M82" s="20"/>
    </row>
    <row r="83" spans="1:13" ht="12.75">
      <c r="A83" s="20"/>
      <c r="B83" s="20"/>
      <c r="C83" s="18"/>
      <c r="D83" s="20"/>
      <c r="E83" s="20"/>
      <c r="F83" s="20"/>
      <c r="G83" s="20"/>
      <c r="H83" s="20"/>
      <c r="I83" s="20"/>
      <c r="J83" s="20"/>
      <c r="K83" s="20"/>
      <c r="L83" s="20"/>
      <c r="M83" s="20"/>
    </row>
    <row r="84" spans="1:13" ht="12.75">
      <c r="A84" s="20"/>
      <c r="B84" s="20"/>
      <c r="C84" s="18"/>
      <c r="D84" s="20"/>
      <c r="E84" s="20"/>
      <c r="F84" s="20"/>
      <c r="G84" s="20"/>
      <c r="H84" s="20"/>
      <c r="I84" s="20"/>
      <c r="J84" s="20"/>
      <c r="K84" s="20"/>
      <c r="L84" s="20"/>
      <c r="M84" s="20"/>
    </row>
    <row r="85" spans="1:13" ht="12.75">
      <c r="A85" s="20"/>
      <c r="B85" s="20"/>
      <c r="C85" s="18"/>
      <c r="D85" s="20"/>
      <c r="E85" s="20"/>
      <c r="F85" s="20"/>
      <c r="G85" s="20"/>
      <c r="H85" s="20"/>
      <c r="I85" s="20"/>
      <c r="J85" s="20"/>
      <c r="K85" s="20"/>
      <c r="L85" s="20"/>
      <c r="M85" s="20"/>
    </row>
    <row r="86" spans="1:13" ht="12.75">
      <c r="A86" s="20"/>
      <c r="B86" s="20"/>
      <c r="C86" s="18"/>
      <c r="D86" s="20"/>
      <c r="E86" s="20"/>
      <c r="F86" s="20"/>
      <c r="G86" s="20"/>
      <c r="H86" s="20"/>
      <c r="I86" s="20"/>
      <c r="J86" s="20"/>
      <c r="K86" s="20"/>
      <c r="L86" s="20"/>
      <c r="M86" s="20"/>
    </row>
    <row r="87" spans="1:13" ht="12.75">
      <c r="A87" s="20"/>
      <c r="B87" s="20"/>
      <c r="C87" s="18"/>
      <c r="D87" s="20"/>
      <c r="E87" s="20"/>
      <c r="F87" s="20"/>
      <c r="G87" s="20"/>
      <c r="H87" s="20"/>
      <c r="I87" s="20"/>
      <c r="J87" s="20"/>
      <c r="K87" s="20"/>
      <c r="L87" s="20"/>
      <c r="M87" s="20"/>
    </row>
    <row r="88" spans="1:13" ht="12.75">
      <c r="A88" s="20"/>
      <c r="B88" s="20"/>
      <c r="C88" s="18"/>
      <c r="D88" s="20"/>
      <c r="E88" s="20"/>
      <c r="F88" s="20"/>
      <c r="G88" s="20"/>
      <c r="H88" s="20"/>
      <c r="I88" s="20"/>
      <c r="J88" s="20"/>
      <c r="K88" s="20"/>
      <c r="L88" s="20"/>
      <c r="M88" s="20"/>
    </row>
    <row r="89" spans="1:13" ht="12.75">
      <c r="A89" s="20"/>
      <c r="B89" s="20"/>
      <c r="C89" s="18"/>
      <c r="D89" s="20"/>
      <c r="E89" s="20"/>
      <c r="F89" s="20"/>
      <c r="G89" s="20"/>
      <c r="H89" s="20"/>
      <c r="I89" s="20"/>
      <c r="J89" s="20"/>
      <c r="K89" s="20"/>
      <c r="L89" s="20"/>
      <c r="M89" s="20"/>
    </row>
    <row r="90" spans="1:13" ht="12.75">
      <c r="A90" s="20"/>
      <c r="B90" s="20"/>
      <c r="C90" s="18"/>
      <c r="D90" s="20"/>
      <c r="E90" s="20"/>
      <c r="F90" s="20"/>
      <c r="G90" s="20"/>
      <c r="H90" s="20"/>
      <c r="I90" s="20"/>
      <c r="J90" s="20"/>
      <c r="K90" s="20"/>
      <c r="L90" s="20"/>
      <c r="M90" s="20"/>
    </row>
    <row r="91" spans="1:13" ht="12.75">
      <c r="A91" s="20"/>
      <c r="B91" s="20"/>
      <c r="C91" s="18"/>
      <c r="D91" s="20"/>
      <c r="E91" s="20"/>
      <c r="F91" s="20"/>
      <c r="G91" s="20"/>
      <c r="H91" s="20"/>
      <c r="I91" s="20"/>
      <c r="J91" s="20"/>
      <c r="K91" s="20"/>
      <c r="L91" s="20"/>
      <c r="M91" s="20"/>
    </row>
    <row r="92" spans="1:13" ht="12.75">
      <c r="A92" s="20"/>
      <c r="B92" s="20"/>
      <c r="C92" s="18"/>
      <c r="D92" s="20"/>
      <c r="E92" s="20"/>
      <c r="F92" s="20"/>
      <c r="G92" s="20"/>
      <c r="H92" s="20"/>
      <c r="I92" s="20"/>
      <c r="J92" s="20"/>
      <c r="K92" s="20"/>
      <c r="L92" s="20"/>
      <c r="M92" s="20"/>
    </row>
    <row r="93" spans="1:13" ht="12.75">
      <c r="A93" s="20"/>
      <c r="B93" s="20"/>
      <c r="C93" s="18"/>
      <c r="D93" s="20"/>
      <c r="E93" s="20"/>
      <c r="F93" s="20"/>
      <c r="G93" s="20"/>
      <c r="H93" s="20"/>
      <c r="I93" s="20"/>
      <c r="J93" s="20"/>
      <c r="K93" s="20"/>
      <c r="L93" s="20"/>
      <c r="M93" s="20"/>
    </row>
    <row r="94" spans="1:13" ht="12.75">
      <c r="A94" s="20"/>
      <c r="B94" s="20"/>
      <c r="C94" s="18"/>
      <c r="D94" s="20"/>
      <c r="E94" s="20"/>
      <c r="F94" s="20"/>
      <c r="G94" s="20"/>
      <c r="H94" s="20"/>
      <c r="I94" s="20"/>
      <c r="J94" s="20"/>
      <c r="K94" s="20"/>
      <c r="L94" s="20"/>
      <c r="M94" s="20"/>
    </row>
    <row r="95" spans="1:13" ht="12.75">
      <c r="A95" s="20"/>
      <c r="B95" s="20"/>
      <c r="C95" s="18"/>
      <c r="D95" s="20"/>
      <c r="E95" s="20"/>
      <c r="F95" s="20"/>
      <c r="G95" s="20"/>
      <c r="H95" s="20"/>
      <c r="I95" s="20"/>
      <c r="J95" s="20"/>
      <c r="K95" s="20"/>
      <c r="L95" s="20"/>
      <c r="M95" s="20"/>
    </row>
    <row r="96" spans="1:13" ht="12.75">
      <c r="A96" s="20"/>
      <c r="B96" s="20"/>
      <c r="C96" s="18"/>
      <c r="D96" s="20"/>
      <c r="E96" s="20"/>
      <c r="F96" s="20"/>
      <c r="G96" s="20"/>
      <c r="H96" s="20"/>
      <c r="I96" s="20"/>
      <c r="J96" s="20"/>
      <c r="K96" s="20"/>
      <c r="L96" s="20"/>
      <c r="M96" s="20"/>
    </row>
    <row r="97" spans="1:13" ht="12.75">
      <c r="A97" s="20"/>
      <c r="B97" s="20"/>
      <c r="C97" s="18"/>
      <c r="D97" s="20"/>
      <c r="E97" s="20"/>
      <c r="F97" s="20"/>
      <c r="G97" s="20"/>
      <c r="H97" s="20"/>
      <c r="I97" s="20"/>
      <c r="J97" s="20"/>
      <c r="K97" s="20"/>
      <c r="L97" s="20"/>
      <c r="M97" s="20"/>
    </row>
    <row r="98" spans="1:13" ht="12.75">
      <c r="A98" s="20"/>
      <c r="B98" s="20"/>
      <c r="C98" s="18"/>
      <c r="D98" s="20"/>
      <c r="E98" s="20"/>
      <c r="F98" s="20"/>
      <c r="G98" s="20"/>
      <c r="H98" s="20"/>
      <c r="I98" s="20"/>
      <c r="J98" s="20"/>
      <c r="K98" s="20"/>
      <c r="L98" s="20"/>
      <c r="M98" s="20"/>
    </row>
    <row r="99" spans="1:13" ht="12.75">
      <c r="A99" s="20"/>
      <c r="B99" s="20"/>
      <c r="C99" s="18"/>
      <c r="D99" s="20"/>
      <c r="E99" s="20"/>
      <c r="F99" s="20"/>
      <c r="G99" s="20"/>
      <c r="H99" s="20"/>
      <c r="I99" s="20"/>
      <c r="J99" s="20"/>
      <c r="K99" s="20"/>
      <c r="L99" s="20"/>
      <c r="M99" s="20"/>
    </row>
    <row r="100" spans="1:13" ht="12.75">
      <c r="A100" s="20"/>
      <c r="B100" s="20"/>
      <c r="C100" s="18"/>
      <c r="D100" s="20"/>
      <c r="E100" s="20"/>
      <c r="F100" s="20"/>
      <c r="G100" s="20"/>
      <c r="H100" s="20"/>
      <c r="I100" s="20"/>
      <c r="J100" s="20"/>
      <c r="K100" s="20"/>
      <c r="L100" s="20"/>
      <c r="M100" s="20"/>
    </row>
    <row r="101" spans="1:13" ht="12.75">
      <c r="A101" s="20"/>
      <c r="B101" s="20"/>
      <c r="C101" s="18"/>
      <c r="D101" s="20"/>
      <c r="E101" s="20"/>
      <c r="F101" s="20"/>
      <c r="G101" s="20"/>
      <c r="H101" s="20"/>
      <c r="I101" s="20"/>
      <c r="J101" s="20"/>
      <c r="K101" s="20"/>
      <c r="L101" s="20"/>
      <c r="M101" s="20"/>
    </row>
    <row r="102" spans="1:13" ht="12.75">
      <c r="A102" s="20"/>
      <c r="B102" s="20"/>
      <c r="C102" s="18"/>
      <c r="D102" s="20"/>
      <c r="E102" s="20"/>
      <c r="F102" s="20"/>
      <c r="G102" s="20"/>
      <c r="H102" s="20"/>
      <c r="I102" s="20"/>
      <c r="J102" s="20"/>
      <c r="K102" s="20"/>
      <c r="L102" s="20"/>
      <c r="M102" s="20"/>
    </row>
    <row r="103" spans="1:13" ht="12.75">
      <c r="A103" s="20"/>
      <c r="B103" s="20"/>
      <c r="C103" s="18"/>
      <c r="D103" s="20"/>
      <c r="E103" s="20"/>
      <c r="F103" s="20"/>
      <c r="G103" s="20"/>
      <c r="H103" s="20"/>
      <c r="I103" s="20"/>
      <c r="J103" s="20"/>
      <c r="K103" s="20"/>
      <c r="L103" s="20"/>
      <c r="M103" s="20"/>
    </row>
    <row r="104" spans="1:13" ht="12.75">
      <c r="A104" s="20"/>
      <c r="B104" s="20"/>
      <c r="C104" s="18"/>
      <c r="D104" s="20"/>
      <c r="E104" s="20"/>
      <c r="F104" s="20"/>
      <c r="G104" s="20"/>
      <c r="H104" s="20"/>
      <c r="I104" s="20"/>
      <c r="J104" s="20"/>
      <c r="K104" s="20"/>
      <c r="L104" s="20"/>
      <c r="M104" s="20"/>
    </row>
    <row r="105" spans="1:13" ht="12.75">
      <c r="A105" s="20"/>
      <c r="B105" s="20"/>
      <c r="C105" s="18"/>
      <c r="D105" s="20"/>
      <c r="E105" s="20"/>
      <c r="F105" s="20"/>
      <c r="G105" s="20"/>
      <c r="H105" s="20"/>
      <c r="I105" s="20"/>
      <c r="J105" s="20"/>
      <c r="K105" s="20"/>
      <c r="L105" s="20"/>
      <c r="M105" s="20"/>
    </row>
    <row r="106" spans="1:13" ht="12.75">
      <c r="A106" s="20"/>
      <c r="B106" s="20"/>
      <c r="C106" s="18"/>
      <c r="D106" s="20"/>
      <c r="E106" s="20"/>
      <c r="F106" s="20"/>
      <c r="G106" s="20"/>
      <c r="H106" s="20"/>
      <c r="I106" s="20"/>
      <c r="J106" s="20"/>
      <c r="K106" s="20"/>
      <c r="L106" s="20"/>
      <c r="M106" s="20"/>
    </row>
    <row r="107" spans="1:13" ht="12.75">
      <c r="A107" s="20"/>
      <c r="B107" s="20"/>
      <c r="C107" s="18"/>
      <c r="D107" s="20"/>
      <c r="E107" s="20"/>
      <c r="F107" s="20"/>
      <c r="G107" s="20"/>
      <c r="H107" s="20"/>
      <c r="I107" s="20"/>
      <c r="J107" s="20"/>
      <c r="K107" s="20"/>
      <c r="L107" s="20"/>
      <c r="M107" s="20"/>
    </row>
    <row r="108" spans="1:13" ht="12.75">
      <c r="A108" s="20"/>
      <c r="B108" s="20"/>
      <c r="C108" s="18"/>
      <c r="D108" s="20"/>
      <c r="E108" s="20"/>
      <c r="F108" s="20"/>
      <c r="G108" s="20"/>
      <c r="H108" s="20"/>
      <c r="I108" s="20"/>
      <c r="J108" s="20"/>
      <c r="K108" s="20"/>
      <c r="L108" s="20"/>
      <c r="M108" s="20"/>
    </row>
    <row r="109" spans="1:13" ht="12.75">
      <c r="A109" s="20"/>
      <c r="B109" s="20"/>
      <c r="C109" s="18"/>
      <c r="D109" s="20"/>
      <c r="E109" s="20"/>
      <c r="F109" s="20"/>
      <c r="G109" s="20"/>
      <c r="H109" s="20"/>
      <c r="I109" s="20"/>
      <c r="J109" s="20"/>
      <c r="K109" s="20"/>
      <c r="L109" s="20"/>
      <c r="M109" s="20"/>
    </row>
    <row r="110" spans="1:13" ht="12.75">
      <c r="A110" s="20"/>
      <c r="B110" s="20"/>
      <c r="C110" s="18"/>
      <c r="D110" s="20"/>
      <c r="E110" s="20"/>
      <c r="F110" s="20"/>
      <c r="G110" s="20"/>
      <c r="H110" s="20"/>
      <c r="I110" s="20"/>
      <c r="J110" s="20"/>
      <c r="K110" s="20"/>
      <c r="L110" s="20"/>
      <c r="M110" s="20"/>
    </row>
    <row r="111" spans="1:13" ht="12.75">
      <c r="A111" s="20"/>
      <c r="B111" s="20"/>
      <c r="C111" s="18"/>
      <c r="D111" s="20"/>
      <c r="E111" s="20"/>
      <c r="F111" s="20"/>
      <c r="G111" s="20"/>
      <c r="H111" s="20"/>
      <c r="I111" s="20"/>
      <c r="J111" s="20"/>
      <c r="K111" s="20"/>
      <c r="L111" s="20"/>
      <c r="M111" s="20"/>
    </row>
    <row r="112" spans="1:13" ht="12.75">
      <c r="A112" s="20"/>
      <c r="B112" s="20"/>
      <c r="C112" s="18"/>
      <c r="D112" s="20"/>
      <c r="E112" s="20"/>
      <c r="F112" s="20"/>
      <c r="G112" s="20"/>
      <c r="H112" s="20"/>
      <c r="I112" s="20"/>
      <c r="J112" s="20"/>
      <c r="K112" s="20"/>
      <c r="L112" s="20"/>
      <c r="M112" s="20"/>
    </row>
    <row r="113" spans="1:13" ht="12.75">
      <c r="A113" s="20"/>
      <c r="B113" s="20"/>
      <c r="C113" s="18"/>
      <c r="D113" s="20"/>
      <c r="E113" s="20"/>
      <c r="F113" s="20"/>
      <c r="G113" s="20"/>
      <c r="H113" s="20"/>
      <c r="I113" s="20"/>
      <c r="J113" s="20"/>
      <c r="K113" s="20"/>
      <c r="L113" s="20"/>
      <c r="M113" s="20"/>
    </row>
    <row r="114" spans="1:13" ht="12.75">
      <c r="A114" s="20"/>
      <c r="B114" s="20"/>
      <c r="C114" s="18"/>
      <c r="D114" s="20"/>
      <c r="E114" s="20"/>
      <c r="F114" s="20"/>
      <c r="G114" s="20"/>
      <c r="H114" s="20"/>
      <c r="I114" s="20"/>
      <c r="J114" s="20"/>
      <c r="K114" s="20"/>
      <c r="L114" s="20"/>
      <c r="M114" s="20"/>
    </row>
    <row r="115" spans="1:13" ht="12.75">
      <c r="A115" s="20"/>
      <c r="B115" s="20"/>
      <c r="C115" s="18"/>
      <c r="D115" s="20"/>
      <c r="E115" s="20"/>
      <c r="F115" s="20"/>
      <c r="G115" s="20"/>
      <c r="H115" s="20"/>
      <c r="I115" s="20"/>
      <c r="J115" s="20"/>
      <c r="K115" s="20"/>
      <c r="L115" s="20"/>
      <c r="M115" s="20"/>
    </row>
    <row r="116" spans="1:13" ht="12.75">
      <c r="A116" s="20"/>
      <c r="B116" s="20"/>
      <c r="C116" s="18"/>
      <c r="D116" s="20"/>
      <c r="E116" s="20"/>
      <c r="F116" s="20"/>
      <c r="G116" s="20"/>
      <c r="H116" s="20"/>
      <c r="I116" s="20"/>
      <c r="J116" s="20"/>
      <c r="K116" s="20"/>
      <c r="L116" s="20"/>
      <c r="M116" s="20"/>
    </row>
    <row r="117" spans="1:13" ht="12.75">
      <c r="A117" s="20"/>
      <c r="B117" s="20"/>
      <c r="C117" s="18"/>
      <c r="D117" s="20"/>
      <c r="E117" s="20"/>
      <c r="F117" s="20"/>
      <c r="G117" s="20"/>
      <c r="H117" s="20"/>
      <c r="I117" s="20"/>
      <c r="J117" s="20"/>
      <c r="K117" s="20"/>
      <c r="L117" s="20"/>
      <c r="M117" s="20"/>
    </row>
    <row r="118" spans="1:13" ht="12.75">
      <c r="A118" s="20"/>
      <c r="B118" s="20"/>
      <c r="C118" s="18"/>
      <c r="D118" s="20"/>
      <c r="E118" s="20"/>
      <c r="F118" s="20"/>
      <c r="G118" s="20"/>
      <c r="H118" s="20"/>
      <c r="I118" s="20"/>
      <c r="J118" s="20"/>
      <c r="K118" s="20"/>
      <c r="L118" s="20"/>
      <c r="M118" s="20"/>
    </row>
    <row r="119" spans="1:13" ht="12.75">
      <c r="A119" s="20"/>
      <c r="B119" s="20"/>
      <c r="C119" s="18"/>
      <c r="D119" s="20"/>
      <c r="E119" s="20"/>
      <c r="F119" s="20"/>
      <c r="G119" s="20"/>
      <c r="H119" s="20"/>
      <c r="I119" s="20"/>
      <c r="J119" s="20"/>
      <c r="K119" s="20"/>
      <c r="L119" s="20"/>
      <c r="M119" s="20"/>
    </row>
    <row r="120" spans="1:13" ht="12.75">
      <c r="A120" s="20"/>
      <c r="B120" s="20"/>
      <c r="C120" s="18"/>
      <c r="D120" s="20"/>
      <c r="E120" s="20"/>
      <c r="F120" s="20"/>
      <c r="G120" s="20"/>
      <c r="H120" s="20"/>
      <c r="I120" s="20"/>
      <c r="J120" s="20"/>
      <c r="K120" s="20"/>
      <c r="L120" s="20"/>
      <c r="M120" s="20"/>
    </row>
    <row r="121" spans="1:13" ht="12.75">
      <c r="A121" s="20"/>
      <c r="B121" s="20"/>
      <c r="C121" s="18"/>
      <c r="D121" s="20"/>
      <c r="E121" s="20"/>
      <c r="F121" s="20"/>
      <c r="G121" s="20"/>
      <c r="H121" s="20"/>
      <c r="I121" s="20"/>
      <c r="J121" s="20"/>
      <c r="K121" s="20"/>
      <c r="L121" s="20"/>
      <c r="M121" s="20"/>
    </row>
    <row r="122" spans="1:13" ht="12.75">
      <c r="A122" s="20"/>
      <c r="B122" s="20"/>
      <c r="C122" s="18"/>
      <c r="D122" s="20"/>
      <c r="E122" s="20"/>
      <c r="F122" s="20"/>
      <c r="G122" s="20"/>
      <c r="H122" s="20"/>
      <c r="I122" s="20"/>
      <c r="J122" s="20"/>
      <c r="K122" s="20"/>
      <c r="L122" s="20"/>
      <c r="M122" s="20"/>
    </row>
    <row r="123" spans="1:13" ht="12.75">
      <c r="A123" s="20"/>
      <c r="B123" s="20"/>
      <c r="C123" s="18"/>
      <c r="D123" s="20"/>
      <c r="E123" s="20"/>
      <c r="F123" s="20"/>
      <c r="G123" s="20"/>
      <c r="H123" s="20"/>
      <c r="I123" s="20"/>
      <c r="J123" s="20"/>
      <c r="K123" s="20"/>
      <c r="L123" s="20"/>
      <c r="M123" s="20"/>
    </row>
    <row r="124" spans="1:13" ht="12.75">
      <c r="A124" s="20"/>
      <c r="B124" s="20"/>
      <c r="C124" s="18"/>
      <c r="D124" s="20"/>
      <c r="E124" s="20"/>
      <c r="F124" s="20"/>
      <c r="G124" s="20"/>
      <c r="H124" s="20"/>
      <c r="I124" s="20"/>
      <c r="J124" s="20"/>
      <c r="K124" s="20"/>
      <c r="L124" s="20"/>
      <c r="M124" s="20"/>
    </row>
    <row r="125" spans="1:13" ht="12.75">
      <c r="A125" s="20"/>
      <c r="B125" s="20"/>
      <c r="C125" s="18"/>
      <c r="D125" s="20"/>
      <c r="E125" s="20"/>
      <c r="F125" s="20"/>
      <c r="G125" s="20"/>
      <c r="H125" s="20"/>
      <c r="I125" s="20"/>
      <c r="J125" s="20"/>
      <c r="K125" s="20"/>
      <c r="L125" s="20"/>
      <c r="M125" s="20"/>
    </row>
    <row r="126" spans="1:13" ht="12.75">
      <c r="A126" s="20"/>
      <c r="B126" s="20"/>
      <c r="C126" s="18"/>
      <c r="D126" s="20"/>
      <c r="E126" s="20"/>
      <c r="F126" s="20"/>
      <c r="G126" s="20"/>
      <c r="H126" s="20"/>
      <c r="I126" s="20"/>
      <c r="J126" s="20"/>
      <c r="K126" s="20"/>
      <c r="L126" s="20"/>
      <c r="M126" s="20"/>
    </row>
    <row r="127" spans="1:13" ht="12.75">
      <c r="A127" s="20"/>
      <c r="B127" s="20"/>
      <c r="C127" s="18"/>
      <c r="D127" s="20"/>
      <c r="E127" s="20"/>
      <c r="F127" s="20"/>
      <c r="G127" s="20"/>
      <c r="H127" s="20"/>
      <c r="I127" s="20"/>
      <c r="J127" s="20"/>
      <c r="K127" s="20"/>
      <c r="L127" s="20"/>
      <c r="M127" s="20"/>
    </row>
    <row r="128" spans="1:13" ht="12.75">
      <c r="A128" s="20"/>
      <c r="B128" s="20"/>
      <c r="C128" s="18"/>
      <c r="D128" s="20"/>
      <c r="E128" s="20"/>
      <c r="F128" s="20"/>
      <c r="G128" s="20"/>
      <c r="H128" s="20"/>
      <c r="I128" s="20"/>
      <c r="J128" s="20"/>
      <c r="K128" s="20"/>
      <c r="L128" s="20"/>
      <c r="M128" s="20"/>
    </row>
    <row r="129" spans="1:13" ht="12.75">
      <c r="A129" s="20"/>
      <c r="B129" s="20"/>
      <c r="C129" s="18"/>
      <c r="D129" s="20"/>
      <c r="E129" s="20"/>
      <c r="F129" s="20"/>
      <c r="G129" s="20"/>
      <c r="H129" s="20"/>
      <c r="I129" s="20"/>
      <c r="J129" s="20"/>
      <c r="K129" s="20"/>
      <c r="L129" s="20"/>
      <c r="M129" s="20"/>
    </row>
    <row r="130" spans="1:13" ht="12.75">
      <c r="A130" s="20"/>
      <c r="B130" s="20"/>
      <c r="C130" s="18"/>
      <c r="D130" s="20"/>
      <c r="E130" s="20"/>
      <c r="F130" s="20"/>
      <c r="G130" s="20"/>
      <c r="H130" s="20"/>
      <c r="I130" s="20"/>
      <c r="J130" s="20"/>
      <c r="K130" s="20"/>
      <c r="L130" s="20"/>
      <c r="M130" s="20"/>
    </row>
    <row r="131" spans="1:13" ht="12.75">
      <c r="A131" s="20"/>
      <c r="B131" s="20"/>
      <c r="C131" s="18"/>
      <c r="D131" s="20"/>
      <c r="E131" s="20"/>
      <c r="F131" s="20"/>
      <c r="G131" s="20"/>
      <c r="H131" s="20"/>
      <c r="I131" s="20"/>
      <c r="J131" s="20"/>
      <c r="K131" s="20"/>
      <c r="L131" s="20"/>
      <c r="M131" s="20"/>
    </row>
    <row r="132" spans="1:13" ht="12.75">
      <c r="A132" s="20"/>
      <c r="B132" s="20"/>
      <c r="C132" s="18"/>
      <c r="D132" s="20"/>
      <c r="E132" s="20"/>
      <c r="F132" s="20"/>
      <c r="G132" s="20"/>
      <c r="H132" s="20"/>
      <c r="I132" s="20"/>
      <c r="J132" s="20"/>
      <c r="K132" s="20"/>
      <c r="L132" s="20"/>
      <c r="M132" s="20"/>
    </row>
    <row r="133" spans="1:13" ht="12.75">
      <c r="A133" s="20"/>
      <c r="B133" s="20"/>
      <c r="C133" s="18"/>
      <c r="D133" s="20"/>
      <c r="E133" s="20"/>
      <c r="F133" s="20"/>
      <c r="G133" s="20"/>
      <c r="H133" s="20"/>
      <c r="I133" s="20"/>
      <c r="J133" s="20"/>
      <c r="K133" s="20"/>
      <c r="L133" s="20"/>
      <c r="M133" s="20"/>
    </row>
    <row r="134" spans="1:13" ht="12.75">
      <c r="A134" s="20"/>
      <c r="B134" s="20"/>
      <c r="C134" s="18"/>
      <c r="D134" s="20"/>
      <c r="E134" s="20"/>
      <c r="F134" s="20"/>
      <c r="G134" s="20"/>
      <c r="H134" s="20"/>
      <c r="I134" s="20"/>
      <c r="J134" s="20"/>
      <c r="K134" s="20"/>
      <c r="L134" s="20"/>
      <c r="M134" s="20"/>
    </row>
    <row r="135" spans="1:13" ht="12.75">
      <c r="A135" s="20"/>
      <c r="B135" s="20"/>
      <c r="C135" s="18"/>
      <c r="D135" s="20"/>
      <c r="E135" s="20"/>
      <c r="F135" s="20"/>
      <c r="G135" s="20"/>
      <c r="H135" s="20"/>
      <c r="I135" s="20"/>
      <c r="J135" s="20"/>
      <c r="K135" s="20"/>
      <c r="L135" s="20"/>
      <c r="M135" s="20"/>
    </row>
    <row r="136" spans="1:13" ht="12.75">
      <c r="A136" s="20"/>
      <c r="B136" s="20"/>
      <c r="C136" s="18"/>
      <c r="D136" s="20"/>
      <c r="E136" s="20"/>
      <c r="F136" s="20"/>
      <c r="G136" s="20"/>
      <c r="H136" s="20"/>
      <c r="I136" s="20"/>
      <c r="J136" s="20"/>
      <c r="K136" s="20"/>
      <c r="L136" s="20"/>
      <c r="M136" s="20"/>
    </row>
    <row r="137" spans="1:13" ht="12.75">
      <c r="A137" s="20"/>
      <c r="B137" s="20"/>
      <c r="C137" s="18"/>
      <c r="D137" s="20"/>
      <c r="E137" s="20"/>
      <c r="F137" s="20"/>
      <c r="G137" s="20"/>
      <c r="H137" s="20"/>
      <c r="I137" s="20"/>
      <c r="J137" s="20"/>
      <c r="K137" s="20"/>
      <c r="L137" s="20"/>
      <c r="M137" s="20"/>
    </row>
    <row r="138" spans="1:13" ht="12.75">
      <c r="A138" s="20"/>
      <c r="B138" s="20"/>
      <c r="C138" s="18"/>
      <c r="D138" s="20"/>
      <c r="E138" s="20"/>
      <c r="F138" s="20"/>
      <c r="G138" s="20"/>
      <c r="H138" s="20"/>
      <c r="I138" s="20"/>
      <c r="J138" s="20"/>
      <c r="K138" s="20"/>
      <c r="L138" s="20"/>
      <c r="M138" s="20"/>
    </row>
    <row r="139" spans="1:13" ht="12.75">
      <c r="A139" s="20"/>
      <c r="B139" s="20"/>
      <c r="C139" s="18"/>
      <c r="D139" s="20"/>
      <c r="E139" s="20"/>
      <c r="F139" s="20"/>
      <c r="G139" s="20"/>
      <c r="H139" s="20"/>
      <c r="I139" s="20"/>
      <c r="J139" s="20"/>
      <c r="K139" s="20"/>
      <c r="L139" s="20"/>
      <c r="M139" s="20"/>
    </row>
    <row r="140" spans="1:13" ht="12.75">
      <c r="A140" s="20"/>
      <c r="B140" s="20"/>
      <c r="C140" s="18"/>
      <c r="D140" s="20"/>
      <c r="E140" s="20"/>
      <c r="F140" s="20"/>
      <c r="G140" s="20"/>
      <c r="H140" s="20"/>
      <c r="I140" s="20"/>
      <c r="J140" s="20"/>
      <c r="K140" s="20"/>
      <c r="L140" s="20"/>
      <c r="M140" s="20"/>
    </row>
    <row r="141" spans="1:13" ht="12.75">
      <c r="A141" s="20"/>
      <c r="B141" s="20"/>
      <c r="C141" s="18"/>
      <c r="D141" s="20"/>
      <c r="E141" s="20"/>
      <c r="F141" s="20"/>
      <c r="G141" s="20"/>
      <c r="H141" s="20"/>
      <c r="I141" s="20"/>
      <c r="J141" s="20"/>
      <c r="K141" s="20"/>
      <c r="L141" s="20"/>
      <c r="M141" s="20"/>
    </row>
    <row r="142" spans="1:13" ht="12.75">
      <c r="A142" s="20"/>
      <c r="B142" s="20"/>
      <c r="C142" s="18"/>
      <c r="D142" s="20"/>
      <c r="E142" s="20"/>
      <c r="F142" s="20"/>
      <c r="G142" s="20"/>
      <c r="H142" s="20"/>
      <c r="I142" s="20"/>
      <c r="J142" s="20"/>
      <c r="K142" s="20"/>
      <c r="L142" s="20"/>
      <c r="M142" s="20"/>
    </row>
    <row r="143" spans="1:13" ht="12.75">
      <c r="A143" s="20"/>
      <c r="B143" s="20"/>
      <c r="C143" s="18"/>
      <c r="D143" s="20"/>
      <c r="E143" s="20"/>
      <c r="F143" s="20"/>
      <c r="G143" s="20"/>
      <c r="H143" s="20"/>
      <c r="I143" s="20"/>
      <c r="J143" s="20"/>
      <c r="K143" s="20"/>
      <c r="L143" s="20"/>
      <c r="M143" s="20"/>
    </row>
    <row r="144" spans="1:13" ht="12.75">
      <c r="A144" s="20"/>
      <c r="B144" s="20"/>
      <c r="C144" s="18"/>
      <c r="D144" s="20"/>
      <c r="E144" s="20"/>
      <c r="F144" s="20"/>
      <c r="G144" s="20"/>
      <c r="H144" s="20"/>
      <c r="I144" s="20"/>
      <c r="J144" s="20"/>
      <c r="K144" s="20"/>
      <c r="L144" s="20"/>
      <c r="M144" s="20"/>
    </row>
    <row r="145" spans="1:13" ht="12.75">
      <c r="A145" s="20"/>
      <c r="B145" s="20"/>
      <c r="C145" s="18"/>
      <c r="D145" s="20"/>
      <c r="E145" s="20"/>
      <c r="F145" s="20"/>
      <c r="G145" s="20"/>
      <c r="H145" s="20"/>
      <c r="I145" s="20"/>
      <c r="J145" s="20"/>
      <c r="K145" s="20"/>
      <c r="L145" s="20"/>
      <c r="M145" s="20"/>
    </row>
    <row r="146" spans="1:13" ht="12.75">
      <c r="A146" s="20"/>
      <c r="B146" s="20"/>
      <c r="C146" s="18"/>
      <c r="D146" s="20"/>
      <c r="E146" s="20"/>
      <c r="F146" s="20"/>
      <c r="G146" s="20"/>
      <c r="H146" s="20"/>
      <c r="I146" s="20"/>
      <c r="J146" s="20"/>
      <c r="K146" s="20"/>
      <c r="L146" s="20"/>
      <c r="M146" s="20"/>
    </row>
    <row r="147" spans="1:13" ht="12.75">
      <c r="A147" s="20"/>
      <c r="B147" s="20"/>
      <c r="C147" s="18"/>
      <c r="D147" s="20"/>
      <c r="E147" s="20"/>
      <c r="F147" s="20"/>
      <c r="G147" s="20"/>
      <c r="H147" s="20"/>
      <c r="I147" s="20"/>
      <c r="J147" s="20"/>
      <c r="K147" s="20"/>
      <c r="L147" s="20"/>
      <c r="M147" s="20"/>
    </row>
    <row r="148" spans="1:13" ht="12.75">
      <c r="A148" s="20"/>
      <c r="B148" s="20"/>
      <c r="C148" s="18"/>
      <c r="D148" s="20"/>
      <c r="E148" s="20"/>
      <c r="F148" s="20"/>
      <c r="G148" s="20"/>
      <c r="H148" s="20"/>
      <c r="I148" s="20"/>
      <c r="J148" s="20"/>
      <c r="K148" s="20"/>
      <c r="L148" s="20"/>
      <c r="M148" s="20"/>
    </row>
    <row r="149" spans="1:13" ht="12.75">
      <c r="A149" s="20"/>
      <c r="B149" s="20"/>
      <c r="C149" s="18"/>
      <c r="D149" s="20"/>
      <c r="E149" s="20"/>
      <c r="F149" s="20"/>
      <c r="G149" s="20"/>
      <c r="H149" s="20"/>
      <c r="I149" s="20"/>
      <c r="J149" s="20"/>
      <c r="K149" s="20"/>
      <c r="L149" s="20"/>
      <c r="M149" s="20"/>
    </row>
    <row r="150" spans="1:13" ht="12.75">
      <c r="A150" s="20"/>
      <c r="B150" s="20"/>
      <c r="C150" s="18"/>
      <c r="D150" s="20"/>
      <c r="E150" s="20"/>
      <c r="F150" s="20"/>
      <c r="G150" s="20"/>
      <c r="H150" s="20"/>
      <c r="I150" s="20"/>
      <c r="J150" s="20"/>
      <c r="K150" s="20"/>
      <c r="L150" s="20"/>
      <c r="M150" s="20"/>
    </row>
    <row r="151" spans="1:13" ht="12.75">
      <c r="A151" s="20"/>
      <c r="B151" s="20"/>
      <c r="C151" s="18"/>
      <c r="D151" s="20"/>
      <c r="E151" s="20"/>
      <c r="F151" s="20"/>
      <c r="G151" s="20"/>
      <c r="H151" s="20"/>
      <c r="I151" s="20"/>
      <c r="J151" s="20"/>
      <c r="K151" s="20"/>
      <c r="L151" s="20"/>
      <c r="M151" s="20"/>
    </row>
    <row r="152" spans="1:13" ht="12.75">
      <c r="A152" s="20"/>
      <c r="B152" s="20"/>
      <c r="C152" s="18"/>
      <c r="D152" s="20"/>
      <c r="E152" s="20"/>
      <c r="F152" s="20"/>
      <c r="G152" s="20"/>
      <c r="H152" s="20"/>
      <c r="I152" s="20"/>
      <c r="J152" s="20"/>
      <c r="K152" s="20"/>
      <c r="L152" s="20"/>
      <c r="M152" s="20"/>
    </row>
    <row r="153" spans="1:13" ht="12.75">
      <c r="A153" s="20"/>
      <c r="B153" s="20"/>
      <c r="C153" s="18"/>
      <c r="D153" s="20"/>
      <c r="E153" s="20"/>
      <c r="F153" s="20"/>
      <c r="G153" s="20"/>
      <c r="H153" s="20"/>
      <c r="I153" s="20"/>
      <c r="J153" s="20"/>
      <c r="K153" s="20"/>
      <c r="L153" s="20"/>
      <c r="M153" s="20"/>
    </row>
    <row r="154" spans="1:13" ht="12.75">
      <c r="A154" s="20"/>
      <c r="B154" s="20"/>
      <c r="C154" s="18"/>
      <c r="D154" s="20"/>
      <c r="E154" s="20"/>
      <c r="F154" s="20"/>
      <c r="G154" s="20"/>
      <c r="H154" s="20"/>
      <c r="I154" s="20"/>
      <c r="J154" s="20"/>
      <c r="K154" s="20"/>
      <c r="L154" s="20"/>
      <c r="M154" s="20"/>
    </row>
    <row r="155" spans="1:13" ht="12.75">
      <c r="A155" s="20"/>
      <c r="B155" s="20"/>
      <c r="C155" s="18"/>
      <c r="D155" s="20"/>
      <c r="E155" s="20"/>
      <c r="F155" s="20"/>
      <c r="G155" s="20"/>
      <c r="H155" s="20"/>
      <c r="I155" s="20"/>
      <c r="J155" s="20"/>
      <c r="K155" s="20"/>
      <c r="L155" s="20"/>
      <c r="M155" s="20"/>
    </row>
    <row r="156" spans="1:13" ht="12.75">
      <c r="A156" s="20"/>
      <c r="B156" s="20"/>
      <c r="C156" s="18"/>
      <c r="D156" s="20"/>
      <c r="E156" s="20"/>
      <c r="F156" s="20"/>
      <c r="G156" s="20"/>
      <c r="H156" s="20"/>
      <c r="I156" s="20"/>
      <c r="J156" s="20"/>
      <c r="K156" s="20"/>
      <c r="L156" s="20"/>
      <c r="M156" s="20"/>
    </row>
    <row r="157" spans="1:13" ht="12.75">
      <c r="A157" s="20"/>
      <c r="B157" s="20"/>
      <c r="C157" s="18"/>
      <c r="D157" s="20"/>
      <c r="E157" s="20"/>
      <c r="F157" s="20"/>
      <c r="G157" s="20"/>
      <c r="H157" s="20"/>
      <c r="I157" s="20"/>
      <c r="J157" s="20"/>
      <c r="K157" s="20"/>
      <c r="L157" s="20"/>
      <c r="M157" s="20"/>
    </row>
    <row r="158" spans="1:13" ht="12.75">
      <c r="A158" s="20"/>
      <c r="B158" s="20"/>
      <c r="C158" s="18"/>
      <c r="D158" s="20"/>
      <c r="E158" s="20"/>
      <c r="F158" s="20"/>
      <c r="G158" s="20"/>
      <c r="H158" s="20"/>
      <c r="I158" s="20"/>
      <c r="J158" s="20"/>
      <c r="K158" s="20"/>
      <c r="L158" s="20"/>
      <c r="M158" s="20"/>
    </row>
    <row r="159" spans="1:13" ht="12.75">
      <c r="A159" s="20"/>
      <c r="B159" s="20"/>
      <c r="C159" s="18"/>
      <c r="D159" s="20"/>
      <c r="E159" s="20"/>
      <c r="F159" s="20"/>
      <c r="G159" s="20"/>
      <c r="H159" s="20"/>
      <c r="I159" s="20"/>
      <c r="J159" s="20"/>
      <c r="K159" s="20"/>
      <c r="L159" s="20"/>
      <c r="M159" s="20"/>
    </row>
    <row r="160" spans="1:13" ht="12.75">
      <c r="A160" s="20"/>
      <c r="B160" s="20"/>
      <c r="C160" s="18"/>
      <c r="D160" s="20"/>
      <c r="E160" s="20"/>
      <c r="F160" s="20"/>
      <c r="G160" s="20"/>
      <c r="H160" s="20"/>
      <c r="I160" s="20"/>
      <c r="J160" s="20"/>
      <c r="K160" s="20"/>
      <c r="L160" s="20"/>
      <c r="M160" s="20"/>
    </row>
    <row r="161" spans="1:13" ht="12.75">
      <c r="A161" s="20"/>
      <c r="B161" s="20"/>
      <c r="C161" s="18"/>
      <c r="D161" s="20"/>
      <c r="E161" s="20"/>
      <c r="F161" s="20"/>
      <c r="G161" s="20"/>
      <c r="H161" s="20"/>
      <c r="I161" s="20"/>
      <c r="J161" s="20"/>
      <c r="K161" s="20"/>
      <c r="L161" s="20"/>
      <c r="M161" s="20"/>
    </row>
    <row r="162" spans="1:13" ht="12.75">
      <c r="A162" s="20"/>
      <c r="B162" s="20"/>
      <c r="C162" s="18"/>
      <c r="D162" s="20"/>
      <c r="E162" s="20"/>
      <c r="F162" s="20"/>
      <c r="G162" s="20"/>
      <c r="H162" s="20"/>
      <c r="I162" s="20"/>
      <c r="J162" s="20"/>
      <c r="K162" s="20"/>
      <c r="L162" s="20"/>
      <c r="M162" s="20"/>
    </row>
    <row r="163" spans="1:13" ht="12.75">
      <c r="A163" s="20"/>
      <c r="B163" s="20"/>
      <c r="C163" s="18"/>
      <c r="D163" s="20"/>
      <c r="E163" s="20"/>
      <c r="F163" s="20"/>
      <c r="G163" s="20"/>
      <c r="H163" s="20"/>
      <c r="I163" s="20"/>
      <c r="J163" s="20"/>
      <c r="K163" s="20"/>
      <c r="L163" s="20"/>
      <c r="M163" s="20"/>
    </row>
    <row r="164" spans="1:13" ht="12.75">
      <c r="A164" s="20"/>
      <c r="B164" s="20"/>
      <c r="C164" s="18"/>
      <c r="D164" s="20"/>
      <c r="E164" s="20"/>
      <c r="F164" s="20"/>
      <c r="G164" s="20"/>
      <c r="H164" s="20"/>
      <c r="I164" s="20"/>
      <c r="J164" s="20"/>
      <c r="K164" s="20"/>
      <c r="L164" s="20"/>
      <c r="M164" s="20"/>
    </row>
    <row r="165" spans="1:13" ht="12.75">
      <c r="A165" s="20"/>
      <c r="B165" s="20"/>
      <c r="C165" s="18"/>
      <c r="D165" s="20"/>
      <c r="E165" s="20"/>
      <c r="F165" s="20"/>
      <c r="G165" s="20"/>
      <c r="H165" s="20"/>
      <c r="I165" s="20"/>
      <c r="J165" s="20"/>
      <c r="K165" s="20"/>
      <c r="L165" s="20"/>
      <c r="M165" s="20"/>
    </row>
    <row r="166" spans="1:13" ht="12.75">
      <c r="A166" s="20"/>
      <c r="B166" s="20"/>
      <c r="C166" s="18"/>
      <c r="D166" s="20"/>
      <c r="E166" s="20"/>
      <c r="F166" s="20"/>
      <c r="G166" s="20"/>
      <c r="H166" s="20"/>
      <c r="I166" s="20"/>
      <c r="J166" s="20"/>
      <c r="K166" s="20"/>
      <c r="L166" s="20"/>
      <c r="M166" s="20"/>
    </row>
    <row r="167" spans="1:13" ht="12.75">
      <c r="A167" s="20"/>
      <c r="B167" s="20"/>
      <c r="C167" s="18"/>
      <c r="D167" s="20"/>
      <c r="E167" s="20"/>
      <c r="F167" s="20"/>
      <c r="G167" s="20"/>
      <c r="H167" s="20"/>
      <c r="I167" s="20"/>
      <c r="J167" s="20"/>
      <c r="K167" s="20"/>
      <c r="L167" s="20"/>
      <c r="M167" s="20"/>
    </row>
    <row r="168" spans="1:13" ht="12.75">
      <c r="A168" s="20"/>
      <c r="B168" s="20"/>
      <c r="C168" s="18"/>
      <c r="D168" s="20"/>
      <c r="E168" s="20"/>
      <c r="F168" s="20"/>
      <c r="G168" s="20"/>
      <c r="H168" s="20"/>
      <c r="I168" s="20"/>
      <c r="J168" s="20"/>
      <c r="K168" s="20"/>
      <c r="L168" s="20"/>
      <c r="M168" s="20"/>
    </row>
    <row r="169" spans="1:13" ht="12.75">
      <c r="A169" s="20"/>
      <c r="B169" s="20"/>
      <c r="C169" s="18"/>
      <c r="D169" s="20"/>
      <c r="E169" s="20"/>
      <c r="F169" s="20"/>
      <c r="G169" s="20"/>
      <c r="H169" s="20"/>
      <c r="I169" s="20"/>
      <c r="J169" s="20"/>
      <c r="K169" s="20"/>
      <c r="L169" s="20"/>
      <c r="M169" s="20"/>
    </row>
    <row r="170" spans="1:13" ht="12.75">
      <c r="A170" s="20"/>
      <c r="B170" s="20"/>
      <c r="C170" s="18"/>
      <c r="D170" s="20"/>
      <c r="E170" s="20"/>
      <c r="F170" s="20"/>
      <c r="G170" s="20"/>
      <c r="H170" s="20"/>
      <c r="I170" s="20"/>
      <c r="J170" s="20"/>
      <c r="K170" s="20"/>
      <c r="L170" s="20"/>
      <c r="M170" s="20"/>
    </row>
    <row r="171" spans="1:13" ht="12.75">
      <c r="A171" s="20"/>
      <c r="B171" s="20"/>
      <c r="C171" s="18"/>
      <c r="D171" s="20"/>
      <c r="E171" s="20"/>
      <c r="F171" s="20"/>
      <c r="G171" s="20"/>
      <c r="H171" s="20"/>
      <c r="I171" s="20"/>
      <c r="J171" s="20"/>
      <c r="K171" s="20"/>
      <c r="L171" s="20"/>
      <c r="M171" s="20"/>
    </row>
    <row r="172" spans="1:13" ht="12.75">
      <c r="A172" s="20"/>
      <c r="B172" s="20"/>
      <c r="C172" s="18"/>
      <c r="D172" s="20"/>
      <c r="E172" s="20"/>
      <c r="F172" s="20"/>
      <c r="G172" s="20"/>
      <c r="H172" s="20"/>
      <c r="I172" s="20"/>
      <c r="J172" s="20"/>
      <c r="K172" s="20"/>
      <c r="L172" s="20"/>
      <c r="M172" s="20"/>
    </row>
    <row r="173" spans="1:13" ht="12.75">
      <c r="A173" s="20"/>
      <c r="B173" s="20"/>
      <c r="C173" s="18"/>
      <c r="D173" s="20"/>
      <c r="E173" s="20"/>
      <c r="F173" s="20"/>
      <c r="G173" s="20"/>
      <c r="H173" s="20"/>
      <c r="I173" s="20"/>
      <c r="J173" s="20"/>
      <c r="K173" s="20"/>
      <c r="L173" s="20"/>
      <c r="M173" s="20"/>
    </row>
    <row r="174" spans="1:13" ht="12.75">
      <c r="A174" s="20"/>
      <c r="B174" s="20"/>
      <c r="C174" s="18"/>
      <c r="D174" s="20"/>
      <c r="E174" s="20"/>
      <c r="F174" s="20"/>
      <c r="G174" s="20"/>
      <c r="H174" s="20"/>
      <c r="I174" s="20"/>
      <c r="J174" s="20"/>
      <c r="K174" s="20"/>
      <c r="L174" s="20"/>
      <c r="M174" s="20"/>
    </row>
    <row r="175" spans="1:13" ht="12.75">
      <c r="A175" s="20"/>
      <c r="B175" s="20"/>
      <c r="C175" s="18"/>
      <c r="D175" s="20"/>
      <c r="E175" s="20"/>
      <c r="F175" s="20"/>
      <c r="G175" s="20"/>
      <c r="H175" s="20"/>
      <c r="I175" s="20"/>
      <c r="J175" s="20"/>
      <c r="K175" s="20"/>
      <c r="L175" s="20"/>
      <c r="M175" s="20"/>
    </row>
    <row r="176" spans="1:13" ht="12.75">
      <c r="A176" s="20"/>
      <c r="B176" s="20"/>
      <c r="C176" s="18"/>
      <c r="D176" s="20"/>
      <c r="E176" s="20"/>
      <c r="F176" s="20"/>
      <c r="G176" s="20"/>
      <c r="H176" s="20"/>
      <c r="I176" s="20"/>
      <c r="J176" s="20"/>
      <c r="K176" s="20"/>
      <c r="L176" s="20"/>
      <c r="M176" s="20"/>
    </row>
    <row r="177" spans="1:13" ht="12.75">
      <c r="A177" s="20"/>
      <c r="B177" s="20"/>
      <c r="C177" s="18"/>
      <c r="D177" s="20"/>
      <c r="E177" s="20"/>
      <c r="F177" s="20"/>
      <c r="G177" s="20"/>
      <c r="H177" s="20"/>
      <c r="I177" s="20"/>
      <c r="J177" s="20"/>
      <c r="K177" s="20"/>
      <c r="L177" s="20"/>
      <c r="M177" s="20"/>
    </row>
    <row r="178" spans="1:13" ht="12.75">
      <c r="A178" s="20"/>
      <c r="B178" s="20"/>
      <c r="C178" s="18"/>
      <c r="D178" s="20"/>
      <c r="E178" s="20"/>
      <c r="F178" s="20"/>
      <c r="G178" s="20"/>
      <c r="H178" s="20"/>
      <c r="I178" s="20"/>
      <c r="J178" s="20"/>
      <c r="K178" s="20"/>
      <c r="L178" s="20"/>
      <c r="M178" s="20"/>
    </row>
    <row r="179" spans="1:13" ht="12.75">
      <c r="A179" s="20"/>
      <c r="B179" s="20"/>
      <c r="C179" s="18"/>
      <c r="D179" s="20"/>
      <c r="E179" s="20"/>
      <c r="F179" s="20"/>
      <c r="G179" s="20"/>
      <c r="H179" s="20"/>
      <c r="I179" s="20"/>
      <c r="J179" s="20"/>
      <c r="K179" s="20"/>
      <c r="L179" s="20"/>
      <c r="M179" s="20"/>
    </row>
    <row r="180" spans="1:13" ht="12.75">
      <c r="A180" s="20"/>
      <c r="B180" s="20"/>
      <c r="C180" s="18"/>
      <c r="D180" s="20"/>
      <c r="E180" s="20"/>
      <c r="F180" s="20"/>
      <c r="G180" s="20"/>
      <c r="H180" s="20"/>
      <c r="I180" s="20"/>
      <c r="J180" s="20"/>
      <c r="K180" s="20"/>
      <c r="L180" s="20"/>
      <c r="M180" s="20"/>
    </row>
    <row r="181" spans="1:13" ht="12.75">
      <c r="A181" s="20"/>
      <c r="B181" s="20"/>
      <c r="C181" s="18"/>
      <c r="D181" s="20"/>
      <c r="E181" s="20"/>
      <c r="F181" s="20"/>
      <c r="G181" s="20"/>
      <c r="H181" s="20"/>
      <c r="I181" s="20"/>
      <c r="J181" s="20"/>
      <c r="K181" s="20"/>
      <c r="L181" s="20"/>
      <c r="M181" s="20"/>
    </row>
    <row r="182" spans="1:13" ht="12.75">
      <c r="A182" s="20"/>
      <c r="B182" s="20"/>
      <c r="C182" s="18"/>
      <c r="D182" s="20"/>
      <c r="E182" s="20"/>
      <c r="F182" s="20"/>
      <c r="G182" s="20"/>
      <c r="H182" s="20"/>
      <c r="I182" s="20"/>
      <c r="J182" s="20"/>
      <c r="K182" s="20"/>
      <c r="L182" s="20"/>
      <c r="M182" s="20"/>
    </row>
    <row r="183" spans="1:13" ht="12.75">
      <c r="A183" s="20"/>
      <c r="B183" s="20"/>
      <c r="C183" s="18"/>
      <c r="D183" s="20"/>
      <c r="E183" s="20"/>
      <c r="F183" s="20"/>
      <c r="G183" s="20"/>
      <c r="H183" s="20"/>
      <c r="I183" s="20"/>
      <c r="J183" s="20"/>
      <c r="K183" s="20"/>
      <c r="L183" s="20"/>
      <c r="M183" s="20"/>
    </row>
    <row r="184" spans="1:13" ht="12.75">
      <c r="A184" s="20"/>
      <c r="B184" s="20"/>
      <c r="C184" s="18"/>
      <c r="D184" s="20"/>
      <c r="E184" s="20"/>
      <c r="F184" s="20"/>
      <c r="G184" s="20"/>
      <c r="H184" s="20"/>
      <c r="I184" s="20"/>
      <c r="J184" s="20"/>
      <c r="K184" s="20"/>
      <c r="L184" s="20"/>
      <c r="M184" s="20"/>
    </row>
    <row r="185" spans="1:13" ht="12.75">
      <c r="A185" s="20"/>
      <c r="B185" s="20"/>
      <c r="C185" s="18"/>
      <c r="D185" s="20"/>
      <c r="E185" s="20"/>
      <c r="F185" s="20"/>
      <c r="G185" s="20"/>
      <c r="H185" s="20"/>
      <c r="I185" s="20"/>
      <c r="J185" s="20"/>
      <c r="K185" s="20"/>
      <c r="L185" s="20"/>
      <c r="M185" s="20"/>
    </row>
    <row r="186" spans="1:13" ht="12.75">
      <c r="A186" s="20"/>
      <c r="B186" s="20"/>
      <c r="C186" s="18"/>
      <c r="D186" s="20"/>
      <c r="E186" s="20"/>
      <c r="F186" s="20"/>
      <c r="G186" s="20"/>
      <c r="H186" s="20"/>
      <c r="I186" s="20"/>
      <c r="J186" s="20"/>
      <c r="K186" s="20"/>
      <c r="L186" s="20"/>
      <c r="M186" s="20"/>
    </row>
    <row r="187" spans="1:13" ht="12.75">
      <c r="A187" s="20"/>
      <c r="B187" s="20"/>
      <c r="C187" s="18"/>
      <c r="D187" s="20"/>
      <c r="E187" s="20"/>
      <c r="F187" s="20"/>
      <c r="G187" s="20"/>
      <c r="H187" s="20"/>
      <c r="I187" s="20"/>
      <c r="J187" s="20"/>
      <c r="K187" s="20"/>
      <c r="L187" s="20"/>
      <c r="M187" s="20"/>
    </row>
    <row r="188" spans="1:13" ht="12.75">
      <c r="A188" s="20"/>
      <c r="B188" s="20"/>
      <c r="C188" s="18"/>
      <c r="D188" s="20"/>
      <c r="E188" s="20"/>
      <c r="F188" s="20"/>
      <c r="G188" s="20"/>
      <c r="H188" s="20"/>
      <c r="I188" s="20"/>
      <c r="J188" s="20"/>
      <c r="K188" s="20"/>
      <c r="L188" s="20"/>
      <c r="M188" s="20"/>
    </row>
    <row r="189" spans="1:13" ht="12.75">
      <c r="A189" s="20"/>
      <c r="B189" s="20"/>
      <c r="C189" s="18"/>
      <c r="D189" s="20"/>
      <c r="E189" s="20"/>
      <c r="F189" s="20"/>
      <c r="G189" s="20"/>
      <c r="H189" s="20"/>
      <c r="I189" s="20"/>
      <c r="J189" s="20"/>
      <c r="K189" s="20"/>
      <c r="L189" s="20"/>
      <c r="M189" s="20"/>
    </row>
    <row r="190" spans="1:13" ht="12.75">
      <c r="A190" s="20"/>
      <c r="B190" s="20"/>
      <c r="C190" s="18"/>
      <c r="D190" s="20"/>
      <c r="E190" s="20"/>
      <c r="F190" s="20"/>
      <c r="G190" s="20"/>
      <c r="H190" s="20"/>
      <c r="I190" s="20"/>
      <c r="J190" s="20"/>
      <c r="K190" s="20"/>
      <c r="L190" s="20"/>
      <c r="M190" s="20"/>
    </row>
    <row r="191" spans="1:13" ht="12.75">
      <c r="A191" s="20"/>
      <c r="B191" s="20"/>
      <c r="C191" s="18"/>
      <c r="D191" s="20"/>
      <c r="E191" s="20"/>
      <c r="F191" s="20"/>
      <c r="G191" s="20"/>
      <c r="H191" s="20"/>
      <c r="I191" s="20"/>
      <c r="J191" s="20"/>
      <c r="K191" s="20"/>
      <c r="L191" s="20"/>
      <c r="M191" s="20"/>
    </row>
    <row r="192" spans="1:13" ht="12.75">
      <c r="A192" s="20"/>
      <c r="B192" s="20"/>
      <c r="C192" s="18"/>
      <c r="D192" s="20"/>
      <c r="E192" s="20"/>
      <c r="F192" s="20"/>
      <c r="G192" s="20"/>
      <c r="H192" s="20"/>
      <c r="I192" s="20"/>
      <c r="J192" s="20"/>
      <c r="K192" s="20"/>
      <c r="L192" s="20"/>
      <c r="M192" s="20"/>
    </row>
    <row r="193" spans="1:13" ht="12.75">
      <c r="A193" s="20"/>
      <c r="B193" s="20"/>
      <c r="C193" s="18"/>
      <c r="D193" s="20"/>
      <c r="E193" s="20"/>
      <c r="F193" s="20"/>
      <c r="G193" s="20"/>
      <c r="H193" s="20"/>
      <c r="I193" s="20"/>
      <c r="J193" s="20"/>
      <c r="K193" s="20"/>
      <c r="L193" s="20"/>
      <c r="M193" s="20"/>
    </row>
    <row r="194" spans="1:13" ht="12.75">
      <c r="A194" s="20"/>
      <c r="B194" s="20"/>
      <c r="C194" s="18"/>
      <c r="D194" s="20"/>
      <c r="E194" s="20"/>
      <c r="F194" s="20"/>
      <c r="G194" s="20"/>
      <c r="H194" s="20"/>
      <c r="I194" s="20"/>
      <c r="J194" s="20"/>
      <c r="K194" s="20"/>
      <c r="L194" s="20"/>
      <c r="M194" s="20"/>
    </row>
    <row r="195" spans="1:13" ht="12.75">
      <c r="A195" s="20"/>
      <c r="B195" s="20"/>
      <c r="C195" s="18"/>
      <c r="D195" s="20"/>
      <c r="E195" s="20"/>
      <c r="F195" s="20"/>
      <c r="G195" s="20"/>
      <c r="H195" s="20"/>
      <c r="I195" s="20"/>
      <c r="J195" s="20"/>
      <c r="K195" s="20"/>
      <c r="L195" s="20"/>
      <c r="M195" s="20"/>
    </row>
    <row r="196" spans="1:13" ht="12.75">
      <c r="A196" s="20"/>
      <c r="B196" s="20"/>
      <c r="C196" s="18"/>
      <c r="D196" s="20"/>
      <c r="E196" s="20"/>
      <c r="F196" s="20"/>
      <c r="G196" s="20"/>
      <c r="H196" s="20"/>
      <c r="I196" s="20"/>
      <c r="J196" s="20"/>
      <c r="K196" s="20"/>
      <c r="L196" s="20"/>
      <c r="M196" s="20"/>
    </row>
    <row r="197" spans="1:13" ht="12.75">
      <c r="A197" s="20"/>
      <c r="B197" s="20"/>
      <c r="C197" s="18"/>
      <c r="D197" s="20"/>
      <c r="E197" s="20"/>
      <c r="F197" s="20"/>
      <c r="G197" s="20"/>
      <c r="H197" s="20"/>
      <c r="I197" s="20"/>
      <c r="J197" s="20"/>
      <c r="K197" s="20"/>
      <c r="L197" s="20"/>
      <c r="M197" s="20"/>
    </row>
    <row r="198" spans="1:13" ht="12.75">
      <c r="A198" s="20"/>
      <c r="B198" s="20"/>
      <c r="C198" s="18"/>
      <c r="D198" s="20"/>
      <c r="E198" s="20"/>
      <c r="F198" s="20"/>
      <c r="G198" s="20"/>
      <c r="H198" s="20"/>
      <c r="I198" s="20"/>
      <c r="J198" s="20"/>
      <c r="K198" s="20"/>
      <c r="L198" s="20"/>
      <c r="M198" s="20"/>
    </row>
    <row r="199" spans="1:13" ht="12.75">
      <c r="A199" s="20"/>
      <c r="B199" s="20"/>
      <c r="C199" s="18"/>
      <c r="D199" s="20"/>
      <c r="E199" s="20"/>
      <c r="F199" s="20"/>
      <c r="G199" s="20"/>
      <c r="H199" s="20"/>
      <c r="I199" s="20"/>
      <c r="J199" s="20"/>
      <c r="K199" s="20"/>
      <c r="L199" s="20"/>
      <c r="M199" s="20"/>
    </row>
    <row r="200" spans="1:13" ht="12.75">
      <c r="A200" s="20"/>
      <c r="B200" s="20"/>
      <c r="C200" s="18"/>
      <c r="D200" s="20"/>
      <c r="E200" s="20"/>
      <c r="F200" s="20"/>
      <c r="G200" s="20"/>
      <c r="H200" s="20"/>
      <c r="I200" s="20"/>
      <c r="J200" s="20"/>
      <c r="K200" s="20"/>
      <c r="L200" s="20"/>
      <c r="M200" s="20"/>
    </row>
    <row r="201" spans="1:13" ht="12.75">
      <c r="A201" s="20"/>
      <c r="B201" s="20"/>
      <c r="C201" s="18"/>
      <c r="D201" s="20"/>
      <c r="E201" s="20"/>
      <c r="F201" s="20"/>
      <c r="G201" s="20"/>
      <c r="H201" s="20"/>
      <c r="I201" s="20"/>
      <c r="J201" s="20"/>
      <c r="K201" s="20"/>
      <c r="L201" s="20"/>
      <c r="M201" s="20"/>
    </row>
    <row r="202" spans="1:13" ht="12.75">
      <c r="A202" s="20"/>
      <c r="B202" s="20"/>
      <c r="C202" s="18"/>
      <c r="D202" s="20"/>
      <c r="E202" s="20"/>
      <c r="F202" s="20"/>
      <c r="G202" s="20"/>
      <c r="H202" s="20"/>
      <c r="I202" s="20"/>
      <c r="J202" s="20"/>
      <c r="K202" s="20"/>
      <c r="L202" s="20"/>
      <c r="M202" s="20"/>
    </row>
    <row r="203" spans="1:13" ht="12.75">
      <c r="A203" s="20"/>
      <c r="B203" s="20"/>
      <c r="C203" s="18"/>
      <c r="D203" s="20"/>
      <c r="E203" s="20"/>
      <c r="F203" s="20"/>
      <c r="G203" s="20"/>
      <c r="H203" s="20"/>
      <c r="I203" s="20"/>
      <c r="J203" s="20"/>
      <c r="K203" s="20"/>
      <c r="L203" s="20"/>
      <c r="M203" s="20"/>
    </row>
    <row r="204" spans="1:13" ht="12.75">
      <c r="A204" s="20"/>
      <c r="B204" s="20"/>
      <c r="C204" s="18"/>
      <c r="D204" s="20"/>
      <c r="E204" s="20"/>
      <c r="F204" s="20"/>
      <c r="G204" s="20"/>
      <c r="H204" s="20"/>
      <c r="I204" s="20"/>
      <c r="J204" s="20"/>
      <c r="K204" s="20"/>
      <c r="L204" s="20"/>
      <c r="M204" s="20"/>
    </row>
    <row r="205" spans="1:13" ht="12.75">
      <c r="A205" s="20"/>
      <c r="B205" s="20"/>
      <c r="C205" s="18"/>
      <c r="D205" s="20"/>
      <c r="E205" s="20"/>
      <c r="F205" s="20"/>
      <c r="G205" s="20"/>
      <c r="H205" s="20"/>
      <c r="I205" s="20"/>
      <c r="J205" s="20"/>
      <c r="K205" s="20"/>
      <c r="L205" s="20"/>
      <c r="M205" s="20"/>
    </row>
    <row r="206" spans="1:13" ht="12.75">
      <c r="A206" s="20"/>
      <c r="B206" s="20"/>
      <c r="C206" s="18"/>
      <c r="D206" s="20"/>
      <c r="E206" s="20"/>
      <c r="F206" s="20"/>
      <c r="G206" s="20"/>
      <c r="H206" s="20"/>
      <c r="I206" s="20"/>
      <c r="J206" s="20"/>
      <c r="K206" s="20"/>
      <c r="L206" s="20"/>
      <c r="M206" s="20"/>
    </row>
    <row r="207" spans="1:13" ht="12.75">
      <c r="A207" s="20"/>
      <c r="B207" s="20"/>
      <c r="C207" s="18"/>
      <c r="D207" s="20"/>
      <c r="E207" s="20"/>
      <c r="F207" s="20"/>
      <c r="G207" s="20"/>
      <c r="H207" s="20"/>
      <c r="I207" s="20"/>
      <c r="J207" s="20"/>
      <c r="K207" s="20"/>
      <c r="L207" s="20"/>
      <c r="M207" s="20"/>
    </row>
    <row r="208" spans="1:13" ht="12.75">
      <c r="A208" s="20"/>
      <c r="B208" s="20"/>
      <c r="C208" s="18"/>
      <c r="D208" s="20"/>
      <c r="E208" s="20"/>
      <c r="F208" s="20"/>
      <c r="G208" s="20"/>
      <c r="H208" s="20"/>
      <c r="I208" s="20"/>
      <c r="J208" s="20"/>
      <c r="K208" s="20"/>
      <c r="L208" s="20"/>
      <c r="M208" s="20"/>
    </row>
    <row r="209" spans="1:13" ht="12.75">
      <c r="A209" s="20"/>
      <c r="B209" s="20"/>
      <c r="C209" s="18"/>
      <c r="D209" s="20"/>
      <c r="E209" s="20"/>
      <c r="F209" s="20"/>
      <c r="G209" s="20"/>
      <c r="H209" s="20"/>
      <c r="I209" s="20"/>
      <c r="J209" s="20"/>
      <c r="K209" s="20"/>
      <c r="L209" s="20"/>
      <c r="M209" s="20"/>
    </row>
    <row r="210" spans="1:13" ht="12.75">
      <c r="A210" s="20"/>
      <c r="B210" s="20"/>
      <c r="C210" s="18"/>
      <c r="D210" s="20"/>
      <c r="E210" s="20"/>
      <c r="F210" s="20"/>
      <c r="G210" s="20"/>
      <c r="H210" s="20"/>
      <c r="I210" s="20"/>
      <c r="J210" s="20"/>
      <c r="K210" s="20"/>
      <c r="L210" s="20"/>
      <c r="M210" s="20"/>
    </row>
    <row r="211" spans="1:13" ht="12.75">
      <c r="A211" s="20"/>
      <c r="B211" s="20"/>
      <c r="C211" s="18"/>
      <c r="D211" s="20"/>
      <c r="E211" s="20"/>
      <c r="F211" s="20"/>
      <c r="G211" s="20"/>
      <c r="H211" s="20"/>
      <c r="I211" s="20"/>
      <c r="J211" s="20"/>
      <c r="K211" s="20"/>
      <c r="L211" s="20"/>
      <c r="M211" s="20"/>
    </row>
    <row r="212" spans="1:13" ht="12.75">
      <c r="A212" s="20"/>
      <c r="B212" s="20"/>
      <c r="C212" s="18"/>
      <c r="D212" s="20"/>
      <c r="E212" s="20"/>
      <c r="F212" s="20"/>
      <c r="G212" s="20"/>
      <c r="H212" s="20"/>
      <c r="I212" s="20"/>
      <c r="J212" s="20"/>
      <c r="K212" s="20"/>
      <c r="L212" s="20"/>
      <c r="M212" s="20"/>
    </row>
    <row r="213" spans="1:13" ht="12.75">
      <c r="A213" s="20"/>
      <c r="B213" s="20"/>
      <c r="C213" s="18"/>
      <c r="D213" s="20"/>
      <c r="E213" s="20"/>
      <c r="F213" s="20"/>
      <c r="G213" s="20"/>
      <c r="H213" s="20"/>
      <c r="I213" s="20"/>
      <c r="J213" s="20"/>
      <c r="K213" s="20"/>
      <c r="L213" s="20"/>
      <c r="M213" s="20"/>
    </row>
    <row r="214" spans="1:13" ht="12.75">
      <c r="A214" s="20"/>
      <c r="B214" s="20"/>
      <c r="C214" s="18"/>
      <c r="D214" s="20"/>
      <c r="E214" s="20"/>
      <c r="F214" s="20"/>
      <c r="G214" s="20"/>
      <c r="H214" s="20"/>
      <c r="I214" s="20"/>
      <c r="J214" s="20"/>
      <c r="K214" s="20"/>
      <c r="L214" s="20"/>
      <c r="M214" s="20"/>
    </row>
    <row r="215" spans="1:13" ht="12.75">
      <c r="A215" s="20"/>
      <c r="B215" s="20"/>
      <c r="C215" s="18"/>
      <c r="D215" s="20"/>
      <c r="E215" s="20"/>
      <c r="F215" s="20"/>
      <c r="G215" s="20"/>
      <c r="H215" s="20"/>
      <c r="I215" s="20"/>
      <c r="J215" s="20"/>
      <c r="K215" s="20"/>
      <c r="L215" s="20"/>
      <c r="M215" s="20"/>
    </row>
    <row r="216" spans="1:13" ht="12.75">
      <c r="A216" s="20"/>
      <c r="B216" s="20"/>
      <c r="C216" s="18"/>
      <c r="D216" s="20"/>
      <c r="E216" s="20"/>
      <c r="F216" s="20"/>
      <c r="G216" s="20"/>
      <c r="H216" s="20"/>
      <c r="I216" s="20"/>
      <c r="J216" s="20"/>
      <c r="K216" s="20"/>
      <c r="L216" s="20"/>
      <c r="M216" s="20"/>
    </row>
    <row r="217" spans="1:13" ht="12.75">
      <c r="A217" s="20"/>
      <c r="B217" s="20"/>
      <c r="C217" s="18"/>
      <c r="D217" s="20"/>
      <c r="E217" s="20"/>
      <c r="F217" s="20"/>
      <c r="G217" s="20"/>
      <c r="H217" s="20"/>
      <c r="I217" s="20"/>
      <c r="J217" s="20"/>
      <c r="K217" s="20"/>
      <c r="L217" s="20"/>
      <c r="M217" s="20"/>
    </row>
    <row r="218" spans="1:13" ht="12.75">
      <c r="A218" s="20"/>
      <c r="B218" s="20"/>
      <c r="C218" s="18"/>
      <c r="D218" s="20"/>
      <c r="E218" s="20"/>
      <c r="F218" s="20"/>
      <c r="G218" s="20"/>
      <c r="H218" s="20"/>
      <c r="I218" s="20"/>
      <c r="J218" s="20"/>
      <c r="K218" s="20"/>
      <c r="L218" s="20"/>
      <c r="M218" s="20"/>
    </row>
    <row r="219" spans="1:13" ht="12.75">
      <c r="A219" s="20"/>
      <c r="B219" s="20"/>
      <c r="C219" s="18"/>
      <c r="D219" s="20"/>
      <c r="E219" s="20"/>
      <c r="F219" s="20"/>
      <c r="G219" s="20"/>
      <c r="H219" s="20"/>
      <c r="I219" s="20"/>
      <c r="J219" s="20"/>
      <c r="K219" s="20"/>
      <c r="L219" s="20"/>
      <c r="M219" s="20"/>
    </row>
    <row r="220" spans="1:13" ht="12.75">
      <c r="A220" s="20"/>
      <c r="B220" s="20"/>
      <c r="C220" s="18"/>
      <c r="D220" s="20"/>
      <c r="E220" s="20"/>
      <c r="F220" s="20"/>
      <c r="G220" s="20"/>
      <c r="H220" s="20"/>
      <c r="I220" s="20"/>
      <c r="J220" s="20"/>
      <c r="K220" s="20"/>
      <c r="L220" s="20"/>
      <c r="M220" s="20"/>
    </row>
    <row r="221" spans="1:13" ht="12.75">
      <c r="A221" s="20"/>
      <c r="B221" s="20"/>
      <c r="C221" s="18"/>
      <c r="D221" s="20"/>
      <c r="E221" s="20"/>
      <c r="F221" s="20"/>
      <c r="G221" s="20"/>
      <c r="H221" s="20"/>
      <c r="I221" s="20"/>
      <c r="J221" s="20"/>
      <c r="K221" s="20"/>
      <c r="L221" s="20"/>
      <c r="M221" s="20"/>
    </row>
    <row r="222" spans="1:13" ht="12.75">
      <c r="A222" s="20"/>
      <c r="B222" s="20"/>
      <c r="C222" s="18"/>
      <c r="D222" s="20"/>
      <c r="E222" s="20"/>
      <c r="F222" s="20"/>
      <c r="G222" s="20"/>
      <c r="H222" s="20"/>
      <c r="I222" s="20"/>
      <c r="J222" s="20"/>
      <c r="K222" s="20"/>
      <c r="L222" s="20"/>
      <c r="M222" s="20"/>
    </row>
    <row r="223" spans="1:13" ht="12.75">
      <c r="A223" s="20"/>
      <c r="B223" s="20"/>
      <c r="C223" s="18"/>
      <c r="D223" s="20"/>
      <c r="E223" s="20"/>
      <c r="F223" s="20"/>
      <c r="G223" s="20"/>
      <c r="H223" s="20"/>
      <c r="I223" s="20"/>
      <c r="J223" s="20"/>
      <c r="K223" s="20"/>
      <c r="L223" s="20"/>
      <c r="M223" s="20"/>
    </row>
    <row r="224" spans="1:13" ht="12.75">
      <c r="A224" s="20"/>
      <c r="B224" s="20"/>
      <c r="C224" s="18"/>
      <c r="D224" s="20"/>
      <c r="E224" s="20"/>
      <c r="F224" s="20"/>
      <c r="G224" s="20"/>
      <c r="H224" s="20"/>
      <c r="I224" s="20"/>
      <c r="J224" s="20"/>
      <c r="K224" s="20"/>
      <c r="L224" s="20"/>
      <c r="M224" s="20"/>
    </row>
    <row r="225" spans="1:13" ht="12.75">
      <c r="A225" s="20"/>
      <c r="B225" s="20"/>
      <c r="C225" s="18"/>
      <c r="D225" s="20"/>
      <c r="E225" s="20"/>
      <c r="F225" s="20"/>
      <c r="G225" s="20"/>
      <c r="H225" s="20"/>
      <c r="I225" s="20"/>
      <c r="J225" s="20"/>
      <c r="K225" s="20"/>
      <c r="L225" s="20"/>
      <c r="M225" s="20"/>
    </row>
    <row r="226" spans="1:13" ht="12.75">
      <c r="A226" s="20"/>
      <c r="B226" s="20"/>
      <c r="C226" s="18"/>
      <c r="D226" s="20"/>
      <c r="E226" s="20"/>
      <c r="F226" s="20"/>
      <c r="G226" s="20"/>
      <c r="H226" s="20"/>
      <c r="I226" s="20"/>
      <c r="J226" s="20"/>
      <c r="K226" s="20"/>
      <c r="L226" s="20"/>
      <c r="M226" s="20"/>
    </row>
    <row r="227" spans="1:13" ht="12.75">
      <c r="A227" s="20"/>
      <c r="B227" s="20"/>
      <c r="C227" s="18"/>
      <c r="D227" s="20"/>
      <c r="E227" s="20"/>
      <c r="F227" s="20"/>
      <c r="G227" s="20"/>
      <c r="H227" s="20"/>
      <c r="I227" s="20"/>
      <c r="J227" s="20"/>
      <c r="K227" s="20"/>
      <c r="L227" s="20"/>
      <c r="M227" s="20"/>
    </row>
    <row r="228" spans="1:13" ht="12.75">
      <c r="A228" s="20"/>
      <c r="B228" s="20"/>
      <c r="C228" s="18"/>
      <c r="D228" s="20"/>
      <c r="E228" s="20"/>
      <c r="F228" s="20"/>
      <c r="G228" s="20"/>
      <c r="H228" s="20"/>
      <c r="I228" s="20"/>
      <c r="J228" s="20"/>
      <c r="K228" s="20"/>
      <c r="L228" s="20"/>
      <c r="M228" s="20"/>
    </row>
    <row r="229" spans="1:13" ht="12.75">
      <c r="A229" s="20"/>
      <c r="B229" s="20"/>
      <c r="C229" s="18"/>
      <c r="D229" s="20"/>
      <c r="E229" s="20"/>
      <c r="F229" s="20"/>
      <c r="G229" s="20"/>
      <c r="H229" s="20"/>
      <c r="I229" s="20"/>
      <c r="J229" s="20"/>
      <c r="K229" s="20"/>
      <c r="L229" s="20"/>
      <c r="M229" s="20"/>
    </row>
    <row r="230" spans="1:13" ht="12.75">
      <c r="A230" s="20"/>
      <c r="B230" s="20"/>
      <c r="C230" s="18"/>
      <c r="D230" s="20"/>
      <c r="E230" s="20"/>
      <c r="F230" s="20"/>
      <c r="G230" s="20"/>
      <c r="H230" s="20"/>
      <c r="I230" s="20"/>
      <c r="J230" s="20"/>
      <c r="K230" s="20"/>
      <c r="L230" s="20"/>
      <c r="M230" s="20"/>
    </row>
    <row r="231" spans="1:13" ht="12.75">
      <c r="A231" s="20"/>
      <c r="B231" s="20"/>
      <c r="C231" s="18"/>
      <c r="D231" s="20"/>
      <c r="E231" s="20"/>
      <c r="F231" s="20"/>
      <c r="G231" s="20"/>
      <c r="H231" s="20"/>
      <c r="I231" s="20"/>
      <c r="J231" s="20"/>
      <c r="K231" s="20"/>
      <c r="L231" s="20"/>
      <c r="M231" s="20"/>
    </row>
    <row r="232" spans="1:13" ht="12.75">
      <c r="A232" s="20"/>
      <c r="B232" s="20"/>
      <c r="C232" s="18"/>
      <c r="D232" s="20"/>
      <c r="E232" s="20"/>
      <c r="F232" s="20"/>
      <c r="G232" s="20"/>
      <c r="H232" s="20"/>
      <c r="I232" s="20"/>
      <c r="J232" s="20"/>
      <c r="K232" s="20"/>
      <c r="L232" s="20"/>
      <c r="M232" s="20"/>
    </row>
    <row r="233" spans="1:13" ht="12.75">
      <c r="A233" s="20"/>
      <c r="B233" s="20"/>
      <c r="C233" s="18"/>
      <c r="D233" s="20"/>
      <c r="E233" s="20"/>
      <c r="F233" s="20"/>
      <c r="G233" s="20"/>
      <c r="H233" s="20"/>
      <c r="I233" s="20"/>
      <c r="J233" s="20"/>
      <c r="K233" s="20"/>
      <c r="L233" s="20"/>
      <c r="M233" s="20"/>
    </row>
    <row r="234" spans="1:13" ht="12.75">
      <c r="A234" s="20"/>
      <c r="B234" s="20"/>
      <c r="C234" s="18"/>
      <c r="D234" s="20"/>
      <c r="E234" s="20"/>
      <c r="F234" s="20"/>
      <c r="G234" s="20"/>
      <c r="H234" s="20"/>
      <c r="I234" s="20"/>
      <c r="J234" s="20"/>
      <c r="K234" s="20"/>
      <c r="L234" s="20"/>
      <c r="M234" s="20"/>
    </row>
    <row r="235" spans="1:13" ht="12.75">
      <c r="A235" s="20"/>
      <c r="B235" s="20"/>
      <c r="C235" s="18"/>
      <c r="D235" s="20"/>
      <c r="E235" s="20"/>
      <c r="F235" s="20"/>
      <c r="G235" s="20"/>
      <c r="H235" s="20"/>
      <c r="I235" s="20"/>
      <c r="J235" s="20"/>
      <c r="K235" s="20"/>
      <c r="L235" s="20"/>
      <c r="M235" s="20"/>
    </row>
    <row r="236" spans="1:13" ht="12.75">
      <c r="A236" s="20"/>
      <c r="B236" s="20"/>
      <c r="C236" s="18"/>
      <c r="D236" s="20"/>
      <c r="E236" s="20"/>
      <c r="F236" s="20"/>
      <c r="G236" s="20"/>
      <c r="H236" s="20"/>
      <c r="I236" s="20"/>
      <c r="J236" s="20"/>
      <c r="K236" s="20"/>
      <c r="L236" s="20"/>
      <c r="M236" s="20"/>
    </row>
    <row r="237" spans="1:13" ht="12.75">
      <c r="A237" s="20"/>
      <c r="B237" s="20"/>
      <c r="C237" s="18"/>
      <c r="D237" s="20"/>
      <c r="E237" s="20"/>
      <c r="F237" s="20"/>
      <c r="G237" s="20"/>
      <c r="H237" s="20"/>
      <c r="I237" s="20"/>
      <c r="J237" s="20"/>
      <c r="K237" s="20"/>
      <c r="L237" s="20"/>
      <c r="M237" s="20"/>
    </row>
    <row r="238" spans="1:13" ht="12.75">
      <c r="A238" s="20"/>
      <c r="B238" s="20"/>
      <c r="C238" s="18"/>
      <c r="D238" s="20"/>
      <c r="E238" s="20"/>
      <c r="F238" s="20"/>
      <c r="G238" s="20"/>
      <c r="H238" s="20"/>
      <c r="I238" s="20"/>
      <c r="J238" s="20"/>
      <c r="K238" s="20"/>
      <c r="L238" s="20"/>
      <c r="M238" s="20"/>
    </row>
    <row r="239" spans="1:13" ht="12.75">
      <c r="A239" s="20"/>
      <c r="B239" s="20"/>
      <c r="C239" s="18"/>
      <c r="D239" s="20"/>
      <c r="E239" s="20"/>
      <c r="F239" s="20"/>
      <c r="G239" s="20"/>
      <c r="H239" s="20"/>
      <c r="I239" s="20"/>
      <c r="J239" s="20"/>
      <c r="K239" s="20"/>
      <c r="L239" s="20"/>
      <c r="M239" s="20"/>
    </row>
    <row r="240" spans="1:13" ht="12.75">
      <c r="A240" s="20"/>
      <c r="B240" s="20"/>
      <c r="C240" s="18"/>
      <c r="D240" s="20"/>
      <c r="E240" s="20"/>
      <c r="F240" s="20"/>
      <c r="G240" s="20"/>
      <c r="H240" s="20"/>
      <c r="I240" s="20"/>
      <c r="J240" s="20"/>
      <c r="K240" s="20"/>
      <c r="L240" s="20"/>
      <c r="M240" s="20"/>
    </row>
    <row r="241" spans="1:13" ht="12.75">
      <c r="A241" s="20"/>
      <c r="B241" s="20"/>
      <c r="C241" s="18"/>
      <c r="D241" s="20"/>
      <c r="E241" s="20"/>
      <c r="F241" s="20"/>
      <c r="G241" s="20"/>
      <c r="H241" s="20"/>
      <c r="I241" s="20"/>
      <c r="J241" s="20"/>
      <c r="K241" s="20"/>
      <c r="L241" s="20"/>
      <c r="M241" s="20"/>
    </row>
    <row r="242" spans="1:13" ht="12.75">
      <c r="A242" s="20"/>
      <c r="B242" s="20"/>
      <c r="C242" s="18"/>
      <c r="D242" s="20"/>
      <c r="E242" s="20"/>
      <c r="F242" s="20"/>
      <c r="G242" s="20"/>
      <c r="H242" s="20"/>
      <c r="I242" s="20"/>
      <c r="J242" s="20"/>
      <c r="K242" s="20"/>
      <c r="L242" s="20"/>
      <c r="M242" s="20"/>
    </row>
    <row r="243" spans="1:13" ht="12.75">
      <c r="A243" s="20"/>
      <c r="B243" s="20"/>
      <c r="C243" s="18"/>
      <c r="D243" s="20"/>
      <c r="E243" s="20"/>
      <c r="F243" s="20"/>
      <c r="G243" s="20"/>
      <c r="H243" s="20"/>
      <c r="I243" s="20"/>
      <c r="J243" s="20"/>
      <c r="K243" s="20"/>
      <c r="L243" s="20"/>
      <c r="M243" s="20"/>
    </row>
    <row r="244" spans="1:13" ht="12.75">
      <c r="A244" s="20"/>
      <c r="B244" s="20"/>
      <c r="C244" s="18"/>
      <c r="D244" s="20"/>
      <c r="E244" s="20"/>
      <c r="F244" s="20"/>
      <c r="G244" s="20"/>
      <c r="H244" s="20"/>
      <c r="I244" s="20"/>
      <c r="J244" s="20"/>
      <c r="K244" s="20"/>
      <c r="L244" s="20"/>
      <c r="M244" s="20"/>
    </row>
    <row r="245" spans="1:13" ht="12.75">
      <c r="A245" s="20"/>
      <c r="B245" s="20"/>
      <c r="C245" s="18"/>
      <c r="D245" s="20"/>
      <c r="E245" s="20"/>
      <c r="F245" s="20"/>
      <c r="G245" s="20"/>
      <c r="H245" s="20"/>
      <c r="I245" s="20"/>
      <c r="J245" s="20"/>
      <c r="K245" s="20"/>
      <c r="L245" s="20"/>
      <c r="M245" s="20"/>
    </row>
    <row r="246" spans="1:13" ht="12.75">
      <c r="A246" s="20"/>
      <c r="B246" s="20"/>
      <c r="C246" s="18"/>
      <c r="D246" s="20"/>
      <c r="E246" s="20"/>
      <c r="F246" s="20"/>
      <c r="G246" s="20"/>
      <c r="H246" s="20"/>
      <c r="I246" s="20"/>
      <c r="J246" s="20"/>
      <c r="K246" s="20"/>
      <c r="L246" s="20"/>
      <c r="M246" s="20"/>
    </row>
    <row r="247" spans="1:13" ht="12.75">
      <c r="A247" s="20"/>
      <c r="B247" s="20"/>
      <c r="C247" s="18"/>
      <c r="D247" s="20"/>
      <c r="E247" s="20"/>
      <c r="F247" s="20"/>
      <c r="G247" s="20"/>
      <c r="H247" s="20"/>
      <c r="I247" s="20"/>
      <c r="J247" s="20"/>
      <c r="K247" s="20"/>
      <c r="L247" s="20"/>
      <c r="M247" s="20"/>
    </row>
    <row r="248" spans="1:13" ht="12.75">
      <c r="A248" s="20"/>
      <c r="B248" s="20"/>
      <c r="C248" s="18"/>
      <c r="D248" s="20"/>
      <c r="E248" s="20"/>
      <c r="F248" s="20"/>
      <c r="G248" s="20"/>
      <c r="H248" s="20"/>
      <c r="I248" s="20"/>
      <c r="J248" s="20"/>
      <c r="K248" s="20"/>
      <c r="L248" s="20"/>
      <c r="M248" s="20"/>
    </row>
    <row r="249" spans="1:13" ht="12.75">
      <c r="A249" s="20"/>
      <c r="B249" s="20"/>
      <c r="C249" s="18"/>
      <c r="D249" s="20"/>
      <c r="E249" s="20"/>
      <c r="F249" s="20"/>
      <c r="G249" s="20"/>
      <c r="H249" s="20"/>
      <c r="I249" s="20"/>
      <c r="J249" s="20"/>
      <c r="K249" s="20"/>
      <c r="L249" s="20"/>
      <c r="M249" s="20"/>
    </row>
    <row r="250" spans="1:13" ht="12.75">
      <c r="A250" s="20"/>
      <c r="B250" s="20"/>
      <c r="C250" s="18"/>
      <c r="D250" s="20"/>
      <c r="E250" s="20"/>
      <c r="F250" s="20"/>
      <c r="G250" s="20"/>
      <c r="H250" s="20"/>
      <c r="I250" s="20"/>
      <c r="J250" s="20"/>
      <c r="K250" s="20"/>
      <c r="L250" s="20"/>
      <c r="M250" s="20"/>
    </row>
    <row r="251" spans="1:13" ht="12.75">
      <c r="A251" s="20"/>
      <c r="B251" s="20"/>
      <c r="C251" s="18"/>
      <c r="D251" s="20"/>
      <c r="E251" s="20"/>
      <c r="F251" s="20"/>
      <c r="G251" s="20"/>
      <c r="H251" s="20"/>
      <c r="I251" s="20"/>
      <c r="J251" s="20"/>
      <c r="K251" s="20"/>
      <c r="L251" s="20"/>
      <c r="M251" s="20"/>
    </row>
    <row r="252" spans="1:13" ht="12.75">
      <c r="A252" s="20"/>
      <c r="B252" s="20"/>
      <c r="C252" s="18"/>
      <c r="D252" s="20"/>
      <c r="E252" s="20"/>
      <c r="F252" s="20"/>
      <c r="G252" s="20"/>
      <c r="H252" s="20"/>
      <c r="I252" s="20"/>
      <c r="J252" s="20"/>
      <c r="K252" s="20"/>
      <c r="L252" s="20"/>
      <c r="M252" s="20"/>
    </row>
    <row r="253" spans="1:13" ht="12.75">
      <c r="A253" s="20"/>
      <c r="B253" s="20"/>
      <c r="C253" s="18"/>
      <c r="D253" s="20"/>
      <c r="E253" s="20"/>
      <c r="F253" s="20"/>
      <c r="G253" s="20"/>
      <c r="H253" s="20"/>
      <c r="I253" s="20"/>
      <c r="J253" s="20"/>
      <c r="K253" s="20"/>
      <c r="L253" s="20"/>
      <c r="M253" s="20"/>
    </row>
    <row r="254" spans="1:13" ht="12.75">
      <c r="A254" s="20"/>
      <c r="B254" s="20"/>
      <c r="C254" s="18"/>
      <c r="D254" s="20"/>
      <c r="E254" s="20"/>
      <c r="F254" s="20"/>
      <c r="G254" s="20"/>
      <c r="H254" s="20"/>
      <c r="I254" s="20"/>
      <c r="J254" s="20"/>
      <c r="K254" s="20"/>
      <c r="L254" s="20"/>
      <c r="M254" s="20"/>
    </row>
    <row r="255" spans="1:13" ht="12.75">
      <c r="A255" s="20"/>
      <c r="B255" s="20"/>
      <c r="C255" s="18"/>
      <c r="D255" s="20"/>
      <c r="E255" s="20"/>
      <c r="F255" s="20"/>
      <c r="G255" s="20"/>
      <c r="H255" s="20"/>
      <c r="I255" s="20"/>
      <c r="J255" s="20"/>
      <c r="K255" s="20"/>
      <c r="L255" s="20"/>
      <c r="M255" s="20"/>
    </row>
    <row r="256" spans="1:13" ht="12.75">
      <c r="A256" s="20"/>
      <c r="B256" s="20"/>
      <c r="C256" s="18"/>
      <c r="D256" s="20"/>
      <c r="E256" s="20"/>
      <c r="F256" s="20"/>
      <c r="G256" s="20"/>
      <c r="H256" s="20"/>
      <c r="I256" s="20"/>
      <c r="J256" s="20"/>
      <c r="K256" s="20"/>
      <c r="L256" s="20"/>
      <c r="M256" s="20"/>
    </row>
    <row r="257" spans="1:13" ht="12.75">
      <c r="A257" s="20"/>
      <c r="B257" s="20"/>
      <c r="C257" s="18"/>
      <c r="D257" s="20"/>
      <c r="E257" s="20"/>
      <c r="F257" s="20"/>
      <c r="G257" s="20"/>
      <c r="H257" s="20"/>
      <c r="I257" s="20"/>
      <c r="J257" s="20"/>
      <c r="K257" s="20"/>
      <c r="L257" s="20"/>
      <c r="M257" s="20"/>
    </row>
    <row r="258" spans="1:13" ht="12.75">
      <c r="A258" s="20"/>
      <c r="B258" s="20"/>
      <c r="C258" s="18"/>
      <c r="D258" s="20"/>
      <c r="E258" s="20"/>
      <c r="F258" s="20"/>
      <c r="G258" s="20"/>
      <c r="H258" s="20"/>
      <c r="I258" s="20"/>
      <c r="J258" s="20"/>
      <c r="K258" s="20"/>
      <c r="L258" s="20"/>
      <c r="M258" s="20"/>
    </row>
    <row r="259" spans="1:13" ht="12.75">
      <c r="A259" s="20"/>
      <c r="B259" s="20"/>
      <c r="C259" s="18"/>
      <c r="D259" s="20"/>
      <c r="E259" s="20"/>
      <c r="F259" s="20"/>
      <c r="G259" s="20"/>
      <c r="H259" s="20"/>
      <c r="I259" s="20"/>
      <c r="J259" s="20"/>
      <c r="K259" s="20"/>
      <c r="L259" s="20"/>
      <c r="M259" s="20"/>
    </row>
    <row r="260" spans="1:13" ht="12.75">
      <c r="A260" s="20"/>
      <c r="B260" s="20"/>
      <c r="C260" s="18"/>
      <c r="D260" s="20"/>
      <c r="E260" s="20"/>
      <c r="F260" s="20"/>
      <c r="G260" s="20"/>
      <c r="H260" s="20"/>
      <c r="I260" s="20"/>
      <c r="J260" s="20"/>
      <c r="K260" s="20"/>
      <c r="L260" s="20"/>
      <c r="M260" s="20"/>
    </row>
    <row r="261" spans="1:13" ht="12.75">
      <c r="A261" s="20"/>
      <c r="B261" s="20"/>
      <c r="C261" s="18"/>
      <c r="D261" s="20"/>
      <c r="E261" s="20"/>
      <c r="F261" s="20"/>
      <c r="G261" s="20"/>
      <c r="H261" s="20"/>
      <c r="I261" s="20"/>
      <c r="J261" s="20"/>
      <c r="K261" s="20"/>
      <c r="L261" s="20"/>
      <c r="M261" s="20"/>
    </row>
    <row r="262" spans="1:13" ht="12.75">
      <c r="A262" s="20"/>
      <c r="B262" s="20"/>
      <c r="C262" s="18"/>
      <c r="D262" s="20"/>
      <c r="E262" s="20"/>
      <c r="F262" s="20"/>
      <c r="G262" s="20"/>
      <c r="H262" s="20"/>
      <c r="I262" s="20"/>
      <c r="J262" s="20"/>
      <c r="K262" s="20"/>
      <c r="L262" s="20"/>
      <c r="M262" s="20"/>
    </row>
    <row r="263" spans="1:13" ht="12.75">
      <c r="A263" s="20"/>
      <c r="B263" s="20"/>
      <c r="C263" s="18"/>
      <c r="D263" s="20"/>
      <c r="E263" s="20"/>
      <c r="F263" s="20"/>
      <c r="G263" s="20"/>
      <c r="H263" s="20"/>
      <c r="I263" s="20"/>
      <c r="J263" s="20"/>
      <c r="K263" s="20"/>
      <c r="L263" s="20"/>
      <c r="M263" s="20"/>
    </row>
    <row r="264" spans="1:13" ht="12.75">
      <c r="A264" s="20"/>
      <c r="B264" s="20"/>
      <c r="C264" s="18"/>
      <c r="D264" s="20"/>
      <c r="E264" s="20"/>
      <c r="F264" s="20"/>
      <c r="G264" s="20"/>
      <c r="H264" s="20"/>
      <c r="I264" s="20"/>
      <c r="J264" s="20"/>
      <c r="K264" s="20"/>
      <c r="L264" s="20"/>
      <c r="M264" s="20"/>
    </row>
    <row r="265" spans="1:13" ht="12.75">
      <c r="A265" s="20"/>
      <c r="B265" s="20"/>
      <c r="C265" s="18"/>
      <c r="D265" s="20"/>
      <c r="E265" s="20"/>
      <c r="F265" s="20"/>
      <c r="G265" s="20"/>
      <c r="H265" s="20"/>
      <c r="I265" s="20"/>
      <c r="J265" s="20"/>
      <c r="K265" s="20"/>
      <c r="L265" s="20"/>
      <c r="M265" s="20"/>
    </row>
    <row r="266" spans="1:13" ht="12.75">
      <c r="A266" s="20"/>
      <c r="B266" s="20"/>
      <c r="C266" s="18"/>
      <c r="D266" s="20"/>
      <c r="E266" s="20"/>
      <c r="F266" s="20"/>
      <c r="G266" s="20"/>
      <c r="H266" s="20"/>
      <c r="I266" s="20"/>
      <c r="J266" s="20"/>
      <c r="K266" s="20"/>
      <c r="L266" s="20"/>
      <c r="M266" s="20"/>
    </row>
    <row r="267" spans="1:13" ht="12.75">
      <c r="A267" s="20"/>
      <c r="B267" s="20"/>
      <c r="C267" s="18"/>
      <c r="D267" s="20"/>
      <c r="E267" s="20"/>
      <c r="F267" s="20"/>
      <c r="G267" s="20"/>
      <c r="H267" s="20"/>
      <c r="I267" s="20"/>
      <c r="J267" s="20"/>
      <c r="K267" s="20"/>
      <c r="L267" s="20"/>
      <c r="M267" s="20"/>
    </row>
    <row r="268" spans="1:13" ht="12.75">
      <c r="A268" s="20"/>
      <c r="B268" s="20"/>
      <c r="C268" s="18"/>
      <c r="D268" s="20"/>
      <c r="E268" s="20"/>
      <c r="F268" s="20"/>
      <c r="G268" s="20"/>
      <c r="H268" s="20"/>
      <c r="I268" s="20"/>
      <c r="J268" s="20"/>
      <c r="K268" s="20"/>
      <c r="L268" s="20"/>
      <c r="M268" s="20"/>
    </row>
    <row r="269" spans="1:13" ht="12.75">
      <c r="A269" s="20"/>
      <c r="B269" s="20"/>
      <c r="C269" s="18"/>
      <c r="D269" s="20"/>
      <c r="E269" s="20"/>
      <c r="F269" s="20"/>
      <c r="G269" s="20"/>
      <c r="H269" s="20"/>
      <c r="I269" s="20"/>
      <c r="J269" s="20"/>
      <c r="K269" s="20"/>
      <c r="L269" s="20"/>
      <c r="M269" s="20"/>
    </row>
    <row r="270" spans="1:13" ht="12.75">
      <c r="A270" s="20"/>
      <c r="B270" s="20"/>
      <c r="C270" s="18"/>
      <c r="D270" s="20"/>
      <c r="E270" s="20"/>
      <c r="F270" s="20"/>
      <c r="G270" s="20"/>
      <c r="H270" s="20"/>
      <c r="I270" s="20"/>
      <c r="J270" s="20"/>
      <c r="K270" s="20"/>
      <c r="L270" s="20"/>
      <c r="M270" s="20"/>
    </row>
    <row r="271" spans="1:13" ht="12.75">
      <c r="A271" s="20"/>
      <c r="B271" s="20"/>
      <c r="C271" s="18"/>
      <c r="D271" s="20"/>
      <c r="E271" s="20"/>
      <c r="F271" s="20"/>
      <c r="G271" s="20"/>
      <c r="H271" s="20"/>
      <c r="I271" s="20"/>
      <c r="J271" s="20"/>
      <c r="K271" s="20"/>
      <c r="L271" s="20"/>
      <c r="M271" s="20"/>
    </row>
    <row r="272" spans="1:13" ht="12.75">
      <c r="A272" s="20"/>
      <c r="B272" s="20"/>
      <c r="C272" s="18"/>
      <c r="D272" s="20"/>
      <c r="E272" s="20"/>
      <c r="F272" s="20"/>
      <c r="G272" s="20"/>
      <c r="H272" s="20"/>
      <c r="I272" s="20"/>
      <c r="J272" s="20"/>
      <c r="K272" s="20"/>
      <c r="L272" s="20"/>
      <c r="M272" s="20"/>
    </row>
    <row r="273" spans="1:13" ht="12.75">
      <c r="A273" s="20"/>
      <c r="B273" s="20"/>
      <c r="C273" s="18"/>
      <c r="D273" s="20"/>
      <c r="E273" s="20"/>
      <c r="F273" s="20"/>
      <c r="G273" s="20"/>
      <c r="H273" s="20"/>
      <c r="I273" s="20"/>
      <c r="J273" s="20"/>
      <c r="K273" s="20"/>
      <c r="L273" s="20"/>
      <c r="M273" s="20"/>
    </row>
    <row r="274" spans="1:13" ht="12.75">
      <c r="A274" s="20"/>
      <c r="B274" s="20"/>
      <c r="C274" s="18"/>
      <c r="D274" s="20"/>
      <c r="E274" s="20"/>
      <c r="F274" s="20"/>
      <c r="G274" s="20"/>
      <c r="H274" s="20"/>
      <c r="I274" s="20"/>
      <c r="J274" s="20"/>
      <c r="K274" s="20"/>
      <c r="L274" s="20"/>
      <c r="M274" s="20"/>
    </row>
    <row r="275" spans="1:13" ht="12.75">
      <c r="A275" s="20"/>
      <c r="B275" s="20"/>
      <c r="C275" s="18"/>
      <c r="D275" s="20"/>
      <c r="E275" s="20"/>
      <c r="F275" s="20"/>
      <c r="G275" s="20"/>
      <c r="H275" s="20"/>
      <c r="I275" s="20"/>
      <c r="J275" s="20"/>
      <c r="K275" s="20"/>
      <c r="L275" s="20"/>
      <c r="M275" s="20"/>
    </row>
    <row r="276" spans="1:13" ht="12.75">
      <c r="A276" s="20"/>
      <c r="B276" s="20"/>
      <c r="C276" s="18"/>
      <c r="D276" s="20"/>
      <c r="E276" s="20"/>
      <c r="F276" s="20"/>
      <c r="G276" s="20"/>
      <c r="H276" s="20"/>
      <c r="I276" s="20"/>
      <c r="J276" s="20"/>
      <c r="K276" s="20"/>
      <c r="L276" s="20"/>
      <c r="M276" s="20"/>
    </row>
    <row r="277" spans="1:13" ht="12.75">
      <c r="A277" s="20"/>
      <c r="B277" s="20"/>
      <c r="C277" s="18"/>
      <c r="D277" s="20"/>
      <c r="E277" s="20"/>
      <c r="F277" s="20"/>
      <c r="G277" s="20"/>
      <c r="H277" s="20"/>
      <c r="I277" s="20"/>
      <c r="J277" s="20"/>
      <c r="K277" s="20"/>
      <c r="L277" s="20"/>
      <c r="M277" s="20"/>
    </row>
    <row r="278" spans="1:13" ht="12.75">
      <c r="A278" s="20"/>
      <c r="B278" s="20"/>
      <c r="C278" s="18"/>
      <c r="D278" s="20"/>
      <c r="E278" s="20"/>
      <c r="F278" s="20"/>
      <c r="G278" s="20"/>
      <c r="H278" s="20"/>
      <c r="I278" s="20"/>
      <c r="J278" s="20"/>
      <c r="K278" s="20"/>
      <c r="L278" s="20"/>
      <c r="M278" s="20"/>
    </row>
    <row r="279" spans="1:13" ht="12.75">
      <c r="A279" s="20"/>
      <c r="B279" s="20"/>
      <c r="C279" s="18"/>
      <c r="D279" s="20"/>
      <c r="E279" s="20"/>
      <c r="F279" s="20"/>
      <c r="G279" s="20"/>
      <c r="H279" s="20"/>
      <c r="I279" s="20"/>
      <c r="J279" s="20"/>
      <c r="K279" s="20"/>
      <c r="L279" s="20"/>
      <c r="M279" s="20"/>
    </row>
    <row r="280" spans="1:13" ht="12.75">
      <c r="A280" s="20"/>
      <c r="B280" s="20"/>
      <c r="C280" s="18"/>
      <c r="D280" s="20"/>
      <c r="E280" s="20"/>
      <c r="F280" s="20"/>
      <c r="G280" s="20"/>
      <c r="H280" s="20"/>
      <c r="I280" s="20"/>
      <c r="J280" s="20"/>
      <c r="K280" s="20"/>
      <c r="L280" s="20"/>
      <c r="M280" s="20"/>
    </row>
    <row r="281" spans="1:13" ht="12.75">
      <c r="A281" s="20"/>
      <c r="B281" s="20"/>
      <c r="C281" s="18"/>
      <c r="D281" s="20"/>
      <c r="E281" s="20"/>
      <c r="F281" s="20"/>
      <c r="G281" s="20"/>
      <c r="H281" s="20"/>
      <c r="I281" s="20"/>
      <c r="J281" s="20"/>
      <c r="K281" s="20"/>
      <c r="L281" s="20"/>
      <c r="M281" s="20"/>
    </row>
    <row r="282" spans="1:13" ht="12.75">
      <c r="A282" s="20"/>
      <c r="B282" s="20"/>
      <c r="C282" s="18"/>
      <c r="D282" s="20"/>
      <c r="E282" s="20"/>
      <c r="F282" s="20"/>
      <c r="G282" s="20"/>
      <c r="H282" s="20"/>
      <c r="I282" s="20"/>
      <c r="J282" s="20"/>
      <c r="K282" s="20"/>
      <c r="L282" s="20"/>
      <c r="M282" s="20"/>
    </row>
    <row r="283" spans="1:13" ht="12.75">
      <c r="A283" s="20"/>
      <c r="B283" s="20"/>
      <c r="C283" s="18"/>
      <c r="D283" s="20"/>
      <c r="E283" s="20"/>
      <c r="F283" s="20"/>
      <c r="G283" s="20"/>
      <c r="H283" s="20"/>
      <c r="I283" s="20"/>
      <c r="J283" s="20"/>
      <c r="K283" s="20"/>
      <c r="L283" s="20"/>
      <c r="M283" s="20"/>
    </row>
    <row r="284" spans="1:13" ht="12.75">
      <c r="A284" s="20"/>
      <c r="B284" s="20"/>
      <c r="C284" s="18"/>
      <c r="D284" s="20"/>
      <c r="E284" s="20"/>
      <c r="F284" s="20"/>
      <c r="G284" s="20"/>
      <c r="H284" s="20"/>
      <c r="I284" s="20"/>
      <c r="J284" s="20"/>
      <c r="K284" s="20"/>
      <c r="L284" s="20"/>
      <c r="M284" s="20"/>
    </row>
    <row r="285" spans="1:13" ht="12.75">
      <c r="A285" s="20"/>
      <c r="B285" s="20"/>
      <c r="C285" s="18"/>
      <c r="D285" s="20"/>
      <c r="E285" s="20"/>
      <c r="F285" s="20"/>
      <c r="G285" s="20"/>
      <c r="H285" s="20"/>
      <c r="I285" s="20"/>
      <c r="J285" s="20"/>
      <c r="K285" s="20"/>
      <c r="L285" s="20"/>
      <c r="M285" s="20"/>
    </row>
    <row r="286" spans="1:13" ht="12.75">
      <c r="A286" s="20"/>
      <c r="B286" s="20"/>
      <c r="C286" s="18"/>
      <c r="D286" s="20"/>
      <c r="E286" s="20"/>
      <c r="F286" s="20"/>
      <c r="G286" s="20"/>
      <c r="H286" s="20"/>
      <c r="I286" s="20"/>
      <c r="J286" s="20"/>
      <c r="K286" s="20"/>
      <c r="L286" s="20"/>
      <c r="M286" s="20"/>
    </row>
    <row r="287" spans="1:13" ht="12.75">
      <c r="A287" s="20"/>
      <c r="B287" s="20"/>
      <c r="C287" s="18"/>
      <c r="D287" s="20"/>
      <c r="E287" s="20"/>
      <c r="F287" s="20"/>
      <c r="G287" s="20"/>
      <c r="H287" s="20"/>
      <c r="I287" s="20"/>
      <c r="J287" s="20"/>
      <c r="K287" s="20"/>
      <c r="L287" s="20"/>
      <c r="M287" s="20"/>
    </row>
    <row r="288" spans="1:13" ht="12.75">
      <c r="A288" s="20"/>
      <c r="B288" s="20"/>
      <c r="C288" s="18"/>
      <c r="D288" s="20"/>
      <c r="E288" s="20"/>
      <c r="F288" s="20"/>
      <c r="G288" s="20"/>
      <c r="H288" s="20"/>
      <c r="I288" s="20"/>
      <c r="J288" s="20"/>
      <c r="K288" s="20"/>
      <c r="L288" s="20"/>
      <c r="M288" s="20"/>
    </row>
    <row r="289" spans="1:13" ht="12.75">
      <c r="A289" s="20"/>
      <c r="B289" s="20"/>
      <c r="C289" s="18"/>
      <c r="D289" s="20"/>
      <c r="E289" s="20"/>
      <c r="F289" s="20"/>
      <c r="G289" s="20"/>
      <c r="H289" s="20"/>
      <c r="I289" s="20"/>
      <c r="J289" s="20"/>
      <c r="K289" s="20"/>
      <c r="L289" s="20"/>
      <c r="M289" s="20"/>
    </row>
    <row r="290" spans="1:13" ht="12.75">
      <c r="A290" s="20"/>
      <c r="B290" s="20"/>
      <c r="C290" s="18"/>
      <c r="D290" s="20"/>
      <c r="E290" s="20"/>
      <c r="F290" s="20"/>
      <c r="G290" s="20"/>
      <c r="H290" s="20"/>
      <c r="I290" s="20"/>
      <c r="J290" s="20"/>
      <c r="K290" s="20"/>
      <c r="L290" s="20"/>
      <c r="M290" s="20"/>
    </row>
    <row r="291" spans="1:13" ht="12.75">
      <c r="A291" s="20"/>
      <c r="B291" s="20"/>
      <c r="C291" s="18"/>
      <c r="D291" s="20"/>
      <c r="E291" s="20"/>
      <c r="F291" s="20"/>
      <c r="G291" s="20"/>
      <c r="H291" s="20"/>
      <c r="I291" s="20"/>
      <c r="J291" s="20"/>
      <c r="K291" s="20"/>
      <c r="L291" s="20"/>
      <c r="M291" s="20"/>
    </row>
    <row r="292" spans="1:13" ht="12.75">
      <c r="A292" s="20"/>
      <c r="B292" s="20"/>
      <c r="C292" s="18"/>
      <c r="D292" s="20"/>
      <c r="E292" s="20"/>
      <c r="F292" s="20"/>
      <c r="G292" s="20"/>
      <c r="H292" s="20"/>
      <c r="I292" s="20"/>
      <c r="J292" s="20"/>
      <c r="K292" s="20"/>
      <c r="L292" s="20"/>
      <c r="M292" s="20"/>
    </row>
    <row r="293" spans="1:13" ht="12.75">
      <c r="A293" s="20"/>
      <c r="B293" s="20"/>
      <c r="C293" s="18"/>
      <c r="D293" s="20"/>
      <c r="E293" s="20"/>
      <c r="F293" s="20"/>
      <c r="G293" s="20"/>
      <c r="H293" s="20"/>
      <c r="I293" s="20"/>
      <c r="J293" s="20"/>
      <c r="K293" s="20"/>
      <c r="L293" s="20"/>
      <c r="M293" s="20"/>
    </row>
    <row r="294" spans="1:13" ht="12.75">
      <c r="A294" s="20"/>
      <c r="B294" s="20"/>
      <c r="C294" s="18"/>
      <c r="D294" s="20"/>
      <c r="E294" s="20"/>
      <c r="F294" s="20"/>
      <c r="G294" s="20"/>
      <c r="H294" s="20"/>
      <c r="I294" s="20"/>
      <c r="J294" s="20"/>
      <c r="K294" s="20"/>
      <c r="L294" s="20"/>
      <c r="M294" s="20"/>
    </row>
    <row r="295" spans="1:13" ht="12.75">
      <c r="A295" s="20"/>
      <c r="B295" s="20"/>
      <c r="C295" s="18"/>
      <c r="D295" s="20"/>
      <c r="E295" s="20"/>
      <c r="F295" s="20"/>
      <c r="G295" s="20"/>
      <c r="H295" s="20"/>
      <c r="I295" s="20"/>
      <c r="J295" s="20"/>
      <c r="K295" s="20"/>
      <c r="L295" s="20"/>
      <c r="M295" s="20"/>
    </row>
    <row r="296" spans="1:13" ht="12.75">
      <c r="A296" s="20"/>
      <c r="B296" s="20"/>
      <c r="C296" s="18"/>
      <c r="D296" s="20"/>
      <c r="E296" s="20"/>
      <c r="F296" s="20"/>
      <c r="G296" s="20"/>
      <c r="H296" s="20"/>
      <c r="I296" s="20"/>
      <c r="J296" s="20"/>
      <c r="K296" s="20"/>
      <c r="L296" s="20"/>
      <c r="M296" s="20"/>
    </row>
    <row r="297" spans="1:13" ht="12.75">
      <c r="A297" s="20"/>
      <c r="B297" s="20"/>
      <c r="C297" s="18"/>
      <c r="D297" s="20"/>
      <c r="E297" s="20"/>
      <c r="F297" s="20"/>
      <c r="G297" s="20"/>
      <c r="H297" s="20"/>
      <c r="I297" s="20"/>
      <c r="J297" s="20"/>
      <c r="K297" s="20"/>
      <c r="L297" s="20"/>
      <c r="M297" s="20"/>
    </row>
    <row r="298" spans="1:13" ht="12.75">
      <c r="A298" s="20"/>
      <c r="B298" s="20"/>
      <c r="C298" s="18"/>
      <c r="D298" s="20"/>
      <c r="E298" s="20"/>
      <c r="F298" s="20"/>
      <c r="G298" s="20"/>
      <c r="H298" s="20"/>
      <c r="I298" s="20"/>
      <c r="J298" s="20"/>
      <c r="K298" s="20"/>
      <c r="L298" s="20"/>
      <c r="M298" s="20"/>
    </row>
    <row r="299" spans="1:13" ht="12.75">
      <c r="A299" s="20"/>
      <c r="B299" s="20"/>
      <c r="C299" s="18"/>
      <c r="D299" s="20"/>
      <c r="E299" s="20"/>
      <c r="F299" s="20"/>
      <c r="G299" s="20"/>
      <c r="H299" s="20"/>
      <c r="I299" s="20"/>
      <c r="J299" s="20"/>
      <c r="K299" s="20"/>
      <c r="L299" s="20"/>
      <c r="M299" s="20"/>
    </row>
    <row r="300" spans="1:13" ht="12.75">
      <c r="A300" s="20"/>
      <c r="B300" s="20"/>
      <c r="C300" s="18"/>
      <c r="D300" s="20"/>
      <c r="E300" s="20"/>
      <c r="F300" s="20"/>
      <c r="G300" s="20"/>
      <c r="H300" s="20"/>
      <c r="I300" s="20"/>
      <c r="J300" s="20"/>
      <c r="K300" s="20"/>
      <c r="L300" s="20"/>
      <c r="M300" s="20"/>
    </row>
    <row r="301" spans="1:13" ht="12.75">
      <c r="A301" s="20"/>
      <c r="B301" s="20"/>
      <c r="C301" s="18"/>
      <c r="D301" s="20"/>
      <c r="E301" s="20"/>
      <c r="F301" s="20"/>
      <c r="G301" s="20"/>
      <c r="H301" s="20"/>
      <c r="I301" s="20"/>
      <c r="J301" s="20"/>
      <c r="K301" s="20"/>
      <c r="L301" s="20"/>
      <c r="M301" s="20"/>
    </row>
    <row r="302" spans="1:13" ht="12.75">
      <c r="A302" s="20"/>
      <c r="B302" s="20"/>
      <c r="C302" s="18"/>
      <c r="D302" s="20"/>
      <c r="E302" s="20"/>
      <c r="F302" s="20"/>
      <c r="G302" s="20"/>
      <c r="H302" s="20"/>
      <c r="I302" s="20"/>
      <c r="J302" s="20"/>
      <c r="K302" s="20"/>
      <c r="L302" s="20"/>
      <c r="M302" s="20"/>
    </row>
    <row r="303" spans="1:13" ht="12.75">
      <c r="A303" s="20"/>
      <c r="B303" s="20"/>
      <c r="C303" s="18"/>
      <c r="D303" s="20"/>
      <c r="E303" s="20"/>
      <c r="F303" s="20"/>
      <c r="G303" s="20"/>
      <c r="H303" s="20"/>
      <c r="I303" s="20"/>
      <c r="J303" s="20"/>
      <c r="K303" s="20"/>
      <c r="L303" s="20"/>
      <c r="M303" s="20"/>
    </row>
    <row r="304" spans="1:13" ht="12.75">
      <c r="A304" s="20"/>
      <c r="B304" s="20"/>
      <c r="C304" s="18"/>
      <c r="D304" s="20"/>
      <c r="E304" s="20"/>
      <c r="F304" s="20"/>
      <c r="G304" s="20"/>
      <c r="H304" s="20"/>
      <c r="I304" s="20"/>
      <c r="J304" s="20"/>
      <c r="K304" s="20"/>
      <c r="L304" s="20"/>
      <c r="M304" s="20"/>
    </row>
    <row r="305" spans="1:13" ht="12.75">
      <c r="A305" s="20"/>
      <c r="B305" s="20"/>
      <c r="C305" s="18"/>
      <c r="D305" s="20"/>
      <c r="E305" s="20"/>
      <c r="F305" s="20"/>
      <c r="G305" s="20"/>
      <c r="H305" s="20"/>
      <c r="I305" s="20"/>
      <c r="J305" s="20"/>
      <c r="K305" s="20"/>
      <c r="L305" s="20"/>
      <c r="M305" s="20"/>
    </row>
    <row r="306" spans="1:13" ht="12.75">
      <c r="A306" s="20"/>
      <c r="B306" s="20"/>
      <c r="C306" s="18"/>
      <c r="D306" s="20"/>
      <c r="E306" s="20"/>
      <c r="F306" s="20"/>
      <c r="G306" s="20"/>
      <c r="H306" s="20"/>
      <c r="I306" s="20"/>
      <c r="J306" s="20"/>
      <c r="K306" s="20"/>
      <c r="L306" s="20"/>
      <c r="M306" s="20"/>
    </row>
    <row r="307" spans="1:13" ht="12.75">
      <c r="A307" s="20"/>
      <c r="B307" s="20"/>
      <c r="C307" s="18"/>
      <c r="D307" s="20"/>
      <c r="E307" s="20"/>
      <c r="F307" s="20"/>
      <c r="G307" s="20"/>
      <c r="H307" s="20"/>
      <c r="I307" s="20"/>
      <c r="J307" s="20"/>
      <c r="K307" s="20"/>
      <c r="L307" s="20"/>
      <c r="M307" s="20"/>
    </row>
    <row r="308" spans="1:13" ht="12.75">
      <c r="A308" s="20"/>
      <c r="B308" s="20"/>
      <c r="C308" s="18"/>
      <c r="D308" s="20"/>
      <c r="E308" s="20"/>
      <c r="F308" s="20"/>
      <c r="G308" s="20"/>
      <c r="H308" s="20"/>
      <c r="I308" s="20"/>
      <c r="J308" s="20"/>
      <c r="K308" s="20"/>
      <c r="L308" s="20"/>
      <c r="M308" s="20"/>
    </row>
    <row r="309" spans="1:13" ht="12.75">
      <c r="A309" s="20"/>
      <c r="B309" s="20"/>
      <c r="C309" s="18"/>
      <c r="D309" s="20"/>
      <c r="E309" s="20"/>
      <c r="F309" s="20"/>
      <c r="G309" s="20"/>
      <c r="H309" s="20"/>
      <c r="I309" s="20"/>
      <c r="J309" s="20"/>
      <c r="K309" s="20"/>
      <c r="L309" s="20"/>
      <c r="M309" s="20"/>
    </row>
    <row r="310" spans="1:13" ht="12.75">
      <c r="A310" s="20"/>
      <c r="B310" s="20"/>
      <c r="C310" s="18"/>
      <c r="D310" s="20"/>
      <c r="E310" s="20"/>
      <c r="F310" s="20"/>
      <c r="G310" s="20"/>
      <c r="H310" s="20"/>
      <c r="I310" s="20"/>
      <c r="J310" s="20"/>
      <c r="K310" s="20"/>
      <c r="L310" s="20"/>
      <c r="M310" s="20"/>
    </row>
    <row r="311" spans="1:13" ht="12.75">
      <c r="A311" s="20"/>
      <c r="B311" s="20"/>
      <c r="C311" s="18"/>
      <c r="D311" s="20"/>
      <c r="E311" s="20"/>
      <c r="F311" s="20"/>
      <c r="G311" s="20"/>
      <c r="H311" s="20"/>
      <c r="I311" s="20"/>
      <c r="J311" s="20"/>
      <c r="K311" s="20"/>
      <c r="L311" s="20"/>
      <c r="M311" s="20"/>
    </row>
    <row r="312" spans="1:13" ht="12.75">
      <c r="A312" s="20"/>
      <c r="B312" s="20"/>
      <c r="C312" s="18"/>
      <c r="D312" s="20"/>
      <c r="E312" s="20"/>
      <c r="F312" s="20"/>
      <c r="G312" s="20"/>
      <c r="H312" s="20"/>
      <c r="I312" s="20"/>
      <c r="J312" s="20"/>
      <c r="K312" s="20"/>
      <c r="L312" s="20"/>
      <c r="M312" s="20"/>
    </row>
    <row r="313" spans="1:13" ht="12.75">
      <c r="A313" s="20"/>
      <c r="B313" s="20"/>
      <c r="C313" s="18"/>
      <c r="D313" s="20"/>
      <c r="E313" s="20"/>
      <c r="F313" s="20"/>
      <c r="G313" s="20"/>
      <c r="H313" s="20"/>
      <c r="I313" s="20"/>
      <c r="J313" s="20"/>
      <c r="K313" s="20"/>
      <c r="L313" s="20"/>
      <c r="M313" s="20"/>
    </row>
    <row r="314" spans="1:13" ht="12.75">
      <c r="A314" s="20"/>
      <c r="B314" s="20"/>
      <c r="C314" s="18"/>
      <c r="D314" s="20"/>
      <c r="E314" s="20"/>
      <c r="F314" s="20"/>
      <c r="G314" s="20"/>
      <c r="H314" s="20"/>
      <c r="I314" s="20"/>
      <c r="J314" s="20"/>
      <c r="K314" s="20"/>
      <c r="L314" s="20"/>
      <c r="M314" s="20"/>
    </row>
    <row r="315" spans="1:13" ht="12.75">
      <c r="A315" s="20"/>
      <c r="B315" s="20"/>
      <c r="C315" s="18"/>
      <c r="D315" s="20"/>
      <c r="E315" s="20"/>
      <c r="F315" s="20"/>
      <c r="G315" s="20"/>
      <c r="H315" s="20"/>
      <c r="I315" s="20"/>
      <c r="J315" s="20"/>
      <c r="K315" s="20"/>
      <c r="L315" s="20"/>
      <c r="M315" s="20"/>
    </row>
    <row r="316" spans="1:13" ht="12.75">
      <c r="A316" s="20"/>
      <c r="B316" s="20"/>
      <c r="C316" s="18"/>
      <c r="D316" s="20"/>
      <c r="E316" s="20"/>
      <c r="F316" s="20"/>
      <c r="G316" s="20"/>
      <c r="H316" s="20"/>
      <c r="I316" s="20"/>
      <c r="J316" s="20"/>
      <c r="K316" s="20"/>
      <c r="L316" s="20"/>
      <c r="M316" s="20"/>
    </row>
    <row r="317" spans="1:13" ht="12.75">
      <c r="A317" s="20"/>
      <c r="B317" s="20"/>
      <c r="C317" s="18"/>
      <c r="D317" s="20"/>
      <c r="E317" s="20"/>
      <c r="F317" s="20"/>
      <c r="G317" s="20"/>
      <c r="H317" s="20"/>
      <c r="I317" s="20"/>
      <c r="J317" s="20"/>
      <c r="K317" s="20"/>
      <c r="L317" s="20"/>
      <c r="M317" s="20"/>
    </row>
    <row r="318" spans="1:13" ht="12.75">
      <c r="A318" s="20"/>
      <c r="B318" s="20"/>
      <c r="C318" s="18"/>
      <c r="D318" s="20"/>
      <c r="E318" s="20"/>
      <c r="F318" s="20"/>
      <c r="G318" s="20"/>
      <c r="H318" s="20"/>
      <c r="I318" s="20"/>
      <c r="J318" s="20"/>
      <c r="K318" s="20"/>
      <c r="L318" s="20"/>
      <c r="M318" s="20"/>
    </row>
    <row r="319" spans="1:13" ht="12.75">
      <c r="A319" s="20"/>
      <c r="B319" s="20"/>
      <c r="C319" s="18"/>
      <c r="D319" s="20"/>
      <c r="E319" s="20"/>
      <c r="F319" s="20"/>
      <c r="G319" s="20"/>
      <c r="H319" s="20"/>
      <c r="I319" s="20"/>
      <c r="J319" s="20"/>
      <c r="K319" s="20"/>
      <c r="L319" s="20"/>
      <c r="M319" s="20"/>
    </row>
    <row r="320" spans="1:13" ht="12.75">
      <c r="A320" s="20"/>
      <c r="B320" s="20"/>
      <c r="C320" s="18"/>
      <c r="D320" s="20"/>
      <c r="E320" s="20"/>
      <c r="F320" s="20"/>
      <c r="G320" s="20"/>
      <c r="H320" s="20"/>
      <c r="I320" s="20"/>
      <c r="J320" s="20"/>
      <c r="K320" s="20"/>
      <c r="L320" s="20"/>
      <c r="M320" s="20"/>
    </row>
    <row r="321" spans="1:13" ht="12.75">
      <c r="A321" s="20"/>
      <c r="B321" s="20"/>
      <c r="C321" s="18"/>
      <c r="D321" s="20"/>
      <c r="E321" s="20"/>
      <c r="F321" s="20"/>
      <c r="G321" s="20"/>
      <c r="H321" s="20"/>
      <c r="I321" s="20"/>
      <c r="J321" s="20"/>
      <c r="K321" s="20"/>
      <c r="L321" s="20"/>
      <c r="M321" s="20"/>
    </row>
    <row r="322" spans="1:13" ht="12.75">
      <c r="A322" s="20"/>
      <c r="B322" s="20"/>
      <c r="C322" s="18"/>
      <c r="D322" s="20"/>
      <c r="E322" s="20"/>
      <c r="F322" s="20"/>
      <c r="G322" s="20"/>
      <c r="H322" s="20"/>
      <c r="I322" s="20"/>
      <c r="J322" s="20"/>
      <c r="K322" s="20"/>
      <c r="L322" s="20"/>
      <c r="M322" s="20"/>
    </row>
    <row r="323" spans="1:13" ht="12.75">
      <c r="A323" s="20"/>
      <c r="B323" s="20"/>
      <c r="C323" s="18"/>
      <c r="D323" s="20"/>
      <c r="E323" s="20"/>
      <c r="F323" s="20"/>
      <c r="G323" s="20"/>
      <c r="H323" s="20"/>
      <c r="I323" s="20"/>
      <c r="J323" s="20"/>
      <c r="K323" s="20"/>
      <c r="L323" s="20"/>
      <c r="M323" s="20"/>
    </row>
    <row r="324" spans="1:13" ht="12.75">
      <c r="A324" s="20"/>
      <c r="B324" s="20"/>
      <c r="C324" s="18"/>
      <c r="D324" s="20"/>
      <c r="E324" s="20"/>
      <c r="F324" s="20"/>
      <c r="G324" s="20"/>
      <c r="H324" s="20"/>
      <c r="I324" s="20"/>
      <c r="J324" s="20"/>
      <c r="K324" s="20"/>
      <c r="L324" s="20"/>
      <c r="M324" s="20"/>
    </row>
    <row r="325" spans="1:13" ht="12.75">
      <c r="A325" s="20"/>
      <c r="B325" s="20"/>
      <c r="C325" s="18"/>
      <c r="D325" s="20"/>
      <c r="E325" s="20"/>
      <c r="F325" s="20"/>
      <c r="G325" s="20"/>
      <c r="H325" s="20"/>
      <c r="I325" s="20"/>
      <c r="J325" s="20"/>
      <c r="K325" s="20"/>
      <c r="L325" s="20"/>
      <c r="M325" s="20"/>
    </row>
    <row r="326" spans="1:13" ht="12.75">
      <c r="A326" s="20"/>
      <c r="B326" s="20"/>
      <c r="C326" s="18"/>
      <c r="D326" s="20"/>
      <c r="E326" s="20"/>
      <c r="F326" s="20"/>
      <c r="G326" s="20"/>
      <c r="H326" s="20"/>
      <c r="I326" s="20"/>
      <c r="J326" s="20"/>
      <c r="K326" s="20"/>
      <c r="L326" s="20"/>
      <c r="M326" s="20"/>
    </row>
    <row r="327" spans="1:13" ht="12.75">
      <c r="A327" s="20"/>
      <c r="B327" s="20"/>
      <c r="C327" s="18"/>
      <c r="D327" s="20"/>
      <c r="E327" s="20"/>
      <c r="F327" s="20"/>
      <c r="G327" s="20"/>
      <c r="H327" s="20"/>
      <c r="I327" s="20"/>
      <c r="J327" s="20"/>
      <c r="K327" s="20"/>
      <c r="L327" s="20"/>
      <c r="M327" s="20"/>
    </row>
    <row r="328" spans="1:13" ht="12.75">
      <c r="A328" s="20"/>
      <c r="B328" s="20"/>
      <c r="C328" s="18"/>
      <c r="D328" s="20"/>
      <c r="E328" s="20"/>
      <c r="F328" s="20"/>
      <c r="G328" s="20"/>
      <c r="H328" s="20"/>
      <c r="I328" s="20"/>
      <c r="J328" s="20"/>
      <c r="K328" s="20"/>
      <c r="L328" s="20"/>
      <c r="M328" s="20"/>
    </row>
    <row r="329" spans="1:13" ht="12.75">
      <c r="A329" s="20"/>
      <c r="B329" s="20"/>
      <c r="C329" s="18"/>
      <c r="D329" s="20"/>
      <c r="E329" s="20"/>
      <c r="F329" s="20"/>
      <c r="G329" s="20"/>
      <c r="H329" s="20"/>
      <c r="I329" s="20"/>
      <c r="J329" s="20"/>
      <c r="K329" s="20"/>
      <c r="L329" s="20"/>
      <c r="M329" s="20"/>
    </row>
    <row r="330" spans="1:13" ht="12.75">
      <c r="A330" s="20"/>
      <c r="B330" s="20"/>
      <c r="C330" s="18"/>
      <c r="D330" s="20"/>
      <c r="E330" s="20"/>
      <c r="F330" s="20"/>
      <c r="G330" s="20"/>
      <c r="H330" s="20"/>
      <c r="I330" s="20"/>
      <c r="J330" s="20"/>
      <c r="K330" s="20"/>
      <c r="L330" s="20"/>
      <c r="M330" s="20"/>
    </row>
    <row r="331" spans="1:13" ht="12.75">
      <c r="A331" s="20"/>
      <c r="B331" s="20"/>
      <c r="C331" s="18"/>
      <c r="D331" s="20"/>
      <c r="E331" s="20"/>
      <c r="F331" s="20"/>
      <c r="G331" s="20"/>
      <c r="H331" s="20"/>
      <c r="I331" s="20"/>
      <c r="J331" s="20"/>
      <c r="K331" s="20"/>
      <c r="L331" s="20"/>
      <c r="M331" s="20"/>
    </row>
    <row r="332" spans="1:13" ht="12.75">
      <c r="A332" s="20"/>
      <c r="B332" s="20"/>
      <c r="C332" s="18"/>
      <c r="D332" s="20"/>
      <c r="E332" s="20"/>
      <c r="F332" s="20"/>
      <c r="G332" s="20"/>
      <c r="H332" s="20"/>
      <c r="I332" s="20"/>
      <c r="J332" s="20"/>
      <c r="K332" s="20"/>
      <c r="L332" s="20"/>
      <c r="M332" s="20"/>
    </row>
    <row r="333" spans="1:13" ht="12.75">
      <c r="A333" s="20"/>
      <c r="B333" s="20"/>
      <c r="C333" s="18"/>
      <c r="D333" s="20"/>
      <c r="E333" s="20"/>
      <c r="F333" s="20"/>
      <c r="G333" s="20"/>
      <c r="H333" s="20"/>
      <c r="I333" s="20"/>
      <c r="J333" s="20"/>
      <c r="K333" s="20"/>
      <c r="L333" s="20"/>
      <c r="M333" s="20"/>
    </row>
    <row r="334" spans="1:13" ht="12.75">
      <c r="A334" s="20"/>
      <c r="B334" s="20"/>
      <c r="C334" s="18"/>
      <c r="D334" s="20"/>
      <c r="E334" s="20"/>
      <c r="F334" s="20"/>
      <c r="G334" s="20"/>
      <c r="H334" s="20"/>
      <c r="I334" s="20"/>
      <c r="J334" s="20"/>
      <c r="K334" s="20"/>
      <c r="L334" s="20"/>
      <c r="M334" s="20"/>
    </row>
    <row r="335" spans="1:13" ht="12.75">
      <c r="A335" s="20"/>
      <c r="B335" s="20"/>
      <c r="C335" s="18"/>
      <c r="D335" s="20"/>
      <c r="E335" s="20"/>
      <c r="F335" s="20"/>
      <c r="G335" s="20"/>
      <c r="H335" s="20"/>
      <c r="I335" s="20"/>
      <c r="J335" s="20"/>
      <c r="K335" s="20"/>
      <c r="L335" s="20"/>
      <c r="M335" s="20"/>
    </row>
    <row r="336" spans="1:13" ht="12.75">
      <c r="A336" s="20"/>
      <c r="B336" s="20"/>
      <c r="C336" s="18"/>
      <c r="D336" s="20"/>
      <c r="E336" s="20"/>
      <c r="F336" s="20"/>
      <c r="G336" s="20"/>
      <c r="H336" s="20"/>
      <c r="I336" s="20"/>
      <c r="J336" s="20"/>
      <c r="K336" s="20"/>
      <c r="L336" s="20"/>
      <c r="M336" s="20"/>
    </row>
    <row r="337" spans="1:13" ht="12.75">
      <c r="A337" s="20"/>
      <c r="B337" s="20"/>
      <c r="C337" s="18"/>
      <c r="D337" s="20"/>
      <c r="E337" s="20"/>
      <c r="F337" s="20"/>
      <c r="G337" s="20"/>
      <c r="H337" s="20"/>
      <c r="I337" s="20"/>
      <c r="J337" s="20"/>
      <c r="K337" s="20"/>
      <c r="L337" s="20"/>
      <c r="M337" s="20"/>
    </row>
    <row r="338" spans="1:13" ht="12.75">
      <c r="A338" s="20"/>
      <c r="B338" s="20"/>
      <c r="C338" s="18"/>
      <c r="D338" s="20"/>
      <c r="E338" s="20"/>
      <c r="F338" s="20"/>
      <c r="G338" s="20"/>
      <c r="H338" s="20"/>
      <c r="I338" s="20"/>
      <c r="J338" s="20"/>
      <c r="K338" s="20"/>
      <c r="L338" s="20"/>
      <c r="M338" s="20"/>
    </row>
    <row r="339" spans="1:13" ht="12.75">
      <c r="A339" s="20"/>
      <c r="B339" s="20"/>
      <c r="C339" s="18"/>
      <c r="D339" s="20"/>
      <c r="E339" s="20"/>
      <c r="F339" s="20"/>
      <c r="G339" s="20"/>
      <c r="H339" s="20"/>
      <c r="I339" s="20"/>
      <c r="J339" s="20"/>
      <c r="K339" s="20"/>
      <c r="L339" s="20"/>
      <c r="M339" s="20"/>
    </row>
    <row r="340" spans="1:13" ht="12.75">
      <c r="A340" s="20"/>
      <c r="B340" s="20"/>
      <c r="C340" s="18"/>
      <c r="D340" s="20"/>
      <c r="E340" s="20"/>
      <c r="F340" s="20"/>
      <c r="G340" s="20"/>
      <c r="H340" s="20"/>
      <c r="I340" s="20"/>
      <c r="J340" s="20"/>
      <c r="K340" s="20"/>
      <c r="L340" s="20"/>
      <c r="M340" s="20"/>
    </row>
    <row r="341" spans="1:13" ht="12.75">
      <c r="A341" s="20"/>
      <c r="B341" s="20"/>
      <c r="C341" s="18"/>
      <c r="D341" s="20"/>
      <c r="E341" s="20"/>
      <c r="F341" s="20"/>
      <c r="G341" s="20"/>
      <c r="H341" s="20"/>
      <c r="I341" s="20"/>
      <c r="J341" s="20"/>
      <c r="K341" s="20"/>
      <c r="L341" s="20"/>
      <c r="M341" s="20"/>
    </row>
    <row r="342" spans="1:13" ht="12.75">
      <c r="A342" s="20"/>
      <c r="B342" s="20"/>
      <c r="C342" s="18"/>
      <c r="D342" s="20"/>
      <c r="E342" s="20"/>
      <c r="F342" s="20"/>
      <c r="G342" s="20"/>
      <c r="H342" s="20"/>
      <c r="I342" s="20"/>
      <c r="J342" s="20"/>
      <c r="K342" s="20"/>
      <c r="L342" s="20"/>
      <c r="M342" s="20"/>
    </row>
    <row r="343" spans="1:13" ht="12.75">
      <c r="A343" s="20"/>
      <c r="B343" s="20"/>
      <c r="C343" s="18"/>
      <c r="D343" s="20"/>
      <c r="E343" s="20"/>
      <c r="F343" s="20"/>
      <c r="G343" s="20"/>
      <c r="H343" s="20"/>
      <c r="I343" s="20"/>
      <c r="J343" s="20"/>
      <c r="K343" s="20"/>
      <c r="L343" s="20"/>
      <c r="M343" s="20"/>
    </row>
    <row r="344" spans="1:13" ht="12.75">
      <c r="A344" s="20"/>
      <c r="B344" s="20"/>
      <c r="C344" s="18"/>
      <c r="D344" s="20"/>
      <c r="E344" s="20"/>
      <c r="F344" s="20"/>
      <c r="G344" s="20"/>
      <c r="H344" s="20"/>
      <c r="I344" s="20"/>
      <c r="J344" s="20"/>
      <c r="K344" s="20"/>
      <c r="L344" s="20"/>
      <c r="M344" s="20"/>
    </row>
    <row r="345" spans="1:13" ht="12.75">
      <c r="A345" s="20"/>
      <c r="B345" s="20"/>
      <c r="C345" s="18"/>
      <c r="D345" s="20"/>
      <c r="E345" s="20"/>
      <c r="F345" s="20"/>
      <c r="G345" s="20"/>
      <c r="H345" s="20"/>
      <c r="I345" s="20"/>
      <c r="J345" s="20"/>
      <c r="K345" s="20"/>
      <c r="L345" s="20"/>
      <c r="M345" s="20"/>
    </row>
    <row r="346" spans="1:13" ht="12.75">
      <c r="A346" s="20"/>
      <c r="B346" s="20"/>
      <c r="C346" s="18"/>
      <c r="D346" s="20"/>
      <c r="E346" s="20"/>
      <c r="F346" s="20"/>
      <c r="G346" s="20"/>
      <c r="H346" s="20"/>
      <c r="I346" s="20"/>
      <c r="J346" s="20"/>
      <c r="K346" s="20"/>
      <c r="L346" s="20"/>
      <c r="M346" s="20"/>
    </row>
    <row r="347" spans="1:13" ht="12.75">
      <c r="A347" s="20"/>
      <c r="B347" s="20"/>
      <c r="C347" s="18"/>
      <c r="D347" s="20"/>
      <c r="E347" s="20"/>
      <c r="F347" s="20"/>
      <c r="G347" s="20"/>
      <c r="H347" s="20"/>
      <c r="I347" s="20"/>
      <c r="J347" s="20"/>
      <c r="K347" s="20"/>
      <c r="L347" s="20"/>
      <c r="M347" s="20"/>
    </row>
    <row r="348" spans="1:13" ht="12.75">
      <c r="A348" s="20"/>
      <c r="B348" s="20"/>
      <c r="C348" s="18"/>
      <c r="D348" s="20"/>
      <c r="E348" s="20"/>
      <c r="F348" s="20"/>
      <c r="G348" s="20"/>
      <c r="H348" s="20"/>
      <c r="I348" s="20"/>
      <c r="J348" s="20"/>
      <c r="K348" s="20"/>
      <c r="L348" s="20"/>
      <c r="M348" s="20"/>
    </row>
    <row r="349" spans="1:13" ht="12.75">
      <c r="A349" s="20"/>
      <c r="B349" s="20"/>
      <c r="C349" s="18"/>
      <c r="D349" s="20"/>
      <c r="E349" s="20"/>
      <c r="F349" s="20"/>
      <c r="G349" s="20"/>
      <c r="H349" s="20"/>
      <c r="I349" s="20"/>
      <c r="J349" s="20"/>
      <c r="K349" s="20"/>
      <c r="L349" s="20"/>
      <c r="M349" s="20"/>
    </row>
    <row r="350" spans="1:13" ht="12.75">
      <c r="A350" s="20"/>
      <c r="B350" s="20"/>
      <c r="C350" s="18"/>
      <c r="D350" s="20"/>
      <c r="E350" s="20"/>
      <c r="F350" s="20"/>
      <c r="G350" s="20"/>
      <c r="H350" s="20"/>
      <c r="I350" s="20"/>
      <c r="J350" s="20"/>
      <c r="K350" s="20"/>
      <c r="L350" s="20"/>
      <c r="M350" s="20"/>
    </row>
    <row r="351" spans="1:13" ht="12.75">
      <c r="A351" s="20"/>
      <c r="B351" s="20"/>
      <c r="C351" s="18"/>
      <c r="D351" s="20"/>
      <c r="E351" s="20"/>
      <c r="F351" s="20"/>
      <c r="G351" s="20"/>
      <c r="H351" s="20"/>
      <c r="I351" s="20"/>
      <c r="J351" s="20"/>
      <c r="K351" s="20"/>
      <c r="L351" s="20"/>
      <c r="M351" s="20"/>
    </row>
    <row r="352" spans="1:13" ht="12.75">
      <c r="A352" s="20"/>
      <c r="B352" s="20"/>
      <c r="C352" s="18"/>
      <c r="D352" s="20"/>
      <c r="E352" s="20"/>
      <c r="F352" s="20"/>
      <c r="G352" s="20"/>
      <c r="H352" s="20"/>
      <c r="I352" s="20"/>
      <c r="J352" s="20"/>
      <c r="K352" s="20"/>
      <c r="L352" s="20"/>
      <c r="M352" s="20"/>
    </row>
    <row r="353" spans="1:13" ht="12.75">
      <c r="A353" s="20"/>
      <c r="B353" s="20"/>
      <c r="C353" s="18"/>
      <c r="D353" s="20"/>
      <c r="E353" s="20"/>
      <c r="F353" s="20"/>
      <c r="G353" s="20"/>
      <c r="H353" s="20"/>
      <c r="I353" s="20"/>
      <c r="J353" s="20"/>
      <c r="K353" s="20"/>
      <c r="L353" s="20"/>
      <c r="M353" s="20"/>
    </row>
    <row r="354" spans="1:13" ht="12.75">
      <c r="A354" s="20"/>
      <c r="B354" s="20"/>
      <c r="C354" s="18"/>
      <c r="D354" s="20"/>
      <c r="E354" s="20"/>
      <c r="F354" s="20"/>
      <c r="G354" s="20"/>
      <c r="H354" s="20"/>
      <c r="I354" s="20"/>
      <c r="J354" s="20"/>
      <c r="K354" s="20"/>
      <c r="L354" s="20"/>
      <c r="M354" s="20"/>
    </row>
    <row r="355" spans="1:13" ht="12.75">
      <c r="A355" s="20"/>
      <c r="B355" s="20"/>
      <c r="C355" s="18"/>
      <c r="D355" s="20"/>
      <c r="E355" s="20"/>
      <c r="F355" s="20"/>
      <c r="G355" s="20"/>
      <c r="H355" s="20"/>
      <c r="I355" s="20"/>
      <c r="J355" s="20"/>
      <c r="K355" s="20"/>
      <c r="L355" s="20"/>
      <c r="M355" s="20"/>
    </row>
    <row r="356" spans="1:13" ht="12.75">
      <c r="A356" s="20"/>
      <c r="B356" s="20"/>
      <c r="C356" s="18"/>
      <c r="D356" s="20"/>
      <c r="E356" s="20"/>
      <c r="F356" s="20"/>
      <c r="G356" s="20"/>
      <c r="H356" s="20"/>
      <c r="I356" s="20"/>
      <c r="J356" s="20"/>
      <c r="K356" s="20"/>
      <c r="L356" s="20"/>
      <c r="M356" s="20"/>
    </row>
    <row r="357" spans="1:13" ht="12.75">
      <c r="A357" s="20"/>
      <c r="B357" s="20"/>
      <c r="C357" s="18"/>
      <c r="D357" s="20"/>
      <c r="E357" s="20"/>
      <c r="F357" s="20"/>
      <c r="G357" s="20"/>
      <c r="H357" s="20"/>
      <c r="I357" s="20"/>
      <c r="J357" s="20"/>
      <c r="K357" s="20"/>
      <c r="L357" s="20"/>
      <c r="M357" s="20"/>
    </row>
    <row r="358" spans="1:13" ht="12.75">
      <c r="A358" s="20"/>
      <c r="B358" s="20"/>
      <c r="C358" s="18"/>
      <c r="D358" s="20"/>
      <c r="E358" s="20"/>
      <c r="F358" s="20"/>
      <c r="G358" s="20"/>
      <c r="H358" s="20"/>
      <c r="I358" s="20"/>
      <c r="J358" s="20"/>
      <c r="K358" s="20"/>
      <c r="L358" s="20"/>
      <c r="M358" s="20"/>
    </row>
    <row r="359" spans="1:13" ht="12.75">
      <c r="A359" s="20"/>
      <c r="B359" s="20"/>
      <c r="C359" s="18"/>
      <c r="D359" s="20"/>
      <c r="E359" s="20"/>
      <c r="F359" s="20"/>
      <c r="G359" s="20"/>
      <c r="H359" s="20"/>
      <c r="I359" s="20"/>
      <c r="J359" s="20"/>
      <c r="K359" s="20"/>
      <c r="L359" s="20"/>
      <c r="M359" s="20"/>
    </row>
    <row r="360" spans="1:13" ht="12.75">
      <c r="A360" s="20"/>
      <c r="B360" s="20"/>
      <c r="C360" s="18"/>
      <c r="D360" s="20"/>
      <c r="E360" s="20"/>
      <c r="F360" s="20"/>
      <c r="G360" s="20"/>
      <c r="H360" s="20"/>
      <c r="I360" s="20"/>
      <c r="J360" s="20"/>
      <c r="K360" s="20"/>
      <c r="L360" s="20"/>
      <c r="M360" s="20"/>
    </row>
    <row r="361" spans="1:13" ht="12.75">
      <c r="A361" s="20"/>
      <c r="B361" s="20"/>
      <c r="C361" s="18"/>
      <c r="D361" s="20"/>
      <c r="E361" s="20"/>
      <c r="F361" s="20"/>
      <c r="G361" s="20"/>
      <c r="H361" s="20"/>
      <c r="I361" s="20"/>
      <c r="J361" s="20"/>
      <c r="K361" s="20"/>
      <c r="L361" s="20"/>
      <c r="M361" s="20"/>
    </row>
    <row r="362" spans="1:13" ht="12.75">
      <c r="A362" s="20"/>
      <c r="B362" s="20"/>
      <c r="C362" s="18"/>
      <c r="D362" s="20"/>
      <c r="E362" s="20"/>
      <c r="F362" s="20"/>
      <c r="G362" s="20"/>
      <c r="H362" s="20"/>
      <c r="I362" s="20"/>
      <c r="J362" s="20"/>
      <c r="K362" s="20"/>
      <c r="L362" s="20"/>
      <c r="M362" s="20"/>
    </row>
    <row r="363" spans="1:13" ht="12.75">
      <c r="A363" s="20"/>
      <c r="B363" s="20"/>
      <c r="C363" s="18"/>
      <c r="D363" s="20"/>
      <c r="E363" s="20"/>
      <c r="F363" s="20"/>
      <c r="G363" s="20"/>
      <c r="H363" s="20"/>
      <c r="I363" s="20"/>
      <c r="J363" s="20"/>
      <c r="K363" s="20"/>
      <c r="L363" s="20"/>
      <c r="M363" s="20"/>
    </row>
    <row r="364" spans="1:13" ht="12.75">
      <c r="A364" s="20"/>
      <c r="B364" s="20"/>
      <c r="C364" s="18"/>
      <c r="D364" s="20"/>
      <c r="E364" s="20"/>
      <c r="F364" s="20"/>
      <c r="G364" s="20"/>
      <c r="H364" s="20"/>
      <c r="I364" s="20"/>
      <c r="J364" s="20"/>
      <c r="K364" s="20"/>
      <c r="L364" s="20"/>
      <c r="M364" s="20"/>
    </row>
    <row r="365" spans="1:13" ht="12.75">
      <c r="A365" s="20"/>
      <c r="B365" s="20"/>
      <c r="C365" s="18"/>
      <c r="D365" s="20"/>
      <c r="E365" s="20"/>
      <c r="F365" s="20"/>
      <c r="G365" s="20"/>
      <c r="H365" s="20"/>
      <c r="I365" s="20"/>
      <c r="J365" s="20"/>
      <c r="K365" s="20"/>
      <c r="L365" s="20"/>
      <c r="M365" s="20"/>
    </row>
    <row r="366" spans="1:13" ht="12.75">
      <c r="A366" s="20"/>
      <c r="B366" s="20"/>
      <c r="C366" s="18"/>
      <c r="D366" s="20"/>
      <c r="E366" s="20"/>
      <c r="F366" s="20"/>
      <c r="G366" s="20"/>
      <c r="H366" s="20"/>
      <c r="I366" s="20"/>
      <c r="J366" s="20"/>
      <c r="K366" s="20"/>
      <c r="L366" s="20"/>
      <c r="M366" s="20"/>
    </row>
    <row r="367" spans="1:13" ht="12.75">
      <c r="A367" s="20"/>
      <c r="B367" s="20"/>
      <c r="C367" s="18"/>
      <c r="D367" s="20"/>
      <c r="E367" s="20"/>
      <c r="F367" s="20"/>
      <c r="G367" s="20"/>
      <c r="H367" s="20"/>
      <c r="I367" s="20"/>
      <c r="J367" s="20"/>
      <c r="K367" s="20"/>
      <c r="L367" s="20"/>
      <c r="M367" s="20"/>
    </row>
    <row r="368" spans="1:13" ht="12.75">
      <c r="A368" s="20"/>
      <c r="B368" s="20"/>
      <c r="C368" s="18"/>
      <c r="D368" s="20"/>
      <c r="E368" s="20"/>
      <c r="F368" s="20"/>
      <c r="G368" s="20"/>
      <c r="H368" s="20"/>
      <c r="I368" s="20"/>
      <c r="J368" s="20"/>
      <c r="K368" s="20"/>
      <c r="L368" s="20"/>
      <c r="M368" s="20"/>
    </row>
    <row r="369" spans="1:13" ht="12.75">
      <c r="A369" s="20"/>
      <c r="B369" s="20"/>
      <c r="C369" s="18"/>
      <c r="D369" s="20"/>
      <c r="E369" s="20"/>
      <c r="F369" s="20"/>
      <c r="G369" s="20"/>
      <c r="H369" s="20"/>
      <c r="I369" s="20"/>
      <c r="J369" s="20"/>
      <c r="K369" s="20"/>
      <c r="L369" s="20"/>
      <c r="M369" s="20"/>
    </row>
    <row r="370" spans="1:13" ht="12.75">
      <c r="A370" s="20"/>
      <c r="B370" s="20"/>
      <c r="C370" s="18"/>
      <c r="D370" s="20"/>
      <c r="E370" s="20"/>
      <c r="F370" s="20"/>
      <c r="G370" s="20"/>
      <c r="H370" s="20"/>
      <c r="I370" s="20"/>
      <c r="J370" s="20"/>
      <c r="K370" s="20"/>
      <c r="L370" s="20"/>
      <c r="M370" s="20"/>
    </row>
    <row r="371" spans="1:13" ht="12.75">
      <c r="A371" s="20"/>
      <c r="B371" s="20"/>
      <c r="C371" s="18"/>
      <c r="D371" s="20"/>
      <c r="E371" s="20"/>
      <c r="F371" s="20"/>
      <c r="G371" s="20"/>
      <c r="H371" s="20"/>
      <c r="I371" s="20"/>
      <c r="J371" s="20"/>
      <c r="K371" s="20"/>
      <c r="L371" s="20"/>
      <c r="M371" s="20"/>
    </row>
    <row r="372" spans="1:13" ht="12.75">
      <c r="A372" s="20"/>
      <c r="B372" s="20"/>
      <c r="C372" s="18"/>
      <c r="D372" s="20"/>
      <c r="E372" s="20"/>
      <c r="F372" s="20"/>
      <c r="G372" s="20"/>
      <c r="H372" s="20"/>
      <c r="I372" s="20"/>
      <c r="J372" s="20"/>
      <c r="K372" s="20"/>
      <c r="L372" s="20"/>
      <c r="M372" s="20"/>
    </row>
    <row r="373" spans="1:13" ht="12.75">
      <c r="A373" s="20"/>
      <c r="B373" s="20"/>
      <c r="C373" s="18"/>
      <c r="D373" s="20"/>
      <c r="E373" s="20"/>
      <c r="F373" s="20"/>
      <c r="G373" s="20"/>
      <c r="H373" s="20"/>
      <c r="I373" s="20"/>
      <c r="J373" s="20"/>
      <c r="K373" s="20"/>
      <c r="L373" s="20"/>
      <c r="M373" s="20"/>
    </row>
    <row r="374" spans="1:13" ht="12.75">
      <c r="A374" s="20"/>
      <c r="B374" s="20"/>
      <c r="C374" s="18"/>
      <c r="D374" s="20"/>
      <c r="E374" s="20"/>
      <c r="F374" s="20"/>
      <c r="G374" s="20"/>
      <c r="H374" s="20"/>
      <c r="I374" s="20"/>
      <c r="J374" s="20"/>
      <c r="K374" s="20"/>
      <c r="L374" s="20"/>
      <c r="M374" s="20"/>
    </row>
    <row r="375" spans="1:13" ht="12.75">
      <c r="A375" s="20"/>
      <c r="B375" s="20"/>
      <c r="C375" s="18"/>
      <c r="D375" s="20"/>
      <c r="E375" s="20"/>
      <c r="F375" s="20"/>
      <c r="G375" s="20"/>
      <c r="H375" s="20"/>
      <c r="I375" s="20"/>
      <c r="J375" s="20"/>
      <c r="K375" s="20"/>
      <c r="L375" s="20"/>
      <c r="M375" s="20"/>
    </row>
    <row r="376" spans="1:13" ht="12.75">
      <c r="A376" s="20"/>
      <c r="B376" s="20"/>
      <c r="C376" s="18"/>
      <c r="D376" s="20"/>
      <c r="E376" s="20"/>
      <c r="F376" s="20"/>
      <c r="G376" s="20"/>
      <c r="H376" s="20"/>
      <c r="I376" s="20"/>
      <c r="J376" s="20"/>
      <c r="K376" s="20"/>
      <c r="L376" s="20"/>
      <c r="M376" s="20"/>
    </row>
    <row r="377" spans="1:13" ht="12.75">
      <c r="A377" s="20"/>
      <c r="B377" s="20"/>
      <c r="C377" s="18"/>
      <c r="D377" s="20"/>
      <c r="E377" s="20"/>
      <c r="F377" s="20"/>
      <c r="G377" s="20"/>
      <c r="H377" s="20"/>
      <c r="I377" s="20"/>
      <c r="J377" s="20"/>
      <c r="K377" s="20"/>
      <c r="L377" s="20"/>
      <c r="M377" s="20"/>
    </row>
    <row r="378" spans="1:13" ht="12.75">
      <c r="A378" s="20"/>
      <c r="B378" s="20"/>
      <c r="C378" s="18"/>
      <c r="D378" s="20"/>
      <c r="E378" s="20"/>
      <c r="F378" s="20"/>
      <c r="G378" s="20"/>
      <c r="H378" s="20"/>
      <c r="I378" s="20"/>
      <c r="J378" s="20"/>
      <c r="K378" s="20"/>
      <c r="L378" s="20"/>
      <c r="M378" s="20"/>
    </row>
    <row r="379" spans="1:13" ht="12.75">
      <c r="A379" s="20"/>
      <c r="B379" s="20"/>
      <c r="C379" s="18"/>
      <c r="D379" s="20"/>
      <c r="E379" s="20"/>
      <c r="F379" s="20"/>
      <c r="G379" s="20"/>
      <c r="H379" s="20"/>
      <c r="I379" s="20"/>
      <c r="J379" s="20"/>
      <c r="K379" s="20"/>
      <c r="L379" s="20"/>
      <c r="M379" s="20"/>
    </row>
    <row r="380" spans="1:13" ht="12.75">
      <c r="A380" s="20"/>
      <c r="B380" s="20"/>
      <c r="C380" s="18"/>
      <c r="D380" s="20"/>
      <c r="E380" s="20"/>
      <c r="F380" s="20"/>
      <c r="G380" s="20"/>
      <c r="H380" s="20"/>
      <c r="I380" s="20"/>
      <c r="J380" s="20"/>
      <c r="K380" s="20"/>
      <c r="L380" s="20"/>
      <c r="M380" s="20"/>
    </row>
    <row r="381" spans="1:13" ht="12.75">
      <c r="A381" s="20"/>
      <c r="B381" s="20"/>
      <c r="C381" s="18"/>
      <c r="D381" s="20"/>
      <c r="E381" s="20"/>
      <c r="F381" s="20"/>
      <c r="G381" s="20"/>
      <c r="H381" s="20"/>
      <c r="I381" s="20"/>
      <c r="J381" s="20"/>
      <c r="K381" s="20"/>
      <c r="L381" s="20"/>
      <c r="M381" s="20"/>
    </row>
    <row r="382" spans="1:13" ht="12.75">
      <c r="A382" s="20"/>
      <c r="B382" s="20"/>
      <c r="C382" s="18"/>
      <c r="D382" s="20"/>
      <c r="E382" s="20"/>
      <c r="F382" s="20"/>
      <c r="G382" s="20"/>
      <c r="H382" s="20"/>
      <c r="I382" s="20"/>
      <c r="J382" s="20"/>
      <c r="K382" s="20"/>
      <c r="L382" s="20"/>
      <c r="M382" s="20"/>
    </row>
    <row r="383" spans="1:13" ht="12.75">
      <c r="A383" s="20"/>
      <c r="B383" s="20"/>
      <c r="C383" s="18"/>
      <c r="D383" s="20"/>
      <c r="E383" s="20"/>
      <c r="F383" s="20"/>
      <c r="G383" s="20"/>
      <c r="H383" s="20"/>
      <c r="I383" s="20"/>
      <c r="J383" s="20"/>
      <c r="K383" s="20"/>
      <c r="L383" s="20"/>
      <c r="M383" s="20"/>
    </row>
    <row r="384" spans="1:13" ht="12.75">
      <c r="A384" s="20"/>
      <c r="B384" s="20"/>
      <c r="C384" s="18"/>
      <c r="D384" s="20"/>
      <c r="E384" s="20"/>
      <c r="F384" s="20"/>
      <c r="G384" s="20"/>
      <c r="H384" s="20"/>
      <c r="I384" s="20"/>
      <c r="J384" s="20"/>
      <c r="K384" s="20"/>
      <c r="L384" s="20"/>
      <c r="M384" s="20"/>
    </row>
    <row r="385" spans="1:13" ht="12.75">
      <c r="A385" s="20"/>
      <c r="B385" s="20"/>
      <c r="C385" s="18"/>
      <c r="D385" s="20"/>
      <c r="E385" s="20"/>
      <c r="F385" s="20"/>
      <c r="G385" s="20"/>
      <c r="H385" s="20"/>
      <c r="I385" s="20"/>
      <c r="J385" s="20"/>
      <c r="K385" s="20"/>
      <c r="L385" s="20"/>
      <c r="M385" s="20"/>
    </row>
    <row r="386" spans="1:13" ht="12.75">
      <c r="A386" s="20"/>
      <c r="B386" s="20"/>
      <c r="C386" s="18"/>
      <c r="D386" s="20"/>
      <c r="E386" s="20"/>
      <c r="F386" s="20"/>
      <c r="G386" s="20"/>
      <c r="H386" s="20"/>
      <c r="I386" s="20"/>
      <c r="J386" s="20"/>
      <c r="K386" s="20"/>
      <c r="L386" s="20"/>
      <c r="M386" s="20"/>
    </row>
    <row r="387" spans="1:13" ht="12.75">
      <c r="A387" s="20"/>
      <c r="B387" s="20"/>
      <c r="C387" s="18"/>
      <c r="D387" s="20"/>
      <c r="E387" s="20"/>
      <c r="F387" s="20"/>
      <c r="G387" s="20"/>
      <c r="H387" s="20"/>
      <c r="I387" s="20"/>
      <c r="J387" s="20"/>
      <c r="K387" s="20"/>
      <c r="L387" s="20"/>
      <c r="M387" s="20"/>
    </row>
    <row r="388" spans="1:13" ht="12.75">
      <c r="A388" s="20"/>
      <c r="B388" s="20"/>
      <c r="C388" s="18"/>
      <c r="D388" s="20"/>
      <c r="E388" s="20"/>
      <c r="F388" s="20"/>
      <c r="G388" s="20"/>
      <c r="H388" s="20"/>
      <c r="I388" s="20"/>
      <c r="J388" s="20"/>
      <c r="K388" s="20"/>
      <c r="L388" s="20"/>
      <c r="M388" s="20"/>
    </row>
    <row r="389" spans="1:13" ht="12.75">
      <c r="A389" s="20"/>
      <c r="B389" s="20"/>
      <c r="C389" s="18"/>
      <c r="D389" s="20"/>
      <c r="E389" s="20"/>
      <c r="F389" s="20"/>
      <c r="G389" s="20"/>
      <c r="H389" s="20"/>
      <c r="I389" s="20"/>
      <c r="J389" s="20"/>
      <c r="K389" s="20"/>
      <c r="L389" s="20"/>
      <c r="M389" s="20"/>
    </row>
    <row r="390" spans="1:13" ht="12.75">
      <c r="A390" s="20"/>
      <c r="B390" s="20"/>
      <c r="C390" s="18"/>
      <c r="D390" s="20"/>
      <c r="E390" s="20"/>
      <c r="F390" s="20"/>
      <c r="G390" s="20"/>
      <c r="H390" s="20"/>
      <c r="I390" s="20"/>
      <c r="J390" s="20"/>
      <c r="K390" s="20"/>
      <c r="L390" s="20"/>
      <c r="M390" s="20"/>
    </row>
    <row r="391" spans="1:13" ht="12.75">
      <c r="A391" s="20"/>
      <c r="B391" s="20"/>
      <c r="C391" s="18"/>
      <c r="D391" s="20"/>
      <c r="E391" s="20"/>
      <c r="F391" s="20"/>
      <c r="G391" s="20"/>
      <c r="H391" s="20"/>
      <c r="I391" s="20"/>
      <c r="J391" s="20"/>
      <c r="K391" s="20"/>
      <c r="L391" s="20"/>
      <c r="M391" s="20"/>
    </row>
    <row r="392" spans="1:13" ht="12.75">
      <c r="A392" s="20"/>
      <c r="B392" s="20"/>
      <c r="C392" s="18"/>
      <c r="D392" s="20"/>
      <c r="E392" s="20"/>
      <c r="F392" s="20"/>
      <c r="G392" s="20"/>
      <c r="H392" s="20"/>
      <c r="I392" s="20"/>
      <c r="J392" s="20"/>
      <c r="K392" s="20"/>
      <c r="L392" s="20"/>
      <c r="M392" s="20"/>
    </row>
    <row r="393" spans="1:13" ht="12.75">
      <c r="A393" s="20"/>
      <c r="B393" s="20"/>
      <c r="C393" s="18"/>
      <c r="D393" s="20"/>
      <c r="E393" s="20"/>
      <c r="F393" s="20"/>
      <c r="G393" s="20"/>
      <c r="H393" s="20"/>
      <c r="I393" s="20"/>
      <c r="J393" s="20"/>
      <c r="K393" s="20"/>
      <c r="L393" s="20"/>
      <c r="M393" s="20"/>
    </row>
    <row r="394" spans="1:13" ht="12.75">
      <c r="A394" s="20"/>
      <c r="B394" s="20"/>
      <c r="C394" s="18"/>
      <c r="D394" s="20"/>
      <c r="E394" s="20"/>
      <c r="F394" s="20"/>
      <c r="G394" s="20"/>
      <c r="H394" s="20"/>
      <c r="I394" s="20"/>
      <c r="J394" s="20"/>
      <c r="K394" s="20"/>
      <c r="L394" s="20"/>
      <c r="M394" s="20"/>
    </row>
    <row r="395" spans="1:13" ht="12.75">
      <c r="A395" s="20"/>
      <c r="B395" s="20"/>
      <c r="C395" s="18"/>
      <c r="D395" s="20"/>
      <c r="E395" s="20"/>
      <c r="F395" s="20"/>
      <c r="G395" s="20"/>
      <c r="H395" s="20"/>
      <c r="I395" s="20"/>
      <c r="J395" s="20"/>
      <c r="K395" s="20"/>
      <c r="L395" s="20"/>
      <c r="M395" s="20"/>
    </row>
    <row r="396" spans="1:13" ht="12.75">
      <c r="A396" s="20"/>
      <c r="B396" s="20"/>
      <c r="C396" s="18"/>
      <c r="D396" s="20"/>
      <c r="E396" s="20"/>
      <c r="F396" s="20"/>
      <c r="G396" s="20"/>
      <c r="H396" s="20"/>
      <c r="I396" s="20"/>
      <c r="J396" s="20"/>
      <c r="K396" s="20"/>
      <c r="L396" s="20"/>
      <c r="M396" s="20"/>
    </row>
    <row r="397" spans="1:13" ht="12.75">
      <c r="A397" s="20"/>
      <c r="B397" s="20"/>
      <c r="C397" s="18"/>
      <c r="D397" s="20"/>
      <c r="E397" s="20"/>
      <c r="F397" s="20"/>
      <c r="G397" s="20"/>
      <c r="H397" s="20"/>
      <c r="I397" s="20"/>
      <c r="J397" s="20"/>
      <c r="K397" s="20"/>
      <c r="L397" s="20"/>
      <c r="M397" s="20"/>
    </row>
    <row r="398" spans="1:13" ht="12.75">
      <c r="A398" s="20"/>
      <c r="B398" s="20"/>
      <c r="C398" s="18"/>
      <c r="D398" s="20"/>
      <c r="E398" s="20"/>
      <c r="F398" s="20"/>
      <c r="G398" s="20"/>
      <c r="H398" s="20"/>
      <c r="I398" s="20"/>
      <c r="J398" s="20"/>
      <c r="K398" s="20"/>
      <c r="L398" s="20"/>
      <c r="M398" s="20"/>
    </row>
    <row r="399" spans="1:13" ht="12.75">
      <c r="A399" s="20"/>
      <c r="B399" s="20"/>
      <c r="C399" s="18"/>
      <c r="D399" s="20"/>
      <c r="E399" s="20"/>
      <c r="F399" s="20"/>
      <c r="G399" s="20"/>
      <c r="H399" s="20"/>
      <c r="I399" s="20"/>
      <c r="J399" s="20"/>
      <c r="K399" s="20"/>
      <c r="L399" s="20"/>
      <c r="M399" s="20"/>
    </row>
    <row r="400" spans="1:13" ht="12.75">
      <c r="A400" s="20"/>
      <c r="B400" s="20"/>
      <c r="C400" s="18"/>
      <c r="D400" s="20"/>
      <c r="E400" s="20"/>
      <c r="F400" s="20"/>
      <c r="G400" s="20"/>
      <c r="H400" s="20"/>
      <c r="I400" s="20"/>
      <c r="J400" s="20"/>
      <c r="K400" s="20"/>
      <c r="L400" s="20"/>
      <c r="M400" s="20"/>
    </row>
    <row r="401" spans="1:13" ht="12.75">
      <c r="A401" s="20"/>
      <c r="B401" s="20"/>
      <c r="C401" s="18"/>
      <c r="D401" s="20"/>
      <c r="E401" s="20"/>
      <c r="F401" s="20"/>
      <c r="G401" s="20"/>
      <c r="H401" s="20"/>
      <c r="I401" s="20"/>
      <c r="J401" s="20"/>
      <c r="K401" s="20"/>
      <c r="L401" s="20"/>
      <c r="M401" s="20"/>
    </row>
    <row r="402" spans="1:13" ht="12.75">
      <c r="A402" s="20"/>
      <c r="B402" s="20"/>
      <c r="C402" s="18"/>
      <c r="D402" s="20"/>
      <c r="E402" s="20"/>
      <c r="F402" s="20"/>
      <c r="G402" s="20"/>
      <c r="H402" s="20"/>
      <c r="I402" s="20"/>
      <c r="J402" s="20"/>
      <c r="K402" s="20"/>
      <c r="L402" s="20"/>
      <c r="M402" s="20"/>
    </row>
    <row r="403" spans="1:13" ht="12.75">
      <c r="A403" s="20"/>
      <c r="B403" s="20"/>
      <c r="C403" s="18"/>
      <c r="D403" s="20"/>
      <c r="E403" s="20"/>
      <c r="F403" s="20"/>
      <c r="G403" s="20"/>
      <c r="H403" s="20"/>
      <c r="I403" s="20"/>
      <c r="J403" s="20"/>
      <c r="K403" s="20"/>
      <c r="L403" s="20"/>
      <c r="M403" s="20"/>
    </row>
    <row r="404" spans="1:13" ht="12.75">
      <c r="A404" s="20"/>
      <c r="B404" s="20"/>
      <c r="C404" s="18"/>
      <c r="D404" s="20"/>
      <c r="E404" s="20"/>
      <c r="F404" s="20"/>
      <c r="G404" s="20"/>
      <c r="H404" s="20"/>
      <c r="I404" s="20"/>
      <c r="J404" s="20"/>
      <c r="K404" s="20"/>
      <c r="L404" s="20"/>
      <c r="M404" s="20"/>
    </row>
    <row r="405" spans="1:13" ht="12.75">
      <c r="A405" s="20"/>
      <c r="B405" s="20"/>
      <c r="C405" s="18"/>
      <c r="D405" s="20"/>
      <c r="E405" s="20"/>
      <c r="F405" s="20"/>
      <c r="G405" s="20"/>
      <c r="H405" s="20"/>
      <c r="I405" s="20"/>
      <c r="J405" s="20"/>
      <c r="K405" s="20"/>
      <c r="L405" s="20"/>
      <c r="M405" s="20"/>
    </row>
    <row r="406" spans="1:13" ht="12.75">
      <c r="A406" s="20"/>
      <c r="B406" s="20"/>
      <c r="C406" s="18"/>
      <c r="D406" s="20"/>
      <c r="E406" s="20"/>
      <c r="F406" s="20"/>
      <c r="G406" s="20"/>
      <c r="H406" s="20"/>
      <c r="I406" s="20"/>
      <c r="J406" s="20"/>
      <c r="K406" s="20"/>
      <c r="L406" s="20"/>
      <c r="M406" s="20"/>
    </row>
    <row r="407" spans="1:13" ht="12.75">
      <c r="A407" s="20"/>
      <c r="B407" s="20"/>
      <c r="C407" s="18"/>
      <c r="D407" s="20"/>
      <c r="E407" s="20"/>
      <c r="F407" s="20"/>
      <c r="G407" s="20"/>
      <c r="H407" s="20"/>
      <c r="I407" s="20"/>
      <c r="J407" s="20"/>
      <c r="K407" s="20"/>
      <c r="L407" s="20"/>
      <c r="M407" s="20"/>
    </row>
    <row r="408" spans="1:13" ht="12.75">
      <c r="A408" s="20"/>
      <c r="B408" s="20"/>
      <c r="C408" s="18"/>
      <c r="D408" s="20"/>
      <c r="E408" s="20"/>
      <c r="F408" s="20"/>
      <c r="G408" s="20"/>
      <c r="H408" s="20"/>
      <c r="I408" s="20"/>
      <c r="J408" s="20"/>
      <c r="K408" s="20"/>
      <c r="L408" s="20"/>
      <c r="M408" s="20"/>
    </row>
    <row r="409" spans="1:13" ht="12.75">
      <c r="A409" s="20"/>
      <c r="B409" s="20"/>
      <c r="C409" s="18"/>
      <c r="D409" s="20"/>
      <c r="E409" s="20"/>
      <c r="F409" s="20"/>
      <c r="G409" s="20"/>
      <c r="H409" s="20"/>
      <c r="I409" s="20"/>
      <c r="J409" s="20"/>
      <c r="K409" s="20"/>
      <c r="L409" s="20"/>
      <c r="M409" s="20"/>
    </row>
    <row r="410" spans="1:13" ht="12.75">
      <c r="A410" s="20"/>
      <c r="B410" s="20"/>
      <c r="C410" s="18"/>
      <c r="D410" s="20"/>
      <c r="E410" s="20"/>
      <c r="F410" s="20"/>
      <c r="G410" s="20"/>
      <c r="H410" s="20"/>
      <c r="I410" s="20"/>
      <c r="J410" s="20"/>
      <c r="K410" s="20"/>
      <c r="L410" s="20"/>
      <c r="M410" s="20"/>
    </row>
    <row r="411" spans="1:13" ht="12.75">
      <c r="A411" s="20"/>
      <c r="B411" s="20"/>
      <c r="C411" s="18"/>
      <c r="D411" s="20"/>
      <c r="E411" s="20"/>
      <c r="F411" s="20"/>
      <c r="G411" s="20"/>
      <c r="H411" s="20"/>
      <c r="I411" s="20"/>
      <c r="J411" s="20"/>
      <c r="K411" s="20"/>
      <c r="L411" s="20"/>
      <c r="M411" s="20"/>
    </row>
    <row r="412" spans="1:13" ht="12.75">
      <c r="A412" s="20"/>
      <c r="B412" s="20"/>
      <c r="C412" s="18"/>
      <c r="D412" s="20"/>
      <c r="E412" s="20"/>
      <c r="F412" s="20"/>
      <c r="G412" s="20"/>
      <c r="H412" s="20"/>
      <c r="I412" s="20"/>
      <c r="J412" s="20"/>
      <c r="K412" s="20"/>
      <c r="L412" s="20"/>
      <c r="M412" s="20"/>
    </row>
    <row r="413" spans="1:13" ht="12.75">
      <c r="A413" s="20"/>
      <c r="B413" s="20"/>
      <c r="C413" s="18"/>
      <c r="D413" s="20"/>
      <c r="E413" s="20"/>
      <c r="F413" s="20"/>
      <c r="G413" s="20"/>
      <c r="H413" s="20"/>
      <c r="I413" s="20"/>
      <c r="J413" s="20"/>
      <c r="K413" s="20"/>
      <c r="L413" s="20"/>
      <c r="M413" s="20"/>
    </row>
    <row r="414" spans="1:13" ht="12.75">
      <c r="A414" s="20"/>
      <c r="B414" s="20"/>
      <c r="C414" s="18"/>
      <c r="D414" s="20"/>
      <c r="E414" s="20"/>
      <c r="F414" s="20"/>
      <c r="G414" s="20"/>
      <c r="H414" s="20"/>
      <c r="I414" s="20"/>
      <c r="J414" s="20"/>
      <c r="K414" s="20"/>
      <c r="L414" s="20"/>
      <c r="M414" s="20"/>
    </row>
    <row r="415" spans="1:13" ht="12.75">
      <c r="A415" s="20"/>
      <c r="B415" s="20"/>
      <c r="C415" s="18"/>
      <c r="D415" s="20"/>
      <c r="E415" s="20"/>
      <c r="F415" s="20"/>
      <c r="G415" s="20"/>
      <c r="H415" s="20"/>
      <c r="I415" s="20"/>
      <c r="J415" s="20"/>
      <c r="K415" s="20"/>
      <c r="L415" s="20"/>
      <c r="M415" s="20"/>
    </row>
    <row r="416" spans="1:13" ht="12.75">
      <c r="A416" s="20"/>
      <c r="B416" s="20"/>
      <c r="C416" s="18"/>
      <c r="D416" s="20"/>
      <c r="E416" s="20"/>
      <c r="F416" s="20"/>
      <c r="G416" s="20"/>
      <c r="H416" s="20"/>
      <c r="I416" s="20"/>
      <c r="J416" s="20"/>
      <c r="K416" s="20"/>
      <c r="L416" s="20"/>
      <c r="M416" s="20"/>
    </row>
    <row r="417" spans="1:13" ht="12.75">
      <c r="A417" s="20"/>
      <c r="B417" s="20"/>
      <c r="C417" s="18"/>
      <c r="D417" s="20"/>
      <c r="E417" s="20"/>
      <c r="F417" s="20"/>
      <c r="G417" s="20"/>
      <c r="H417" s="20"/>
      <c r="I417" s="20"/>
      <c r="J417" s="20"/>
      <c r="K417" s="20"/>
      <c r="L417" s="20"/>
      <c r="M417" s="20"/>
    </row>
    <row r="418" spans="1:13" ht="12.75">
      <c r="A418" s="20"/>
      <c r="B418" s="20"/>
      <c r="C418" s="18"/>
      <c r="D418" s="20"/>
      <c r="E418" s="20"/>
      <c r="F418" s="20"/>
      <c r="G418" s="20"/>
      <c r="H418" s="20"/>
      <c r="I418" s="20"/>
      <c r="J418" s="20"/>
      <c r="K418" s="20"/>
      <c r="L418" s="20"/>
      <c r="M418" s="20"/>
    </row>
    <row r="419" spans="1:13" ht="12.75">
      <c r="A419" s="20"/>
      <c r="B419" s="20"/>
      <c r="C419" s="18"/>
      <c r="D419" s="20"/>
      <c r="E419" s="20"/>
      <c r="F419" s="20"/>
      <c r="G419" s="20"/>
      <c r="H419" s="20"/>
      <c r="I419" s="20"/>
      <c r="J419" s="20"/>
      <c r="K419" s="20"/>
      <c r="L419" s="20"/>
      <c r="M419" s="20"/>
    </row>
    <row r="420" spans="1:13" ht="12.75">
      <c r="A420" s="20"/>
      <c r="B420" s="20"/>
      <c r="C420" s="18"/>
      <c r="D420" s="20"/>
      <c r="E420" s="20"/>
      <c r="F420" s="20"/>
      <c r="G420" s="20"/>
      <c r="H420" s="20"/>
      <c r="I420" s="20"/>
      <c r="J420" s="20"/>
      <c r="K420" s="20"/>
      <c r="L420" s="20"/>
      <c r="M420" s="20"/>
    </row>
    <row r="421" spans="1:13" ht="12.75">
      <c r="A421" s="20"/>
      <c r="B421" s="20"/>
      <c r="C421" s="18"/>
      <c r="D421" s="20"/>
      <c r="E421" s="20"/>
      <c r="F421" s="20"/>
      <c r="G421" s="20"/>
      <c r="H421" s="20"/>
      <c r="I421" s="20"/>
      <c r="J421" s="20"/>
      <c r="K421" s="20"/>
      <c r="L421" s="20"/>
      <c r="M421" s="20"/>
    </row>
    <row r="422" spans="1:13" ht="12.75">
      <c r="A422" s="20"/>
      <c r="B422" s="20"/>
      <c r="C422" s="18"/>
      <c r="D422" s="20"/>
      <c r="E422" s="20"/>
      <c r="F422" s="20"/>
      <c r="G422" s="20"/>
      <c r="H422" s="20"/>
      <c r="I422" s="20"/>
      <c r="J422" s="20"/>
      <c r="K422" s="20"/>
      <c r="L422" s="20"/>
      <c r="M422" s="20"/>
    </row>
    <row r="423" spans="1:13" ht="12.75">
      <c r="A423" s="20"/>
      <c r="B423" s="20"/>
      <c r="C423" s="18"/>
      <c r="D423" s="20"/>
      <c r="E423" s="20"/>
      <c r="F423" s="20"/>
      <c r="G423" s="20"/>
      <c r="H423" s="20"/>
      <c r="I423" s="20"/>
      <c r="J423" s="20"/>
      <c r="K423" s="20"/>
      <c r="L423" s="20"/>
      <c r="M423" s="20"/>
    </row>
    <row r="424" spans="1:13" ht="12.75">
      <c r="A424" s="20"/>
      <c r="B424" s="20"/>
      <c r="C424" s="18"/>
      <c r="D424" s="20"/>
      <c r="E424" s="20"/>
      <c r="F424" s="20"/>
      <c r="G424" s="20"/>
      <c r="H424" s="20"/>
      <c r="I424" s="20"/>
      <c r="J424" s="20"/>
      <c r="K424" s="20"/>
      <c r="L424" s="20"/>
      <c r="M424" s="20"/>
    </row>
    <row r="425" spans="1:13" ht="12.75">
      <c r="A425" s="20"/>
      <c r="B425" s="20"/>
      <c r="C425" s="18"/>
      <c r="D425" s="20"/>
      <c r="E425" s="20"/>
      <c r="F425" s="20"/>
      <c r="G425" s="20"/>
      <c r="H425" s="20"/>
      <c r="I425" s="20"/>
      <c r="J425" s="20"/>
      <c r="K425" s="20"/>
      <c r="L425" s="20"/>
      <c r="M425" s="20"/>
    </row>
    <row r="426" spans="1:13" ht="12.75">
      <c r="A426" s="20"/>
      <c r="B426" s="20"/>
      <c r="C426" s="18"/>
      <c r="D426" s="20"/>
      <c r="E426" s="20"/>
      <c r="F426" s="20"/>
      <c r="G426" s="20"/>
      <c r="H426" s="20"/>
      <c r="I426" s="20"/>
      <c r="J426" s="20"/>
      <c r="K426" s="20"/>
      <c r="L426" s="20"/>
      <c r="M426" s="20"/>
    </row>
    <row r="427" spans="1:13" ht="12.75">
      <c r="A427" s="20"/>
      <c r="B427" s="20"/>
      <c r="C427" s="18"/>
      <c r="D427" s="20"/>
      <c r="E427" s="20"/>
      <c r="F427" s="20"/>
      <c r="G427" s="20"/>
      <c r="H427" s="20"/>
      <c r="I427" s="20"/>
      <c r="J427" s="20"/>
      <c r="K427" s="20"/>
      <c r="L427" s="20"/>
      <c r="M427" s="20"/>
    </row>
    <row r="428" spans="1:13" ht="12.75">
      <c r="A428" s="20"/>
      <c r="B428" s="20"/>
      <c r="C428" s="18"/>
      <c r="D428" s="20"/>
      <c r="E428" s="20"/>
      <c r="F428" s="20"/>
      <c r="G428" s="20"/>
      <c r="H428" s="20"/>
      <c r="I428" s="20"/>
      <c r="J428" s="20"/>
      <c r="K428" s="20"/>
      <c r="L428" s="20"/>
      <c r="M428" s="20"/>
    </row>
    <row r="429" spans="1:13" ht="12.75">
      <c r="A429" s="20"/>
      <c r="B429" s="20"/>
      <c r="C429" s="18"/>
      <c r="D429" s="20"/>
      <c r="E429" s="20"/>
      <c r="F429" s="20"/>
      <c r="G429" s="20"/>
      <c r="H429" s="20"/>
      <c r="I429" s="20"/>
      <c r="J429" s="20"/>
      <c r="K429" s="20"/>
      <c r="L429" s="20"/>
      <c r="M429" s="20"/>
    </row>
    <row r="430" spans="1:13" ht="12.75">
      <c r="A430" s="20"/>
      <c r="B430" s="20"/>
      <c r="C430" s="18"/>
      <c r="D430" s="20"/>
      <c r="E430" s="20"/>
      <c r="F430" s="20"/>
      <c r="G430" s="20"/>
      <c r="H430" s="20"/>
      <c r="I430" s="20"/>
      <c r="J430" s="20"/>
      <c r="K430" s="20"/>
      <c r="L430" s="20"/>
      <c r="M430" s="20"/>
    </row>
    <row r="431" spans="1:13" ht="12.75">
      <c r="A431" s="20"/>
      <c r="B431" s="20"/>
      <c r="C431" s="18"/>
      <c r="D431" s="20"/>
      <c r="E431" s="20"/>
      <c r="F431" s="20"/>
      <c r="G431" s="20"/>
      <c r="H431" s="20"/>
      <c r="I431" s="20"/>
      <c r="J431" s="20"/>
      <c r="K431" s="20"/>
      <c r="L431" s="20"/>
      <c r="M431" s="20"/>
    </row>
    <row r="432" spans="1:13" ht="12.75">
      <c r="A432" s="20"/>
      <c r="B432" s="20"/>
      <c r="C432" s="18"/>
      <c r="D432" s="20"/>
      <c r="E432" s="20"/>
      <c r="F432" s="20"/>
      <c r="G432" s="20"/>
      <c r="H432" s="20"/>
      <c r="I432" s="20"/>
      <c r="J432" s="20"/>
      <c r="K432" s="20"/>
      <c r="L432" s="20"/>
      <c r="M432" s="20"/>
    </row>
    <row r="433" spans="1:13" ht="12.75">
      <c r="A433" s="20"/>
      <c r="B433" s="20"/>
      <c r="C433" s="18"/>
      <c r="D433" s="20"/>
      <c r="E433" s="20"/>
      <c r="F433" s="20"/>
      <c r="G433" s="20"/>
      <c r="H433" s="20"/>
      <c r="I433" s="20"/>
      <c r="J433" s="20"/>
      <c r="K433" s="20"/>
      <c r="L433" s="20"/>
      <c r="M433" s="20"/>
    </row>
    <row r="434" spans="1:13" ht="12.75">
      <c r="A434" s="20"/>
      <c r="B434" s="20"/>
      <c r="C434" s="18"/>
      <c r="D434" s="20"/>
      <c r="E434" s="20"/>
      <c r="F434" s="20"/>
      <c r="G434" s="20"/>
      <c r="H434" s="20"/>
      <c r="I434" s="20"/>
      <c r="J434" s="20"/>
      <c r="K434" s="20"/>
      <c r="L434" s="20"/>
      <c r="M434" s="20"/>
    </row>
    <row r="435" spans="1:13" ht="12.75">
      <c r="A435" s="20"/>
      <c r="B435" s="20"/>
      <c r="C435" s="18"/>
      <c r="D435" s="20"/>
      <c r="E435" s="20"/>
      <c r="F435" s="20"/>
      <c r="G435" s="20"/>
      <c r="H435" s="20"/>
      <c r="I435" s="20"/>
      <c r="J435" s="20"/>
      <c r="K435" s="20"/>
      <c r="L435" s="20"/>
      <c r="M435" s="20"/>
    </row>
    <row r="436" spans="1:13" ht="12.75">
      <c r="A436" s="20"/>
      <c r="B436" s="20"/>
      <c r="C436" s="18"/>
      <c r="D436" s="20"/>
      <c r="E436" s="20"/>
      <c r="F436" s="20"/>
      <c r="G436" s="20"/>
      <c r="H436" s="20"/>
      <c r="I436" s="20"/>
      <c r="J436" s="20"/>
      <c r="K436" s="20"/>
      <c r="L436" s="20"/>
      <c r="M436" s="20"/>
    </row>
    <row r="437" spans="1:13" ht="12.75">
      <c r="A437" s="20"/>
      <c r="B437" s="20"/>
      <c r="C437" s="18"/>
      <c r="D437" s="20"/>
      <c r="E437" s="20"/>
      <c r="F437" s="20"/>
      <c r="G437" s="20"/>
      <c r="H437" s="20"/>
      <c r="I437" s="20"/>
      <c r="J437" s="20"/>
      <c r="K437" s="20"/>
      <c r="L437" s="20"/>
      <c r="M437" s="20"/>
    </row>
    <row r="438" spans="1:13" ht="12.75">
      <c r="A438" s="20"/>
      <c r="B438" s="20"/>
      <c r="C438" s="18"/>
      <c r="D438" s="20"/>
      <c r="E438" s="20"/>
      <c r="F438" s="20"/>
      <c r="G438" s="20"/>
      <c r="H438" s="20"/>
      <c r="I438" s="20"/>
      <c r="J438" s="20"/>
      <c r="K438" s="20"/>
      <c r="L438" s="20"/>
      <c r="M438" s="20"/>
    </row>
    <row r="439" spans="1:13" ht="12.75">
      <c r="A439" s="20"/>
      <c r="B439" s="20"/>
      <c r="C439" s="18"/>
      <c r="D439" s="20"/>
      <c r="E439" s="20"/>
      <c r="F439" s="20"/>
      <c r="G439" s="20"/>
      <c r="H439" s="20"/>
      <c r="I439" s="20"/>
      <c r="J439" s="20"/>
      <c r="K439" s="20"/>
      <c r="L439" s="20"/>
      <c r="M439" s="20"/>
    </row>
    <row r="440" spans="1:13" ht="12.75">
      <c r="A440" s="20"/>
      <c r="B440" s="20"/>
      <c r="C440" s="18"/>
      <c r="D440" s="20"/>
      <c r="E440" s="20"/>
      <c r="F440" s="20"/>
      <c r="G440" s="20"/>
      <c r="H440" s="20"/>
      <c r="I440" s="20"/>
      <c r="J440" s="20"/>
      <c r="K440" s="20"/>
      <c r="L440" s="20"/>
      <c r="M440" s="20"/>
    </row>
    <row r="441" spans="1:13" ht="12.75">
      <c r="A441" s="20"/>
      <c r="B441" s="20"/>
      <c r="C441" s="18"/>
      <c r="D441" s="20"/>
      <c r="E441" s="20"/>
      <c r="F441" s="20"/>
      <c r="G441" s="20"/>
      <c r="H441" s="20"/>
      <c r="I441" s="20"/>
      <c r="J441" s="20"/>
      <c r="K441" s="20"/>
      <c r="L441" s="20"/>
      <c r="M441" s="20"/>
    </row>
    <row r="442" spans="1:13" ht="12.75">
      <c r="A442" s="20"/>
      <c r="B442" s="20"/>
      <c r="C442" s="18"/>
      <c r="D442" s="20"/>
      <c r="E442" s="20"/>
      <c r="F442" s="20"/>
      <c r="G442" s="20"/>
      <c r="H442" s="20"/>
      <c r="I442" s="20"/>
      <c r="J442" s="20"/>
      <c r="K442" s="20"/>
      <c r="L442" s="20"/>
      <c r="M442" s="20"/>
    </row>
    <row r="443" spans="1:13" ht="12.75">
      <c r="A443" s="20"/>
      <c r="B443" s="20"/>
      <c r="C443" s="18"/>
      <c r="D443" s="20"/>
      <c r="E443" s="20"/>
      <c r="F443" s="20"/>
      <c r="G443" s="20"/>
      <c r="H443" s="20"/>
      <c r="I443" s="20"/>
      <c r="J443" s="20"/>
      <c r="K443" s="20"/>
      <c r="L443" s="20"/>
      <c r="M443" s="20"/>
    </row>
    <row r="444" spans="1:13" ht="12.75">
      <c r="A444" s="20"/>
      <c r="B444" s="20"/>
      <c r="C444" s="18"/>
      <c r="D444" s="20"/>
      <c r="E444" s="20"/>
      <c r="F444" s="20"/>
      <c r="G444" s="20"/>
      <c r="H444" s="20"/>
      <c r="I444" s="20"/>
      <c r="J444" s="20"/>
      <c r="K444" s="20"/>
      <c r="L444" s="20"/>
      <c r="M444" s="20"/>
    </row>
    <row r="445" spans="1:13" ht="12.75">
      <c r="A445" s="20"/>
      <c r="B445" s="20"/>
      <c r="C445" s="18"/>
      <c r="D445" s="20"/>
      <c r="E445" s="20"/>
      <c r="F445" s="20"/>
      <c r="G445" s="20"/>
      <c r="H445" s="20"/>
      <c r="I445" s="20"/>
      <c r="J445" s="20"/>
      <c r="K445" s="20"/>
      <c r="L445" s="20"/>
      <c r="M445" s="20"/>
    </row>
    <row r="446" spans="1:13" ht="12.75">
      <c r="A446" s="20"/>
      <c r="B446" s="20"/>
      <c r="C446" s="18"/>
      <c r="D446" s="20"/>
      <c r="E446" s="20"/>
      <c r="F446" s="20"/>
      <c r="G446" s="20"/>
      <c r="H446" s="20"/>
      <c r="I446" s="20"/>
      <c r="J446" s="20"/>
      <c r="K446" s="20"/>
      <c r="L446" s="20"/>
      <c r="M446" s="20"/>
    </row>
    <row r="447" spans="1:13" ht="12.75">
      <c r="A447" s="20"/>
      <c r="B447" s="20"/>
      <c r="C447" s="18"/>
      <c r="D447" s="20"/>
      <c r="E447" s="20"/>
      <c r="F447" s="20"/>
      <c r="G447" s="20"/>
      <c r="H447" s="20"/>
      <c r="I447" s="20"/>
      <c r="J447" s="20"/>
      <c r="K447" s="20"/>
      <c r="L447" s="20"/>
      <c r="M447" s="20"/>
    </row>
    <row r="448" spans="1:13" ht="12.75">
      <c r="A448" s="20"/>
      <c r="B448" s="20"/>
      <c r="C448" s="18"/>
      <c r="D448" s="20"/>
      <c r="E448" s="20"/>
      <c r="F448" s="20"/>
      <c r="G448" s="20"/>
      <c r="H448" s="20"/>
      <c r="I448" s="20"/>
      <c r="J448" s="20"/>
      <c r="K448" s="20"/>
      <c r="L448" s="20"/>
      <c r="M448" s="20"/>
    </row>
    <row r="449" spans="1:13" ht="12.75">
      <c r="A449" s="20"/>
      <c r="B449" s="20"/>
      <c r="C449" s="18"/>
      <c r="D449" s="20"/>
      <c r="E449" s="20"/>
      <c r="F449" s="20"/>
      <c r="G449" s="20"/>
      <c r="H449" s="20"/>
      <c r="I449" s="20"/>
      <c r="J449" s="20"/>
      <c r="K449" s="20"/>
      <c r="L449" s="20"/>
      <c r="M449" s="20"/>
    </row>
    <row r="450" spans="1:13" ht="12.75">
      <c r="A450" s="20"/>
      <c r="B450" s="20"/>
      <c r="C450" s="18"/>
      <c r="D450" s="20"/>
      <c r="E450" s="20"/>
      <c r="F450" s="20"/>
      <c r="G450" s="20"/>
      <c r="H450" s="20"/>
      <c r="I450" s="20"/>
      <c r="J450" s="20"/>
      <c r="K450" s="20"/>
      <c r="L450" s="20"/>
      <c r="M450" s="20"/>
    </row>
    <row r="451" spans="1:13" ht="12.75">
      <c r="A451" s="20"/>
      <c r="B451" s="20"/>
      <c r="C451" s="18"/>
      <c r="D451" s="20"/>
      <c r="E451" s="20"/>
      <c r="F451" s="20"/>
      <c r="G451" s="20"/>
      <c r="H451" s="20"/>
      <c r="I451" s="20"/>
      <c r="J451" s="20"/>
      <c r="K451" s="20"/>
      <c r="L451" s="20"/>
      <c r="M451" s="20"/>
    </row>
    <row r="452" spans="1:13" ht="12.75">
      <c r="A452" s="20"/>
      <c r="B452" s="20"/>
      <c r="C452" s="18"/>
      <c r="D452" s="20"/>
      <c r="E452" s="20"/>
      <c r="F452" s="20"/>
      <c r="G452" s="20"/>
      <c r="H452" s="20"/>
      <c r="I452" s="20"/>
      <c r="J452" s="20"/>
      <c r="K452" s="20"/>
      <c r="L452" s="20"/>
      <c r="M452" s="20"/>
    </row>
    <row r="453" spans="1:13" ht="12.75">
      <c r="A453" s="20"/>
      <c r="B453" s="20"/>
      <c r="C453" s="18"/>
      <c r="D453" s="20"/>
      <c r="E453" s="20"/>
      <c r="F453" s="20"/>
      <c r="G453" s="20"/>
      <c r="H453" s="20"/>
      <c r="I453" s="20"/>
      <c r="J453" s="20"/>
      <c r="K453" s="20"/>
      <c r="L453" s="20"/>
      <c r="M453" s="20"/>
    </row>
    <row r="454" spans="1:13" ht="12.75">
      <c r="A454" s="20"/>
      <c r="B454" s="20"/>
      <c r="C454" s="18"/>
      <c r="D454" s="20"/>
      <c r="E454" s="20"/>
      <c r="F454" s="20"/>
      <c r="G454" s="20"/>
      <c r="H454" s="20"/>
      <c r="I454" s="20"/>
      <c r="J454" s="20"/>
      <c r="K454" s="20"/>
      <c r="L454" s="20"/>
      <c r="M454" s="20"/>
    </row>
    <row r="455" spans="1:13" ht="12.75">
      <c r="A455" s="20"/>
      <c r="B455" s="20"/>
      <c r="C455" s="18"/>
      <c r="D455" s="20"/>
      <c r="E455" s="20"/>
      <c r="F455" s="20"/>
      <c r="G455" s="20"/>
      <c r="H455" s="20"/>
      <c r="I455" s="20"/>
      <c r="J455" s="20"/>
      <c r="K455" s="20"/>
      <c r="L455" s="20"/>
      <c r="M455" s="20"/>
    </row>
    <row r="456" spans="1:13" ht="12.75">
      <c r="A456" s="20"/>
      <c r="B456" s="20"/>
      <c r="C456" s="18"/>
      <c r="D456" s="20"/>
      <c r="E456" s="20"/>
      <c r="F456" s="20"/>
      <c r="G456" s="20"/>
      <c r="H456" s="20"/>
      <c r="I456" s="20"/>
      <c r="J456" s="20"/>
      <c r="K456" s="20"/>
      <c r="L456" s="20"/>
      <c r="M456" s="20"/>
    </row>
    <row r="457" spans="1:13" ht="12.75">
      <c r="A457" s="20"/>
      <c r="B457" s="20"/>
      <c r="C457" s="18"/>
      <c r="D457" s="20"/>
      <c r="E457" s="20"/>
      <c r="F457" s="20"/>
      <c r="G457" s="20"/>
      <c r="H457" s="20"/>
      <c r="I457" s="20"/>
      <c r="J457" s="20"/>
      <c r="K457" s="20"/>
      <c r="L457" s="20"/>
      <c r="M457" s="20"/>
    </row>
    <row r="458" spans="1:13" ht="12.75">
      <c r="A458" s="20"/>
      <c r="B458" s="20"/>
      <c r="C458" s="18"/>
      <c r="D458" s="20"/>
      <c r="E458" s="20"/>
      <c r="F458" s="20"/>
      <c r="G458" s="20"/>
      <c r="H458" s="20"/>
      <c r="I458" s="20"/>
      <c r="J458" s="20"/>
      <c r="K458" s="20"/>
      <c r="L458" s="20"/>
      <c r="M458" s="20"/>
    </row>
    <row r="459" spans="1:13" ht="12.75">
      <c r="A459" s="20"/>
      <c r="B459" s="20"/>
      <c r="C459" s="18"/>
      <c r="D459" s="20"/>
      <c r="E459" s="20"/>
      <c r="F459" s="20"/>
      <c r="G459" s="20"/>
      <c r="H459" s="20"/>
      <c r="I459" s="20"/>
      <c r="J459" s="20"/>
      <c r="K459" s="20"/>
      <c r="L459" s="20"/>
      <c r="M459" s="20"/>
    </row>
    <row r="460" spans="1:13" ht="12.75">
      <c r="A460" s="20"/>
      <c r="B460" s="20"/>
      <c r="C460" s="18"/>
      <c r="D460" s="20"/>
      <c r="E460" s="20"/>
      <c r="F460" s="20"/>
      <c r="G460" s="20"/>
      <c r="H460" s="20"/>
      <c r="I460" s="20"/>
      <c r="J460" s="20"/>
      <c r="K460" s="20"/>
      <c r="L460" s="20"/>
      <c r="M460" s="20"/>
    </row>
    <row r="461" spans="1:13" ht="12.75">
      <c r="A461" s="20"/>
      <c r="B461" s="20"/>
      <c r="C461" s="18"/>
      <c r="D461" s="20"/>
      <c r="E461" s="20"/>
      <c r="F461" s="20"/>
      <c r="G461" s="20"/>
      <c r="H461" s="20"/>
      <c r="I461" s="20"/>
      <c r="J461" s="20"/>
      <c r="K461" s="20"/>
      <c r="L461" s="20"/>
      <c r="M461" s="20"/>
    </row>
    <row r="462" spans="1:13" ht="12.75">
      <c r="A462" s="20"/>
      <c r="B462" s="20"/>
      <c r="C462" s="18"/>
      <c r="D462" s="20"/>
      <c r="E462" s="20"/>
      <c r="F462" s="20"/>
      <c r="G462" s="20"/>
      <c r="H462" s="20"/>
      <c r="I462" s="20"/>
      <c r="J462" s="20"/>
      <c r="K462" s="20"/>
      <c r="L462" s="20"/>
      <c r="M462" s="20"/>
    </row>
    <row r="463" spans="1:13" ht="12.75">
      <c r="A463" s="20"/>
      <c r="B463" s="20"/>
      <c r="C463" s="18"/>
      <c r="D463" s="20"/>
      <c r="E463" s="20"/>
      <c r="F463" s="20"/>
      <c r="G463" s="20"/>
      <c r="H463" s="20"/>
      <c r="I463" s="20"/>
      <c r="J463" s="20"/>
      <c r="K463" s="20"/>
      <c r="L463" s="20"/>
      <c r="M463" s="20"/>
    </row>
    <row r="464" spans="1:13" ht="12.75">
      <c r="A464" s="20"/>
      <c r="B464" s="20"/>
      <c r="C464" s="18"/>
      <c r="D464" s="20"/>
      <c r="E464" s="20"/>
      <c r="F464" s="20"/>
      <c r="G464" s="20"/>
      <c r="H464" s="20"/>
      <c r="I464" s="20"/>
      <c r="J464" s="20"/>
      <c r="K464" s="20"/>
      <c r="L464" s="20"/>
      <c r="M464" s="20"/>
    </row>
    <row r="465" spans="1:13" ht="12.75">
      <c r="A465" s="20"/>
      <c r="B465" s="20"/>
      <c r="C465" s="18"/>
      <c r="D465" s="20"/>
      <c r="E465" s="20"/>
      <c r="F465" s="20"/>
      <c r="G465" s="20"/>
      <c r="H465" s="20"/>
      <c r="I465" s="20"/>
      <c r="J465" s="20"/>
      <c r="K465" s="20"/>
      <c r="L465" s="20"/>
      <c r="M465" s="20"/>
    </row>
    <row r="466" spans="1:13" ht="12.75">
      <c r="A466" s="20"/>
      <c r="B466" s="20"/>
      <c r="C466" s="18"/>
      <c r="D466" s="20"/>
      <c r="E466" s="20"/>
      <c r="F466" s="20"/>
      <c r="G466" s="20"/>
      <c r="H466" s="20"/>
      <c r="I466" s="20"/>
      <c r="J466" s="20"/>
      <c r="K466" s="20"/>
      <c r="L466" s="20"/>
      <c r="M466" s="20"/>
    </row>
    <row r="467" spans="1:13" ht="12.75">
      <c r="A467" s="20"/>
      <c r="B467" s="20"/>
      <c r="C467" s="18"/>
      <c r="D467" s="20"/>
      <c r="E467" s="20"/>
      <c r="F467" s="20"/>
      <c r="G467" s="20"/>
      <c r="H467" s="20"/>
      <c r="I467" s="20"/>
      <c r="J467" s="20"/>
      <c r="K467" s="20"/>
      <c r="L467" s="20"/>
      <c r="M467" s="20"/>
    </row>
    <row r="468" spans="1:13" ht="12.75">
      <c r="A468" s="20"/>
      <c r="B468" s="20"/>
      <c r="C468" s="18"/>
      <c r="D468" s="20"/>
      <c r="E468" s="20"/>
      <c r="F468" s="20"/>
      <c r="G468" s="20"/>
      <c r="H468" s="20"/>
      <c r="I468" s="20"/>
      <c r="J468" s="20"/>
      <c r="K468" s="20"/>
      <c r="L468" s="20"/>
      <c r="M468" s="20"/>
    </row>
    <row r="469" spans="1:13" ht="12.75">
      <c r="A469" s="20"/>
      <c r="B469" s="20"/>
      <c r="C469" s="18"/>
      <c r="D469" s="20"/>
      <c r="E469" s="20"/>
      <c r="F469" s="20"/>
      <c r="G469" s="20"/>
      <c r="H469" s="20"/>
      <c r="I469" s="20"/>
      <c r="J469" s="20"/>
      <c r="K469" s="20"/>
      <c r="L469" s="20"/>
      <c r="M469" s="20"/>
    </row>
    <row r="470" spans="1:13" ht="12.75">
      <c r="A470" s="20"/>
      <c r="B470" s="20"/>
      <c r="C470" s="18"/>
      <c r="D470" s="20"/>
      <c r="E470" s="20"/>
      <c r="F470" s="20"/>
      <c r="G470" s="20"/>
      <c r="H470" s="20"/>
      <c r="I470" s="20"/>
      <c r="J470" s="20"/>
      <c r="K470" s="20"/>
      <c r="L470" s="20"/>
      <c r="M470" s="20"/>
    </row>
    <row r="471" spans="1:13" ht="12.75">
      <c r="A471" s="20"/>
      <c r="B471" s="20"/>
      <c r="C471" s="18"/>
      <c r="D471" s="20"/>
      <c r="E471" s="20"/>
      <c r="F471" s="20"/>
      <c r="G471" s="20"/>
      <c r="H471" s="20"/>
      <c r="I471" s="20"/>
      <c r="J471" s="20"/>
      <c r="K471" s="20"/>
      <c r="L471" s="20"/>
      <c r="M471" s="20"/>
    </row>
    <row r="472" spans="1:13" ht="12.75">
      <c r="A472" s="20"/>
      <c r="B472" s="20"/>
      <c r="C472" s="18"/>
      <c r="D472" s="20"/>
      <c r="E472" s="20"/>
      <c r="F472" s="20"/>
      <c r="G472" s="20"/>
      <c r="H472" s="20"/>
      <c r="I472" s="20"/>
      <c r="J472" s="20"/>
      <c r="K472" s="20"/>
      <c r="L472" s="20"/>
      <c r="M472" s="20"/>
    </row>
    <row r="473" spans="1:13" ht="12.75">
      <c r="A473" s="20"/>
      <c r="B473" s="20"/>
      <c r="C473" s="18"/>
      <c r="D473" s="20"/>
      <c r="E473" s="20"/>
      <c r="F473" s="20"/>
      <c r="G473" s="20"/>
      <c r="H473" s="20"/>
      <c r="I473" s="20"/>
      <c r="J473" s="20"/>
      <c r="K473" s="20"/>
      <c r="L473" s="20"/>
      <c r="M473" s="20"/>
    </row>
    <row r="474" spans="1:13" ht="12.75">
      <c r="A474" s="20"/>
      <c r="B474" s="20"/>
      <c r="C474" s="18"/>
      <c r="D474" s="20"/>
      <c r="E474" s="20"/>
      <c r="F474" s="20"/>
      <c r="G474" s="20"/>
      <c r="H474" s="20"/>
      <c r="I474" s="20"/>
      <c r="J474" s="20"/>
      <c r="K474" s="20"/>
      <c r="L474" s="20"/>
      <c r="M474" s="20"/>
    </row>
    <row r="475" spans="1:13" ht="12.75">
      <c r="A475" s="20"/>
      <c r="B475" s="20"/>
      <c r="C475" s="18"/>
      <c r="D475" s="20"/>
      <c r="E475" s="20"/>
      <c r="F475" s="20"/>
      <c r="G475" s="20"/>
      <c r="H475" s="20"/>
      <c r="I475" s="20"/>
      <c r="J475" s="20"/>
      <c r="K475" s="20"/>
      <c r="L475" s="20"/>
      <c r="M475" s="20"/>
    </row>
    <row r="476" spans="1:13" ht="12.75">
      <c r="A476" s="20"/>
      <c r="B476" s="20"/>
      <c r="C476" s="18"/>
      <c r="D476" s="20"/>
      <c r="E476" s="20"/>
      <c r="F476" s="20"/>
      <c r="G476" s="20"/>
      <c r="H476" s="20"/>
      <c r="I476" s="20"/>
      <c r="J476" s="20"/>
      <c r="K476" s="20"/>
      <c r="L476" s="20"/>
      <c r="M476" s="20"/>
    </row>
    <row r="477" spans="1:13" ht="12.75">
      <c r="A477" s="20"/>
      <c r="B477" s="20"/>
      <c r="C477" s="18"/>
      <c r="D477" s="20"/>
      <c r="E477" s="20"/>
      <c r="F477" s="20"/>
      <c r="G477" s="20"/>
      <c r="H477" s="20"/>
      <c r="I477" s="20"/>
      <c r="J477" s="20"/>
      <c r="K477" s="20"/>
      <c r="L477" s="20"/>
      <c r="M477" s="20"/>
    </row>
    <row r="478" spans="1:13" ht="12.75">
      <c r="A478" s="20"/>
      <c r="B478" s="20"/>
      <c r="C478" s="18"/>
      <c r="D478" s="20"/>
      <c r="E478" s="20"/>
      <c r="F478" s="20"/>
      <c r="G478" s="20"/>
      <c r="H478" s="20"/>
      <c r="I478" s="20"/>
      <c r="J478" s="20"/>
      <c r="K478" s="20"/>
      <c r="L478" s="20"/>
      <c r="M478" s="20"/>
    </row>
    <row r="479" spans="1:13" ht="12.75">
      <c r="A479" s="20"/>
      <c r="B479" s="20"/>
      <c r="C479" s="18"/>
      <c r="D479" s="20"/>
      <c r="E479" s="20"/>
      <c r="F479" s="20"/>
      <c r="G479" s="20"/>
      <c r="H479" s="20"/>
      <c r="I479" s="20"/>
      <c r="J479" s="20"/>
      <c r="K479" s="20"/>
      <c r="L479" s="20"/>
      <c r="M479" s="20"/>
    </row>
    <row r="480" spans="1:13" ht="12.75">
      <c r="A480" s="20"/>
      <c r="B480" s="20"/>
      <c r="C480" s="18"/>
      <c r="D480" s="20"/>
      <c r="E480" s="20"/>
      <c r="F480" s="20"/>
      <c r="G480" s="20"/>
      <c r="H480" s="20"/>
      <c r="I480" s="20"/>
      <c r="J480" s="20"/>
      <c r="K480" s="20"/>
      <c r="L480" s="20"/>
      <c r="M480" s="20"/>
    </row>
    <row r="481" spans="1:13" ht="12.75">
      <c r="A481" s="20"/>
      <c r="B481" s="20"/>
      <c r="C481" s="18"/>
      <c r="D481" s="20"/>
      <c r="E481" s="20"/>
      <c r="F481" s="20"/>
      <c r="G481" s="20"/>
      <c r="H481" s="20"/>
      <c r="I481" s="20"/>
      <c r="J481" s="20"/>
      <c r="K481" s="20"/>
      <c r="L481" s="20"/>
      <c r="M481" s="20"/>
    </row>
    <row r="482" spans="1:13" ht="12.75">
      <c r="A482" s="20"/>
      <c r="B482" s="20"/>
      <c r="C482" s="18"/>
      <c r="D482" s="20"/>
      <c r="E482" s="20"/>
      <c r="F482" s="20"/>
      <c r="G482" s="20"/>
      <c r="H482" s="20"/>
      <c r="I482" s="20"/>
      <c r="J482" s="20"/>
      <c r="K482" s="20"/>
      <c r="L482" s="20"/>
      <c r="M482" s="20"/>
    </row>
    <row r="483" spans="1:13" ht="12.75">
      <c r="A483" s="20"/>
      <c r="B483" s="20"/>
      <c r="C483" s="18"/>
      <c r="D483" s="20"/>
      <c r="E483" s="20"/>
      <c r="F483" s="20"/>
      <c r="G483" s="20"/>
      <c r="H483" s="20"/>
      <c r="I483" s="20"/>
      <c r="J483" s="20"/>
      <c r="K483" s="20"/>
      <c r="L483" s="20"/>
      <c r="M483" s="20"/>
    </row>
    <row r="484" spans="1:13" ht="12.75">
      <c r="A484" s="20"/>
      <c r="B484" s="20"/>
      <c r="C484" s="18"/>
      <c r="D484" s="20"/>
      <c r="E484" s="20"/>
      <c r="F484" s="20"/>
      <c r="G484" s="20"/>
      <c r="H484" s="20"/>
      <c r="I484" s="20"/>
      <c r="J484" s="20"/>
      <c r="K484" s="20"/>
      <c r="L484" s="20"/>
      <c r="M484" s="20"/>
    </row>
    <row r="485" spans="1:13" ht="12.75">
      <c r="A485" s="20"/>
      <c r="B485" s="20"/>
      <c r="C485" s="18"/>
      <c r="D485" s="20"/>
      <c r="E485" s="20"/>
      <c r="F485" s="20"/>
      <c r="G485" s="20"/>
      <c r="H485" s="20"/>
      <c r="I485" s="20"/>
      <c r="J485" s="20"/>
      <c r="K485" s="20"/>
      <c r="L485" s="20"/>
      <c r="M485" s="20"/>
    </row>
    <row r="486" spans="1:13" ht="12.75">
      <c r="A486" s="20"/>
      <c r="B486" s="20"/>
      <c r="C486" s="18"/>
      <c r="D486" s="20"/>
      <c r="E486" s="20"/>
      <c r="F486" s="20"/>
      <c r="G486" s="20"/>
      <c r="H486" s="20"/>
      <c r="I486" s="20"/>
      <c r="J486" s="20"/>
      <c r="K486" s="20"/>
      <c r="L486" s="20"/>
      <c r="M486" s="20"/>
    </row>
    <row r="487" spans="1:13" ht="12.75">
      <c r="A487" s="20"/>
      <c r="B487" s="20"/>
      <c r="C487" s="18"/>
      <c r="D487" s="20"/>
      <c r="E487" s="20"/>
      <c r="F487" s="20"/>
      <c r="G487" s="20"/>
      <c r="H487" s="20"/>
      <c r="I487" s="20"/>
      <c r="J487" s="20"/>
      <c r="K487" s="20"/>
      <c r="L487" s="20"/>
      <c r="M487" s="20"/>
    </row>
    <row r="488" spans="1:13" ht="12.75">
      <c r="A488" s="20"/>
      <c r="B488" s="20"/>
      <c r="C488" s="18"/>
      <c r="D488" s="20"/>
      <c r="E488" s="20"/>
      <c r="F488" s="20"/>
      <c r="G488" s="20"/>
      <c r="H488" s="20"/>
      <c r="I488" s="20"/>
      <c r="J488" s="20"/>
      <c r="K488" s="20"/>
      <c r="L488" s="20"/>
      <c r="M488" s="20"/>
    </row>
    <row r="489" spans="1:13" ht="12.75">
      <c r="A489" s="20"/>
      <c r="B489" s="20"/>
      <c r="C489" s="18"/>
      <c r="D489" s="20"/>
      <c r="E489" s="20"/>
      <c r="F489" s="20"/>
      <c r="G489" s="20"/>
      <c r="H489" s="20"/>
      <c r="I489" s="20"/>
      <c r="J489" s="20"/>
      <c r="K489" s="20"/>
      <c r="L489" s="20"/>
      <c r="M489" s="20"/>
    </row>
    <row r="490" spans="1:13" ht="12.75">
      <c r="A490" s="20"/>
      <c r="B490" s="20"/>
      <c r="C490" s="18"/>
      <c r="D490" s="20"/>
      <c r="E490" s="20"/>
      <c r="F490" s="20"/>
      <c r="G490" s="20"/>
      <c r="H490" s="20"/>
      <c r="I490" s="20"/>
      <c r="J490" s="20"/>
      <c r="K490" s="20"/>
      <c r="L490" s="20"/>
      <c r="M490" s="20"/>
    </row>
    <row r="491" spans="1:13" ht="12.75">
      <c r="A491" s="20"/>
      <c r="B491" s="20"/>
      <c r="C491" s="18"/>
      <c r="D491" s="20"/>
      <c r="E491" s="20"/>
      <c r="F491" s="20"/>
      <c r="G491" s="20"/>
      <c r="H491" s="20"/>
      <c r="I491" s="20"/>
      <c r="J491" s="20"/>
      <c r="K491" s="20"/>
      <c r="L491" s="20"/>
      <c r="M491" s="20"/>
    </row>
    <row r="492" spans="1:13" ht="12.75">
      <c r="A492" s="20"/>
      <c r="B492" s="20"/>
      <c r="C492" s="18"/>
      <c r="D492" s="20"/>
      <c r="E492" s="20"/>
      <c r="F492" s="20"/>
      <c r="G492" s="20"/>
      <c r="H492" s="20"/>
      <c r="I492" s="20"/>
      <c r="J492" s="20"/>
      <c r="K492" s="20"/>
      <c r="L492" s="20"/>
      <c r="M492" s="20"/>
    </row>
    <row r="493" spans="1:13" ht="12.75">
      <c r="A493" s="20"/>
      <c r="B493" s="20"/>
      <c r="C493" s="18"/>
      <c r="D493" s="20"/>
      <c r="E493" s="20"/>
      <c r="F493" s="20"/>
      <c r="G493" s="20"/>
      <c r="H493" s="20"/>
      <c r="I493" s="20"/>
      <c r="J493" s="20"/>
      <c r="K493" s="20"/>
      <c r="L493" s="20"/>
      <c r="M493" s="20"/>
    </row>
    <row r="494" spans="1:13" ht="12.75">
      <c r="A494" s="20"/>
      <c r="B494" s="20"/>
      <c r="C494" s="18"/>
      <c r="D494" s="20"/>
      <c r="E494" s="20"/>
      <c r="F494" s="20"/>
      <c r="G494" s="20"/>
      <c r="H494" s="20"/>
      <c r="I494" s="20"/>
      <c r="J494" s="20"/>
      <c r="K494" s="20"/>
      <c r="L494" s="20"/>
      <c r="M494" s="20"/>
    </row>
    <row r="495" spans="1:13" ht="12.75">
      <c r="A495" s="20"/>
      <c r="B495" s="20"/>
      <c r="C495" s="18"/>
      <c r="D495" s="20"/>
      <c r="E495" s="20"/>
      <c r="F495" s="20"/>
      <c r="G495" s="20"/>
      <c r="H495" s="20"/>
      <c r="I495" s="20"/>
      <c r="J495" s="20"/>
      <c r="K495" s="20"/>
      <c r="L495" s="20"/>
      <c r="M495" s="20"/>
    </row>
    <row r="496" spans="1:13" ht="12.75">
      <c r="A496" s="20"/>
      <c r="B496" s="20"/>
      <c r="C496" s="18"/>
      <c r="D496" s="20"/>
      <c r="E496" s="20"/>
      <c r="F496" s="20"/>
      <c r="G496" s="20"/>
      <c r="H496" s="20"/>
      <c r="I496" s="20"/>
      <c r="J496" s="20"/>
      <c r="K496" s="20"/>
      <c r="L496" s="20"/>
      <c r="M496" s="20"/>
    </row>
    <row r="497" spans="1:13" ht="12.75">
      <c r="A497" s="20"/>
      <c r="B497" s="20"/>
      <c r="C497" s="18"/>
      <c r="D497" s="20"/>
      <c r="E497" s="20"/>
      <c r="F497" s="20"/>
      <c r="G497" s="20"/>
      <c r="H497" s="20"/>
      <c r="I497" s="20"/>
      <c r="J497" s="20"/>
      <c r="K497" s="20"/>
      <c r="L497" s="20"/>
      <c r="M497" s="20"/>
    </row>
    <row r="498" spans="1:13" ht="12.75">
      <c r="A498" s="20"/>
      <c r="B498" s="20"/>
      <c r="C498" s="18"/>
      <c r="D498" s="20"/>
      <c r="E498" s="20"/>
      <c r="F498" s="20"/>
      <c r="G498" s="20"/>
      <c r="H498" s="20"/>
      <c r="I498" s="20"/>
      <c r="J498" s="20"/>
      <c r="K498" s="20"/>
      <c r="L498" s="20"/>
      <c r="M498" s="20"/>
    </row>
    <row r="499" spans="1:13" ht="12.75">
      <c r="A499" s="20"/>
      <c r="B499" s="20"/>
      <c r="C499" s="18"/>
      <c r="D499" s="20"/>
      <c r="E499" s="20"/>
      <c r="F499" s="20"/>
      <c r="G499" s="20"/>
      <c r="H499" s="20"/>
      <c r="I499" s="20"/>
      <c r="J499" s="20"/>
      <c r="K499" s="20"/>
      <c r="L499" s="20"/>
      <c r="M499" s="20"/>
    </row>
    <row r="500" spans="1:13" ht="12.75">
      <c r="A500" s="20"/>
      <c r="B500" s="20"/>
      <c r="C500" s="18"/>
      <c r="D500" s="20"/>
      <c r="E500" s="20"/>
      <c r="F500" s="20"/>
      <c r="G500" s="20"/>
      <c r="H500" s="20"/>
      <c r="I500" s="20"/>
      <c r="J500" s="20"/>
      <c r="K500" s="20"/>
      <c r="L500" s="20"/>
      <c r="M500" s="20"/>
    </row>
    <row r="501" spans="1:13" ht="12.75">
      <c r="A501" s="20"/>
      <c r="B501" s="20"/>
      <c r="C501" s="18"/>
      <c r="D501" s="20"/>
      <c r="E501" s="20"/>
      <c r="F501" s="20"/>
      <c r="G501" s="20"/>
      <c r="H501" s="20"/>
      <c r="I501" s="20"/>
      <c r="J501" s="20"/>
      <c r="K501" s="20"/>
      <c r="L501" s="20"/>
      <c r="M501" s="20"/>
    </row>
    <row r="502" spans="1:13" ht="12.75">
      <c r="A502" s="20"/>
      <c r="B502" s="20"/>
      <c r="C502" s="18"/>
      <c r="D502" s="20"/>
      <c r="E502" s="20"/>
      <c r="F502" s="20"/>
      <c r="G502" s="20"/>
      <c r="H502" s="20"/>
      <c r="I502" s="20"/>
      <c r="J502" s="20"/>
      <c r="K502" s="20"/>
      <c r="L502" s="20"/>
      <c r="M502" s="20"/>
    </row>
    <row r="503" spans="1:13" ht="12.75">
      <c r="A503" s="20"/>
      <c r="B503" s="20"/>
      <c r="C503" s="18"/>
      <c r="D503" s="20"/>
      <c r="E503" s="20"/>
      <c r="F503" s="20"/>
      <c r="G503" s="20"/>
      <c r="H503" s="20"/>
      <c r="I503" s="20"/>
      <c r="J503" s="20"/>
      <c r="K503" s="20"/>
      <c r="L503" s="20"/>
      <c r="M503" s="20"/>
    </row>
    <row r="504" spans="1:13" ht="12.75">
      <c r="A504" s="20"/>
      <c r="B504" s="20"/>
      <c r="C504" s="18"/>
      <c r="D504" s="20"/>
      <c r="E504" s="20"/>
      <c r="F504" s="20"/>
      <c r="G504" s="20"/>
      <c r="H504" s="20"/>
      <c r="I504" s="20"/>
      <c r="J504" s="20"/>
      <c r="K504" s="20"/>
      <c r="L504" s="20"/>
      <c r="M504" s="20"/>
    </row>
    <row r="505" spans="1:13" ht="12.75">
      <c r="A505" s="20"/>
      <c r="B505" s="20"/>
      <c r="C505" s="18"/>
      <c r="D505" s="20"/>
      <c r="E505" s="20"/>
      <c r="F505" s="20"/>
      <c r="G505" s="20"/>
      <c r="H505" s="20"/>
      <c r="I505" s="20"/>
      <c r="J505" s="20"/>
      <c r="K505" s="20"/>
      <c r="L505" s="20"/>
      <c r="M505" s="20"/>
    </row>
    <row r="506" spans="1:13" ht="12.75">
      <c r="A506" s="20"/>
      <c r="B506" s="20"/>
      <c r="C506" s="18"/>
      <c r="D506" s="20"/>
      <c r="E506" s="20"/>
      <c r="F506" s="20"/>
      <c r="G506" s="20"/>
      <c r="H506" s="20"/>
      <c r="I506" s="20"/>
      <c r="J506" s="20"/>
      <c r="K506" s="20"/>
      <c r="L506" s="20"/>
      <c r="M506" s="20"/>
    </row>
    <row r="507" spans="1:13" ht="12.75">
      <c r="A507" s="20"/>
      <c r="B507" s="20"/>
      <c r="C507" s="18"/>
      <c r="D507" s="20"/>
      <c r="E507" s="20"/>
      <c r="F507" s="20"/>
      <c r="G507" s="20"/>
      <c r="H507" s="20"/>
      <c r="I507" s="20"/>
      <c r="J507" s="20"/>
      <c r="K507" s="20"/>
      <c r="L507" s="20"/>
      <c r="M507" s="20"/>
    </row>
    <row r="508" spans="1:13" ht="12.75">
      <c r="A508" s="20"/>
      <c r="B508" s="20"/>
      <c r="C508" s="18"/>
      <c r="D508" s="20"/>
      <c r="E508" s="20"/>
      <c r="F508" s="20"/>
      <c r="G508" s="20"/>
      <c r="H508" s="20"/>
      <c r="I508" s="20"/>
      <c r="J508" s="20"/>
      <c r="K508" s="20"/>
      <c r="L508" s="20"/>
      <c r="M508" s="20"/>
    </row>
    <row r="509" spans="1:13" ht="12.75">
      <c r="A509" s="20"/>
      <c r="B509" s="20"/>
      <c r="C509" s="18"/>
      <c r="D509" s="20"/>
      <c r="E509" s="20"/>
      <c r="F509" s="20"/>
      <c r="G509" s="20"/>
      <c r="H509" s="20"/>
      <c r="I509" s="20"/>
      <c r="J509" s="20"/>
      <c r="K509" s="20"/>
      <c r="L509" s="20"/>
      <c r="M509" s="20"/>
    </row>
    <row r="510" spans="1:13" ht="12.75">
      <c r="A510" s="20"/>
      <c r="B510" s="20"/>
      <c r="C510" s="18"/>
      <c r="D510" s="20"/>
      <c r="E510" s="20"/>
      <c r="F510" s="20"/>
      <c r="G510" s="20"/>
      <c r="H510" s="20"/>
      <c r="I510" s="20"/>
      <c r="J510" s="20"/>
      <c r="K510" s="20"/>
      <c r="L510" s="20"/>
      <c r="M510" s="20"/>
    </row>
    <row r="511" spans="1:13" ht="12.75">
      <c r="A511" s="20"/>
      <c r="B511" s="20"/>
      <c r="C511" s="18"/>
      <c r="D511" s="20"/>
      <c r="E511" s="20"/>
      <c r="F511" s="20"/>
      <c r="G511" s="20"/>
      <c r="H511" s="20"/>
      <c r="I511" s="20"/>
      <c r="J511" s="20"/>
      <c r="K511" s="20"/>
      <c r="L511" s="20"/>
      <c r="M511" s="20"/>
    </row>
    <row r="512" spans="1:13" ht="12.75">
      <c r="A512" s="20"/>
      <c r="B512" s="20"/>
      <c r="C512" s="18"/>
      <c r="D512" s="20"/>
      <c r="E512" s="20"/>
      <c r="F512" s="20"/>
      <c r="G512" s="20"/>
      <c r="H512" s="20"/>
      <c r="I512" s="20"/>
      <c r="J512" s="20"/>
      <c r="K512" s="20"/>
      <c r="L512" s="20"/>
      <c r="M512" s="20"/>
    </row>
    <row r="513" spans="1:13" ht="12.75">
      <c r="A513" s="20"/>
      <c r="B513" s="20"/>
      <c r="C513" s="18"/>
      <c r="D513" s="20"/>
      <c r="E513" s="20"/>
      <c r="F513" s="20"/>
      <c r="G513" s="20"/>
      <c r="H513" s="20"/>
      <c r="I513" s="20"/>
      <c r="J513" s="20"/>
      <c r="K513" s="20"/>
      <c r="L513" s="20"/>
      <c r="M513" s="20"/>
    </row>
    <row r="514" spans="1:13" ht="12.75">
      <c r="A514" s="20"/>
      <c r="B514" s="20"/>
      <c r="C514" s="18"/>
      <c r="D514" s="20"/>
      <c r="E514" s="20"/>
      <c r="F514" s="20"/>
      <c r="G514" s="20"/>
      <c r="H514" s="20"/>
      <c r="I514" s="20"/>
      <c r="J514" s="20"/>
      <c r="K514" s="20"/>
      <c r="L514" s="20"/>
      <c r="M514" s="20"/>
    </row>
    <row r="515" spans="1:13" ht="12.75">
      <c r="A515" s="20"/>
      <c r="B515" s="20"/>
      <c r="C515" s="18"/>
      <c r="D515" s="20"/>
      <c r="E515" s="20"/>
      <c r="F515" s="20"/>
      <c r="G515" s="20"/>
      <c r="H515" s="20"/>
      <c r="I515" s="20"/>
      <c r="J515" s="20"/>
      <c r="K515" s="20"/>
      <c r="L515" s="20"/>
      <c r="M515" s="20"/>
    </row>
    <row r="516" spans="1:13" ht="12.75">
      <c r="A516" s="20"/>
      <c r="B516" s="20"/>
      <c r="C516" s="18"/>
      <c r="D516" s="20"/>
      <c r="E516" s="20"/>
      <c r="F516" s="20"/>
      <c r="G516" s="20"/>
      <c r="H516" s="20"/>
      <c r="I516" s="20"/>
      <c r="J516" s="20"/>
      <c r="K516" s="20"/>
      <c r="L516" s="20"/>
      <c r="M516" s="20"/>
    </row>
    <row r="517" spans="1:13" ht="12.75">
      <c r="A517" s="20"/>
      <c r="B517" s="20"/>
      <c r="C517" s="18"/>
      <c r="D517" s="20"/>
      <c r="E517" s="20"/>
      <c r="F517" s="20"/>
      <c r="G517" s="20"/>
      <c r="H517" s="20"/>
      <c r="I517" s="20"/>
      <c r="J517" s="20"/>
      <c r="K517" s="20"/>
      <c r="L517" s="20"/>
      <c r="M517" s="20"/>
    </row>
    <row r="518" spans="1:13" ht="12.75">
      <c r="A518" s="20"/>
      <c r="B518" s="20"/>
      <c r="C518" s="18"/>
      <c r="D518" s="20"/>
      <c r="E518" s="20"/>
      <c r="F518" s="20"/>
      <c r="G518" s="20"/>
      <c r="H518" s="20"/>
      <c r="I518" s="20"/>
      <c r="J518" s="20"/>
      <c r="K518" s="20"/>
      <c r="L518" s="20"/>
      <c r="M518" s="20"/>
    </row>
    <row r="519" spans="1:13" ht="12.75">
      <c r="A519" s="20"/>
      <c r="B519" s="20"/>
      <c r="C519" s="18"/>
      <c r="D519" s="20"/>
      <c r="E519" s="20"/>
      <c r="F519" s="20"/>
      <c r="G519" s="20"/>
      <c r="H519" s="20"/>
      <c r="I519" s="20"/>
      <c r="J519" s="20"/>
      <c r="K519" s="20"/>
      <c r="L519" s="20"/>
      <c r="M519" s="20"/>
    </row>
    <row r="520" spans="1:13" ht="12.75">
      <c r="A520" s="20"/>
      <c r="B520" s="20"/>
      <c r="C520" s="18"/>
      <c r="D520" s="20"/>
      <c r="E520" s="20"/>
      <c r="F520" s="20"/>
      <c r="G520" s="20"/>
      <c r="H520" s="20"/>
      <c r="I520" s="20"/>
      <c r="J520" s="20"/>
      <c r="K520" s="20"/>
      <c r="L520" s="20"/>
      <c r="M520" s="20"/>
    </row>
    <row r="521" spans="1:13" ht="12.75">
      <c r="A521" s="20"/>
      <c r="B521" s="20"/>
      <c r="C521" s="18"/>
      <c r="D521" s="20"/>
      <c r="E521" s="20"/>
      <c r="F521" s="20"/>
      <c r="G521" s="20"/>
      <c r="H521" s="20"/>
      <c r="I521" s="20"/>
      <c r="J521" s="20"/>
      <c r="K521" s="20"/>
      <c r="L521" s="20"/>
      <c r="M521" s="20"/>
    </row>
    <row r="522" spans="1:13" ht="12.75">
      <c r="A522" s="20"/>
      <c r="B522" s="20"/>
      <c r="C522" s="18"/>
      <c r="D522" s="20"/>
      <c r="E522" s="20"/>
      <c r="F522" s="20"/>
      <c r="G522" s="20"/>
      <c r="H522" s="20"/>
      <c r="I522" s="20"/>
      <c r="J522" s="20"/>
      <c r="K522" s="20"/>
      <c r="L522" s="20"/>
      <c r="M522" s="20"/>
    </row>
    <row r="523" spans="1:13" ht="12.75">
      <c r="A523" s="20"/>
      <c r="B523" s="20"/>
      <c r="C523" s="18"/>
      <c r="D523" s="20"/>
      <c r="E523" s="20"/>
      <c r="F523" s="20"/>
      <c r="G523" s="20"/>
      <c r="H523" s="20"/>
      <c r="I523" s="20"/>
      <c r="J523" s="20"/>
      <c r="K523" s="20"/>
      <c r="L523" s="20"/>
      <c r="M523" s="20"/>
    </row>
    <row r="524" spans="1:13" ht="12.75">
      <c r="A524" s="20"/>
      <c r="B524" s="20"/>
      <c r="C524" s="18"/>
      <c r="D524" s="20"/>
      <c r="E524" s="20"/>
      <c r="F524" s="20"/>
      <c r="G524" s="20"/>
      <c r="H524" s="20"/>
      <c r="I524" s="20"/>
      <c r="J524" s="20"/>
      <c r="K524" s="20"/>
      <c r="L524" s="20"/>
      <c r="M524" s="20"/>
    </row>
    <row r="525" spans="1:13" ht="12.75">
      <c r="A525" s="20"/>
      <c r="B525" s="20"/>
      <c r="C525" s="18"/>
      <c r="D525" s="20"/>
      <c r="E525" s="20"/>
      <c r="F525" s="20"/>
      <c r="G525" s="20"/>
      <c r="H525" s="20"/>
      <c r="I525" s="20"/>
      <c r="J525" s="20"/>
      <c r="K525" s="20"/>
      <c r="L525" s="20"/>
      <c r="M525" s="20"/>
    </row>
    <row r="526" spans="1:13" ht="12.75">
      <c r="A526" s="20"/>
      <c r="B526" s="20"/>
      <c r="C526" s="18"/>
      <c r="D526" s="20"/>
      <c r="E526" s="20"/>
      <c r="F526" s="20"/>
      <c r="G526" s="20"/>
      <c r="H526" s="20"/>
      <c r="I526" s="20"/>
      <c r="J526" s="20"/>
      <c r="K526" s="20"/>
      <c r="L526" s="20"/>
      <c r="M526" s="20"/>
    </row>
    <row r="527" spans="1:13" ht="12.75">
      <c r="A527" s="20"/>
      <c r="B527" s="20"/>
      <c r="C527" s="18"/>
      <c r="D527" s="20"/>
      <c r="E527" s="20"/>
      <c r="F527" s="20"/>
      <c r="G527" s="20"/>
      <c r="H527" s="20"/>
      <c r="I527" s="20"/>
      <c r="J527" s="20"/>
      <c r="K527" s="20"/>
      <c r="L527" s="20"/>
      <c r="M527" s="20"/>
    </row>
    <row r="528" spans="1:13" ht="12.75">
      <c r="A528" s="20"/>
      <c r="B528" s="20"/>
      <c r="C528" s="18"/>
      <c r="D528" s="20"/>
      <c r="E528" s="20"/>
      <c r="F528" s="20"/>
      <c r="G528" s="20"/>
      <c r="H528" s="20"/>
      <c r="I528" s="20"/>
      <c r="J528" s="20"/>
      <c r="K528" s="20"/>
      <c r="L528" s="20"/>
      <c r="M528" s="20"/>
    </row>
    <row r="529" spans="1:13" ht="12.75">
      <c r="A529" s="20"/>
      <c r="B529" s="20"/>
      <c r="C529" s="18"/>
      <c r="D529" s="20"/>
      <c r="E529" s="20"/>
      <c r="F529" s="20"/>
      <c r="G529" s="20"/>
      <c r="H529" s="20"/>
      <c r="I529" s="20"/>
      <c r="J529" s="20"/>
      <c r="K529" s="20"/>
      <c r="L529" s="20"/>
      <c r="M529" s="20"/>
    </row>
    <row r="530" spans="1:13" ht="12.75">
      <c r="A530" s="20"/>
      <c r="B530" s="20"/>
      <c r="C530" s="18"/>
      <c r="D530" s="20"/>
      <c r="E530" s="20"/>
      <c r="F530" s="20"/>
      <c r="G530" s="20"/>
      <c r="H530" s="20"/>
      <c r="I530" s="20"/>
      <c r="J530" s="20"/>
      <c r="K530" s="20"/>
      <c r="L530" s="20"/>
      <c r="M530" s="20"/>
    </row>
    <row r="531" spans="1:13" ht="12.75">
      <c r="A531" s="20"/>
      <c r="B531" s="20"/>
      <c r="C531" s="18"/>
      <c r="D531" s="20"/>
      <c r="E531" s="20"/>
      <c r="F531" s="20"/>
      <c r="G531" s="20"/>
      <c r="H531" s="20"/>
      <c r="I531" s="20"/>
      <c r="J531" s="20"/>
      <c r="K531" s="20"/>
      <c r="L531" s="20"/>
      <c r="M531" s="20"/>
    </row>
    <row r="532" spans="1:13" ht="12.75">
      <c r="A532" s="20"/>
      <c r="B532" s="20"/>
      <c r="C532" s="18"/>
      <c r="D532" s="20"/>
      <c r="E532" s="20"/>
      <c r="F532" s="20"/>
      <c r="G532" s="20"/>
      <c r="H532" s="20"/>
      <c r="I532" s="20"/>
      <c r="J532" s="20"/>
      <c r="K532" s="20"/>
      <c r="L532" s="20"/>
      <c r="M532" s="20"/>
    </row>
    <row r="533" spans="1:13" ht="12.75">
      <c r="A533" s="20"/>
      <c r="B533" s="20"/>
      <c r="C533" s="18"/>
      <c r="D533" s="20"/>
      <c r="E533" s="20"/>
      <c r="F533" s="20"/>
      <c r="G533" s="20"/>
      <c r="H533" s="20"/>
      <c r="I533" s="20"/>
      <c r="J533" s="20"/>
      <c r="K533" s="20"/>
      <c r="L533" s="20"/>
      <c r="M533" s="20"/>
    </row>
    <row r="534" spans="1:13" ht="12.75">
      <c r="A534" s="20"/>
      <c r="B534" s="20"/>
      <c r="C534" s="18"/>
      <c r="D534" s="20"/>
      <c r="E534" s="20"/>
      <c r="F534" s="20"/>
      <c r="G534" s="20"/>
      <c r="H534" s="20"/>
      <c r="I534" s="20"/>
      <c r="J534" s="20"/>
      <c r="K534" s="20"/>
      <c r="L534" s="20"/>
      <c r="M534" s="20"/>
    </row>
    <row r="535" spans="1:13" ht="12.75">
      <c r="A535" s="20"/>
      <c r="B535" s="20"/>
      <c r="C535" s="18"/>
      <c r="D535" s="20"/>
      <c r="E535" s="20"/>
      <c r="F535" s="20"/>
      <c r="G535" s="20"/>
      <c r="H535" s="20"/>
      <c r="I535" s="20"/>
      <c r="J535" s="20"/>
      <c r="K535" s="20"/>
      <c r="L535" s="20"/>
      <c r="M535" s="20"/>
    </row>
    <row r="536" spans="1:13" ht="12.75">
      <c r="A536" s="20"/>
      <c r="B536" s="20"/>
      <c r="C536" s="18"/>
      <c r="D536" s="20"/>
      <c r="E536" s="20"/>
      <c r="F536" s="20"/>
      <c r="G536" s="20"/>
      <c r="H536" s="20"/>
      <c r="I536" s="20"/>
      <c r="J536" s="20"/>
      <c r="K536" s="20"/>
      <c r="L536" s="20"/>
      <c r="M536" s="20"/>
    </row>
    <row r="537" spans="1:13" ht="12.75">
      <c r="A537" s="20"/>
      <c r="B537" s="20"/>
      <c r="C537" s="18"/>
      <c r="D537" s="20"/>
      <c r="E537" s="20"/>
      <c r="F537" s="20"/>
      <c r="G537" s="20"/>
      <c r="H537" s="20"/>
      <c r="I537" s="20"/>
      <c r="J537" s="20"/>
      <c r="K537" s="20"/>
      <c r="L537" s="20"/>
      <c r="M537" s="20"/>
    </row>
    <row r="538" spans="1:13" ht="12.75">
      <c r="A538" s="20"/>
      <c r="B538" s="20"/>
      <c r="C538" s="18"/>
      <c r="D538" s="20"/>
      <c r="E538" s="20"/>
      <c r="F538" s="20"/>
      <c r="G538" s="20"/>
      <c r="H538" s="20"/>
      <c r="I538" s="20"/>
      <c r="J538" s="20"/>
      <c r="K538" s="20"/>
      <c r="L538" s="20"/>
      <c r="M538" s="20"/>
    </row>
    <row r="539" spans="1:13" ht="12.75">
      <c r="A539" s="20"/>
      <c r="B539" s="20"/>
      <c r="C539" s="18"/>
      <c r="D539" s="20"/>
      <c r="E539" s="20"/>
      <c r="F539" s="20"/>
      <c r="G539" s="20"/>
      <c r="H539" s="20"/>
      <c r="I539" s="20"/>
      <c r="J539" s="20"/>
      <c r="K539" s="20"/>
      <c r="L539" s="20"/>
      <c r="M539" s="20"/>
    </row>
    <row r="540" spans="1:13" ht="12.75">
      <c r="A540" s="20"/>
      <c r="B540" s="20"/>
      <c r="C540" s="18"/>
      <c r="D540" s="20"/>
      <c r="E540" s="20"/>
      <c r="F540" s="20"/>
      <c r="G540" s="20"/>
      <c r="H540" s="20"/>
      <c r="I540" s="20"/>
      <c r="J540" s="20"/>
      <c r="K540" s="20"/>
      <c r="L540" s="20"/>
      <c r="M540" s="20"/>
    </row>
    <row r="541" spans="1:13" ht="12.75">
      <c r="A541" s="20"/>
      <c r="B541" s="20"/>
      <c r="C541" s="18"/>
      <c r="D541" s="20"/>
      <c r="E541" s="20"/>
      <c r="F541" s="20"/>
      <c r="G541" s="20"/>
      <c r="H541" s="20"/>
      <c r="I541" s="20"/>
      <c r="J541" s="20"/>
      <c r="K541" s="20"/>
      <c r="L541" s="20"/>
      <c r="M541" s="20"/>
    </row>
    <row r="542" spans="1:13" ht="12.75">
      <c r="A542" s="20"/>
      <c r="B542" s="20"/>
      <c r="C542" s="18"/>
      <c r="D542" s="20"/>
      <c r="E542" s="20"/>
      <c r="F542" s="20"/>
      <c r="G542" s="20"/>
      <c r="H542" s="20"/>
      <c r="I542" s="20"/>
      <c r="J542" s="20"/>
      <c r="K542" s="20"/>
      <c r="L542" s="20"/>
      <c r="M542" s="20"/>
    </row>
    <row r="543" spans="1:13" ht="12.75">
      <c r="A543" s="20"/>
      <c r="B543" s="20"/>
      <c r="C543" s="18"/>
      <c r="D543" s="20"/>
      <c r="E543" s="20"/>
      <c r="F543" s="20"/>
      <c r="G543" s="20"/>
      <c r="H543" s="20"/>
      <c r="I543" s="20"/>
      <c r="J543" s="20"/>
      <c r="K543" s="20"/>
      <c r="L543" s="20"/>
      <c r="M543" s="20"/>
    </row>
    <row r="544" spans="1:13" ht="12.75">
      <c r="A544" s="20"/>
      <c r="B544" s="20"/>
      <c r="C544" s="18"/>
      <c r="D544" s="20"/>
      <c r="E544" s="20"/>
      <c r="F544" s="20"/>
      <c r="G544" s="20"/>
      <c r="H544" s="20"/>
      <c r="I544" s="20"/>
      <c r="J544" s="20"/>
      <c r="K544" s="20"/>
      <c r="L544" s="20"/>
      <c r="M544" s="20"/>
    </row>
    <row r="545" spans="1:13" ht="12.75">
      <c r="A545" s="20"/>
      <c r="B545" s="20"/>
      <c r="C545" s="18"/>
      <c r="D545" s="20"/>
      <c r="E545" s="20"/>
      <c r="F545" s="20"/>
      <c r="G545" s="20"/>
      <c r="H545" s="20"/>
      <c r="I545" s="20"/>
      <c r="J545" s="20"/>
      <c r="K545" s="20"/>
      <c r="L545" s="20"/>
      <c r="M545" s="20"/>
    </row>
    <row r="546" spans="1:13" ht="12.75">
      <c r="A546" s="20"/>
      <c r="B546" s="20"/>
      <c r="C546" s="18"/>
      <c r="D546" s="20"/>
      <c r="E546" s="20"/>
      <c r="F546" s="20"/>
      <c r="G546" s="20"/>
      <c r="H546" s="20"/>
      <c r="I546" s="20"/>
      <c r="J546" s="20"/>
      <c r="K546" s="20"/>
      <c r="L546" s="20"/>
      <c r="M546" s="20"/>
    </row>
    <row r="547" spans="1:13" ht="12.75">
      <c r="A547" s="20"/>
      <c r="B547" s="20"/>
      <c r="C547" s="18"/>
      <c r="D547" s="20"/>
      <c r="E547" s="20"/>
      <c r="F547" s="20"/>
      <c r="G547" s="20"/>
      <c r="H547" s="20"/>
      <c r="I547" s="20"/>
      <c r="J547" s="20"/>
      <c r="K547" s="20"/>
      <c r="L547" s="20"/>
      <c r="M547" s="20"/>
    </row>
    <row r="548" spans="1:13" ht="12.75">
      <c r="A548" s="20"/>
      <c r="B548" s="20"/>
      <c r="C548" s="18"/>
      <c r="D548" s="20"/>
      <c r="E548" s="20"/>
      <c r="F548" s="20"/>
      <c r="G548" s="20"/>
      <c r="H548" s="20"/>
      <c r="I548" s="20"/>
      <c r="J548" s="20"/>
      <c r="K548" s="20"/>
      <c r="L548" s="20"/>
      <c r="M548" s="20"/>
    </row>
    <row r="549" spans="1:13" ht="12.75">
      <c r="A549" s="20"/>
      <c r="B549" s="20"/>
      <c r="C549" s="18"/>
      <c r="D549" s="20"/>
      <c r="E549" s="20"/>
      <c r="F549" s="20"/>
      <c r="G549" s="20"/>
      <c r="H549" s="20"/>
      <c r="I549" s="20"/>
      <c r="J549" s="20"/>
      <c r="K549" s="20"/>
      <c r="L549" s="20"/>
      <c r="M549" s="20"/>
    </row>
    <row r="550" spans="1:13" ht="12.75">
      <c r="A550" s="20"/>
      <c r="B550" s="20"/>
      <c r="C550" s="18"/>
      <c r="D550" s="20"/>
      <c r="E550" s="20"/>
      <c r="F550" s="20"/>
      <c r="G550" s="20"/>
      <c r="H550" s="20"/>
      <c r="I550" s="20"/>
      <c r="J550" s="20"/>
      <c r="K550" s="20"/>
      <c r="L550" s="20"/>
      <c r="M550" s="20"/>
    </row>
    <row r="551" spans="1:13" ht="12.75">
      <c r="A551" s="20"/>
      <c r="B551" s="20"/>
      <c r="C551" s="18"/>
      <c r="D551" s="20"/>
      <c r="E551" s="20"/>
      <c r="F551" s="20"/>
      <c r="G551" s="20"/>
      <c r="H551" s="20"/>
      <c r="I551" s="20"/>
      <c r="J551" s="20"/>
      <c r="K551" s="20"/>
      <c r="L551" s="20"/>
      <c r="M551" s="20"/>
    </row>
    <row r="552" spans="1:13" ht="12.75">
      <c r="A552" s="20"/>
      <c r="B552" s="20"/>
      <c r="C552" s="18"/>
      <c r="D552" s="20"/>
      <c r="E552" s="20"/>
      <c r="F552" s="20"/>
      <c r="G552" s="20"/>
      <c r="H552" s="20"/>
      <c r="I552" s="20"/>
      <c r="J552" s="20"/>
      <c r="K552" s="20"/>
      <c r="L552" s="20"/>
      <c r="M552" s="20"/>
    </row>
    <row r="553" spans="1:13" ht="12.75">
      <c r="A553" s="20"/>
      <c r="B553" s="20"/>
      <c r="C553" s="18"/>
      <c r="D553" s="20"/>
      <c r="E553" s="20"/>
      <c r="F553" s="20"/>
      <c r="G553" s="20"/>
      <c r="H553" s="20"/>
      <c r="I553" s="20"/>
      <c r="J553" s="20"/>
      <c r="K553" s="20"/>
      <c r="L553" s="20"/>
      <c r="M553" s="20"/>
    </row>
    <row r="554" spans="1:13" ht="12.75">
      <c r="A554" s="20"/>
      <c r="B554" s="20"/>
      <c r="C554" s="18"/>
      <c r="D554" s="20"/>
      <c r="E554" s="20"/>
      <c r="F554" s="20"/>
      <c r="G554" s="20"/>
      <c r="H554" s="20"/>
      <c r="I554" s="20"/>
      <c r="J554" s="20"/>
      <c r="K554" s="20"/>
      <c r="L554" s="20"/>
      <c r="M554" s="20"/>
    </row>
    <row r="555" spans="1:13" ht="12.75">
      <c r="A555" s="20"/>
      <c r="B555" s="20"/>
      <c r="C555" s="18"/>
      <c r="D555" s="20"/>
      <c r="E555" s="20"/>
      <c r="F555" s="20"/>
      <c r="G555" s="20"/>
      <c r="H555" s="20"/>
      <c r="I555" s="20"/>
      <c r="J555" s="20"/>
      <c r="K555" s="20"/>
      <c r="L555" s="20"/>
      <c r="M555" s="20"/>
    </row>
    <row r="556" spans="1:13" ht="12.75">
      <c r="A556" s="20"/>
      <c r="B556" s="20"/>
      <c r="C556" s="18"/>
      <c r="D556" s="20"/>
      <c r="E556" s="20"/>
      <c r="F556" s="20"/>
      <c r="G556" s="20"/>
      <c r="H556" s="20"/>
      <c r="I556" s="20"/>
      <c r="J556" s="20"/>
      <c r="K556" s="20"/>
      <c r="L556" s="20"/>
      <c r="M556" s="20"/>
    </row>
    <row r="557" spans="1:13" ht="12.75">
      <c r="A557" s="20"/>
      <c r="B557" s="20"/>
      <c r="C557" s="18"/>
      <c r="D557" s="20"/>
      <c r="E557" s="20"/>
      <c r="F557" s="20"/>
      <c r="G557" s="20"/>
      <c r="H557" s="20"/>
      <c r="I557" s="20"/>
      <c r="J557" s="20"/>
      <c r="K557" s="20"/>
      <c r="L557" s="20"/>
      <c r="M557" s="20"/>
    </row>
    <row r="558" spans="1:13" ht="12.75">
      <c r="A558" s="20"/>
      <c r="B558" s="20"/>
      <c r="C558" s="18"/>
      <c r="D558" s="20"/>
      <c r="E558" s="20"/>
      <c r="F558" s="20"/>
      <c r="G558" s="20"/>
      <c r="H558" s="20"/>
      <c r="I558" s="20"/>
      <c r="J558" s="20"/>
      <c r="K558" s="20"/>
      <c r="L558" s="20"/>
      <c r="M558" s="20"/>
    </row>
    <row r="559" spans="1:13" ht="12.75">
      <c r="A559" s="20"/>
      <c r="B559" s="20"/>
      <c r="C559" s="18"/>
      <c r="D559" s="20"/>
      <c r="E559" s="20"/>
      <c r="F559" s="20"/>
      <c r="G559" s="20"/>
      <c r="H559" s="20"/>
      <c r="I559" s="20"/>
      <c r="J559" s="20"/>
      <c r="K559" s="20"/>
      <c r="L559" s="20"/>
      <c r="M559" s="20"/>
    </row>
    <row r="560" spans="1:13" ht="12.75">
      <c r="A560" s="20"/>
      <c r="B560" s="20"/>
      <c r="C560" s="18"/>
      <c r="D560" s="20"/>
      <c r="E560" s="20"/>
      <c r="F560" s="20"/>
      <c r="G560" s="20"/>
      <c r="H560" s="20"/>
      <c r="I560" s="20"/>
      <c r="J560" s="20"/>
      <c r="K560" s="20"/>
      <c r="L560" s="20"/>
      <c r="M560" s="20"/>
    </row>
    <row r="561" spans="1:13" ht="12.75">
      <c r="A561" s="20"/>
      <c r="B561" s="20"/>
      <c r="C561" s="18"/>
      <c r="D561" s="20"/>
      <c r="E561" s="20"/>
      <c r="F561" s="20"/>
      <c r="G561" s="20"/>
      <c r="H561" s="20"/>
      <c r="I561" s="20"/>
      <c r="J561" s="20"/>
      <c r="K561" s="20"/>
      <c r="L561" s="20"/>
      <c r="M561" s="20"/>
    </row>
    <row r="562" spans="1:13" ht="12.75">
      <c r="A562" s="20"/>
      <c r="B562" s="20"/>
      <c r="C562" s="18"/>
      <c r="D562" s="20"/>
      <c r="E562" s="20"/>
      <c r="F562" s="20"/>
      <c r="G562" s="20"/>
      <c r="H562" s="20"/>
      <c r="I562" s="20"/>
      <c r="J562" s="20"/>
      <c r="K562" s="20"/>
      <c r="L562" s="20"/>
      <c r="M562" s="20"/>
    </row>
    <row r="563" spans="1:13" ht="12.75">
      <c r="A563" s="20"/>
      <c r="B563" s="20"/>
      <c r="C563" s="18"/>
      <c r="D563" s="20"/>
      <c r="E563" s="20"/>
      <c r="F563" s="20"/>
      <c r="G563" s="20"/>
      <c r="H563" s="20"/>
      <c r="I563" s="20"/>
      <c r="J563" s="20"/>
      <c r="K563" s="20"/>
      <c r="L563" s="20"/>
      <c r="M563" s="20"/>
    </row>
    <row r="564" spans="1:13" ht="12.75">
      <c r="A564" s="20"/>
      <c r="B564" s="20"/>
      <c r="C564" s="18"/>
      <c r="D564" s="20"/>
      <c r="E564" s="20"/>
      <c r="F564" s="20"/>
      <c r="G564" s="20"/>
      <c r="H564" s="20"/>
      <c r="I564" s="20"/>
      <c r="J564" s="20"/>
      <c r="K564" s="20"/>
      <c r="L564" s="20"/>
      <c r="M564" s="20"/>
    </row>
    <row r="565" spans="1:13" ht="12.75">
      <c r="A565" s="20"/>
      <c r="B565" s="20"/>
      <c r="C565" s="18"/>
      <c r="D565" s="20"/>
      <c r="E565" s="20"/>
      <c r="F565" s="20"/>
      <c r="G565" s="20"/>
      <c r="H565" s="20"/>
      <c r="I565" s="20"/>
      <c r="J565" s="20"/>
      <c r="K565" s="20"/>
      <c r="L565" s="20"/>
      <c r="M565" s="20"/>
    </row>
    <row r="566" spans="1:13" ht="12.75">
      <c r="A566" s="20"/>
      <c r="B566" s="20"/>
      <c r="C566" s="18"/>
      <c r="D566" s="20"/>
      <c r="E566" s="20"/>
      <c r="F566" s="20"/>
      <c r="G566" s="20"/>
      <c r="H566" s="20"/>
      <c r="I566" s="20"/>
      <c r="J566" s="20"/>
      <c r="K566" s="20"/>
      <c r="L566" s="20"/>
      <c r="M566" s="20"/>
    </row>
    <row r="567" spans="1:13" ht="12.75">
      <c r="A567" s="20"/>
      <c r="B567" s="20"/>
      <c r="C567" s="18"/>
      <c r="D567" s="20"/>
      <c r="E567" s="20"/>
      <c r="F567" s="20"/>
      <c r="G567" s="20"/>
      <c r="H567" s="20"/>
      <c r="I567" s="20"/>
      <c r="J567" s="20"/>
      <c r="K567" s="20"/>
      <c r="L567" s="20"/>
      <c r="M567" s="20"/>
    </row>
    <row r="568" spans="1:13" ht="12.75">
      <c r="A568" s="20"/>
      <c r="B568" s="20"/>
      <c r="C568" s="18"/>
      <c r="D568" s="20"/>
      <c r="E568" s="20"/>
      <c r="F568" s="20"/>
      <c r="G568" s="20"/>
      <c r="H568" s="20"/>
      <c r="I568" s="20"/>
      <c r="J568" s="20"/>
      <c r="K568" s="20"/>
      <c r="L568" s="20"/>
      <c r="M568" s="20"/>
    </row>
    <row r="569" spans="1:13" ht="12.75">
      <c r="A569" s="20"/>
      <c r="B569" s="20"/>
      <c r="C569" s="18"/>
      <c r="D569" s="20"/>
      <c r="E569" s="20"/>
      <c r="F569" s="20"/>
      <c r="G569" s="20"/>
      <c r="H569" s="20"/>
      <c r="I569" s="20"/>
      <c r="J569" s="20"/>
      <c r="K569" s="20"/>
      <c r="L569" s="20"/>
      <c r="M569" s="20"/>
    </row>
    <row r="570" spans="1:13" ht="12.75">
      <c r="A570" s="20"/>
      <c r="B570" s="20"/>
      <c r="C570" s="18"/>
      <c r="D570" s="20"/>
      <c r="E570" s="20"/>
      <c r="F570" s="20"/>
      <c r="G570" s="20"/>
      <c r="H570" s="20"/>
      <c r="I570" s="20"/>
      <c r="J570" s="20"/>
      <c r="K570" s="20"/>
      <c r="L570" s="20"/>
      <c r="M570" s="20"/>
    </row>
    <row r="571" spans="1:13" ht="12.75">
      <c r="A571" s="20"/>
      <c r="B571" s="20"/>
      <c r="C571" s="18"/>
      <c r="D571" s="20"/>
      <c r="E571" s="20"/>
      <c r="F571" s="20"/>
      <c r="G571" s="20"/>
      <c r="H571" s="20"/>
      <c r="I571" s="20"/>
      <c r="J571" s="20"/>
      <c r="K571" s="20"/>
      <c r="L571" s="20"/>
      <c r="M571" s="20"/>
    </row>
    <row r="572" spans="1:13" ht="12.75">
      <c r="A572" s="20"/>
      <c r="B572" s="20"/>
      <c r="C572" s="18"/>
      <c r="D572" s="20"/>
      <c r="E572" s="20"/>
      <c r="F572" s="20"/>
      <c r="G572" s="20"/>
      <c r="H572" s="20"/>
      <c r="I572" s="20"/>
      <c r="J572" s="20"/>
      <c r="K572" s="20"/>
      <c r="L572" s="20"/>
      <c r="M572" s="20"/>
    </row>
    <row r="573" spans="1:13" ht="12.75">
      <c r="A573" s="20"/>
      <c r="B573" s="20"/>
      <c r="C573" s="18"/>
      <c r="D573" s="20"/>
      <c r="E573" s="20"/>
      <c r="F573" s="20"/>
      <c r="G573" s="20"/>
      <c r="H573" s="20"/>
      <c r="I573" s="20"/>
      <c r="J573" s="20"/>
      <c r="K573" s="20"/>
      <c r="L573" s="20"/>
      <c r="M573" s="20"/>
    </row>
    <row r="574" spans="1:13" ht="12.75">
      <c r="A574" s="20"/>
      <c r="B574" s="20"/>
      <c r="C574" s="18"/>
      <c r="D574" s="20"/>
      <c r="E574" s="20"/>
      <c r="F574" s="20"/>
      <c r="G574" s="20"/>
      <c r="H574" s="20"/>
      <c r="I574" s="20"/>
      <c r="J574" s="20"/>
      <c r="K574" s="20"/>
      <c r="L574" s="20"/>
      <c r="M574" s="20"/>
    </row>
    <row r="575" spans="1:13" ht="12.75">
      <c r="A575" s="20"/>
      <c r="B575" s="20"/>
      <c r="C575" s="18"/>
      <c r="D575" s="20"/>
      <c r="E575" s="20"/>
      <c r="F575" s="20"/>
      <c r="G575" s="20"/>
      <c r="H575" s="20"/>
      <c r="I575" s="20"/>
      <c r="J575" s="20"/>
      <c r="K575" s="20"/>
      <c r="L575" s="20"/>
      <c r="M575" s="20"/>
    </row>
    <row r="576" spans="1:13" ht="12.75">
      <c r="A576" s="20"/>
      <c r="B576" s="20"/>
      <c r="C576" s="18"/>
      <c r="D576" s="20"/>
      <c r="E576" s="20"/>
      <c r="F576" s="20"/>
      <c r="G576" s="20"/>
      <c r="H576" s="20"/>
      <c r="I576" s="20"/>
      <c r="J576" s="20"/>
      <c r="K576" s="20"/>
      <c r="L576" s="20"/>
      <c r="M576" s="20"/>
    </row>
    <row r="577" spans="1:13" ht="12.75">
      <c r="A577" s="20"/>
      <c r="B577" s="20"/>
      <c r="C577" s="18"/>
      <c r="D577" s="20"/>
      <c r="E577" s="20"/>
      <c r="F577" s="20"/>
      <c r="G577" s="20"/>
      <c r="H577" s="20"/>
      <c r="I577" s="20"/>
      <c r="J577" s="20"/>
      <c r="K577" s="20"/>
      <c r="L577" s="20"/>
      <c r="M577" s="20"/>
    </row>
    <row r="578" spans="1:13" ht="12.75">
      <c r="A578" s="20"/>
      <c r="B578" s="20"/>
      <c r="C578" s="18"/>
      <c r="D578" s="20"/>
      <c r="E578" s="20"/>
      <c r="F578" s="20"/>
      <c r="G578" s="20"/>
      <c r="H578" s="20"/>
      <c r="I578" s="20"/>
      <c r="J578" s="20"/>
      <c r="K578" s="20"/>
      <c r="L578" s="20"/>
      <c r="M578" s="20"/>
    </row>
    <row r="579" spans="1:13" ht="12.75">
      <c r="A579" s="20"/>
      <c r="B579" s="20"/>
      <c r="C579" s="18"/>
      <c r="D579" s="20"/>
      <c r="E579" s="20"/>
      <c r="F579" s="20"/>
      <c r="G579" s="20"/>
      <c r="H579" s="20"/>
      <c r="I579" s="20"/>
      <c r="J579" s="20"/>
      <c r="K579" s="20"/>
      <c r="L579" s="20"/>
      <c r="M579" s="20"/>
    </row>
    <row r="580" spans="1:13" ht="12.75">
      <c r="A580" s="20"/>
      <c r="B580" s="20"/>
      <c r="C580" s="18"/>
      <c r="D580" s="20"/>
      <c r="E580" s="20"/>
      <c r="F580" s="20"/>
      <c r="G580" s="20"/>
      <c r="H580" s="20"/>
      <c r="I580" s="20"/>
      <c r="J580" s="20"/>
      <c r="K580" s="20"/>
      <c r="L580" s="20"/>
      <c r="M580" s="20"/>
    </row>
    <row r="581" spans="1:13" ht="12.75">
      <c r="A581" s="20"/>
      <c r="B581" s="20"/>
      <c r="C581" s="18"/>
      <c r="D581" s="20"/>
      <c r="E581" s="20"/>
      <c r="F581" s="20"/>
      <c r="G581" s="20"/>
      <c r="H581" s="20"/>
      <c r="I581" s="20"/>
      <c r="J581" s="20"/>
      <c r="K581" s="20"/>
      <c r="L581" s="20"/>
      <c r="M581" s="20"/>
    </row>
    <row r="582" spans="1:13" ht="12.75">
      <c r="A582" s="20"/>
      <c r="B582" s="20"/>
      <c r="C582" s="18"/>
      <c r="D582" s="20"/>
      <c r="E582" s="20"/>
      <c r="F582" s="20"/>
      <c r="G582" s="20"/>
      <c r="H582" s="20"/>
      <c r="I582" s="20"/>
      <c r="J582" s="20"/>
      <c r="K582" s="20"/>
      <c r="L582" s="20"/>
      <c r="M582" s="20"/>
    </row>
    <row r="583" spans="1:13" ht="12.75">
      <c r="A583" s="20"/>
      <c r="B583" s="20"/>
      <c r="C583" s="18"/>
      <c r="D583" s="20"/>
      <c r="E583" s="20"/>
      <c r="F583" s="20"/>
      <c r="G583" s="20"/>
      <c r="H583" s="20"/>
      <c r="I583" s="20"/>
      <c r="J583" s="20"/>
      <c r="K583" s="20"/>
      <c r="L583" s="20"/>
      <c r="M583" s="20"/>
    </row>
    <row r="584" spans="1:13" ht="12.75">
      <c r="A584" s="20"/>
      <c r="B584" s="20"/>
      <c r="C584" s="18"/>
      <c r="D584" s="20"/>
      <c r="E584" s="20"/>
      <c r="F584" s="20"/>
      <c r="G584" s="20"/>
      <c r="H584" s="20"/>
      <c r="I584" s="20"/>
      <c r="J584" s="20"/>
      <c r="K584" s="20"/>
      <c r="L584" s="20"/>
      <c r="M584" s="20"/>
    </row>
    <row r="585" spans="1:13" ht="12.75">
      <c r="A585" s="20"/>
      <c r="B585" s="20"/>
      <c r="C585" s="18"/>
      <c r="D585" s="20"/>
      <c r="E585" s="20"/>
      <c r="F585" s="20"/>
      <c r="G585" s="20"/>
      <c r="H585" s="20"/>
      <c r="I585" s="20"/>
      <c r="J585" s="20"/>
      <c r="K585" s="20"/>
      <c r="L585" s="20"/>
      <c r="M585" s="20"/>
    </row>
    <row r="586" spans="1:13" ht="12.75">
      <c r="A586" s="20"/>
      <c r="B586" s="20"/>
      <c r="C586" s="18"/>
      <c r="D586" s="20"/>
      <c r="E586" s="20"/>
      <c r="F586" s="20"/>
      <c r="G586" s="20"/>
      <c r="H586" s="20"/>
      <c r="I586" s="20"/>
      <c r="J586" s="20"/>
      <c r="K586" s="20"/>
      <c r="L586" s="20"/>
      <c r="M586" s="20"/>
    </row>
    <row r="587" spans="1:13" ht="12.75">
      <c r="A587" s="20"/>
      <c r="B587" s="20"/>
      <c r="C587" s="18"/>
      <c r="D587" s="20"/>
      <c r="E587" s="20"/>
      <c r="F587" s="20"/>
      <c r="G587" s="20"/>
      <c r="H587" s="20"/>
      <c r="I587" s="20"/>
      <c r="J587" s="20"/>
      <c r="K587" s="20"/>
      <c r="L587" s="20"/>
      <c r="M587" s="20"/>
    </row>
    <row r="588" spans="1:13" ht="12.75">
      <c r="A588" s="20"/>
      <c r="B588" s="20"/>
      <c r="C588" s="18"/>
      <c r="D588" s="20"/>
      <c r="E588" s="20"/>
      <c r="F588" s="20"/>
      <c r="G588" s="20"/>
      <c r="H588" s="20"/>
      <c r="I588" s="20"/>
      <c r="J588" s="20"/>
      <c r="K588" s="20"/>
      <c r="L588" s="20"/>
      <c r="M588" s="20"/>
    </row>
    <row r="589" spans="1:13" ht="12.75">
      <c r="A589" s="20"/>
      <c r="B589" s="20"/>
      <c r="C589" s="18"/>
      <c r="D589" s="20"/>
      <c r="E589" s="20"/>
      <c r="F589" s="20"/>
      <c r="G589" s="20"/>
      <c r="H589" s="20"/>
      <c r="I589" s="20"/>
      <c r="J589" s="20"/>
      <c r="K589" s="20"/>
      <c r="L589" s="20"/>
      <c r="M589" s="20"/>
    </row>
    <row r="590" spans="1:13" ht="12.75">
      <c r="A590" s="20"/>
      <c r="B590" s="20"/>
      <c r="C590" s="18"/>
      <c r="D590" s="20"/>
      <c r="E590" s="20"/>
      <c r="F590" s="20"/>
      <c r="G590" s="20"/>
      <c r="H590" s="20"/>
      <c r="I590" s="20"/>
      <c r="J590" s="20"/>
      <c r="K590" s="20"/>
      <c r="L590" s="20"/>
      <c r="M590" s="20"/>
    </row>
    <row r="591" spans="1:13" ht="12.75">
      <c r="A591" s="20"/>
      <c r="B591" s="20"/>
      <c r="C591" s="18"/>
      <c r="D591" s="20"/>
      <c r="E591" s="20"/>
      <c r="F591" s="20"/>
      <c r="G591" s="20"/>
      <c r="H591" s="20"/>
      <c r="I591" s="20"/>
      <c r="J591" s="20"/>
      <c r="K591" s="20"/>
      <c r="L591" s="20"/>
      <c r="M591" s="20"/>
    </row>
    <row r="592" spans="1:13" ht="12.75">
      <c r="A592" s="20"/>
      <c r="B592" s="20"/>
      <c r="C592" s="18"/>
      <c r="D592" s="20"/>
      <c r="E592" s="20"/>
      <c r="F592" s="20"/>
      <c r="G592" s="20"/>
      <c r="H592" s="20"/>
      <c r="I592" s="20"/>
      <c r="J592" s="20"/>
      <c r="K592" s="20"/>
      <c r="L592" s="20"/>
      <c r="M592" s="20"/>
    </row>
    <row r="593" spans="1:13" ht="12.75">
      <c r="A593" s="20"/>
      <c r="B593" s="20"/>
      <c r="C593" s="18"/>
      <c r="D593" s="20"/>
      <c r="E593" s="20"/>
      <c r="F593" s="20"/>
      <c r="G593" s="20"/>
      <c r="H593" s="20"/>
      <c r="I593" s="20"/>
      <c r="J593" s="20"/>
      <c r="K593" s="20"/>
      <c r="L593" s="20"/>
      <c r="M593" s="20"/>
    </row>
    <row r="594" spans="1:13" ht="12.75">
      <c r="A594" s="20"/>
      <c r="B594" s="20"/>
      <c r="C594" s="18"/>
      <c r="D594" s="20"/>
      <c r="E594" s="20"/>
      <c r="F594" s="20"/>
      <c r="G594" s="20"/>
      <c r="H594" s="20"/>
      <c r="I594" s="20"/>
      <c r="J594" s="20"/>
      <c r="K594" s="20"/>
      <c r="L594" s="20"/>
      <c r="M594" s="20"/>
    </row>
    <row r="595" spans="1:13" ht="12.75">
      <c r="A595" s="20"/>
      <c r="B595" s="20"/>
      <c r="C595" s="18"/>
      <c r="D595" s="20"/>
      <c r="E595" s="20"/>
      <c r="F595" s="20"/>
      <c r="G595" s="20"/>
      <c r="H595" s="20"/>
      <c r="I595" s="20"/>
      <c r="J595" s="20"/>
      <c r="K595" s="20"/>
      <c r="L595" s="20"/>
      <c r="M595" s="20"/>
    </row>
    <row r="596" spans="1:13" ht="12.75">
      <c r="A596" s="20"/>
      <c r="B596" s="20"/>
      <c r="C596" s="18"/>
      <c r="D596" s="20"/>
      <c r="E596" s="20"/>
      <c r="F596" s="20"/>
      <c r="G596" s="20"/>
      <c r="H596" s="20"/>
      <c r="I596" s="20"/>
      <c r="J596" s="20"/>
      <c r="K596" s="20"/>
      <c r="L596" s="20"/>
      <c r="M596" s="20"/>
    </row>
    <row r="597" spans="1:13" ht="12.75">
      <c r="A597" s="20"/>
      <c r="B597" s="20"/>
      <c r="C597" s="18"/>
      <c r="D597" s="20"/>
      <c r="E597" s="20"/>
      <c r="F597" s="20"/>
      <c r="G597" s="20"/>
      <c r="H597" s="20"/>
      <c r="I597" s="20"/>
      <c r="J597" s="20"/>
      <c r="K597" s="20"/>
      <c r="L597" s="20"/>
      <c r="M597" s="20"/>
    </row>
    <row r="598" spans="1:13" ht="12.75">
      <c r="A598" s="20"/>
      <c r="B598" s="20"/>
      <c r="C598" s="18"/>
      <c r="D598" s="20"/>
      <c r="E598" s="20"/>
      <c r="F598" s="20"/>
      <c r="G598" s="20"/>
      <c r="H598" s="20"/>
      <c r="I598" s="20"/>
      <c r="J598" s="20"/>
      <c r="K598" s="20"/>
      <c r="L598" s="20"/>
      <c r="M598" s="20"/>
    </row>
    <row r="599" spans="1:13" ht="12.75">
      <c r="A599" s="20"/>
      <c r="B599" s="20"/>
      <c r="C599" s="18"/>
      <c r="D599" s="20"/>
      <c r="E599" s="20"/>
      <c r="F599" s="20"/>
      <c r="G599" s="20"/>
      <c r="H599" s="20"/>
      <c r="I599" s="20"/>
      <c r="J599" s="20"/>
      <c r="K599" s="20"/>
      <c r="L599" s="20"/>
      <c r="M599" s="20"/>
    </row>
    <row r="600" spans="1:13" ht="12.75">
      <c r="A600" s="20"/>
      <c r="B600" s="20"/>
      <c r="C600" s="18"/>
      <c r="D600" s="20"/>
      <c r="E600" s="20"/>
      <c r="F600" s="20"/>
      <c r="G600" s="20"/>
      <c r="H600" s="20"/>
      <c r="I600" s="20"/>
      <c r="J600" s="20"/>
      <c r="K600" s="20"/>
      <c r="L600" s="20"/>
      <c r="M600" s="20"/>
    </row>
    <row r="601" spans="1:13" ht="12.75">
      <c r="A601" s="20"/>
      <c r="B601" s="20"/>
      <c r="C601" s="18"/>
      <c r="D601" s="20"/>
      <c r="E601" s="20"/>
      <c r="F601" s="20"/>
      <c r="G601" s="20"/>
      <c r="H601" s="20"/>
      <c r="I601" s="20"/>
      <c r="J601" s="20"/>
      <c r="K601" s="20"/>
      <c r="L601" s="20"/>
      <c r="M601" s="20"/>
    </row>
    <row r="602" spans="1:13" ht="12.75">
      <c r="A602" s="20"/>
      <c r="B602" s="20"/>
      <c r="C602" s="18"/>
      <c r="D602" s="20"/>
      <c r="E602" s="20"/>
      <c r="F602" s="20"/>
      <c r="G602" s="20"/>
      <c r="H602" s="20"/>
      <c r="I602" s="20"/>
      <c r="J602" s="20"/>
      <c r="K602" s="20"/>
      <c r="L602" s="20"/>
      <c r="M602" s="20"/>
    </row>
    <row r="603" spans="1:13" ht="12.75">
      <c r="A603" s="20"/>
      <c r="B603" s="20"/>
      <c r="C603" s="18"/>
      <c r="D603" s="20"/>
      <c r="E603" s="20"/>
      <c r="F603" s="20"/>
      <c r="G603" s="20"/>
      <c r="H603" s="20"/>
      <c r="I603" s="20"/>
      <c r="J603" s="20"/>
      <c r="K603" s="20"/>
      <c r="L603" s="20"/>
      <c r="M603" s="20"/>
    </row>
    <row r="604" spans="1:13" ht="12.75">
      <c r="A604" s="20"/>
      <c r="B604" s="20"/>
      <c r="C604" s="18"/>
      <c r="D604" s="20"/>
      <c r="E604" s="20"/>
      <c r="F604" s="20"/>
      <c r="G604" s="20"/>
      <c r="H604" s="20"/>
      <c r="I604" s="20"/>
      <c r="J604" s="20"/>
      <c r="K604" s="20"/>
      <c r="L604" s="20"/>
      <c r="M604" s="20"/>
    </row>
    <row r="605" spans="1:13" ht="12.75">
      <c r="A605" s="20"/>
      <c r="B605" s="20"/>
      <c r="C605" s="18"/>
      <c r="D605" s="20"/>
      <c r="E605" s="20"/>
      <c r="F605" s="20"/>
      <c r="G605" s="20"/>
      <c r="H605" s="20"/>
      <c r="I605" s="20"/>
      <c r="J605" s="20"/>
      <c r="K605" s="20"/>
      <c r="L605" s="20"/>
      <c r="M605" s="20"/>
    </row>
    <row r="606" spans="1:13" ht="12.75">
      <c r="A606" s="20"/>
      <c r="B606" s="20"/>
      <c r="C606" s="18"/>
      <c r="D606" s="20"/>
      <c r="E606" s="20"/>
      <c r="F606" s="20"/>
      <c r="G606" s="20"/>
      <c r="H606" s="20"/>
      <c r="I606" s="20"/>
      <c r="J606" s="20"/>
      <c r="K606" s="20"/>
      <c r="L606" s="20"/>
      <c r="M606" s="20"/>
    </row>
    <row r="607" spans="1:13" ht="12.75">
      <c r="A607" s="20"/>
      <c r="B607" s="20"/>
      <c r="C607" s="18"/>
      <c r="D607" s="20"/>
      <c r="E607" s="20"/>
      <c r="F607" s="20"/>
      <c r="G607" s="20"/>
      <c r="H607" s="20"/>
      <c r="I607" s="20"/>
      <c r="J607" s="20"/>
      <c r="K607" s="20"/>
      <c r="L607" s="20"/>
      <c r="M607" s="20"/>
    </row>
    <row r="608" spans="1:13" ht="12.75">
      <c r="A608" s="20"/>
      <c r="B608" s="20"/>
      <c r="C608" s="18"/>
      <c r="D608" s="20"/>
      <c r="E608" s="20"/>
      <c r="F608" s="20"/>
      <c r="G608" s="20"/>
      <c r="H608" s="20"/>
      <c r="I608" s="20"/>
      <c r="J608" s="20"/>
      <c r="K608" s="20"/>
      <c r="L608" s="20"/>
      <c r="M608" s="20"/>
    </row>
    <row r="609" spans="1:13" ht="12.75">
      <c r="A609" s="20"/>
      <c r="B609" s="20"/>
      <c r="C609" s="18"/>
      <c r="D609" s="20"/>
      <c r="E609" s="20"/>
      <c r="F609" s="20"/>
      <c r="G609" s="20"/>
      <c r="H609" s="20"/>
      <c r="I609" s="20"/>
      <c r="J609" s="20"/>
      <c r="K609" s="20"/>
      <c r="L609" s="20"/>
      <c r="M609" s="20"/>
    </row>
    <row r="610" spans="1:13" ht="12.75">
      <c r="A610" s="20"/>
      <c r="B610" s="20"/>
      <c r="C610" s="18"/>
      <c r="D610" s="20"/>
      <c r="E610" s="20"/>
      <c r="F610" s="20"/>
      <c r="G610" s="20"/>
      <c r="H610" s="20"/>
      <c r="I610" s="20"/>
      <c r="J610" s="20"/>
      <c r="K610" s="20"/>
      <c r="L610" s="20"/>
      <c r="M610" s="20"/>
    </row>
    <row r="611" spans="1:13" ht="12.75">
      <c r="A611" s="20"/>
      <c r="B611" s="20"/>
      <c r="C611" s="18"/>
      <c r="D611" s="20"/>
      <c r="E611" s="20"/>
      <c r="F611" s="20"/>
      <c r="G611" s="20"/>
      <c r="H611" s="20"/>
      <c r="I611" s="20"/>
      <c r="J611" s="20"/>
      <c r="K611" s="20"/>
      <c r="L611" s="20"/>
      <c r="M611" s="20"/>
    </row>
    <row r="612" spans="1:13" ht="12.75">
      <c r="A612" s="20"/>
      <c r="B612" s="20"/>
      <c r="C612" s="18"/>
      <c r="D612" s="20"/>
      <c r="E612" s="20"/>
      <c r="F612" s="20"/>
      <c r="G612" s="20"/>
      <c r="H612" s="20"/>
      <c r="I612" s="20"/>
      <c r="J612" s="20"/>
      <c r="K612" s="20"/>
      <c r="L612" s="20"/>
      <c r="M612" s="20"/>
    </row>
    <row r="613" spans="1:13" ht="12.75">
      <c r="A613" s="20"/>
      <c r="B613" s="20"/>
      <c r="C613" s="18"/>
      <c r="D613" s="20"/>
      <c r="E613" s="20"/>
      <c r="F613" s="20"/>
      <c r="G613" s="20"/>
      <c r="H613" s="20"/>
      <c r="I613" s="20"/>
      <c r="J613" s="20"/>
      <c r="K613" s="20"/>
      <c r="L613" s="20"/>
      <c r="M613" s="20"/>
    </row>
    <row r="614" spans="1:13" ht="12.75">
      <c r="A614" s="20"/>
      <c r="B614" s="20"/>
      <c r="C614" s="18"/>
      <c r="D614" s="20"/>
      <c r="E614" s="20"/>
      <c r="F614" s="20"/>
      <c r="G614" s="20"/>
      <c r="H614" s="20"/>
      <c r="I614" s="20"/>
      <c r="J614" s="20"/>
      <c r="K614" s="20"/>
      <c r="L614" s="20"/>
      <c r="M614" s="20"/>
    </row>
    <row r="615" spans="1:13" ht="12.75">
      <c r="A615" s="20"/>
      <c r="B615" s="20"/>
      <c r="C615" s="18"/>
      <c r="D615" s="20"/>
      <c r="E615" s="20"/>
      <c r="F615" s="20"/>
      <c r="G615" s="20"/>
      <c r="H615" s="20"/>
      <c r="I615" s="20"/>
      <c r="J615" s="20"/>
      <c r="K615" s="20"/>
      <c r="L615" s="20"/>
      <c r="M615" s="20"/>
    </row>
    <row r="616" spans="1:13" ht="12.75">
      <c r="A616" s="20"/>
      <c r="B616" s="20"/>
      <c r="C616" s="18"/>
      <c r="D616" s="20"/>
      <c r="E616" s="20"/>
      <c r="F616" s="20"/>
      <c r="G616" s="20"/>
      <c r="H616" s="20"/>
      <c r="I616" s="20"/>
      <c r="J616" s="20"/>
      <c r="K616" s="20"/>
      <c r="L616" s="20"/>
      <c r="M616" s="20"/>
    </row>
    <row r="617" spans="1:13" ht="12.75">
      <c r="A617" s="20"/>
      <c r="B617" s="20"/>
      <c r="C617" s="18"/>
      <c r="D617" s="20"/>
      <c r="E617" s="20"/>
      <c r="F617" s="20"/>
      <c r="G617" s="20"/>
      <c r="H617" s="20"/>
      <c r="I617" s="20"/>
      <c r="J617" s="20"/>
      <c r="K617" s="20"/>
      <c r="L617" s="20"/>
      <c r="M617" s="20"/>
    </row>
    <row r="618" spans="1:13" ht="12.75">
      <c r="A618" s="20"/>
      <c r="B618" s="20"/>
      <c r="C618" s="18"/>
      <c r="D618" s="20"/>
      <c r="E618" s="20"/>
      <c r="F618" s="20"/>
      <c r="G618" s="20"/>
      <c r="H618" s="20"/>
      <c r="I618" s="20"/>
      <c r="J618" s="20"/>
      <c r="K618" s="20"/>
      <c r="L618" s="20"/>
      <c r="M618" s="20"/>
    </row>
    <row r="619" spans="1:13" ht="12.75">
      <c r="A619" s="20"/>
      <c r="B619" s="20"/>
      <c r="C619" s="18"/>
      <c r="D619" s="20"/>
      <c r="E619" s="20"/>
      <c r="F619" s="20"/>
      <c r="G619" s="20"/>
      <c r="H619" s="20"/>
      <c r="I619" s="20"/>
      <c r="J619" s="20"/>
      <c r="K619" s="20"/>
      <c r="L619" s="20"/>
      <c r="M619" s="20"/>
    </row>
    <row r="620" spans="1:13" ht="12.75">
      <c r="A620" s="20"/>
      <c r="B620" s="20"/>
      <c r="C620" s="18"/>
      <c r="D620" s="20"/>
      <c r="E620" s="20"/>
      <c r="F620" s="20"/>
      <c r="G620" s="20"/>
      <c r="H620" s="20"/>
      <c r="I620" s="20"/>
      <c r="J620" s="20"/>
      <c r="K620" s="20"/>
      <c r="L620" s="20"/>
      <c r="M620" s="20"/>
    </row>
    <row r="621" spans="1:13" ht="12.75">
      <c r="A621" s="20"/>
      <c r="B621" s="20"/>
      <c r="C621" s="18"/>
      <c r="D621" s="20"/>
      <c r="E621" s="20"/>
      <c r="F621" s="20"/>
      <c r="G621" s="20"/>
      <c r="H621" s="20"/>
      <c r="I621" s="20"/>
      <c r="J621" s="20"/>
      <c r="K621" s="20"/>
      <c r="L621" s="20"/>
      <c r="M621" s="20"/>
    </row>
    <row r="622" spans="1:13" ht="12.75">
      <c r="A622" s="20"/>
      <c r="B622" s="20"/>
      <c r="C622" s="18"/>
      <c r="D622" s="20"/>
      <c r="E622" s="20"/>
      <c r="F622" s="20"/>
      <c r="G622" s="20"/>
      <c r="H622" s="20"/>
      <c r="I622" s="20"/>
      <c r="J622" s="20"/>
      <c r="K622" s="20"/>
      <c r="L622" s="20"/>
      <c r="M622" s="20"/>
    </row>
    <row r="623" spans="1:13" ht="12.75">
      <c r="A623" s="20"/>
      <c r="B623" s="20"/>
      <c r="C623" s="18"/>
      <c r="D623" s="20"/>
      <c r="E623" s="20"/>
      <c r="F623" s="20"/>
      <c r="G623" s="20"/>
      <c r="H623" s="20"/>
      <c r="I623" s="20"/>
      <c r="J623" s="20"/>
      <c r="K623" s="20"/>
      <c r="L623" s="20"/>
      <c r="M623" s="20"/>
    </row>
    <row r="624" spans="1:13" ht="12.75">
      <c r="A624" s="20"/>
      <c r="B624" s="20"/>
      <c r="C624" s="18"/>
      <c r="D624" s="20"/>
      <c r="E624" s="20"/>
      <c r="F624" s="20"/>
      <c r="G624" s="20"/>
      <c r="H624" s="20"/>
      <c r="I624" s="20"/>
      <c r="J624" s="20"/>
      <c r="K624" s="20"/>
      <c r="L624" s="20"/>
      <c r="M624" s="20"/>
    </row>
    <row r="625" spans="1:13" ht="12.75">
      <c r="A625" s="20"/>
      <c r="B625" s="20"/>
      <c r="C625" s="18"/>
      <c r="D625" s="20"/>
      <c r="E625" s="20"/>
      <c r="F625" s="20"/>
      <c r="G625" s="20"/>
      <c r="H625" s="20"/>
      <c r="I625" s="20"/>
      <c r="J625" s="20"/>
      <c r="K625" s="20"/>
      <c r="L625" s="20"/>
      <c r="M625" s="20"/>
    </row>
    <row r="626" spans="1:13" ht="12.75">
      <c r="A626" s="20"/>
      <c r="B626" s="20"/>
      <c r="C626" s="18"/>
      <c r="D626" s="20"/>
      <c r="E626" s="20"/>
      <c r="F626" s="20"/>
      <c r="G626" s="20"/>
      <c r="H626" s="20"/>
      <c r="I626" s="20"/>
      <c r="J626" s="20"/>
      <c r="K626" s="20"/>
      <c r="L626" s="20"/>
      <c r="M626" s="20"/>
    </row>
    <row r="627" spans="1:13" ht="12.75">
      <c r="A627" s="20"/>
      <c r="B627" s="20"/>
      <c r="C627" s="18"/>
      <c r="D627" s="20"/>
      <c r="E627" s="20"/>
      <c r="F627" s="20"/>
      <c r="G627" s="20"/>
      <c r="H627" s="20"/>
      <c r="I627" s="20"/>
      <c r="J627" s="20"/>
      <c r="K627" s="20"/>
      <c r="L627" s="20"/>
      <c r="M627" s="20"/>
    </row>
    <row r="628" spans="1:13" ht="12.75">
      <c r="A628" s="20"/>
      <c r="B628" s="20"/>
      <c r="C628" s="18"/>
      <c r="D628" s="20"/>
      <c r="E628" s="20"/>
      <c r="F628" s="20"/>
      <c r="G628" s="20"/>
      <c r="H628" s="20"/>
      <c r="I628" s="20"/>
      <c r="J628" s="20"/>
      <c r="K628" s="20"/>
      <c r="L628" s="20"/>
      <c r="M628" s="20"/>
    </row>
    <row r="629" spans="1:13" ht="12.75">
      <c r="A629" s="20"/>
      <c r="B629" s="20"/>
      <c r="C629" s="18"/>
      <c r="D629" s="20"/>
      <c r="E629" s="20"/>
      <c r="F629" s="20"/>
      <c r="G629" s="20"/>
      <c r="H629" s="20"/>
      <c r="I629" s="20"/>
      <c r="J629" s="20"/>
      <c r="K629" s="20"/>
      <c r="L629" s="20"/>
      <c r="M629" s="20"/>
    </row>
    <row r="630" spans="1:13" ht="12.75">
      <c r="A630" s="20"/>
      <c r="B630" s="20"/>
      <c r="C630" s="18"/>
      <c r="D630" s="20"/>
      <c r="E630" s="20"/>
      <c r="F630" s="20"/>
      <c r="G630" s="20"/>
      <c r="H630" s="20"/>
      <c r="I630" s="20"/>
      <c r="J630" s="20"/>
      <c r="K630" s="20"/>
      <c r="L630" s="20"/>
      <c r="M630" s="20"/>
    </row>
    <row r="631" spans="1:13" ht="12.75">
      <c r="A631" s="20"/>
      <c r="B631" s="20"/>
      <c r="C631" s="18"/>
      <c r="D631" s="20"/>
      <c r="E631" s="20"/>
      <c r="F631" s="20"/>
      <c r="G631" s="20"/>
      <c r="H631" s="20"/>
      <c r="I631" s="20"/>
      <c r="J631" s="20"/>
      <c r="K631" s="20"/>
      <c r="L631" s="20"/>
      <c r="M631" s="20"/>
    </row>
    <row r="632" spans="1:13" ht="12.75">
      <c r="A632" s="20"/>
      <c r="B632" s="20"/>
      <c r="C632" s="18"/>
      <c r="D632" s="20"/>
      <c r="E632" s="20"/>
      <c r="F632" s="20"/>
      <c r="G632" s="20"/>
      <c r="H632" s="20"/>
      <c r="I632" s="20"/>
      <c r="J632" s="20"/>
      <c r="K632" s="20"/>
      <c r="L632" s="20"/>
      <c r="M632" s="20"/>
    </row>
    <row r="633" spans="1:13" ht="12.75">
      <c r="A633" s="20"/>
      <c r="B633" s="20"/>
      <c r="C633" s="18"/>
      <c r="D633" s="20"/>
      <c r="E633" s="20"/>
      <c r="F633" s="20"/>
      <c r="G633" s="20"/>
      <c r="H633" s="20"/>
      <c r="I633" s="20"/>
      <c r="J633" s="20"/>
      <c r="K633" s="20"/>
      <c r="L633" s="20"/>
      <c r="M633" s="20"/>
    </row>
    <row r="634" spans="1:13" ht="12.75">
      <c r="A634" s="20"/>
      <c r="B634" s="20"/>
      <c r="C634" s="18"/>
      <c r="D634" s="20"/>
      <c r="E634" s="20"/>
      <c r="F634" s="20"/>
      <c r="G634" s="20"/>
      <c r="H634" s="20"/>
      <c r="I634" s="20"/>
      <c r="J634" s="20"/>
      <c r="K634" s="20"/>
      <c r="L634" s="20"/>
      <c r="M634" s="20"/>
    </row>
    <row r="635" spans="1:13" ht="12.75">
      <c r="A635" s="20"/>
      <c r="B635" s="20"/>
      <c r="C635" s="18"/>
      <c r="D635" s="20"/>
      <c r="E635" s="20"/>
      <c r="F635" s="20"/>
      <c r="G635" s="20"/>
      <c r="H635" s="20"/>
      <c r="I635" s="20"/>
      <c r="J635" s="20"/>
      <c r="K635" s="20"/>
      <c r="L635" s="20"/>
      <c r="M635" s="20"/>
    </row>
    <row r="636" spans="1:13" ht="12.75">
      <c r="A636" s="20"/>
      <c r="B636" s="20"/>
      <c r="C636" s="18"/>
      <c r="D636" s="20"/>
      <c r="E636" s="20"/>
      <c r="F636" s="20"/>
      <c r="G636" s="20"/>
      <c r="H636" s="20"/>
      <c r="I636" s="20"/>
      <c r="J636" s="20"/>
      <c r="K636" s="20"/>
      <c r="L636" s="20"/>
      <c r="M636" s="20"/>
    </row>
    <row r="637" spans="1:13" ht="12.75">
      <c r="A637" s="20"/>
      <c r="B637" s="20"/>
      <c r="C637" s="18"/>
      <c r="D637" s="20"/>
      <c r="E637" s="20"/>
      <c r="F637" s="20"/>
      <c r="G637" s="20"/>
      <c r="H637" s="20"/>
      <c r="I637" s="20"/>
      <c r="J637" s="20"/>
      <c r="K637" s="20"/>
      <c r="L637" s="20"/>
      <c r="M637" s="20"/>
    </row>
    <row r="638" spans="1:13" ht="12.75">
      <c r="A638" s="20"/>
      <c r="B638" s="20"/>
      <c r="C638" s="18"/>
      <c r="D638" s="20"/>
      <c r="E638" s="20"/>
      <c r="F638" s="20"/>
      <c r="G638" s="20"/>
      <c r="H638" s="20"/>
      <c r="I638" s="20"/>
      <c r="J638" s="20"/>
      <c r="K638" s="20"/>
      <c r="L638" s="20"/>
      <c r="M638" s="20"/>
    </row>
    <row r="639" spans="1:13" ht="12.75">
      <c r="A639" s="20"/>
      <c r="B639" s="20"/>
      <c r="C639" s="18"/>
      <c r="D639" s="20"/>
      <c r="E639" s="20"/>
      <c r="F639" s="20"/>
      <c r="G639" s="20"/>
      <c r="H639" s="20"/>
      <c r="I639" s="20"/>
      <c r="J639" s="20"/>
      <c r="K639" s="20"/>
      <c r="L639" s="20"/>
      <c r="M639" s="20"/>
    </row>
    <row r="640" spans="1:13" ht="12.75">
      <c r="A640" s="20"/>
      <c r="B640" s="20"/>
      <c r="C640" s="18"/>
      <c r="D640" s="20"/>
      <c r="E640" s="20"/>
      <c r="F640" s="20"/>
      <c r="G640" s="20"/>
      <c r="H640" s="20"/>
      <c r="I640" s="20"/>
      <c r="J640" s="20"/>
      <c r="K640" s="20"/>
      <c r="L640" s="20"/>
      <c r="M640" s="20"/>
    </row>
    <row r="641" spans="1:13" ht="12.75">
      <c r="A641" s="20"/>
      <c r="B641" s="20"/>
      <c r="C641" s="18"/>
      <c r="D641" s="20"/>
      <c r="E641" s="20"/>
      <c r="F641" s="20"/>
      <c r="G641" s="20"/>
      <c r="H641" s="20"/>
      <c r="I641" s="20"/>
      <c r="J641" s="20"/>
      <c r="K641" s="20"/>
      <c r="L641" s="20"/>
      <c r="M641" s="20"/>
    </row>
    <row r="642" spans="1:13" ht="12.75">
      <c r="A642" s="20"/>
      <c r="B642" s="20"/>
      <c r="C642" s="18"/>
      <c r="D642" s="20"/>
      <c r="E642" s="20"/>
      <c r="F642" s="20"/>
      <c r="G642" s="20"/>
      <c r="H642" s="20"/>
      <c r="I642" s="20"/>
      <c r="J642" s="20"/>
      <c r="K642" s="20"/>
      <c r="L642" s="20"/>
      <c r="M642" s="20"/>
    </row>
    <row r="643" spans="1:13" ht="12.75">
      <c r="A643" s="20"/>
      <c r="B643" s="20"/>
      <c r="C643" s="18"/>
      <c r="D643" s="20"/>
      <c r="E643" s="20"/>
      <c r="F643" s="20"/>
      <c r="G643" s="20"/>
      <c r="H643" s="20"/>
      <c r="I643" s="20"/>
      <c r="J643" s="20"/>
      <c r="K643" s="20"/>
      <c r="L643" s="20"/>
      <c r="M643" s="20"/>
    </row>
    <row r="644" spans="1:13" ht="12.75">
      <c r="A644" s="20"/>
      <c r="B644" s="20"/>
      <c r="C644" s="18"/>
      <c r="D644" s="20"/>
      <c r="E644" s="20"/>
      <c r="F644" s="20"/>
      <c r="G644" s="20"/>
      <c r="H644" s="20"/>
      <c r="I644" s="20"/>
      <c r="J644" s="20"/>
      <c r="K644" s="20"/>
      <c r="L644" s="20"/>
      <c r="M644" s="20"/>
    </row>
    <row r="645" spans="1:13" ht="12.75">
      <c r="A645" s="20"/>
      <c r="B645" s="20"/>
      <c r="C645" s="18"/>
      <c r="D645" s="20"/>
      <c r="E645" s="20"/>
      <c r="F645" s="20"/>
      <c r="G645" s="20"/>
      <c r="H645" s="20"/>
      <c r="I645" s="20"/>
      <c r="J645" s="20"/>
      <c r="K645" s="20"/>
      <c r="L645" s="20"/>
      <c r="M645" s="20"/>
    </row>
    <row r="646" spans="1:13" ht="12.75">
      <c r="A646" s="20"/>
      <c r="B646" s="20"/>
      <c r="C646" s="18"/>
      <c r="D646" s="20"/>
      <c r="E646" s="20"/>
      <c r="F646" s="20"/>
      <c r="G646" s="20"/>
      <c r="H646" s="20"/>
      <c r="I646" s="20"/>
      <c r="J646" s="20"/>
      <c r="K646" s="20"/>
      <c r="L646" s="20"/>
      <c r="M646" s="20"/>
    </row>
    <row r="647" spans="1:13" ht="12.75">
      <c r="A647" s="20"/>
      <c r="B647" s="20"/>
      <c r="C647" s="18"/>
      <c r="D647" s="20"/>
      <c r="E647" s="20"/>
      <c r="F647" s="20"/>
      <c r="G647" s="20"/>
      <c r="H647" s="20"/>
      <c r="I647" s="20"/>
      <c r="J647" s="20"/>
      <c r="K647" s="20"/>
      <c r="L647" s="20"/>
      <c r="M647" s="20"/>
    </row>
    <row r="648" spans="1:13" ht="12.75">
      <c r="A648" s="20"/>
      <c r="B648" s="20"/>
      <c r="C648" s="18"/>
      <c r="D648" s="20"/>
      <c r="E648" s="20"/>
      <c r="F648" s="20"/>
      <c r="G648" s="20"/>
      <c r="H648" s="20"/>
      <c r="I648" s="20"/>
      <c r="J648" s="20"/>
      <c r="K648" s="20"/>
      <c r="L648" s="20"/>
      <c r="M648" s="20"/>
    </row>
    <row r="649" spans="1:13" ht="12.75">
      <c r="A649" s="20"/>
      <c r="B649" s="20"/>
      <c r="C649" s="18"/>
      <c r="D649" s="20"/>
      <c r="E649" s="20"/>
      <c r="F649" s="20"/>
      <c r="G649" s="20"/>
      <c r="H649" s="20"/>
      <c r="I649" s="20"/>
      <c r="J649" s="20"/>
      <c r="K649" s="20"/>
      <c r="L649" s="20"/>
      <c r="M649" s="20"/>
    </row>
    <row r="650" spans="1:13" ht="12.75">
      <c r="A650" s="20"/>
      <c r="B650" s="20"/>
      <c r="C650" s="18"/>
      <c r="D650" s="20"/>
      <c r="E650" s="20"/>
      <c r="F650" s="20"/>
      <c r="G650" s="20"/>
      <c r="H650" s="20"/>
      <c r="I650" s="20"/>
      <c r="J650" s="20"/>
      <c r="K650" s="20"/>
      <c r="L650" s="20"/>
      <c r="M650" s="20"/>
    </row>
    <row r="651" spans="1:13" ht="12.75">
      <c r="A651" s="20"/>
      <c r="B651" s="20"/>
      <c r="C651" s="18"/>
      <c r="D651" s="20"/>
      <c r="E651" s="20"/>
      <c r="F651" s="20"/>
      <c r="G651" s="20"/>
      <c r="H651" s="20"/>
      <c r="I651" s="20"/>
      <c r="J651" s="20"/>
      <c r="K651" s="20"/>
      <c r="L651" s="20"/>
      <c r="M651" s="20"/>
    </row>
    <row r="652" spans="1:13" ht="12.75">
      <c r="A652" s="20"/>
      <c r="B652" s="20"/>
      <c r="C652" s="18"/>
      <c r="D652" s="20"/>
      <c r="E652" s="20"/>
      <c r="F652" s="20"/>
      <c r="G652" s="20"/>
      <c r="H652" s="20"/>
      <c r="I652" s="20"/>
      <c r="J652" s="20"/>
      <c r="K652" s="20"/>
      <c r="L652" s="20"/>
      <c r="M652" s="20"/>
    </row>
    <row r="653" spans="1:13" ht="12.75">
      <c r="A653" s="20"/>
      <c r="B653" s="20"/>
      <c r="C653" s="18"/>
      <c r="D653" s="20"/>
      <c r="E653" s="20"/>
      <c r="F653" s="20"/>
      <c r="G653" s="20"/>
      <c r="H653" s="20"/>
      <c r="I653" s="20"/>
      <c r="J653" s="20"/>
      <c r="K653" s="20"/>
      <c r="L653" s="20"/>
      <c r="M653" s="20"/>
    </row>
    <row r="654" spans="1:13" ht="12.75">
      <c r="A654" s="20"/>
      <c r="B654" s="20"/>
      <c r="C654" s="18"/>
      <c r="D654" s="20"/>
      <c r="E654" s="20"/>
      <c r="F654" s="20"/>
      <c r="G654" s="20"/>
      <c r="H654" s="20"/>
      <c r="I654" s="20"/>
      <c r="J654" s="20"/>
      <c r="K654" s="20"/>
      <c r="L654" s="20"/>
      <c r="M654" s="20"/>
    </row>
    <row r="655" spans="1:13" ht="12.75">
      <c r="A655" s="20"/>
      <c r="B655" s="20"/>
      <c r="C655" s="18"/>
      <c r="D655" s="20"/>
      <c r="E655" s="20"/>
      <c r="F655" s="20"/>
      <c r="G655" s="20"/>
      <c r="H655" s="20"/>
      <c r="I655" s="20"/>
      <c r="J655" s="20"/>
      <c r="K655" s="20"/>
      <c r="L655" s="20"/>
      <c r="M655" s="20"/>
    </row>
    <row r="656" spans="1:13" ht="12.75">
      <c r="A656" s="20"/>
      <c r="B656" s="20"/>
      <c r="C656" s="18"/>
      <c r="D656" s="20"/>
      <c r="E656" s="20"/>
      <c r="F656" s="20"/>
      <c r="G656" s="20"/>
      <c r="H656" s="20"/>
      <c r="I656" s="20"/>
      <c r="J656" s="20"/>
      <c r="K656" s="20"/>
      <c r="L656" s="20"/>
      <c r="M656" s="20"/>
    </row>
    <row r="657" spans="1:13" ht="12.75">
      <c r="A657" s="20"/>
      <c r="B657" s="20"/>
      <c r="C657" s="18"/>
      <c r="D657" s="20"/>
      <c r="E657" s="20"/>
      <c r="F657" s="20"/>
      <c r="G657" s="20"/>
      <c r="H657" s="20"/>
      <c r="I657" s="20"/>
      <c r="J657" s="20"/>
      <c r="K657" s="20"/>
      <c r="L657" s="20"/>
      <c r="M657" s="20"/>
    </row>
    <row r="658" spans="1:13" ht="12.75">
      <c r="A658" s="20"/>
      <c r="B658" s="20"/>
      <c r="C658" s="18"/>
      <c r="D658" s="20"/>
      <c r="E658" s="20"/>
      <c r="F658" s="20"/>
      <c r="G658" s="20"/>
      <c r="H658" s="20"/>
      <c r="I658" s="20"/>
      <c r="J658" s="20"/>
      <c r="K658" s="20"/>
      <c r="L658" s="20"/>
      <c r="M658" s="20"/>
    </row>
    <row r="659" spans="1:13" ht="12.75">
      <c r="A659" s="20"/>
      <c r="B659" s="20"/>
      <c r="C659" s="18"/>
      <c r="D659" s="20"/>
      <c r="E659" s="20"/>
      <c r="F659" s="20"/>
      <c r="G659" s="20"/>
      <c r="H659" s="20"/>
      <c r="I659" s="20"/>
      <c r="J659" s="20"/>
      <c r="K659" s="20"/>
      <c r="L659" s="20"/>
      <c r="M659" s="20"/>
    </row>
    <row r="660" spans="1:13" ht="12.75">
      <c r="A660" s="20"/>
      <c r="B660" s="20"/>
      <c r="C660" s="18"/>
      <c r="D660" s="20"/>
      <c r="E660" s="20"/>
      <c r="F660" s="20"/>
      <c r="G660" s="20"/>
      <c r="H660" s="20"/>
      <c r="I660" s="20"/>
      <c r="J660" s="20"/>
      <c r="K660" s="20"/>
      <c r="L660" s="20"/>
      <c r="M660" s="20"/>
    </row>
    <row r="661" spans="1:13" ht="12.75">
      <c r="A661" s="20"/>
      <c r="B661" s="20"/>
      <c r="C661" s="18"/>
      <c r="D661" s="20"/>
      <c r="E661" s="20"/>
      <c r="F661" s="20"/>
      <c r="G661" s="20"/>
      <c r="H661" s="20"/>
      <c r="I661" s="20"/>
      <c r="J661" s="20"/>
      <c r="K661" s="20"/>
      <c r="L661" s="20"/>
      <c r="M661" s="20"/>
    </row>
    <row r="662" spans="1:13" ht="12.75">
      <c r="A662" s="20"/>
      <c r="B662" s="20"/>
      <c r="C662" s="18"/>
      <c r="D662" s="20"/>
      <c r="E662" s="20"/>
      <c r="F662" s="20"/>
      <c r="G662" s="20"/>
      <c r="H662" s="20"/>
      <c r="I662" s="20"/>
      <c r="J662" s="20"/>
      <c r="K662" s="20"/>
      <c r="L662" s="20"/>
      <c r="M662" s="20"/>
    </row>
    <row r="663" spans="1:13" ht="12.75">
      <c r="A663" s="20"/>
      <c r="B663" s="20"/>
      <c r="C663" s="18"/>
      <c r="D663" s="20"/>
      <c r="E663" s="20"/>
      <c r="F663" s="20"/>
      <c r="G663" s="20"/>
      <c r="H663" s="20"/>
      <c r="I663" s="20"/>
      <c r="J663" s="20"/>
      <c r="K663" s="20"/>
      <c r="L663" s="20"/>
      <c r="M663" s="20"/>
    </row>
    <row r="664" spans="1:13" ht="12.75">
      <c r="A664" s="20"/>
      <c r="B664" s="20"/>
      <c r="C664" s="18"/>
      <c r="D664" s="20"/>
      <c r="E664" s="20"/>
      <c r="F664" s="20"/>
      <c r="G664" s="20"/>
      <c r="H664" s="20"/>
      <c r="I664" s="20"/>
      <c r="J664" s="20"/>
      <c r="K664" s="20"/>
      <c r="L664" s="20"/>
      <c r="M664" s="20"/>
    </row>
    <row r="665" spans="1:13" ht="12.75">
      <c r="A665" s="20"/>
      <c r="B665" s="20"/>
      <c r="C665" s="18"/>
      <c r="D665" s="20"/>
      <c r="E665" s="20"/>
      <c r="F665" s="20"/>
      <c r="G665" s="20"/>
      <c r="H665" s="20"/>
      <c r="I665" s="20"/>
      <c r="J665" s="20"/>
      <c r="K665" s="20"/>
      <c r="L665" s="20"/>
      <c r="M665" s="20"/>
    </row>
    <row r="666" spans="1:13" ht="12.75">
      <c r="A666" s="20"/>
      <c r="B666" s="20"/>
      <c r="C666" s="18"/>
      <c r="D666" s="20"/>
      <c r="E666" s="20"/>
      <c r="F666" s="20"/>
      <c r="G666" s="20"/>
      <c r="H666" s="20"/>
      <c r="I666" s="20"/>
      <c r="J666" s="20"/>
      <c r="K666" s="20"/>
      <c r="L666" s="20"/>
      <c r="M666" s="20"/>
    </row>
    <row r="667" spans="1:13" ht="12.75">
      <c r="A667" s="20"/>
      <c r="B667" s="20"/>
      <c r="C667" s="18"/>
      <c r="D667" s="20"/>
      <c r="E667" s="20"/>
      <c r="F667" s="20"/>
      <c r="G667" s="20"/>
      <c r="H667" s="20"/>
      <c r="I667" s="20"/>
      <c r="J667" s="20"/>
      <c r="K667" s="20"/>
      <c r="L667" s="20"/>
      <c r="M667" s="20"/>
    </row>
    <row r="668" spans="1:13" ht="12.75">
      <c r="A668" s="20"/>
      <c r="B668" s="20"/>
      <c r="C668" s="18"/>
      <c r="D668" s="20"/>
      <c r="E668" s="20"/>
      <c r="F668" s="20"/>
      <c r="G668" s="20"/>
      <c r="H668" s="20"/>
      <c r="I668" s="20"/>
      <c r="J668" s="20"/>
      <c r="K668" s="20"/>
      <c r="L668" s="20"/>
      <c r="M668" s="20"/>
    </row>
    <row r="669" spans="1:13" ht="12.75">
      <c r="A669" s="20"/>
      <c r="B669" s="20"/>
      <c r="C669" s="18"/>
      <c r="D669" s="20"/>
      <c r="E669" s="20"/>
      <c r="F669" s="20"/>
      <c r="G669" s="20"/>
      <c r="H669" s="20"/>
      <c r="I669" s="20"/>
      <c r="J669" s="20"/>
      <c r="K669" s="20"/>
      <c r="L669" s="20"/>
      <c r="M669" s="20"/>
    </row>
    <row r="670" spans="1:13" ht="12.75">
      <c r="A670" s="20"/>
      <c r="B670" s="20"/>
      <c r="C670" s="18"/>
      <c r="D670" s="20"/>
      <c r="E670" s="20"/>
      <c r="F670" s="20"/>
      <c r="G670" s="20"/>
      <c r="H670" s="20"/>
      <c r="I670" s="20"/>
      <c r="J670" s="20"/>
      <c r="K670" s="20"/>
      <c r="L670" s="20"/>
      <c r="M670" s="20"/>
    </row>
    <row r="671" spans="1:13" ht="12.75">
      <c r="A671" s="20"/>
      <c r="B671" s="20"/>
      <c r="C671" s="18"/>
      <c r="D671" s="20"/>
      <c r="E671" s="20"/>
      <c r="F671" s="20"/>
      <c r="G671" s="20"/>
      <c r="H671" s="20"/>
      <c r="I671" s="20"/>
      <c r="J671" s="20"/>
      <c r="K671" s="20"/>
      <c r="L671" s="20"/>
      <c r="M671" s="20"/>
    </row>
    <row r="672" spans="1:13" ht="12.75">
      <c r="A672" s="20"/>
      <c r="B672" s="20"/>
      <c r="C672" s="18"/>
      <c r="D672" s="20"/>
      <c r="E672" s="20"/>
      <c r="F672" s="20"/>
      <c r="G672" s="20"/>
      <c r="H672" s="20"/>
      <c r="I672" s="20"/>
      <c r="J672" s="20"/>
      <c r="K672" s="20"/>
      <c r="L672" s="20"/>
      <c r="M672" s="20"/>
    </row>
    <row r="673" spans="1:13" ht="12.75">
      <c r="A673" s="20"/>
      <c r="B673" s="20"/>
      <c r="C673" s="18"/>
      <c r="D673" s="20"/>
      <c r="E673" s="20"/>
      <c r="F673" s="20"/>
      <c r="G673" s="20"/>
      <c r="H673" s="20"/>
      <c r="I673" s="20"/>
      <c r="J673" s="20"/>
      <c r="K673" s="20"/>
      <c r="L673" s="20"/>
      <c r="M673" s="20"/>
    </row>
    <row r="674" spans="1:13" ht="12.75">
      <c r="A674" s="20"/>
      <c r="B674" s="20"/>
      <c r="C674" s="18"/>
      <c r="D674" s="20"/>
      <c r="E674" s="20"/>
      <c r="F674" s="20"/>
      <c r="G674" s="20"/>
      <c r="H674" s="20"/>
      <c r="I674" s="20"/>
      <c r="J674" s="20"/>
      <c r="K674" s="20"/>
      <c r="L674" s="20"/>
      <c r="M674" s="20"/>
    </row>
    <row r="675" spans="1:13" ht="12.75">
      <c r="A675" s="20"/>
      <c r="B675" s="20"/>
      <c r="C675" s="18"/>
      <c r="D675" s="20"/>
      <c r="E675" s="20"/>
      <c r="F675" s="20"/>
      <c r="G675" s="20"/>
      <c r="H675" s="20"/>
      <c r="I675" s="20"/>
      <c r="J675" s="20"/>
      <c r="K675" s="20"/>
      <c r="L675" s="20"/>
      <c r="M675" s="20"/>
    </row>
    <row r="676" spans="1:13" ht="12.75">
      <c r="A676" s="20"/>
      <c r="B676" s="20"/>
      <c r="C676" s="18"/>
      <c r="D676" s="20"/>
      <c r="E676" s="20"/>
      <c r="F676" s="20"/>
      <c r="G676" s="20"/>
      <c r="H676" s="20"/>
      <c r="I676" s="20"/>
      <c r="J676" s="20"/>
      <c r="K676" s="20"/>
      <c r="L676" s="20"/>
      <c r="M676" s="20"/>
    </row>
    <row r="677" spans="1:13" ht="12.75">
      <c r="A677" s="20"/>
      <c r="B677" s="20"/>
      <c r="C677" s="18"/>
      <c r="D677" s="20"/>
      <c r="E677" s="20"/>
      <c r="F677" s="20"/>
      <c r="G677" s="20"/>
      <c r="H677" s="20"/>
      <c r="I677" s="20"/>
      <c r="J677" s="20"/>
      <c r="K677" s="20"/>
      <c r="L677" s="20"/>
      <c r="M677" s="20"/>
    </row>
    <row r="678" spans="1:13" ht="12.75">
      <c r="A678" s="20"/>
      <c r="B678" s="20"/>
      <c r="C678" s="18"/>
      <c r="D678" s="20"/>
      <c r="E678" s="20"/>
      <c r="F678" s="20"/>
      <c r="G678" s="20"/>
      <c r="H678" s="20"/>
      <c r="I678" s="20"/>
      <c r="J678" s="20"/>
      <c r="K678" s="20"/>
      <c r="L678" s="20"/>
      <c r="M678" s="20"/>
    </row>
    <row r="679" spans="1:13" ht="12.75">
      <c r="A679" s="20"/>
      <c r="B679" s="20"/>
      <c r="C679" s="18"/>
      <c r="D679" s="20"/>
      <c r="E679" s="20"/>
      <c r="F679" s="20"/>
      <c r="G679" s="20"/>
      <c r="H679" s="20"/>
      <c r="I679" s="20"/>
      <c r="J679" s="20"/>
      <c r="K679" s="20"/>
      <c r="L679" s="20"/>
      <c r="M679" s="20"/>
    </row>
    <row r="680" spans="1:13" ht="12.75">
      <c r="A680" s="20"/>
      <c r="B680" s="20"/>
      <c r="C680" s="18"/>
      <c r="D680" s="20"/>
      <c r="E680" s="20"/>
      <c r="F680" s="20"/>
      <c r="G680" s="20"/>
      <c r="H680" s="20"/>
      <c r="I680" s="20"/>
      <c r="J680" s="20"/>
      <c r="K680" s="20"/>
      <c r="L680" s="20"/>
      <c r="M680" s="20"/>
    </row>
    <row r="681" spans="1:13" ht="12.75">
      <c r="A681" s="20"/>
      <c r="B681" s="20"/>
      <c r="C681" s="18"/>
      <c r="D681" s="20"/>
      <c r="E681" s="20"/>
      <c r="F681" s="20"/>
      <c r="G681" s="20"/>
      <c r="H681" s="20"/>
      <c r="I681" s="20"/>
      <c r="J681" s="20"/>
      <c r="K681" s="20"/>
      <c r="L681" s="20"/>
      <c r="M681" s="20"/>
    </row>
    <row r="682" spans="1:13" ht="12.75">
      <c r="A682" s="20"/>
      <c r="B682" s="20"/>
      <c r="C682" s="18"/>
      <c r="D682" s="20"/>
      <c r="E682" s="20"/>
      <c r="F682" s="20"/>
      <c r="G682" s="20"/>
      <c r="H682" s="20"/>
      <c r="I682" s="20"/>
      <c r="J682" s="20"/>
      <c r="K682" s="20"/>
      <c r="L682" s="20"/>
      <c r="M682" s="20"/>
    </row>
    <row r="683" spans="1:13" ht="12.75">
      <c r="A683" s="20"/>
      <c r="B683" s="20"/>
      <c r="C683" s="18"/>
      <c r="D683" s="20"/>
      <c r="E683" s="20"/>
      <c r="F683" s="20"/>
      <c r="G683" s="20"/>
      <c r="H683" s="20"/>
      <c r="I683" s="20"/>
      <c r="J683" s="20"/>
      <c r="K683" s="20"/>
      <c r="L683" s="20"/>
      <c r="M683" s="20"/>
    </row>
    <row r="684" spans="1:13" ht="12.75">
      <c r="A684" s="20"/>
      <c r="B684" s="20"/>
      <c r="C684" s="18"/>
      <c r="D684" s="20"/>
      <c r="E684" s="20"/>
      <c r="F684" s="20"/>
      <c r="G684" s="20"/>
      <c r="H684" s="20"/>
      <c r="I684" s="20"/>
      <c r="J684" s="20"/>
      <c r="K684" s="20"/>
      <c r="L684" s="20"/>
      <c r="M684" s="20"/>
    </row>
    <row r="685" spans="1:13" ht="12.75">
      <c r="A685" s="20"/>
      <c r="B685" s="20"/>
      <c r="C685" s="18"/>
      <c r="D685" s="20"/>
      <c r="E685" s="20"/>
      <c r="F685" s="20"/>
      <c r="G685" s="20"/>
      <c r="H685" s="20"/>
      <c r="I685" s="20"/>
      <c r="J685" s="20"/>
      <c r="K685" s="20"/>
      <c r="L685" s="20"/>
      <c r="M685" s="20"/>
    </row>
    <row r="686" spans="1:13" ht="12.75">
      <c r="A686" s="20"/>
      <c r="B686" s="20"/>
      <c r="C686" s="18"/>
      <c r="D686" s="20"/>
      <c r="E686" s="20"/>
      <c r="F686" s="20"/>
      <c r="G686" s="20"/>
      <c r="H686" s="20"/>
      <c r="I686" s="20"/>
      <c r="J686" s="20"/>
      <c r="K686" s="20"/>
      <c r="L686" s="20"/>
      <c r="M686" s="20"/>
    </row>
    <row r="687" spans="1:13" ht="12.75">
      <c r="A687" s="20"/>
      <c r="B687" s="20"/>
      <c r="C687" s="18"/>
      <c r="D687" s="20"/>
      <c r="E687" s="20"/>
      <c r="F687" s="20"/>
      <c r="G687" s="20"/>
      <c r="H687" s="20"/>
      <c r="I687" s="20"/>
      <c r="J687" s="20"/>
      <c r="K687" s="20"/>
      <c r="L687" s="20"/>
      <c r="M687" s="20"/>
    </row>
    <row r="688" spans="1:13" ht="12.75">
      <c r="A688" s="20"/>
      <c r="B688" s="20"/>
      <c r="C688" s="18"/>
      <c r="D688" s="20"/>
      <c r="E688" s="20"/>
      <c r="F688" s="20"/>
      <c r="G688" s="20"/>
      <c r="H688" s="20"/>
      <c r="I688" s="20"/>
      <c r="J688" s="20"/>
      <c r="K688" s="20"/>
      <c r="L688" s="20"/>
      <c r="M688" s="20"/>
    </row>
    <row r="689" spans="1:13" ht="12.75">
      <c r="A689" s="20"/>
      <c r="B689" s="20"/>
      <c r="C689" s="18"/>
      <c r="D689" s="20"/>
      <c r="E689" s="20"/>
      <c r="F689" s="20"/>
      <c r="G689" s="20"/>
      <c r="H689" s="20"/>
      <c r="I689" s="20"/>
      <c r="J689" s="20"/>
      <c r="K689" s="20"/>
      <c r="L689" s="20"/>
      <c r="M689" s="20"/>
    </row>
    <row r="690" spans="1:13" ht="12.75">
      <c r="A690" s="20"/>
      <c r="B690" s="20"/>
      <c r="C690" s="18"/>
      <c r="D690" s="20"/>
      <c r="E690" s="20"/>
      <c r="F690" s="20"/>
      <c r="G690" s="20"/>
      <c r="H690" s="20"/>
      <c r="I690" s="20"/>
      <c r="J690" s="20"/>
      <c r="K690" s="20"/>
      <c r="L690" s="20"/>
      <c r="M690" s="20"/>
    </row>
    <row r="691" spans="1:13" ht="12.75">
      <c r="A691" s="20"/>
      <c r="B691" s="20"/>
      <c r="C691" s="18"/>
      <c r="D691" s="20"/>
      <c r="E691" s="20"/>
      <c r="F691" s="20"/>
      <c r="G691" s="20"/>
      <c r="H691" s="20"/>
      <c r="I691" s="20"/>
      <c r="J691" s="20"/>
      <c r="K691" s="20"/>
      <c r="L691" s="20"/>
      <c r="M691" s="20"/>
    </row>
    <row r="692" spans="1:13" ht="12.75">
      <c r="A692" s="20"/>
      <c r="B692" s="20"/>
      <c r="C692" s="18"/>
      <c r="D692" s="20"/>
      <c r="E692" s="20"/>
      <c r="F692" s="20"/>
      <c r="G692" s="20"/>
      <c r="H692" s="20"/>
      <c r="I692" s="20"/>
      <c r="J692" s="20"/>
      <c r="K692" s="20"/>
      <c r="L692" s="20"/>
      <c r="M692" s="20"/>
    </row>
    <row r="693" spans="1:13" ht="12.75">
      <c r="A693" s="20"/>
      <c r="B693" s="20"/>
      <c r="C693" s="18"/>
      <c r="D693" s="20"/>
      <c r="E693" s="20"/>
      <c r="F693" s="20"/>
      <c r="G693" s="20"/>
      <c r="H693" s="20"/>
      <c r="I693" s="20"/>
      <c r="J693" s="20"/>
      <c r="K693" s="20"/>
      <c r="L693" s="20"/>
      <c r="M693" s="20"/>
    </row>
    <row r="694" spans="1:13" ht="12.75">
      <c r="A694" s="20"/>
      <c r="B694" s="20"/>
      <c r="C694" s="18"/>
      <c r="D694" s="20"/>
      <c r="E694" s="20"/>
      <c r="F694" s="20"/>
      <c r="G694" s="20"/>
      <c r="H694" s="20"/>
      <c r="I694" s="20"/>
      <c r="J694" s="20"/>
      <c r="K694" s="20"/>
      <c r="L694" s="20"/>
      <c r="M694" s="20"/>
    </row>
    <row r="695" spans="1:13" ht="12.75">
      <c r="A695" s="20"/>
      <c r="B695" s="20"/>
      <c r="C695" s="18"/>
      <c r="D695" s="20"/>
      <c r="E695" s="20"/>
      <c r="F695" s="20"/>
      <c r="G695" s="20"/>
      <c r="H695" s="20"/>
      <c r="I695" s="20"/>
      <c r="J695" s="20"/>
      <c r="K695" s="20"/>
      <c r="L695" s="20"/>
      <c r="M695" s="20"/>
    </row>
    <row r="696" spans="1:13" ht="12.75">
      <c r="A696" s="20"/>
      <c r="B696" s="20"/>
      <c r="C696" s="18"/>
      <c r="D696" s="20"/>
      <c r="E696" s="20"/>
      <c r="F696" s="20"/>
      <c r="G696" s="20"/>
      <c r="H696" s="20"/>
      <c r="I696" s="20"/>
      <c r="J696" s="20"/>
      <c r="K696" s="20"/>
      <c r="L696" s="20"/>
      <c r="M696" s="20"/>
    </row>
    <row r="697" spans="1:13" ht="12.75">
      <c r="A697" s="20"/>
      <c r="B697" s="20"/>
      <c r="C697" s="18"/>
      <c r="D697" s="20"/>
      <c r="E697" s="20"/>
      <c r="F697" s="20"/>
      <c r="G697" s="20"/>
      <c r="H697" s="20"/>
      <c r="I697" s="20"/>
      <c r="J697" s="20"/>
      <c r="K697" s="20"/>
      <c r="L697" s="20"/>
      <c r="M697" s="20"/>
    </row>
    <row r="698" spans="1:13" ht="12.75">
      <c r="A698" s="20"/>
      <c r="B698" s="20"/>
      <c r="C698" s="18"/>
      <c r="D698" s="20"/>
      <c r="E698" s="20"/>
      <c r="F698" s="20"/>
      <c r="G698" s="20"/>
      <c r="H698" s="20"/>
      <c r="I698" s="20"/>
      <c r="J698" s="20"/>
      <c r="K698" s="20"/>
      <c r="L698" s="20"/>
      <c r="M698" s="20"/>
    </row>
    <row r="699" spans="1:13" ht="12.75">
      <c r="A699" s="20"/>
      <c r="B699" s="20"/>
      <c r="C699" s="18"/>
      <c r="D699" s="20"/>
      <c r="E699" s="20"/>
      <c r="F699" s="20"/>
      <c r="G699" s="20"/>
      <c r="H699" s="20"/>
      <c r="I699" s="20"/>
      <c r="J699" s="20"/>
      <c r="K699" s="20"/>
      <c r="L699" s="20"/>
      <c r="M699" s="20"/>
    </row>
    <row r="700" spans="1:13" ht="12.75">
      <c r="A700" s="20"/>
      <c r="B700" s="20"/>
      <c r="C700" s="18"/>
      <c r="D700" s="20"/>
      <c r="E700" s="20"/>
      <c r="F700" s="20"/>
      <c r="G700" s="20"/>
      <c r="H700" s="20"/>
      <c r="I700" s="20"/>
      <c r="J700" s="20"/>
      <c r="K700" s="20"/>
      <c r="L700" s="20"/>
      <c r="M700" s="20"/>
    </row>
    <row r="701" spans="1:13" ht="12.75">
      <c r="A701" s="20"/>
      <c r="B701" s="20"/>
      <c r="C701" s="18"/>
      <c r="D701" s="20"/>
      <c r="E701" s="20"/>
      <c r="F701" s="20"/>
      <c r="G701" s="20"/>
      <c r="H701" s="20"/>
      <c r="I701" s="20"/>
      <c r="J701" s="20"/>
      <c r="K701" s="20"/>
      <c r="L701" s="20"/>
      <c r="M701" s="20"/>
    </row>
    <row r="702" spans="1:13" ht="12.75">
      <c r="A702" s="20"/>
      <c r="B702" s="20"/>
      <c r="C702" s="18"/>
      <c r="D702" s="20"/>
      <c r="E702" s="20"/>
      <c r="F702" s="20"/>
      <c r="G702" s="20"/>
      <c r="H702" s="20"/>
      <c r="I702" s="20"/>
      <c r="J702" s="20"/>
      <c r="K702" s="20"/>
      <c r="L702" s="20"/>
      <c r="M702" s="20"/>
    </row>
    <row r="703" spans="1:13" ht="12.75">
      <c r="A703" s="20"/>
      <c r="B703" s="20"/>
      <c r="C703" s="18"/>
      <c r="D703" s="20"/>
      <c r="E703" s="20"/>
      <c r="F703" s="20"/>
      <c r="G703" s="20"/>
      <c r="H703" s="20"/>
      <c r="I703" s="20"/>
      <c r="J703" s="20"/>
      <c r="K703" s="20"/>
      <c r="L703" s="20"/>
      <c r="M703" s="20"/>
    </row>
    <row r="704" spans="1:13" ht="12.75">
      <c r="A704" s="20"/>
      <c r="B704" s="20"/>
      <c r="C704" s="18"/>
      <c r="D704" s="20"/>
      <c r="E704" s="20"/>
      <c r="F704" s="20"/>
      <c r="G704" s="20"/>
      <c r="H704" s="20"/>
      <c r="I704" s="20"/>
      <c r="J704" s="20"/>
      <c r="K704" s="20"/>
      <c r="L704" s="20"/>
      <c r="M704" s="20"/>
    </row>
    <row r="705" spans="1:13" ht="12.75">
      <c r="A705" s="20"/>
      <c r="B705" s="20"/>
      <c r="C705" s="18"/>
      <c r="D705" s="20"/>
      <c r="E705" s="20"/>
      <c r="F705" s="20"/>
      <c r="G705" s="20"/>
      <c r="H705" s="20"/>
      <c r="I705" s="20"/>
      <c r="J705" s="20"/>
      <c r="K705" s="20"/>
      <c r="L705" s="20"/>
      <c r="M705" s="20"/>
    </row>
    <row r="706" spans="1:13" ht="12.75">
      <c r="A706" s="20"/>
      <c r="B706" s="20"/>
      <c r="C706" s="18"/>
      <c r="D706" s="20"/>
      <c r="E706" s="20"/>
      <c r="F706" s="20"/>
      <c r="G706" s="20"/>
      <c r="H706" s="20"/>
      <c r="I706" s="20"/>
      <c r="J706" s="20"/>
      <c r="K706" s="20"/>
      <c r="L706" s="20"/>
      <c r="M706" s="20"/>
    </row>
    <row r="707" spans="1:13" ht="12.75">
      <c r="A707" s="20"/>
      <c r="B707" s="20"/>
      <c r="C707" s="18"/>
      <c r="D707" s="20"/>
      <c r="E707" s="20"/>
      <c r="F707" s="20"/>
      <c r="G707" s="20"/>
      <c r="H707" s="20"/>
      <c r="I707" s="20"/>
      <c r="J707" s="20"/>
      <c r="K707" s="20"/>
      <c r="L707" s="20"/>
      <c r="M707" s="20"/>
    </row>
    <row r="708" spans="1:13" ht="12.75">
      <c r="A708" s="20"/>
      <c r="B708" s="20"/>
      <c r="C708" s="18"/>
      <c r="D708" s="20"/>
      <c r="E708" s="20"/>
      <c r="F708" s="20"/>
      <c r="G708" s="20"/>
      <c r="H708" s="20"/>
      <c r="I708" s="20"/>
      <c r="J708" s="20"/>
      <c r="K708" s="20"/>
      <c r="L708" s="20"/>
      <c r="M708" s="20"/>
    </row>
    <row r="709" spans="1:13" ht="12.75">
      <c r="A709" s="20"/>
      <c r="B709" s="20"/>
      <c r="C709" s="18"/>
      <c r="D709" s="20"/>
      <c r="E709" s="20"/>
      <c r="F709" s="20"/>
      <c r="G709" s="20"/>
      <c r="H709" s="20"/>
      <c r="I709" s="20"/>
      <c r="J709" s="20"/>
      <c r="K709" s="20"/>
      <c r="L709" s="20"/>
      <c r="M709" s="20"/>
    </row>
    <row r="710" spans="1:13" ht="12.75">
      <c r="A710" s="20"/>
      <c r="B710" s="20"/>
      <c r="C710" s="18"/>
      <c r="D710" s="20"/>
      <c r="E710" s="20"/>
      <c r="F710" s="20"/>
      <c r="G710" s="20"/>
      <c r="H710" s="20"/>
      <c r="I710" s="20"/>
      <c r="J710" s="20"/>
      <c r="K710" s="20"/>
      <c r="L710" s="20"/>
      <c r="M710" s="20"/>
    </row>
    <row r="711" spans="1:13" ht="12.75">
      <c r="A711" s="20"/>
      <c r="B711" s="20"/>
      <c r="C711" s="18"/>
      <c r="D711" s="20"/>
      <c r="E711" s="20"/>
      <c r="F711" s="20"/>
      <c r="G711" s="20"/>
      <c r="H711" s="20"/>
      <c r="I711" s="20"/>
      <c r="J711" s="20"/>
      <c r="K711" s="20"/>
      <c r="L711" s="20"/>
      <c r="M711" s="20"/>
    </row>
    <row r="712" spans="1:13" ht="12.75">
      <c r="A712" s="20"/>
      <c r="B712" s="20"/>
      <c r="C712" s="18"/>
      <c r="D712" s="20"/>
      <c r="E712" s="20"/>
      <c r="F712" s="20"/>
      <c r="G712" s="20"/>
      <c r="H712" s="20"/>
      <c r="I712" s="20"/>
      <c r="J712" s="20"/>
      <c r="K712" s="20"/>
      <c r="L712" s="20"/>
      <c r="M712" s="20"/>
    </row>
    <row r="713" spans="1:13" ht="12.75">
      <c r="A713" s="20"/>
      <c r="B713" s="20"/>
      <c r="C713" s="18"/>
      <c r="D713" s="20"/>
      <c r="E713" s="20"/>
      <c r="F713" s="20"/>
      <c r="G713" s="20"/>
      <c r="H713" s="20"/>
      <c r="I713" s="20"/>
      <c r="J713" s="20"/>
      <c r="K713" s="20"/>
      <c r="L713" s="20"/>
      <c r="M713" s="20"/>
    </row>
    <row r="714" spans="1:13" ht="12.75">
      <c r="A714" s="20"/>
      <c r="B714" s="20"/>
      <c r="C714" s="18"/>
      <c r="D714" s="20"/>
      <c r="E714" s="20"/>
      <c r="F714" s="20"/>
      <c r="G714" s="20"/>
      <c r="H714" s="20"/>
      <c r="I714" s="20"/>
      <c r="J714" s="20"/>
      <c r="K714" s="20"/>
      <c r="L714" s="20"/>
      <c r="M714" s="20"/>
    </row>
    <row r="715" spans="1:13" ht="12.75">
      <c r="A715" s="20"/>
      <c r="B715" s="20"/>
      <c r="C715" s="18"/>
      <c r="D715" s="20"/>
      <c r="E715" s="20"/>
      <c r="F715" s="20"/>
      <c r="G715" s="20"/>
      <c r="H715" s="20"/>
      <c r="I715" s="20"/>
      <c r="J715" s="20"/>
      <c r="K715" s="20"/>
      <c r="L715" s="20"/>
      <c r="M715" s="20"/>
    </row>
    <row r="716" spans="1:13" ht="12.75">
      <c r="A716" s="20"/>
      <c r="B716" s="20"/>
      <c r="C716" s="18"/>
      <c r="D716" s="20"/>
      <c r="E716" s="20"/>
      <c r="F716" s="20"/>
      <c r="G716" s="20"/>
      <c r="H716" s="20"/>
      <c r="I716" s="20"/>
      <c r="J716" s="20"/>
      <c r="K716" s="20"/>
      <c r="L716" s="20"/>
      <c r="M716" s="20"/>
    </row>
    <row r="717" spans="1:13" ht="12.75">
      <c r="A717" s="20"/>
      <c r="B717" s="20"/>
      <c r="C717" s="18"/>
      <c r="D717" s="20"/>
      <c r="E717" s="20"/>
      <c r="F717" s="20"/>
      <c r="G717" s="20"/>
      <c r="H717" s="20"/>
      <c r="I717" s="20"/>
      <c r="J717" s="20"/>
      <c r="K717" s="20"/>
      <c r="L717" s="20"/>
      <c r="M717" s="20"/>
    </row>
    <row r="718" spans="1:13" ht="12.75">
      <c r="A718" s="20"/>
      <c r="B718" s="20"/>
      <c r="C718" s="18"/>
      <c r="D718" s="20"/>
      <c r="E718" s="20"/>
      <c r="F718" s="20"/>
      <c r="G718" s="20"/>
      <c r="H718" s="20"/>
      <c r="I718" s="20"/>
      <c r="J718" s="20"/>
      <c r="K718" s="20"/>
      <c r="L718" s="20"/>
      <c r="M718" s="20"/>
    </row>
    <row r="719" spans="1:13" ht="12.75">
      <c r="A719" s="20"/>
      <c r="B719" s="20"/>
      <c r="C719" s="18"/>
      <c r="D719" s="20"/>
      <c r="E719" s="20"/>
      <c r="F719" s="20"/>
      <c r="G719" s="20"/>
      <c r="H719" s="20"/>
      <c r="I719" s="20"/>
      <c r="J719" s="20"/>
      <c r="K719" s="20"/>
      <c r="L719" s="20"/>
      <c r="M719" s="20"/>
    </row>
    <row r="720" spans="1:13" ht="12.75">
      <c r="A720" s="20"/>
      <c r="B720" s="20"/>
      <c r="C720" s="18"/>
      <c r="D720" s="20"/>
      <c r="E720" s="20"/>
      <c r="F720" s="20"/>
      <c r="G720" s="20"/>
      <c r="H720" s="20"/>
      <c r="I720" s="20"/>
      <c r="J720" s="20"/>
      <c r="K720" s="20"/>
      <c r="L720" s="20"/>
      <c r="M720" s="20"/>
    </row>
    <row r="721" spans="1:13" ht="12.75">
      <c r="A721" s="20"/>
      <c r="B721" s="20"/>
      <c r="C721" s="18"/>
      <c r="D721" s="20"/>
      <c r="E721" s="20"/>
      <c r="F721" s="20"/>
      <c r="G721" s="20"/>
      <c r="H721" s="20"/>
      <c r="I721" s="20"/>
      <c r="J721" s="20"/>
      <c r="K721" s="20"/>
      <c r="L721" s="20"/>
      <c r="M721" s="20"/>
    </row>
    <row r="722" spans="1:13" ht="12.75">
      <c r="A722" s="20"/>
      <c r="B722" s="20"/>
      <c r="C722" s="18"/>
      <c r="D722" s="20"/>
      <c r="E722" s="20"/>
      <c r="F722" s="20"/>
      <c r="G722" s="20"/>
      <c r="H722" s="20"/>
      <c r="I722" s="20"/>
      <c r="J722" s="20"/>
      <c r="K722" s="20"/>
      <c r="L722" s="20"/>
      <c r="M722" s="20"/>
    </row>
    <row r="723" spans="1:13" ht="12.75">
      <c r="A723" s="20"/>
      <c r="B723" s="20"/>
      <c r="C723" s="18"/>
      <c r="D723" s="20"/>
      <c r="E723" s="20"/>
      <c r="F723" s="20"/>
      <c r="G723" s="20"/>
      <c r="H723" s="20"/>
      <c r="I723" s="20"/>
      <c r="J723" s="20"/>
      <c r="K723" s="20"/>
      <c r="L723" s="20"/>
      <c r="M723" s="20"/>
    </row>
    <row r="724" spans="1:13" ht="12.75">
      <c r="A724" s="20"/>
      <c r="B724" s="20"/>
      <c r="C724" s="18"/>
      <c r="D724" s="20"/>
      <c r="E724" s="20"/>
      <c r="F724" s="20"/>
      <c r="G724" s="20"/>
      <c r="H724" s="20"/>
      <c r="I724" s="20"/>
      <c r="J724" s="20"/>
      <c r="K724" s="20"/>
      <c r="L724" s="20"/>
      <c r="M724" s="20"/>
    </row>
    <row r="725" spans="1:13" ht="12.75">
      <c r="A725" s="20"/>
      <c r="B725" s="20"/>
      <c r="C725" s="18"/>
      <c r="D725" s="20"/>
      <c r="E725" s="20"/>
      <c r="F725" s="20"/>
      <c r="G725" s="20"/>
      <c r="H725" s="20"/>
      <c r="I725" s="20"/>
      <c r="J725" s="20"/>
      <c r="K725" s="20"/>
      <c r="L725" s="20"/>
      <c r="M725" s="20"/>
    </row>
    <row r="726" spans="1:13" ht="12.75">
      <c r="A726" s="20"/>
      <c r="B726" s="20"/>
      <c r="C726" s="18"/>
      <c r="D726" s="20"/>
      <c r="E726" s="20"/>
      <c r="F726" s="20"/>
      <c r="G726" s="20"/>
      <c r="H726" s="20"/>
      <c r="I726" s="20"/>
      <c r="J726" s="20"/>
      <c r="K726" s="20"/>
      <c r="L726" s="20"/>
      <c r="M726" s="20"/>
    </row>
    <row r="727" spans="1:13" ht="12.75">
      <c r="A727" s="20"/>
      <c r="B727" s="20"/>
      <c r="C727" s="18"/>
      <c r="D727" s="20"/>
      <c r="E727" s="20"/>
      <c r="F727" s="20"/>
      <c r="G727" s="20"/>
      <c r="H727" s="20"/>
      <c r="I727" s="20"/>
      <c r="J727" s="20"/>
      <c r="K727" s="20"/>
      <c r="L727" s="20"/>
      <c r="M727" s="20"/>
    </row>
    <row r="728" spans="1:13" ht="12.75">
      <c r="A728" s="20"/>
      <c r="B728" s="20"/>
      <c r="C728" s="18"/>
      <c r="D728" s="20"/>
      <c r="E728" s="20"/>
      <c r="F728" s="20"/>
      <c r="G728" s="20"/>
      <c r="H728" s="20"/>
      <c r="I728" s="20"/>
      <c r="J728" s="20"/>
      <c r="K728" s="20"/>
      <c r="L728" s="20"/>
      <c r="M728" s="20"/>
    </row>
    <row r="729" spans="1:13" ht="12.75">
      <c r="A729" s="20"/>
      <c r="B729" s="20"/>
      <c r="C729" s="18"/>
      <c r="D729" s="20"/>
      <c r="E729" s="20"/>
      <c r="F729" s="20"/>
      <c r="G729" s="20"/>
      <c r="H729" s="20"/>
      <c r="I729" s="20"/>
      <c r="J729" s="20"/>
      <c r="K729" s="20"/>
      <c r="L729" s="20"/>
      <c r="M729" s="20"/>
    </row>
    <row r="730" spans="1:13" ht="12.75">
      <c r="A730" s="20"/>
      <c r="B730" s="20"/>
      <c r="C730" s="18"/>
      <c r="D730" s="20"/>
      <c r="E730" s="20"/>
      <c r="F730" s="20"/>
      <c r="G730" s="20"/>
      <c r="H730" s="20"/>
      <c r="I730" s="20"/>
      <c r="J730" s="20"/>
      <c r="K730" s="20"/>
      <c r="L730" s="20"/>
      <c r="M730" s="20"/>
    </row>
    <row r="731" spans="1:13" ht="12.75">
      <c r="A731" s="20"/>
      <c r="B731" s="20"/>
      <c r="C731" s="18"/>
      <c r="D731" s="20"/>
      <c r="E731" s="20"/>
      <c r="F731" s="20"/>
      <c r="G731" s="20"/>
      <c r="H731" s="20"/>
      <c r="I731" s="20"/>
      <c r="J731" s="20"/>
      <c r="K731" s="20"/>
      <c r="L731" s="20"/>
      <c r="M731" s="20"/>
    </row>
    <row r="732" spans="1:13" ht="12.75">
      <c r="A732" s="20"/>
      <c r="B732" s="20"/>
      <c r="C732" s="18"/>
      <c r="D732" s="20"/>
      <c r="E732" s="20"/>
      <c r="F732" s="20"/>
      <c r="G732" s="20"/>
      <c r="H732" s="20"/>
      <c r="I732" s="20"/>
      <c r="J732" s="20"/>
      <c r="K732" s="20"/>
      <c r="L732" s="20"/>
      <c r="M732" s="20"/>
    </row>
    <row r="733" spans="1:13" ht="12.75">
      <c r="A733" s="20"/>
      <c r="B733" s="20"/>
      <c r="C733" s="18"/>
      <c r="D733" s="20"/>
      <c r="E733" s="20"/>
      <c r="F733" s="20"/>
      <c r="G733" s="20"/>
      <c r="H733" s="20"/>
      <c r="I733" s="20"/>
      <c r="J733" s="20"/>
      <c r="K733" s="20"/>
      <c r="L733" s="20"/>
      <c r="M733" s="20"/>
    </row>
    <row r="734" spans="1:13" ht="12.75">
      <c r="A734" s="20"/>
      <c r="B734" s="20"/>
      <c r="C734" s="18"/>
      <c r="D734" s="20"/>
      <c r="E734" s="20"/>
      <c r="F734" s="20"/>
      <c r="G734" s="20"/>
      <c r="H734" s="20"/>
      <c r="I734" s="20"/>
      <c r="J734" s="20"/>
      <c r="K734" s="20"/>
      <c r="L734" s="20"/>
      <c r="M734" s="20"/>
    </row>
    <row r="735" spans="1:13" ht="12.75">
      <c r="A735" s="20"/>
      <c r="B735" s="20"/>
      <c r="C735" s="18"/>
      <c r="D735" s="20"/>
      <c r="E735" s="20"/>
      <c r="F735" s="20"/>
      <c r="G735" s="20"/>
      <c r="H735" s="20"/>
      <c r="I735" s="20"/>
      <c r="J735" s="20"/>
      <c r="K735" s="20"/>
      <c r="L735" s="20"/>
      <c r="M735" s="20"/>
    </row>
    <row r="736" spans="1:13" ht="12.75">
      <c r="A736" s="20"/>
      <c r="B736" s="20"/>
      <c r="C736" s="18"/>
      <c r="D736" s="20"/>
      <c r="E736" s="20"/>
      <c r="F736" s="20"/>
      <c r="G736" s="20"/>
      <c r="H736" s="20"/>
      <c r="I736" s="20"/>
      <c r="J736" s="20"/>
      <c r="K736" s="20"/>
      <c r="L736" s="20"/>
      <c r="M736" s="20"/>
    </row>
    <row r="737" spans="1:13" ht="12.75">
      <c r="A737" s="20"/>
      <c r="B737" s="20"/>
      <c r="C737" s="18"/>
      <c r="D737" s="20"/>
      <c r="E737" s="20"/>
      <c r="F737" s="20"/>
      <c r="G737" s="20"/>
      <c r="H737" s="20"/>
      <c r="I737" s="20"/>
      <c r="J737" s="20"/>
      <c r="K737" s="20"/>
      <c r="L737" s="20"/>
      <c r="M737" s="20"/>
    </row>
    <row r="738" spans="1:13" ht="12.75">
      <c r="A738" s="20"/>
      <c r="B738" s="20"/>
      <c r="C738" s="18"/>
      <c r="D738" s="20"/>
      <c r="E738" s="20"/>
      <c r="F738" s="20"/>
      <c r="G738" s="20"/>
      <c r="H738" s="20"/>
      <c r="I738" s="20"/>
      <c r="J738" s="20"/>
      <c r="K738" s="20"/>
      <c r="L738" s="20"/>
      <c r="M738" s="20"/>
    </row>
    <row r="739" spans="1:13" ht="12.75">
      <c r="A739" s="20"/>
      <c r="B739" s="20"/>
      <c r="C739" s="18"/>
      <c r="D739" s="20"/>
      <c r="E739" s="20"/>
      <c r="F739" s="20"/>
      <c r="G739" s="20"/>
      <c r="H739" s="20"/>
      <c r="I739" s="20"/>
      <c r="J739" s="20"/>
      <c r="K739" s="20"/>
      <c r="L739" s="20"/>
      <c r="M739" s="20"/>
    </row>
    <row r="740" spans="1:13" ht="12.75">
      <c r="A740" s="20"/>
      <c r="B740" s="20"/>
      <c r="C740" s="18"/>
      <c r="D740" s="20"/>
      <c r="E740" s="20"/>
      <c r="F740" s="20"/>
      <c r="G740" s="20"/>
      <c r="H740" s="20"/>
      <c r="I740" s="20"/>
      <c r="J740" s="20"/>
      <c r="K740" s="20"/>
      <c r="L740" s="20"/>
      <c r="M740" s="20"/>
    </row>
    <row r="741" spans="1:13" ht="12.75">
      <c r="A741" s="20"/>
      <c r="B741" s="20"/>
      <c r="C741" s="18"/>
      <c r="D741" s="20"/>
      <c r="E741" s="20"/>
      <c r="F741" s="20"/>
      <c r="G741" s="20"/>
      <c r="H741" s="20"/>
      <c r="I741" s="20"/>
      <c r="J741" s="20"/>
      <c r="K741" s="20"/>
      <c r="L741" s="20"/>
      <c r="M741" s="20"/>
    </row>
    <row r="742" spans="1:13" ht="12.75">
      <c r="A742" s="20"/>
      <c r="B742" s="20"/>
      <c r="C742" s="18"/>
      <c r="D742" s="20"/>
      <c r="E742" s="20"/>
      <c r="F742" s="20"/>
      <c r="G742" s="20"/>
      <c r="H742" s="20"/>
      <c r="I742" s="20"/>
      <c r="J742" s="20"/>
      <c r="K742" s="20"/>
      <c r="L742" s="20"/>
      <c r="M742" s="20"/>
    </row>
    <row r="743" spans="1:13" ht="12.75">
      <c r="A743" s="20"/>
      <c r="B743" s="20"/>
      <c r="C743" s="18"/>
      <c r="D743" s="20"/>
      <c r="E743" s="20"/>
      <c r="F743" s="20"/>
      <c r="G743" s="20"/>
      <c r="H743" s="20"/>
      <c r="I743" s="20"/>
      <c r="J743" s="20"/>
      <c r="K743" s="20"/>
      <c r="L743" s="20"/>
      <c r="M743" s="20"/>
    </row>
    <row r="744" spans="1:13" ht="12.75">
      <c r="A744" s="20"/>
      <c r="B744" s="20"/>
      <c r="C744" s="18"/>
      <c r="D744" s="20"/>
      <c r="E744" s="20"/>
      <c r="F744" s="20"/>
      <c r="G744" s="20"/>
      <c r="H744" s="20"/>
      <c r="I744" s="20"/>
      <c r="J744" s="20"/>
      <c r="K744" s="20"/>
      <c r="L744" s="20"/>
      <c r="M744" s="20"/>
    </row>
    <row r="745" spans="1:13" ht="12.75">
      <c r="A745" s="20"/>
      <c r="B745" s="20"/>
      <c r="C745" s="18"/>
      <c r="D745" s="20"/>
      <c r="E745" s="20"/>
      <c r="F745" s="20"/>
      <c r="G745" s="20"/>
      <c r="H745" s="20"/>
      <c r="I745" s="20"/>
      <c r="J745" s="20"/>
      <c r="K745" s="20"/>
      <c r="L745" s="20"/>
      <c r="M745" s="20"/>
    </row>
    <row r="746" spans="1:13" ht="12.75">
      <c r="A746" s="20"/>
      <c r="B746" s="20"/>
      <c r="C746" s="18"/>
      <c r="D746" s="20"/>
      <c r="E746" s="20"/>
      <c r="F746" s="20"/>
      <c r="G746" s="20"/>
      <c r="H746" s="20"/>
      <c r="I746" s="20"/>
      <c r="J746" s="20"/>
      <c r="K746" s="20"/>
      <c r="L746" s="20"/>
      <c r="M746" s="20"/>
    </row>
    <row r="747" spans="1:13" ht="12.75">
      <c r="A747" s="20"/>
      <c r="B747" s="20"/>
      <c r="C747" s="18"/>
      <c r="D747" s="20"/>
      <c r="E747" s="20"/>
      <c r="F747" s="20"/>
      <c r="G747" s="20"/>
      <c r="H747" s="20"/>
      <c r="I747" s="20"/>
      <c r="J747" s="20"/>
      <c r="K747" s="20"/>
      <c r="L747" s="20"/>
      <c r="M747" s="20"/>
    </row>
    <row r="748" spans="1:13" ht="12.75">
      <c r="A748" s="20"/>
      <c r="B748" s="20"/>
      <c r="C748" s="18"/>
      <c r="D748" s="20"/>
      <c r="E748" s="20"/>
      <c r="F748" s="20"/>
      <c r="G748" s="20"/>
      <c r="H748" s="20"/>
      <c r="I748" s="20"/>
      <c r="J748" s="20"/>
      <c r="K748" s="20"/>
      <c r="L748" s="20"/>
      <c r="M748" s="20"/>
    </row>
    <row r="749" spans="1:13" ht="12.75">
      <c r="A749" s="20"/>
      <c r="B749" s="20"/>
      <c r="C749" s="18"/>
      <c r="D749" s="20"/>
      <c r="E749" s="20"/>
      <c r="F749" s="20"/>
      <c r="G749" s="20"/>
      <c r="H749" s="20"/>
      <c r="I749" s="20"/>
      <c r="J749" s="20"/>
      <c r="K749" s="20"/>
      <c r="L749" s="20"/>
      <c r="M749" s="20"/>
    </row>
    <row r="750" spans="1:13" ht="12.75">
      <c r="A750" s="20"/>
      <c r="B750" s="20"/>
      <c r="C750" s="18"/>
      <c r="D750" s="20"/>
      <c r="E750" s="20"/>
      <c r="F750" s="20"/>
      <c r="G750" s="20"/>
      <c r="H750" s="20"/>
      <c r="I750" s="20"/>
      <c r="J750" s="20"/>
      <c r="K750" s="20"/>
      <c r="L750" s="20"/>
      <c r="M750" s="20"/>
    </row>
    <row r="751" spans="1:13" ht="12.75">
      <c r="A751" s="20"/>
      <c r="B751" s="20"/>
      <c r="C751" s="18"/>
      <c r="D751" s="20"/>
      <c r="E751" s="20"/>
      <c r="F751" s="20"/>
      <c r="G751" s="20"/>
      <c r="H751" s="20"/>
      <c r="I751" s="20"/>
      <c r="J751" s="20"/>
      <c r="K751" s="20"/>
      <c r="L751" s="20"/>
      <c r="M751" s="20"/>
    </row>
    <row r="752" spans="1:13" ht="12.75">
      <c r="A752" s="20"/>
      <c r="B752" s="20"/>
      <c r="C752" s="18"/>
      <c r="D752" s="20"/>
      <c r="E752" s="20"/>
      <c r="F752" s="20"/>
      <c r="G752" s="20"/>
      <c r="H752" s="20"/>
      <c r="I752" s="20"/>
      <c r="J752" s="20"/>
      <c r="K752" s="20"/>
      <c r="L752" s="20"/>
      <c r="M752" s="20"/>
    </row>
    <row r="753" spans="1:13" ht="12.75">
      <c r="A753" s="20"/>
      <c r="B753" s="20"/>
      <c r="C753" s="18"/>
      <c r="D753" s="20"/>
      <c r="E753" s="20"/>
      <c r="F753" s="20"/>
      <c r="G753" s="20"/>
      <c r="H753" s="20"/>
      <c r="I753" s="20"/>
      <c r="J753" s="20"/>
      <c r="K753" s="20"/>
      <c r="L753" s="20"/>
      <c r="M753" s="20"/>
    </row>
    <row r="754" spans="1:13" ht="12.75">
      <c r="A754" s="20"/>
      <c r="B754" s="20"/>
      <c r="C754" s="18"/>
      <c r="D754" s="20"/>
      <c r="E754" s="20"/>
      <c r="F754" s="20"/>
      <c r="G754" s="20"/>
      <c r="H754" s="20"/>
      <c r="I754" s="20"/>
      <c r="J754" s="20"/>
      <c r="K754" s="20"/>
      <c r="L754" s="20"/>
      <c r="M754" s="20"/>
    </row>
    <row r="755" spans="1:13" ht="12.75">
      <c r="A755" s="20"/>
      <c r="B755" s="20"/>
      <c r="C755" s="18"/>
      <c r="D755" s="20"/>
      <c r="E755" s="20"/>
      <c r="F755" s="20"/>
      <c r="G755" s="20"/>
      <c r="H755" s="20"/>
      <c r="I755" s="20"/>
      <c r="J755" s="20"/>
      <c r="K755" s="20"/>
      <c r="L755" s="20"/>
      <c r="M755" s="20"/>
    </row>
    <row r="756" spans="1:13" ht="12.75">
      <c r="A756" s="20"/>
      <c r="B756" s="20"/>
      <c r="C756" s="18"/>
      <c r="D756" s="20"/>
      <c r="E756" s="20"/>
      <c r="F756" s="20"/>
      <c r="G756" s="20"/>
      <c r="H756" s="20"/>
      <c r="I756" s="20"/>
      <c r="J756" s="20"/>
      <c r="K756" s="20"/>
      <c r="L756" s="20"/>
      <c r="M756" s="20"/>
    </row>
    <row r="757" spans="1:13" ht="12.75">
      <c r="A757" s="20"/>
      <c r="B757" s="20"/>
      <c r="C757" s="18"/>
      <c r="D757" s="20"/>
      <c r="E757" s="20"/>
      <c r="F757" s="20"/>
      <c r="G757" s="20"/>
      <c r="H757" s="20"/>
      <c r="I757" s="20"/>
      <c r="J757" s="20"/>
      <c r="K757" s="20"/>
      <c r="L757" s="20"/>
      <c r="M757" s="20"/>
    </row>
    <row r="758" spans="1:13" ht="12.75">
      <c r="A758" s="20"/>
      <c r="B758" s="20"/>
      <c r="C758" s="18"/>
      <c r="D758" s="20"/>
      <c r="E758" s="20"/>
      <c r="F758" s="20"/>
      <c r="G758" s="20"/>
      <c r="H758" s="20"/>
      <c r="I758" s="20"/>
      <c r="J758" s="20"/>
      <c r="K758" s="20"/>
      <c r="L758" s="20"/>
      <c r="M758" s="20"/>
    </row>
    <row r="759" spans="1:13" ht="12.75">
      <c r="A759" s="20"/>
      <c r="B759" s="20"/>
      <c r="C759" s="18"/>
      <c r="D759" s="20"/>
      <c r="E759" s="20"/>
      <c r="F759" s="20"/>
      <c r="G759" s="20"/>
      <c r="H759" s="20"/>
      <c r="I759" s="20"/>
      <c r="J759" s="20"/>
      <c r="K759" s="20"/>
      <c r="L759" s="20"/>
      <c r="M759" s="20"/>
    </row>
    <row r="760" spans="1:13" ht="12.75">
      <c r="A760" s="20"/>
      <c r="B760" s="20"/>
      <c r="C760" s="18"/>
      <c r="D760" s="20"/>
      <c r="E760" s="20"/>
      <c r="F760" s="20"/>
      <c r="G760" s="20"/>
      <c r="H760" s="20"/>
      <c r="I760" s="20"/>
      <c r="J760" s="20"/>
      <c r="K760" s="20"/>
      <c r="L760" s="20"/>
      <c r="M760" s="20"/>
    </row>
    <row r="761" spans="1:13" ht="12.75">
      <c r="A761" s="20"/>
      <c r="B761" s="20"/>
      <c r="C761" s="18"/>
      <c r="D761" s="20"/>
      <c r="E761" s="20"/>
      <c r="F761" s="20"/>
      <c r="G761" s="20"/>
      <c r="H761" s="20"/>
      <c r="I761" s="20"/>
      <c r="J761" s="20"/>
      <c r="K761" s="20"/>
      <c r="L761" s="20"/>
      <c r="M761" s="20"/>
    </row>
    <row r="762" spans="1:13" ht="12.75">
      <c r="A762" s="20"/>
      <c r="B762" s="20"/>
      <c r="C762" s="18"/>
      <c r="D762" s="20"/>
      <c r="E762" s="20"/>
      <c r="F762" s="20"/>
      <c r="G762" s="20"/>
      <c r="H762" s="20"/>
      <c r="I762" s="20"/>
      <c r="J762" s="20"/>
      <c r="K762" s="20"/>
      <c r="L762" s="20"/>
      <c r="M762" s="20"/>
    </row>
    <row r="763" spans="1:13" ht="12.75">
      <c r="A763" s="20"/>
      <c r="B763" s="20"/>
      <c r="C763" s="18"/>
      <c r="D763" s="20"/>
      <c r="E763" s="20"/>
      <c r="F763" s="20"/>
      <c r="G763" s="20"/>
      <c r="H763" s="20"/>
      <c r="I763" s="20"/>
      <c r="J763" s="20"/>
      <c r="K763" s="20"/>
      <c r="L763" s="20"/>
      <c r="M763" s="20"/>
    </row>
    <row r="764" spans="1:13" ht="12.75">
      <c r="A764" s="20"/>
      <c r="B764" s="20"/>
      <c r="C764" s="18"/>
      <c r="D764" s="20"/>
      <c r="E764" s="20"/>
      <c r="F764" s="20"/>
      <c r="G764" s="20"/>
      <c r="H764" s="20"/>
      <c r="I764" s="20"/>
      <c r="J764" s="20"/>
      <c r="K764" s="20"/>
      <c r="L764" s="20"/>
      <c r="M764" s="20"/>
    </row>
    <row r="765" spans="1:13" ht="12.75">
      <c r="A765" s="20"/>
      <c r="B765" s="20"/>
      <c r="C765" s="18"/>
      <c r="D765" s="20"/>
      <c r="E765" s="20"/>
      <c r="F765" s="20"/>
      <c r="G765" s="20"/>
      <c r="H765" s="20"/>
      <c r="I765" s="20"/>
      <c r="J765" s="20"/>
      <c r="K765" s="20"/>
      <c r="L765" s="20"/>
      <c r="M765" s="20"/>
    </row>
    <row r="766" spans="1:13" ht="12.75">
      <c r="A766" s="20"/>
      <c r="B766" s="20"/>
      <c r="C766" s="18"/>
      <c r="D766" s="20"/>
      <c r="E766" s="20"/>
      <c r="F766" s="20"/>
      <c r="G766" s="20"/>
      <c r="H766" s="20"/>
      <c r="I766" s="20"/>
      <c r="J766" s="20"/>
      <c r="K766" s="20"/>
      <c r="L766" s="20"/>
      <c r="M766" s="20"/>
    </row>
    <row r="767" spans="1:13" ht="12.75">
      <c r="A767" s="20"/>
      <c r="B767" s="20"/>
      <c r="C767" s="18"/>
      <c r="D767" s="20"/>
      <c r="E767" s="20"/>
      <c r="F767" s="20"/>
      <c r="G767" s="20"/>
      <c r="H767" s="20"/>
      <c r="I767" s="20"/>
      <c r="J767" s="20"/>
      <c r="K767" s="20"/>
      <c r="L767" s="20"/>
      <c r="M767" s="20"/>
    </row>
    <row r="768" spans="1:13" ht="12.75">
      <c r="A768" s="20"/>
      <c r="B768" s="20"/>
      <c r="C768" s="18"/>
      <c r="D768" s="20"/>
      <c r="E768" s="20"/>
      <c r="F768" s="20"/>
      <c r="G768" s="20"/>
      <c r="H768" s="20"/>
      <c r="I768" s="20"/>
      <c r="J768" s="20"/>
      <c r="K768" s="20"/>
      <c r="L768" s="20"/>
      <c r="M768" s="20"/>
    </row>
    <row r="769" spans="1:13" ht="12.75">
      <c r="A769" s="20"/>
      <c r="B769" s="20"/>
      <c r="C769" s="18"/>
      <c r="D769" s="20"/>
      <c r="E769" s="20"/>
      <c r="F769" s="20"/>
      <c r="G769" s="20"/>
      <c r="H769" s="20"/>
      <c r="I769" s="20"/>
      <c r="J769" s="20"/>
      <c r="K769" s="20"/>
      <c r="L769" s="20"/>
      <c r="M769" s="20"/>
    </row>
    <row r="770" spans="1:13" ht="12.75">
      <c r="A770" s="20"/>
      <c r="B770" s="20"/>
      <c r="C770" s="18"/>
      <c r="D770" s="20"/>
      <c r="E770" s="20"/>
      <c r="F770" s="20"/>
      <c r="G770" s="20"/>
      <c r="H770" s="20"/>
      <c r="I770" s="20"/>
      <c r="J770" s="20"/>
      <c r="K770" s="20"/>
      <c r="L770" s="20"/>
      <c r="M770" s="20"/>
    </row>
    <row r="771" spans="1:13" ht="12.75">
      <c r="A771" s="20"/>
      <c r="B771" s="20"/>
      <c r="C771" s="18"/>
      <c r="D771" s="20"/>
      <c r="E771" s="20"/>
      <c r="F771" s="20"/>
      <c r="G771" s="20"/>
      <c r="H771" s="20"/>
      <c r="I771" s="20"/>
      <c r="J771" s="20"/>
      <c r="K771" s="20"/>
      <c r="L771" s="20"/>
      <c r="M771" s="20"/>
    </row>
    <row r="772" spans="1:13" ht="12.75">
      <c r="A772" s="20"/>
      <c r="B772" s="20"/>
      <c r="C772" s="18"/>
      <c r="D772" s="20"/>
      <c r="E772" s="20"/>
      <c r="F772" s="20"/>
      <c r="G772" s="20"/>
      <c r="H772" s="20"/>
      <c r="I772" s="20"/>
      <c r="J772" s="20"/>
      <c r="K772" s="20"/>
      <c r="L772" s="20"/>
      <c r="M772" s="20"/>
    </row>
    <row r="773" spans="1:13" ht="12.75">
      <c r="A773" s="20"/>
      <c r="B773" s="20"/>
      <c r="C773" s="18"/>
      <c r="D773" s="20"/>
      <c r="E773" s="20"/>
      <c r="F773" s="20"/>
      <c r="G773" s="20"/>
      <c r="H773" s="20"/>
      <c r="I773" s="20"/>
      <c r="J773" s="20"/>
      <c r="K773" s="20"/>
      <c r="L773" s="20"/>
      <c r="M773" s="20"/>
    </row>
    <row r="774" spans="1:13" ht="12.75">
      <c r="A774" s="20"/>
      <c r="B774" s="20"/>
      <c r="C774" s="18"/>
      <c r="D774" s="20"/>
      <c r="E774" s="20"/>
      <c r="F774" s="20"/>
      <c r="G774" s="20"/>
      <c r="H774" s="20"/>
      <c r="I774" s="20"/>
      <c r="J774" s="20"/>
      <c r="K774" s="20"/>
      <c r="L774" s="20"/>
      <c r="M774" s="20"/>
    </row>
    <row r="775" spans="1:13" ht="12.75">
      <c r="A775" s="20"/>
      <c r="B775" s="20"/>
      <c r="C775" s="18"/>
      <c r="D775" s="20"/>
      <c r="E775" s="20"/>
      <c r="F775" s="20"/>
      <c r="G775" s="20"/>
      <c r="H775" s="20"/>
      <c r="I775" s="20"/>
      <c r="J775" s="20"/>
      <c r="K775" s="20"/>
      <c r="L775" s="20"/>
      <c r="M775" s="20"/>
    </row>
    <row r="776" spans="1:13" ht="12.75">
      <c r="A776" s="20"/>
      <c r="B776" s="20"/>
      <c r="C776" s="18"/>
      <c r="D776" s="20"/>
      <c r="E776" s="20"/>
      <c r="F776" s="20"/>
      <c r="G776" s="20"/>
      <c r="H776" s="20"/>
      <c r="I776" s="20"/>
      <c r="J776" s="20"/>
      <c r="K776" s="20"/>
      <c r="L776" s="20"/>
      <c r="M776" s="20"/>
    </row>
    <row r="777" spans="1:13" ht="12.75">
      <c r="A777" s="20"/>
      <c r="B777" s="20"/>
      <c r="C777" s="18"/>
      <c r="D777" s="20"/>
      <c r="E777" s="20"/>
      <c r="F777" s="20"/>
      <c r="G777" s="20"/>
      <c r="H777" s="20"/>
      <c r="I777" s="20"/>
      <c r="J777" s="20"/>
      <c r="K777" s="20"/>
      <c r="L777" s="20"/>
      <c r="M777" s="20"/>
    </row>
    <row r="778" spans="1:13" ht="12.75">
      <c r="A778" s="20"/>
      <c r="B778" s="20"/>
      <c r="C778" s="18"/>
      <c r="D778" s="20"/>
      <c r="E778" s="20"/>
      <c r="F778" s="20"/>
      <c r="G778" s="20"/>
      <c r="H778" s="20"/>
      <c r="I778" s="20"/>
      <c r="J778" s="20"/>
      <c r="K778" s="20"/>
      <c r="L778" s="20"/>
      <c r="M778" s="20"/>
    </row>
    <row r="779" spans="1:13" ht="12.75">
      <c r="A779" s="20"/>
      <c r="B779" s="20"/>
      <c r="C779" s="18"/>
      <c r="D779" s="20"/>
      <c r="E779" s="20"/>
      <c r="F779" s="20"/>
      <c r="G779" s="20"/>
      <c r="H779" s="20"/>
      <c r="I779" s="20"/>
      <c r="J779" s="20"/>
      <c r="K779" s="20"/>
      <c r="L779" s="20"/>
      <c r="M779" s="20"/>
    </row>
    <row r="780" spans="1:13" ht="12.75">
      <c r="A780" s="20"/>
      <c r="B780" s="20"/>
      <c r="C780" s="18"/>
      <c r="D780" s="20"/>
      <c r="E780" s="20"/>
      <c r="F780" s="20"/>
      <c r="G780" s="20"/>
      <c r="H780" s="20"/>
      <c r="I780" s="20"/>
      <c r="J780" s="20"/>
      <c r="K780" s="20"/>
      <c r="L780" s="20"/>
      <c r="M780" s="20"/>
    </row>
    <row r="781" spans="1:13" ht="12.75">
      <c r="A781" s="20"/>
      <c r="B781" s="20"/>
      <c r="C781" s="18"/>
      <c r="D781" s="20"/>
      <c r="E781" s="20"/>
      <c r="F781" s="20"/>
      <c r="G781" s="20"/>
      <c r="H781" s="20"/>
      <c r="I781" s="20"/>
      <c r="J781" s="20"/>
      <c r="K781" s="20"/>
      <c r="L781" s="20"/>
      <c r="M781" s="20"/>
    </row>
    <row r="782" spans="1:13" ht="12.75">
      <c r="A782" s="20"/>
      <c r="B782" s="20"/>
      <c r="C782" s="18"/>
      <c r="D782" s="20"/>
      <c r="E782" s="20"/>
      <c r="F782" s="20"/>
      <c r="G782" s="20"/>
      <c r="H782" s="20"/>
      <c r="I782" s="20"/>
      <c r="J782" s="20"/>
      <c r="K782" s="20"/>
      <c r="L782" s="20"/>
      <c r="M782" s="20"/>
    </row>
    <row r="783" spans="1:13" ht="12.75">
      <c r="A783" s="20"/>
      <c r="B783" s="20"/>
      <c r="C783" s="18"/>
      <c r="D783" s="20"/>
      <c r="E783" s="20"/>
      <c r="F783" s="20"/>
      <c r="G783" s="20"/>
      <c r="H783" s="20"/>
      <c r="I783" s="20"/>
      <c r="J783" s="20"/>
      <c r="K783" s="20"/>
      <c r="L783" s="20"/>
      <c r="M783" s="20"/>
    </row>
    <row r="784" spans="1:13" ht="12.75">
      <c r="A784" s="20"/>
      <c r="B784" s="20"/>
      <c r="C784" s="18"/>
      <c r="D784" s="20"/>
      <c r="E784" s="20"/>
      <c r="F784" s="20"/>
      <c r="G784" s="20"/>
      <c r="H784" s="20"/>
      <c r="I784" s="20"/>
      <c r="J784" s="20"/>
      <c r="K784" s="20"/>
      <c r="L784" s="20"/>
      <c r="M784" s="20"/>
    </row>
    <row r="785" spans="1:13" ht="12.75">
      <c r="A785" s="20"/>
      <c r="B785" s="20"/>
      <c r="C785" s="18"/>
      <c r="D785" s="20"/>
      <c r="E785" s="20"/>
      <c r="F785" s="20"/>
      <c r="G785" s="20"/>
      <c r="H785" s="20"/>
      <c r="I785" s="20"/>
      <c r="J785" s="20"/>
      <c r="K785" s="20"/>
      <c r="L785" s="20"/>
      <c r="M785" s="20"/>
    </row>
    <row r="786" spans="1:13" ht="12.75">
      <c r="A786" s="20"/>
      <c r="B786" s="20"/>
      <c r="C786" s="18"/>
      <c r="D786" s="20"/>
      <c r="E786" s="20"/>
      <c r="F786" s="20"/>
      <c r="G786" s="20"/>
      <c r="H786" s="20"/>
      <c r="I786" s="20"/>
      <c r="J786" s="20"/>
      <c r="K786" s="20"/>
      <c r="L786" s="20"/>
      <c r="M786" s="20"/>
    </row>
    <row r="787" spans="1:13" ht="12.75">
      <c r="A787" s="20"/>
      <c r="B787" s="20"/>
      <c r="C787" s="18"/>
      <c r="D787" s="20"/>
      <c r="E787" s="20"/>
      <c r="F787" s="20"/>
      <c r="G787" s="20"/>
      <c r="H787" s="20"/>
      <c r="I787" s="20"/>
      <c r="J787" s="20"/>
      <c r="K787" s="20"/>
      <c r="L787" s="20"/>
      <c r="M787" s="20"/>
    </row>
    <row r="788" spans="1:13" ht="12.75">
      <c r="A788" s="20"/>
      <c r="B788" s="20"/>
      <c r="C788" s="18"/>
      <c r="D788" s="20"/>
      <c r="E788" s="20"/>
      <c r="F788" s="20"/>
      <c r="G788" s="20"/>
      <c r="H788" s="20"/>
      <c r="I788" s="20"/>
      <c r="J788" s="20"/>
      <c r="K788" s="20"/>
      <c r="L788" s="20"/>
      <c r="M788" s="20"/>
    </row>
    <row r="789" spans="1:13" ht="12.75">
      <c r="A789" s="20"/>
      <c r="B789" s="20"/>
      <c r="C789" s="18"/>
      <c r="D789" s="20"/>
      <c r="E789" s="20"/>
      <c r="F789" s="20"/>
      <c r="G789" s="20"/>
      <c r="H789" s="20"/>
      <c r="I789" s="20"/>
      <c r="J789" s="20"/>
      <c r="K789" s="20"/>
      <c r="L789" s="20"/>
      <c r="M789" s="20"/>
    </row>
    <row r="790" spans="1:13" ht="12.75">
      <c r="A790" s="20"/>
      <c r="B790" s="20"/>
      <c r="C790" s="18"/>
      <c r="D790" s="20"/>
      <c r="E790" s="20"/>
      <c r="F790" s="20"/>
      <c r="G790" s="20"/>
      <c r="H790" s="20"/>
      <c r="I790" s="20"/>
      <c r="J790" s="20"/>
      <c r="K790" s="20"/>
      <c r="L790" s="20"/>
      <c r="M790" s="20"/>
    </row>
    <row r="791" spans="1:13" ht="12.75">
      <c r="A791" s="20"/>
      <c r="B791" s="20"/>
      <c r="C791" s="18"/>
      <c r="D791" s="20"/>
      <c r="E791" s="20"/>
      <c r="F791" s="20"/>
      <c r="G791" s="20"/>
      <c r="H791" s="20"/>
      <c r="I791" s="20"/>
      <c r="J791" s="20"/>
      <c r="K791" s="20"/>
      <c r="L791" s="20"/>
      <c r="M791" s="20"/>
    </row>
    <row r="792" spans="1:13" ht="12.75">
      <c r="A792" s="20"/>
      <c r="B792" s="20"/>
      <c r="C792" s="18"/>
      <c r="D792" s="20"/>
      <c r="E792" s="20"/>
      <c r="F792" s="20"/>
      <c r="G792" s="20"/>
      <c r="H792" s="20"/>
      <c r="I792" s="20"/>
      <c r="J792" s="20"/>
      <c r="K792" s="20"/>
      <c r="L792" s="20"/>
      <c r="M792" s="20"/>
    </row>
    <row r="793" spans="1:13" ht="12.75">
      <c r="A793" s="20"/>
      <c r="B793" s="20"/>
      <c r="C793" s="18"/>
      <c r="D793" s="20"/>
      <c r="E793" s="20"/>
      <c r="F793" s="20"/>
      <c r="G793" s="20"/>
      <c r="H793" s="20"/>
      <c r="I793" s="20"/>
      <c r="J793" s="20"/>
      <c r="K793" s="20"/>
      <c r="L793" s="20"/>
      <c r="M793" s="20"/>
    </row>
    <row r="794" spans="1:13" ht="12.75">
      <c r="A794" s="20"/>
      <c r="B794" s="20"/>
      <c r="C794" s="18"/>
      <c r="D794" s="20"/>
      <c r="E794" s="20"/>
      <c r="F794" s="20"/>
      <c r="G794" s="20"/>
      <c r="H794" s="20"/>
      <c r="I794" s="20"/>
      <c r="J794" s="20"/>
      <c r="K794" s="20"/>
      <c r="L794" s="20"/>
      <c r="M794" s="20"/>
    </row>
    <row r="795" spans="1:13" ht="12.75">
      <c r="A795" s="20"/>
      <c r="B795" s="20"/>
      <c r="C795" s="18"/>
      <c r="D795" s="20"/>
      <c r="E795" s="20"/>
      <c r="F795" s="20"/>
      <c r="G795" s="20"/>
      <c r="H795" s="20"/>
      <c r="I795" s="20"/>
      <c r="J795" s="20"/>
      <c r="K795" s="20"/>
      <c r="L795" s="20"/>
      <c r="M795" s="20"/>
    </row>
    <row r="796" spans="1:13" ht="12.75">
      <c r="A796" s="20"/>
      <c r="B796" s="20"/>
      <c r="C796" s="18"/>
      <c r="D796" s="20"/>
      <c r="E796" s="20"/>
      <c r="F796" s="20"/>
      <c r="G796" s="20"/>
      <c r="H796" s="20"/>
      <c r="I796" s="20"/>
      <c r="J796" s="20"/>
      <c r="K796" s="20"/>
      <c r="L796" s="20"/>
      <c r="M796" s="20"/>
    </row>
    <row r="797" spans="1:13" ht="12.75">
      <c r="A797" s="20"/>
      <c r="B797" s="20"/>
      <c r="C797" s="18"/>
      <c r="D797" s="20"/>
      <c r="E797" s="20"/>
      <c r="F797" s="20"/>
      <c r="G797" s="20"/>
      <c r="H797" s="20"/>
      <c r="I797" s="20"/>
      <c r="J797" s="20"/>
      <c r="K797" s="20"/>
      <c r="L797" s="20"/>
      <c r="M797" s="20"/>
    </row>
    <row r="798" spans="1:13" ht="12.75">
      <c r="A798" s="20"/>
      <c r="B798" s="20"/>
      <c r="C798" s="18"/>
      <c r="D798" s="20"/>
      <c r="E798" s="20"/>
      <c r="F798" s="20"/>
      <c r="G798" s="20"/>
      <c r="H798" s="20"/>
      <c r="I798" s="20"/>
      <c r="J798" s="20"/>
      <c r="K798" s="20"/>
      <c r="L798" s="20"/>
      <c r="M798" s="20"/>
    </row>
    <row r="799" spans="1:13" ht="12.75">
      <c r="A799" s="20"/>
      <c r="B799" s="20"/>
      <c r="C799" s="18"/>
      <c r="D799" s="20"/>
      <c r="E799" s="20"/>
      <c r="F799" s="20"/>
      <c r="G799" s="20"/>
      <c r="H799" s="20"/>
      <c r="I799" s="20"/>
      <c r="J799" s="20"/>
      <c r="K799" s="20"/>
      <c r="L799" s="20"/>
      <c r="M799" s="20"/>
    </row>
    <row r="800" spans="1:13" ht="12.75">
      <c r="A800" s="20"/>
      <c r="B800" s="20"/>
      <c r="C800" s="18"/>
      <c r="D800" s="20"/>
      <c r="E800" s="20"/>
      <c r="F800" s="20"/>
      <c r="G800" s="20"/>
      <c r="H800" s="20"/>
      <c r="I800" s="20"/>
      <c r="J800" s="20"/>
      <c r="K800" s="20"/>
      <c r="L800" s="20"/>
      <c r="M800" s="20"/>
    </row>
    <row r="801" spans="1:13" ht="12.75">
      <c r="A801" s="20"/>
      <c r="B801" s="20"/>
      <c r="C801" s="18"/>
      <c r="D801" s="20"/>
      <c r="E801" s="20"/>
      <c r="F801" s="20"/>
      <c r="G801" s="20"/>
      <c r="H801" s="20"/>
      <c r="I801" s="20"/>
      <c r="J801" s="20"/>
      <c r="K801" s="20"/>
      <c r="L801" s="20"/>
      <c r="M801" s="20"/>
    </row>
    <row r="802" spans="1:13" ht="12.75">
      <c r="A802" s="20"/>
      <c r="B802" s="20"/>
      <c r="C802" s="18"/>
      <c r="D802" s="20"/>
      <c r="E802" s="20"/>
      <c r="F802" s="20"/>
      <c r="G802" s="20"/>
      <c r="H802" s="20"/>
      <c r="I802" s="20"/>
      <c r="J802" s="20"/>
      <c r="K802" s="20"/>
      <c r="L802" s="20"/>
      <c r="M802" s="20"/>
    </row>
    <row r="803" spans="1:13" ht="12.75">
      <c r="A803" s="20"/>
      <c r="B803" s="20"/>
      <c r="C803" s="18"/>
      <c r="D803" s="20"/>
      <c r="E803" s="20"/>
      <c r="F803" s="20"/>
      <c r="G803" s="20"/>
      <c r="H803" s="20"/>
      <c r="I803" s="20"/>
      <c r="J803" s="20"/>
      <c r="K803" s="20"/>
      <c r="L803" s="20"/>
      <c r="M803" s="20"/>
    </row>
    <row r="804" spans="1:13" ht="12.75">
      <c r="A804" s="20"/>
      <c r="B804" s="20"/>
      <c r="C804" s="18"/>
      <c r="D804" s="20"/>
      <c r="E804" s="20"/>
      <c r="F804" s="20"/>
      <c r="G804" s="20"/>
      <c r="H804" s="20"/>
      <c r="I804" s="20"/>
      <c r="J804" s="20"/>
      <c r="K804" s="20"/>
      <c r="L804" s="20"/>
      <c r="M804" s="20"/>
    </row>
    <row r="805" spans="1:13" ht="12.75">
      <c r="A805" s="20"/>
      <c r="B805" s="20"/>
      <c r="C805" s="18"/>
      <c r="D805" s="20"/>
      <c r="E805" s="20"/>
      <c r="F805" s="20"/>
      <c r="G805" s="20"/>
      <c r="H805" s="20"/>
      <c r="I805" s="20"/>
      <c r="J805" s="20"/>
      <c r="K805" s="20"/>
      <c r="L805" s="20"/>
      <c r="M805" s="20"/>
    </row>
    <row r="806" spans="1:13" ht="12.75">
      <c r="A806" s="20"/>
      <c r="B806" s="20"/>
      <c r="C806" s="18"/>
      <c r="D806" s="20"/>
      <c r="E806" s="20"/>
      <c r="F806" s="20"/>
      <c r="G806" s="20"/>
      <c r="H806" s="20"/>
      <c r="I806" s="20"/>
      <c r="J806" s="20"/>
      <c r="K806" s="20"/>
      <c r="L806" s="20"/>
      <c r="M806" s="20"/>
    </row>
    <row r="807" spans="1:13" ht="12.75">
      <c r="A807" s="20"/>
      <c r="B807" s="20"/>
      <c r="C807" s="18"/>
      <c r="D807" s="20"/>
      <c r="E807" s="20"/>
      <c r="F807" s="20"/>
      <c r="G807" s="20"/>
      <c r="H807" s="20"/>
      <c r="I807" s="20"/>
      <c r="J807" s="20"/>
      <c r="K807" s="20"/>
      <c r="L807" s="20"/>
      <c r="M807" s="20"/>
    </row>
    <row r="808" spans="1:13" ht="12.75">
      <c r="A808" s="20"/>
      <c r="B808" s="20"/>
      <c r="C808" s="18"/>
      <c r="D808" s="20"/>
      <c r="E808" s="20"/>
      <c r="F808" s="20"/>
      <c r="G808" s="20"/>
      <c r="H808" s="20"/>
      <c r="I808" s="20"/>
      <c r="J808" s="20"/>
      <c r="K808" s="20"/>
      <c r="L808" s="20"/>
      <c r="M808" s="20"/>
    </row>
    <row r="809" spans="1:13" ht="12.75">
      <c r="A809" s="20"/>
      <c r="B809" s="20"/>
      <c r="C809" s="18"/>
      <c r="D809" s="20"/>
      <c r="E809" s="20"/>
      <c r="F809" s="20"/>
      <c r="G809" s="20"/>
      <c r="H809" s="20"/>
      <c r="I809" s="20"/>
      <c r="J809" s="20"/>
      <c r="K809" s="20"/>
      <c r="L809" s="20"/>
      <c r="M809" s="20"/>
    </row>
    <row r="810" spans="1:13" ht="12.75">
      <c r="A810" s="20"/>
      <c r="B810" s="20"/>
      <c r="C810" s="18"/>
      <c r="D810" s="20"/>
      <c r="E810" s="20"/>
      <c r="F810" s="20"/>
      <c r="G810" s="20"/>
      <c r="H810" s="20"/>
      <c r="I810" s="20"/>
      <c r="J810" s="20"/>
      <c r="K810" s="20"/>
      <c r="L810" s="20"/>
      <c r="M810" s="20"/>
    </row>
    <row r="811" spans="1:13" ht="12.75">
      <c r="A811" s="20"/>
      <c r="B811" s="20"/>
      <c r="C811" s="18"/>
      <c r="D811" s="20"/>
      <c r="E811" s="20"/>
      <c r="F811" s="20"/>
      <c r="G811" s="20"/>
      <c r="H811" s="20"/>
      <c r="I811" s="20"/>
      <c r="J811" s="20"/>
      <c r="K811" s="20"/>
      <c r="L811" s="20"/>
      <c r="M811" s="20"/>
    </row>
    <row r="812" spans="1:13" ht="12.75">
      <c r="A812" s="20"/>
      <c r="B812" s="20"/>
      <c r="C812" s="18"/>
      <c r="D812" s="20"/>
      <c r="E812" s="20"/>
      <c r="F812" s="20"/>
      <c r="G812" s="20"/>
      <c r="H812" s="20"/>
      <c r="I812" s="20"/>
      <c r="J812" s="20"/>
      <c r="K812" s="20"/>
      <c r="L812" s="20"/>
      <c r="M812" s="20"/>
    </row>
    <row r="813" spans="1:13" ht="12.75">
      <c r="A813" s="20"/>
      <c r="B813" s="20"/>
      <c r="C813" s="18"/>
      <c r="D813" s="20"/>
      <c r="E813" s="20"/>
      <c r="F813" s="20"/>
      <c r="G813" s="20"/>
      <c r="H813" s="20"/>
      <c r="I813" s="20"/>
      <c r="J813" s="20"/>
      <c r="K813" s="20"/>
      <c r="L813" s="20"/>
      <c r="M813" s="20"/>
    </row>
    <row r="814" spans="1:13" ht="12.75">
      <c r="A814" s="20"/>
      <c r="B814" s="20"/>
      <c r="C814" s="18"/>
      <c r="D814" s="20"/>
      <c r="E814" s="20"/>
      <c r="F814" s="20"/>
      <c r="G814" s="20"/>
      <c r="H814" s="20"/>
      <c r="I814" s="20"/>
      <c r="J814" s="20"/>
      <c r="K814" s="20"/>
      <c r="L814" s="20"/>
      <c r="M814" s="20"/>
    </row>
    <row r="815" spans="1:13" ht="12.75">
      <c r="A815" s="20"/>
      <c r="B815" s="20"/>
      <c r="C815" s="18"/>
      <c r="D815" s="20"/>
      <c r="E815" s="20"/>
      <c r="F815" s="20"/>
      <c r="G815" s="20"/>
      <c r="H815" s="20"/>
      <c r="I815" s="20"/>
      <c r="J815" s="20"/>
      <c r="K815" s="20"/>
      <c r="L815" s="20"/>
      <c r="M815" s="20"/>
    </row>
    <row r="816" spans="1:13" ht="12.75">
      <c r="A816" s="20"/>
      <c r="B816" s="20"/>
      <c r="C816" s="18"/>
      <c r="D816" s="20"/>
      <c r="E816" s="20"/>
      <c r="F816" s="20"/>
      <c r="G816" s="20"/>
      <c r="H816" s="20"/>
      <c r="I816" s="20"/>
      <c r="J816" s="20"/>
      <c r="K816" s="20"/>
      <c r="L816" s="20"/>
      <c r="M816" s="20"/>
    </row>
    <row r="817" spans="1:13" ht="12.75">
      <c r="A817" s="20"/>
      <c r="B817" s="20"/>
      <c r="C817" s="18"/>
      <c r="D817" s="20"/>
      <c r="E817" s="20"/>
      <c r="F817" s="20"/>
      <c r="G817" s="20"/>
      <c r="H817" s="20"/>
      <c r="I817" s="20"/>
      <c r="J817" s="20"/>
      <c r="K817" s="20"/>
      <c r="L817" s="20"/>
      <c r="M817" s="20"/>
    </row>
    <row r="818" spans="1:13" ht="12.75">
      <c r="A818" s="20"/>
      <c r="B818" s="20"/>
      <c r="C818" s="18"/>
      <c r="D818" s="20"/>
      <c r="E818" s="20"/>
      <c r="F818" s="20"/>
      <c r="G818" s="20"/>
      <c r="H818" s="20"/>
      <c r="I818" s="20"/>
      <c r="J818" s="20"/>
      <c r="K818" s="20"/>
      <c r="L818" s="20"/>
      <c r="M818" s="20"/>
    </row>
    <row r="819" spans="1:13" ht="12.75">
      <c r="A819" s="20"/>
      <c r="B819" s="20"/>
      <c r="C819" s="18"/>
      <c r="D819" s="20"/>
      <c r="E819" s="20"/>
      <c r="F819" s="20"/>
      <c r="G819" s="20"/>
      <c r="H819" s="20"/>
      <c r="I819" s="20"/>
      <c r="J819" s="20"/>
      <c r="K819" s="20"/>
      <c r="L819" s="20"/>
      <c r="M819" s="20"/>
    </row>
    <row r="820" spans="1:13" ht="12.75">
      <c r="A820" s="20"/>
      <c r="B820" s="20"/>
      <c r="C820" s="18"/>
      <c r="D820" s="20"/>
      <c r="E820" s="20"/>
      <c r="F820" s="20"/>
      <c r="G820" s="20"/>
      <c r="H820" s="20"/>
      <c r="I820" s="20"/>
      <c r="J820" s="20"/>
      <c r="K820" s="20"/>
      <c r="L820" s="20"/>
      <c r="M820" s="20"/>
    </row>
    <row r="821" spans="1:13" ht="12.75">
      <c r="A821" s="20"/>
      <c r="B821" s="20"/>
      <c r="C821" s="18"/>
      <c r="D821" s="20"/>
      <c r="E821" s="20"/>
      <c r="F821" s="20"/>
      <c r="G821" s="20"/>
      <c r="H821" s="20"/>
      <c r="I821" s="20"/>
      <c r="J821" s="20"/>
      <c r="K821" s="20"/>
      <c r="L821" s="20"/>
      <c r="M821" s="20"/>
    </row>
    <row r="822" spans="1:13" ht="12.75">
      <c r="A822" s="20"/>
      <c r="B822" s="20"/>
      <c r="C822" s="18"/>
      <c r="D822" s="20"/>
      <c r="E822" s="20"/>
      <c r="F822" s="20"/>
      <c r="G822" s="20"/>
      <c r="H822" s="20"/>
      <c r="I822" s="20"/>
      <c r="J822" s="20"/>
      <c r="K822" s="20"/>
      <c r="L822" s="20"/>
      <c r="M822" s="20"/>
    </row>
    <row r="823" spans="1:13" ht="12.75">
      <c r="A823" s="20"/>
      <c r="B823" s="20"/>
      <c r="C823" s="18"/>
      <c r="D823" s="20"/>
      <c r="E823" s="20"/>
      <c r="F823" s="20"/>
      <c r="G823" s="20"/>
      <c r="H823" s="20"/>
      <c r="I823" s="20"/>
      <c r="J823" s="20"/>
      <c r="K823" s="20"/>
      <c r="L823" s="20"/>
      <c r="M823" s="20"/>
    </row>
    <row r="824" spans="1:13" ht="12.75">
      <c r="A824" s="20"/>
      <c r="B824" s="20"/>
      <c r="C824" s="18"/>
      <c r="D824" s="20"/>
      <c r="E824" s="20"/>
      <c r="F824" s="20"/>
      <c r="G824" s="20"/>
      <c r="H824" s="20"/>
      <c r="I824" s="20"/>
      <c r="J824" s="20"/>
      <c r="K824" s="20"/>
      <c r="L824" s="20"/>
      <c r="M824" s="20"/>
    </row>
    <row r="825" spans="1:13" ht="12.75">
      <c r="A825" s="20"/>
      <c r="B825" s="20"/>
      <c r="C825" s="18"/>
      <c r="D825" s="20"/>
      <c r="E825" s="20"/>
      <c r="F825" s="20"/>
      <c r="G825" s="20"/>
      <c r="H825" s="20"/>
      <c r="I825" s="20"/>
      <c r="J825" s="20"/>
      <c r="K825" s="20"/>
      <c r="L825" s="20"/>
      <c r="M825" s="20"/>
    </row>
    <row r="826" spans="1:13" ht="12.75">
      <c r="A826" s="20"/>
      <c r="B826" s="20"/>
      <c r="C826" s="18"/>
      <c r="D826" s="20"/>
      <c r="E826" s="20"/>
      <c r="F826" s="20"/>
      <c r="G826" s="20"/>
      <c r="H826" s="20"/>
      <c r="I826" s="20"/>
      <c r="J826" s="20"/>
      <c r="K826" s="20"/>
      <c r="L826" s="20"/>
      <c r="M826" s="20"/>
    </row>
    <row r="827" spans="1:13" ht="12.75">
      <c r="A827" s="20"/>
      <c r="B827" s="20"/>
      <c r="C827" s="18"/>
      <c r="D827" s="20"/>
      <c r="E827" s="20"/>
      <c r="F827" s="20"/>
      <c r="G827" s="20"/>
      <c r="H827" s="20"/>
      <c r="I827" s="20"/>
      <c r="J827" s="20"/>
      <c r="K827" s="20"/>
      <c r="L827" s="20"/>
      <c r="M827" s="20"/>
    </row>
    <row r="828" spans="1:13" ht="12.75">
      <c r="A828" s="20"/>
      <c r="B828" s="20"/>
      <c r="C828" s="18"/>
      <c r="D828" s="20"/>
      <c r="E828" s="20"/>
      <c r="F828" s="20"/>
      <c r="G828" s="20"/>
      <c r="H828" s="20"/>
      <c r="I828" s="20"/>
      <c r="J828" s="20"/>
      <c r="K828" s="20"/>
      <c r="L828" s="20"/>
      <c r="M828" s="20"/>
    </row>
    <row r="829" spans="1:13" ht="12.75">
      <c r="A829" s="20"/>
      <c r="B829" s="20"/>
      <c r="C829" s="18"/>
      <c r="D829" s="20"/>
      <c r="E829" s="20"/>
      <c r="F829" s="20"/>
      <c r="G829" s="20"/>
      <c r="H829" s="20"/>
      <c r="I829" s="20"/>
      <c r="J829" s="20"/>
      <c r="K829" s="20"/>
      <c r="L829" s="20"/>
      <c r="M829" s="20"/>
    </row>
    <row r="830" spans="1:13" ht="12.75">
      <c r="A830" s="20"/>
      <c r="B830" s="20"/>
      <c r="C830" s="18"/>
      <c r="D830" s="20"/>
      <c r="E830" s="20"/>
      <c r="F830" s="20"/>
      <c r="G830" s="20"/>
      <c r="H830" s="20"/>
      <c r="I830" s="20"/>
      <c r="J830" s="20"/>
      <c r="K830" s="20"/>
      <c r="L830" s="20"/>
      <c r="M830" s="20"/>
    </row>
    <row r="831" spans="1:13" ht="12.75">
      <c r="A831" s="20"/>
      <c r="B831" s="20"/>
      <c r="C831" s="18"/>
      <c r="D831" s="20"/>
      <c r="E831" s="20"/>
      <c r="F831" s="20"/>
      <c r="G831" s="20"/>
      <c r="H831" s="20"/>
      <c r="I831" s="20"/>
      <c r="J831" s="20"/>
      <c r="K831" s="20"/>
      <c r="L831" s="20"/>
      <c r="M831" s="20"/>
    </row>
    <row r="832" spans="1:13" ht="12.75">
      <c r="A832" s="20"/>
      <c r="B832" s="20"/>
      <c r="C832" s="18"/>
      <c r="D832" s="20"/>
      <c r="E832" s="20"/>
      <c r="F832" s="20"/>
      <c r="G832" s="20"/>
      <c r="H832" s="20"/>
      <c r="I832" s="20"/>
      <c r="J832" s="20"/>
      <c r="K832" s="20"/>
      <c r="L832" s="20"/>
      <c r="M832" s="20"/>
    </row>
    <row r="833" spans="1:13" ht="12.75">
      <c r="A833" s="20"/>
      <c r="B833" s="20"/>
      <c r="C833" s="18"/>
      <c r="D833" s="20"/>
      <c r="E833" s="20"/>
      <c r="F833" s="20"/>
      <c r="G833" s="20"/>
      <c r="H833" s="20"/>
      <c r="I833" s="20"/>
      <c r="J833" s="20"/>
      <c r="K833" s="20"/>
      <c r="L833" s="20"/>
      <c r="M833" s="20"/>
    </row>
    <row r="834" spans="1:13" ht="12.75">
      <c r="A834" s="20"/>
      <c r="B834" s="20"/>
      <c r="C834" s="18"/>
      <c r="D834" s="20"/>
      <c r="E834" s="20"/>
      <c r="F834" s="20"/>
      <c r="G834" s="20"/>
      <c r="H834" s="20"/>
      <c r="I834" s="20"/>
      <c r="J834" s="20"/>
      <c r="K834" s="20"/>
      <c r="L834" s="20"/>
      <c r="M834" s="20"/>
    </row>
    <row r="835" spans="1:13" ht="12.75">
      <c r="A835" s="20"/>
      <c r="B835" s="20"/>
      <c r="C835" s="18"/>
      <c r="D835" s="20"/>
      <c r="E835" s="20"/>
      <c r="F835" s="20"/>
      <c r="G835" s="20"/>
      <c r="H835" s="20"/>
      <c r="I835" s="20"/>
      <c r="J835" s="20"/>
      <c r="K835" s="20"/>
      <c r="L835" s="20"/>
      <c r="M835" s="20"/>
    </row>
    <row r="836" spans="1:13" ht="12.75">
      <c r="A836" s="20"/>
      <c r="B836" s="20"/>
      <c r="C836" s="18"/>
      <c r="D836" s="20"/>
      <c r="E836" s="20"/>
      <c r="F836" s="20"/>
      <c r="G836" s="20"/>
      <c r="H836" s="20"/>
      <c r="I836" s="20"/>
      <c r="J836" s="20"/>
      <c r="K836" s="20"/>
      <c r="L836" s="20"/>
      <c r="M836" s="20"/>
    </row>
    <row r="837" spans="1:13" ht="12.75">
      <c r="A837" s="20"/>
      <c r="B837" s="20"/>
      <c r="C837" s="18"/>
      <c r="D837" s="20"/>
      <c r="E837" s="20"/>
      <c r="F837" s="20"/>
      <c r="G837" s="20"/>
      <c r="H837" s="20"/>
      <c r="I837" s="20"/>
      <c r="J837" s="20"/>
      <c r="K837" s="20"/>
      <c r="L837" s="20"/>
      <c r="M837" s="20"/>
    </row>
    <row r="838" spans="1:13" ht="12.75">
      <c r="A838" s="20"/>
      <c r="B838" s="20"/>
      <c r="C838" s="18"/>
      <c r="D838" s="20"/>
      <c r="E838" s="20"/>
      <c r="F838" s="20"/>
      <c r="G838" s="20"/>
      <c r="H838" s="20"/>
      <c r="I838" s="20"/>
      <c r="J838" s="20"/>
      <c r="K838" s="20"/>
      <c r="L838" s="20"/>
      <c r="M838" s="20"/>
    </row>
    <row r="839" spans="1:13" ht="12.75">
      <c r="A839" s="20"/>
      <c r="B839" s="20"/>
      <c r="C839" s="18"/>
      <c r="D839" s="20"/>
      <c r="E839" s="20"/>
      <c r="F839" s="20"/>
      <c r="G839" s="20"/>
      <c r="H839" s="20"/>
      <c r="I839" s="20"/>
      <c r="J839" s="20"/>
      <c r="K839" s="20"/>
      <c r="L839" s="20"/>
      <c r="M839" s="20"/>
    </row>
    <row r="840" spans="1:13" ht="12.75">
      <c r="A840" s="20"/>
      <c r="B840" s="20"/>
      <c r="C840" s="18"/>
      <c r="D840" s="20"/>
      <c r="E840" s="20"/>
      <c r="F840" s="20"/>
      <c r="G840" s="20"/>
      <c r="H840" s="20"/>
      <c r="I840" s="20"/>
      <c r="J840" s="20"/>
      <c r="K840" s="20"/>
      <c r="L840" s="20"/>
      <c r="M840" s="20"/>
    </row>
    <row r="841" spans="1:13" ht="12.75">
      <c r="A841" s="20"/>
      <c r="B841" s="20"/>
      <c r="C841" s="18"/>
      <c r="D841" s="20"/>
      <c r="E841" s="20"/>
      <c r="F841" s="20"/>
      <c r="G841" s="20"/>
      <c r="H841" s="20"/>
      <c r="I841" s="20"/>
      <c r="J841" s="20"/>
      <c r="K841" s="20"/>
      <c r="L841" s="20"/>
      <c r="M841" s="20"/>
    </row>
    <row r="842" spans="1:13" ht="12.75">
      <c r="A842" s="20"/>
      <c r="B842" s="20"/>
      <c r="C842" s="18"/>
      <c r="D842" s="20"/>
      <c r="E842" s="20"/>
      <c r="F842" s="20"/>
      <c r="G842" s="20"/>
      <c r="H842" s="20"/>
      <c r="I842" s="20"/>
      <c r="J842" s="20"/>
      <c r="K842" s="20"/>
      <c r="L842" s="20"/>
      <c r="M842" s="20"/>
    </row>
    <row r="843" spans="1:13" ht="12.75">
      <c r="A843" s="20"/>
      <c r="B843" s="20"/>
      <c r="C843" s="18"/>
      <c r="D843" s="20"/>
      <c r="E843" s="20"/>
      <c r="F843" s="20"/>
      <c r="G843" s="20"/>
      <c r="H843" s="20"/>
      <c r="I843" s="20"/>
      <c r="J843" s="20"/>
      <c r="K843" s="20"/>
      <c r="L843" s="20"/>
      <c r="M843" s="20"/>
    </row>
    <row r="844" spans="1:13" ht="12.75">
      <c r="A844" s="20"/>
      <c r="B844" s="20"/>
      <c r="C844" s="18"/>
      <c r="D844" s="20"/>
      <c r="E844" s="20"/>
      <c r="F844" s="20"/>
      <c r="G844" s="20"/>
      <c r="H844" s="20"/>
      <c r="I844" s="20"/>
      <c r="J844" s="20"/>
      <c r="K844" s="20"/>
      <c r="L844" s="20"/>
      <c r="M844" s="20"/>
    </row>
    <row r="845" spans="1:13" ht="12.75">
      <c r="A845" s="20"/>
      <c r="B845" s="20"/>
      <c r="C845" s="18"/>
      <c r="D845" s="20"/>
      <c r="E845" s="20"/>
      <c r="F845" s="20"/>
      <c r="G845" s="20"/>
      <c r="H845" s="20"/>
      <c r="I845" s="20"/>
      <c r="J845" s="20"/>
      <c r="K845" s="20"/>
      <c r="L845" s="20"/>
      <c r="M845" s="20"/>
    </row>
    <row r="846" spans="1:13" ht="12.75">
      <c r="A846" s="20"/>
      <c r="B846" s="20"/>
      <c r="C846" s="18"/>
      <c r="D846" s="20"/>
      <c r="E846" s="20"/>
      <c r="F846" s="20"/>
      <c r="G846" s="20"/>
      <c r="H846" s="20"/>
      <c r="I846" s="20"/>
      <c r="J846" s="20"/>
      <c r="K846" s="20"/>
      <c r="L846" s="20"/>
      <c r="M846" s="20"/>
    </row>
    <row r="847" spans="1:13" ht="12.75">
      <c r="A847" s="20"/>
      <c r="B847" s="20"/>
      <c r="C847" s="18"/>
      <c r="D847" s="20"/>
      <c r="E847" s="20"/>
      <c r="F847" s="20"/>
      <c r="G847" s="20"/>
      <c r="H847" s="20"/>
      <c r="I847" s="20"/>
      <c r="J847" s="20"/>
      <c r="K847" s="20"/>
      <c r="L847" s="20"/>
      <c r="M847" s="20"/>
    </row>
    <row r="848" spans="1:13" ht="12.75">
      <c r="A848" s="20"/>
      <c r="B848" s="20"/>
      <c r="C848" s="18"/>
      <c r="D848" s="20"/>
      <c r="E848" s="20"/>
      <c r="F848" s="20"/>
      <c r="G848" s="20"/>
      <c r="H848" s="20"/>
      <c r="I848" s="20"/>
      <c r="J848" s="20"/>
      <c r="K848" s="20"/>
      <c r="L848" s="20"/>
      <c r="M848" s="20"/>
    </row>
    <row r="849" spans="1:13" ht="12.75">
      <c r="A849" s="20"/>
      <c r="B849" s="20"/>
      <c r="C849" s="18"/>
      <c r="D849" s="20"/>
      <c r="E849" s="20"/>
      <c r="F849" s="20"/>
      <c r="G849" s="20"/>
      <c r="H849" s="20"/>
      <c r="I849" s="20"/>
      <c r="J849" s="20"/>
      <c r="K849" s="20"/>
      <c r="L849" s="20"/>
      <c r="M849" s="20"/>
    </row>
    <row r="850" spans="1:13" ht="12.75">
      <c r="A850" s="20"/>
      <c r="B850" s="20"/>
      <c r="C850" s="18"/>
      <c r="D850" s="20"/>
      <c r="E850" s="20"/>
      <c r="F850" s="20"/>
      <c r="G850" s="20"/>
      <c r="H850" s="20"/>
      <c r="I850" s="20"/>
      <c r="J850" s="20"/>
      <c r="K850" s="20"/>
      <c r="L850" s="20"/>
      <c r="M850" s="20"/>
    </row>
    <row r="851" spans="1:13" ht="12.75">
      <c r="A851" s="20"/>
      <c r="B851" s="20"/>
      <c r="C851" s="18"/>
      <c r="D851" s="20"/>
      <c r="E851" s="20"/>
      <c r="F851" s="20"/>
      <c r="G851" s="20"/>
      <c r="H851" s="20"/>
      <c r="I851" s="20"/>
      <c r="J851" s="20"/>
      <c r="K851" s="20"/>
      <c r="L851" s="20"/>
      <c r="M851" s="20"/>
    </row>
    <row r="852" spans="1:13" ht="12.75">
      <c r="A852" s="20"/>
      <c r="B852" s="20"/>
      <c r="C852" s="18"/>
      <c r="D852" s="20"/>
      <c r="E852" s="20"/>
      <c r="F852" s="20"/>
      <c r="G852" s="20"/>
      <c r="H852" s="20"/>
      <c r="I852" s="20"/>
      <c r="J852" s="20"/>
      <c r="K852" s="20"/>
      <c r="L852" s="20"/>
      <c r="M852" s="20"/>
    </row>
    <row r="853" spans="1:13" ht="12.75">
      <c r="A853" s="20"/>
      <c r="B853" s="20"/>
      <c r="C853" s="18"/>
      <c r="D853" s="20"/>
      <c r="E853" s="20"/>
      <c r="F853" s="20"/>
      <c r="G853" s="20"/>
      <c r="H853" s="20"/>
      <c r="I853" s="20"/>
      <c r="J853" s="20"/>
      <c r="K853" s="20"/>
      <c r="L853" s="20"/>
      <c r="M853" s="20"/>
    </row>
    <row r="854" spans="1:13" ht="12.75">
      <c r="A854" s="20"/>
      <c r="B854" s="20"/>
      <c r="C854" s="18"/>
      <c r="D854" s="20"/>
      <c r="E854" s="20"/>
      <c r="F854" s="20"/>
      <c r="G854" s="20"/>
      <c r="H854" s="20"/>
      <c r="I854" s="20"/>
      <c r="J854" s="20"/>
      <c r="K854" s="20"/>
      <c r="L854" s="20"/>
      <c r="M854" s="20"/>
    </row>
    <row r="855" spans="1:13" ht="12.75">
      <c r="A855" s="20"/>
      <c r="B855" s="20"/>
      <c r="C855" s="18"/>
      <c r="D855" s="20"/>
      <c r="E855" s="20"/>
      <c r="F855" s="20"/>
      <c r="G855" s="20"/>
      <c r="H855" s="20"/>
      <c r="I855" s="20"/>
      <c r="J855" s="20"/>
      <c r="K855" s="20"/>
      <c r="L855" s="20"/>
      <c r="M855" s="20"/>
    </row>
    <row r="856" spans="1:13" ht="12.75">
      <c r="A856" s="20"/>
      <c r="B856" s="20"/>
      <c r="C856" s="18"/>
      <c r="D856" s="20"/>
      <c r="E856" s="20"/>
      <c r="F856" s="20"/>
      <c r="G856" s="20"/>
      <c r="H856" s="20"/>
      <c r="I856" s="20"/>
      <c r="J856" s="20"/>
      <c r="K856" s="20"/>
      <c r="L856" s="20"/>
      <c r="M856" s="20"/>
    </row>
    <row r="857" spans="1:13" ht="12.75">
      <c r="A857" s="20"/>
      <c r="B857" s="20"/>
      <c r="C857" s="18"/>
      <c r="D857" s="20"/>
      <c r="E857" s="20"/>
      <c r="F857" s="20"/>
      <c r="G857" s="20"/>
      <c r="H857" s="20"/>
      <c r="I857" s="20"/>
      <c r="J857" s="20"/>
      <c r="K857" s="20"/>
      <c r="L857" s="20"/>
      <c r="M857" s="20"/>
    </row>
    <row r="858" spans="1:13" ht="12.75">
      <c r="A858" s="20"/>
      <c r="B858" s="20"/>
      <c r="C858" s="18"/>
      <c r="D858" s="20"/>
      <c r="E858" s="20"/>
      <c r="F858" s="20"/>
      <c r="G858" s="20"/>
      <c r="H858" s="20"/>
      <c r="I858" s="20"/>
      <c r="J858" s="20"/>
      <c r="K858" s="20"/>
      <c r="L858" s="20"/>
      <c r="M858" s="20"/>
    </row>
    <row r="859" spans="1:13" ht="12.75">
      <c r="A859" s="20"/>
      <c r="B859" s="20"/>
      <c r="C859" s="18"/>
      <c r="D859" s="20"/>
      <c r="E859" s="20"/>
      <c r="F859" s="20"/>
      <c r="G859" s="20"/>
      <c r="H859" s="20"/>
      <c r="I859" s="20"/>
      <c r="J859" s="20"/>
      <c r="K859" s="20"/>
      <c r="L859" s="20"/>
      <c r="M859" s="20"/>
    </row>
    <row r="860" spans="1:13" ht="12.75">
      <c r="A860" s="20"/>
      <c r="B860" s="20"/>
      <c r="C860" s="18"/>
      <c r="D860" s="20"/>
      <c r="E860" s="20"/>
      <c r="F860" s="20"/>
      <c r="G860" s="20"/>
      <c r="H860" s="20"/>
      <c r="I860" s="20"/>
      <c r="J860" s="20"/>
      <c r="K860" s="20"/>
      <c r="L860" s="20"/>
      <c r="M860" s="20"/>
    </row>
    <row r="861" spans="1:13" ht="12.75">
      <c r="A861" s="20"/>
      <c r="B861" s="20"/>
      <c r="C861" s="18"/>
      <c r="D861" s="20"/>
      <c r="E861" s="20"/>
      <c r="F861" s="20"/>
      <c r="G861" s="20"/>
      <c r="H861" s="20"/>
      <c r="I861" s="20"/>
      <c r="J861" s="20"/>
      <c r="K861" s="20"/>
      <c r="L861" s="20"/>
      <c r="M861" s="20"/>
    </row>
    <row r="862" spans="1:13" ht="12.75">
      <c r="A862" s="20"/>
      <c r="B862" s="20"/>
      <c r="C862" s="18"/>
      <c r="D862" s="20"/>
      <c r="E862" s="20"/>
      <c r="F862" s="20"/>
      <c r="G862" s="20"/>
      <c r="H862" s="20"/>
      <c r="I862" s="20"/>
      <c r="J862" s="20"/>
      <c r="K862" s="20"/>
      <c r="L862" s="20"/>
      <c r="M862" s="20"/>
    </row>
    <row r="863" spans="1:13" ht="12.75">
      <c r="A863" s="20"/>
      <c r="B863" s="20"/>
      <c r="C863" s="18"/>
      <c r="D863" s="20"/>
      <c r="E863" s="20"/>
      <c r="F863" s="20"/>
      <c r="G863" s="20"/>
      <c r="H863" s="20"/>
      <c r="I863" s="20"/>
      <c r="J863" s="20"/>
      <c r="K863" s="20"/>
      <c r="L863" s="20"/>
      <c r="M863" s="20"/>
    </row>
    <row r="864" spans="1:13" ht="12.75">
      <c r="A864" s="20"/>
      <c r="B864" s="20"/>
      <c r="C864" s="18"/>
      <c r="D864" s="20"/>
      <c r="E864" s="20"/>
      <c r="F864" s="20"/>
      <c r="G864" s="20"/>
      <c r="H864" s="20"/>
      <c r="I864" s="20"/>
      <c r="J864" s="20"/>
      <c r="K864" s="20"/>
      <c r="L864" s="20"/>
      <c r="M864" s="20"/>
    </row>
    <row r="865" spans="1:13" ht="12.75">
      <c r="A865" s="20"/>
      <c r="B865" s="20"/>
      <c r="C865" s="18"/>
      <c r="D865" s="20"/>
      <c r="E865" s="20"/>
      <c r="F865" s="20"/>
      <c r="G865" s="20"/>
      <c r="H865" s="20"/>
      <c r="I865" s="20"/>
      <c r="J865" s="20"/>
      <c r="K865" s="20"/>
      <c r="L865" s="20"/>
      <c r="M865" s="20"/>
    </row>
    <row r="866" spans="1:13" ht="12.75">
      <c r="A866" s="20"/>
      <c r="B866" s="20"/>
      <c r="C866" s="18"/>
      <c r="D866" s="20"/>
      <c r="E866" s="20"/>
      <c r="F866" s="20"/>
      <c r="G866" s="20"/>
      <c r="H866" s="20"/>
      <c r="I866" s="20"/>
      <c r="J866" s="20"/>
      <c r="K866" s="20"/>
      <c r="L866" s="20"/>
      <c r="M866" s="20"/>
    </row>
    <row r="867" spans="1:13" ht="12.75">
      <c r="A867" s="20"/>
      <c r="B867" s="20"/>
      <c r="C867" s="18"/>
      <c r="D867" s="20"/>
      <c r="E867" s="20"/>
      <c r="F867" s="20"/>
      <c r="G867" s="20"/>
      <c r="H867" s="20"/>
      <c r="I867" s="20"/>
      <c r="J867" s="20"/>
      <c r="K867" s="20"/>
      <c r="L867" s="20"/>
      <c r="M867" s="20"/>
    </row>
    <row r="868" spans="1:13" ht="12.75">
      <c r="A868" s="20"/>
      <c r="B868" s="20"/>
      <c r="C868" s="18"/>
      <c r="D868" s="20"/>
      <c r="E868" s="20"/>
      <c r="F868" s="20"/>
      <c r="G868" s="20"/>
      <c r="H868" s="20"/>
      <c r="I868" s="20"/>
      <c r="J868" s="20"/>
      <c r="K868" s="20"/>
      <c r="L868" s="20"/>
      <c r="M868" s="20"/>
    </row>
    <row r="869" spans="1:13" ht="12.75">
      <c r="A869" s="20"/>
      <c r="B869" s="20"/>
      <c r="C869" s="18"/>
      <c r="D869" s="20"/>
      <c r="E869" s="20"/>
      <c r="F869" s="20"/>
      <c r="G869" s="20"/>
      <c r="H869" s="20"/>
      <c r="I869" s="20"/>
      <c r="J869" s="20"/>
      <c r="K869" s="20"/>
      <c r="L869" s="20"/>
      <c r="M869" s="20"/>
    </row>
    <row r="870" spans="1:13" ht="12.75">
      <c r="A870" s="20"/>
      <c r="B870" s="20"/>
      <c r="C870" s="18"/>
      <c r="D870" s="20"/>
      <c r="E870" s="20"/>
      <c r="F870" s="20"/>
      <c r="G870" s="20"/>
      <c r="H870" s="20"/>
      <c r="I870" s="20"/>
      <c r="J870" s="20"/>
      <c r="K870" s="20"/>
      <c r="L870" s="20"/>
      <c r="M870" s="20"/>
    </row>
    <row r="871" spans="1:13" ht="12.75">
      <c r="A871" s="20"/>
      <c r="B871" s="20"/>
      <c r="C871" s="18"/>
      <c r="D871" s="20"/>
      <c r="E871" s="20"/>
      <c r="F871" s="20"/>
      <c r="G871" s="20"/>
      <c r="H871" s="20"/>
      <c r="I871" s="20"/>
      <c r="J871" s="20"/>
      <c r="K871" s="20"/>
      <c r="L871" s="20"/>
      <c r="M871" s="20"/>
    </row>
    <row r="872" spans="1:13" ht="12.75">
      <c r="A872" s="20"/>
      <c r="B872" s="20"/>
      <c r="C872" s="18"/>
      <c r="D872" s="20"/>
      <c r="E872" s="20"/>
      <c r="F872" s="20"/>
      <c r="G872" s="20"/>
      <c r="H872" s="20"/>
      <c r="I872" s="20"/>
      <c r="J872" s="20"/>
      <c r="K872" s="20"/>
      <c r="L872" s="20"/>
      <c r="M872" s="20"/>
    </row>
    <row r="873" spans="1:13" ht="12.75">
      <c r="A873" s="20"/>
      <c r="B873" s="20"/>
      <c r="C873" s="18"/>
      <c r="D873" s="20"/>
      <c r="E873" s="20"/>
      <c r="F873" s="20"/>
      <c r="G873" s="20"/>
      <c r="H873" s="20"/>
      <c r="I873" s="20"/>
      <c r="J873" s="20"/>
      <c r="K873" s="20"/>
      <c r="L873" s="20"/>
      <c r="M873" s="20"/>
    </row>
    <row r="874" spans="1:13" ht="12.75">
      <c r="A874" s="20"/>
      <c r="B874" s="20"/>
      <c r="C874" s="18"/>
      <c r="D874" s="20"/>
      <c r="E874" s="20"/>
      <c r="F874" s="20"/>
      <c r="G874" s="20"/>
      <c r="H874" s="20"/>
      <c r="I874" s="20"/>
      <c r="J874" s="20"/>
      <c r="K874" s="20"/>
      <c r="L874" s="20"/>
      <c r="M874" s="20"/>
    </row>
    <row r="875" spans="1:13" ht="12.75">
      <c r="A875" s="20"/>
      <c r="B875" s="20"/>
      <c r="C875" s="18"/>
      <c r="D875" s="20"/>
      <c r="E875" s="20"/>
      <c r="F875" s="20"/>
      <c r="G875" s="20"/>
      <c r="H875" s="20"/>
      <c r="I875" s="20"/>
      <c r="J875" s="20"/>
      <c r="K875" s="20"/>
      <c r="L875" s="20"/>
      <c r="M875" s="20"/>
    </row>
    <row r="876" spans="1:13" ht="12.75">
      <c r="A876" s="20"/>
      <c r="B876" s="20"/>
      <c r="C876" s="18"/>
      <c r="D876" s="20"/>
      <c r="E876" s="20"/>
      <c r="F876" s="20"/>
      <c r="G876" s="20"/>
      <c r="H876" s="20"/>
      <c r="I876" s="20"/>
      <c r="J876" s="20"/>
      <c r="K876" s="20"/>
      <c r="L876" s="20"/>
      <c r="M876" s="20"/>
    </row>
    <row r="877" spans="1:13" ht="12.75">
      <c r="A877" s="20"/>
      <c r="B877" s="20"/>
      <c r="C877" s="18"/>
      <c r="D877" s="20"/>
      <c r="E877" s="20"/>
      <c r="F877" s="20"/>
      <c r="G877" s="20"/>
      <c r="H877" s="20"/>
      <c r="I877" s="20"/>
      <c r="J877" s="20"/>
      <c r="K877" s="20"/>
      <c r="L877" s="20"/>
      <c r="M877" s="20"/>
    </row>
    <row r="878" spans="1:13" ht="12.75">
      <c r="A878" s="20"/>
      <c r="B878" s="20"/>
      <c r="C878" s="18"/>
      <c r="D878" s="20"/>
      <c r="E878" s="20"/>
      <c r="F878" s="20"/>
      <c r="G878" s="20"/>
      <c r="H878" s="20"/>
      <c r="I878" s="20"/>
      <c r="J878" s="20"/>
      <c r="K878" s="20"/>
      <c r="L878" s="20"/>
      <c r="M878" s="20"/>
    </row>
    <row r="879" spans="1:13" ht="12.75">
      <c r="A879" s="20"/>
      <c r="B879" s="20"/>
      <c r="C879" s="18"/>
      <c r="D879" s="20"/>
      <c r="E879" s="20"/>
      <c r="F879" s="20"/>
      <c r="G879" s="20"/>
      <c r="H879" s="20"/>
      <c r="I879" s="20"/>
      <c r="J879" s="20"/>
      <c r="K879" s="20"/>
      <c r="L879" s="20"/>
      <c r="M879" s="20"/>
    </row>
    <row r="880" spans="1:13" ht="12.75">
      <c r="A880" s="20"/>
      <c r="B880" s="20"/>
      <c r="C880" s="18"/>
      <c r="D880" s="20"/>
      <c r="E880" s="20"/>
      <c r="F880" s="20"/>
      <c r="G880" s="20"/>
      <c r="H880" s="20"/>
      <c r="I880" s="20"/>
      <c r="J880" s="20"/>
      <c r="K880" s="20"/>
      <c r="L880" s="20"/>
      <c r="M880" s="20"/>
    </row>
    <row r="881" spans="1:13" ht="12.75">
      <c r="A881" s="20"/>
      <c r="B881" s="20"/>
      <c r="C881" s="18"/>
      <c r="D881" s="20"/>
      <c r="E881" s="20"/>
      <c r="F881" s="20"/>
      <c r="G881" s="20"/>
      <c r="H881" s="20"/>
      <c r="I881" s="20"/>
      <c r="J881" s="20"/>
      <c r="K881" s="20"/>
      <c r="L881" s="20"/>
      <c r="M881" s="20"/>
    </row>
    <row r="882" spans="1:13" ht="12.75">
      <c r="A882" s="20"/>
      <c r="B882" s="20"/>
      <c r="C882" s="18"/>
      <c r="D882" s="20"/>
      <c r="E882" s="20"/>
      <c r="F882" s="20"/>
      <c r="G882" s="20"/>
      <c r="H882" s="20"/>
      <c r="I882" s="20"/>
      <c r="J882" s="20"/>
      <c r="K882" s="20"/>
      <c r="L882" s="20"/>
      <c r="M882" s="20"/>
    </row>
    <row r="883" spans="1:13" ht="12.75">
      <c r="A883" s="20"/>
      <c r="B883" s="20"/>
      <c r="C883" s="18"/>
      <c r="D883" s="20"/>
      <c r="E883" s="20"/>
      <c r="F883" s="20"/>
      <c r="G883" s="20"/>
      <c r="H883" s="20"/>
      <c r="I883" s="20"/>
      <c r="J883" s="20"/>
      <c r="K883" s="20"/>
      <c r="L883" s="20"/>
      <c r="M883" s="20"/>
    </row>
    <row r="884" spans="1:13" ht="12.75">
      <c r="A884" s="20"/>
      <c r="B884" s="20"/>
      <c r="C884" s="18"/>
      <c r="D884" s="20"/>
      <c r="E884" s="20"/>
      <c r="F884" s="20"/>
      <c r="G884" s="20"/>
      <c r="H884" s="20"/>
      <c r="I884" s="20"/>
      <c r="J884" s="20"/>
      <c r="K884" s="20"/>
      <c r="L884" s="20"/>
      <c r="M884" s="20"/>
    </row>
    <row r="885" spans="1:13" ht="12.75">
      <c r="A885" s="20"/>
      <c r="B885" s="20"/>
      <c r="C885" s="18"/>
      <c r="D885" s="20"/>
      <c r="E885" s="20"/>
      <c r="F885" s="20"/>
      <c r="G885" s="20"/>
      <c r="H885" s="20"/>
      <c r="I885" s="20"/>
      <c r="J885" s="20"/>
      <c r="K885" s="20"/>
      <c r="L885" s="20"/>
      <c r="M885" s="20"/>
    </row>
    <row r="886" spans="1:13" ht="12.75">
      <c r="A886" s="20"/>
      <c r="B886" s="20"/>
      <c r="C886" s="18"/>
      <c r="D886" s="20"/>
      <c r="E886" s="20"/>
      <c r="F886" s="20"/>
      <c r="G886" s="20"/>
      <c r="H886" s="20"/>
      <c r="I886" s="20"/>
      <c r="J886" s="20"/>
      <c r="K886" s="20"/>
      <c r="L886" s="20"/>
      <c r="M886" s="20"/>
    </row>
    <row r="887" spans="1:13" ht="12.75">
      <c r="A887" s="20"/>
      <c r="B887" s="20"/>
      <c r="C887" s="18"/>
      <c r="D887" s="20"/>
      <c r="E887" s="20"/>
      <c r="F887" s="20"/>
      <c r="G887" s="20"/>
      <c r="H887" s="20"/>
      <c r="I887" s="20"/>
      <c r="J887" s="20"/>
      <c r="K887" s="20"/>
      <c r="L887" s="20"/>
      <c r="M887" s="20"/>
    </row>
    <row r="888" spans="1:13" ht="12.75">
      <c r="A888" s="20"/>
      <c r="B888" s="20"/>
      <c r="C888" s="18"/>
      <c r="D888" s="20"/>
      <c r="E888" s="20"/>
      <c r="F888" s="20"/>
      <c r="G888" s="20"/>
      <c r="H888" s="20"/>
      <c r="I888" s="20"/>
      <c r="J888" s="20"/>
      <c r="K888" s="20"/>
      <c r="L888" s="20"/>
      <c r="M888" s="20"/>
    </row>
    <row r="889" spans="1:13" ht="12.75">
      <c r="A889" s="20"/>
      <c r="B889" s="20"/>
      <c r="C889" s="18"/>
      <c r="D889" s="20"/>
      <c r="E889" s="20"/>
      <c r="F889" s="20"/>
      <c r="G889" s="20"/>
      <c r="H889" s="20"/>
      <c r="I889" s="20"/>
      <c r="J889" s="20"/>
      <c r="K889" s="20"/>
      <c r="L889" s="20"/>
      <c r="M889" s="20"/>
    </row>
    <row r="890" spans="1:13" ht="12.75">
      <c r="A890" s="20"/>
      <c r="B890" s="20"/>
      <c r="C890" s="18"/>
      <c r="D890" s="20"/>
      <c r="E890" s="20"/>
      <c r="F890" s="20"/>
      <c r="G890" s="20"/>
      <c r="H890" s="20"/>
      <c r="I890" s="20"/>
      <c r="J890" s="20"/>
      <c r="K890" s="20"/>
      <c r="L890" s="20"/>
      <c r="M890" s="20"/>
    </row>
    <row r="891" spans="1:13" ht="12.75">
      <c r="A891" s="20"/>
      <c r="B891" s="20"/>
      <c r="C891" s="18"/>
      <c r="D891" s="20"/>
      <c r="E891" s="20"/>
      <c r="F891" s="20"/>
      <c r="G891" s="20"/>
      <c r="H891" s="20"/>
      <c r="I891" s="20"/>
      <c r="J891" s="20"/>
      <c r="K891" s="20"/>
      <c r="L891" s="20"/>
      <c r="M891" s="20"/>
    </row>
    <row r="892" spans="1:13" ht="12.75">
      <c r="A892" s="20"/>
      <c r="B892" s="20"/>
      <c r="C892" s="18"/>
      <c r="D892" s="20"/>
      <c r="E892" s="20"/>
      <c r="F892" s="20"/>
      <c r="G892" s="20"/>
      <c r="H892" s="20"/>
      <c r="I892" s="20"/>
      <c r="J892" s="20"/>
      <c r="K892" s="20"/>
      <c r="L892" s="20"/>
      <c r="M892" s="20"/>
    </row>
    <row r="893" spans="1:13" ht="12.75">
      <c r="A893" s="20"/>
      <c r="B893" s="20"/>
      <c r="C893" s="18"/>
      <c r="D893" s="20"/>
      <c r="E893" s="20"/>
      <c r="F893" s="20"/>
      <c r="G893" s="20"/>
      <c r="H893" s="20"/>
      <c r="I893" s="20"/>
      <c r="J893" s="20"/>
      <c r="K893" s="20"/>
      <c r="L893" s="20"/>
      <c r="M893" s="20"/>
    </row>
    <row r="894" spans="1:13" ht="12.75">
      <c r="A894" s="20"/>
      <c r="B894" s="20"/>
      <c r="C894" s="18"/>
      <c r="D894" s="20"/>
      <c r="E894" s="20"/>
      <c r="F894" s="20"/>
      <c r="G894" s="20"/>
      <c r="H894" s="20"/>
      <c r="I894" s="20"/>
      <c r="J894" s="20"/>
      <c r="K894" s="20"/>
      <c r="L894" s="20"/>
      <c r="M894" s="20"/>
    </row>
    <row r="895" spans="1:13" ht="12.75">
      <c r="A895" s="20"/>
      <c r="B895" s="20"/>
      <c r="C895" s="18"/>
      <c r="D895" s="20"/>
      <c r="E895" s="20"/>
      <c r="F895" s="20"/>
      <c r="G895" s="20"/>
      <c r="H895" s="20"/>
      <c r="I895" s="20"/>
      <c r="J895" s="20"/>
      <c r="K895" s="20"/>
      <c r="L895" s="20"/>
      <c r="M895" s="20"/>
    </row>
    <row r="896" spans="1:13" ht="12.75">
      <c r="A896" s="20"/>
      <c r="B896" s="20"/>
      <c r="C896" s="18"/>
      <c r="D896" s="20"/>
      <c r="E896" s="20"/>
      <c r="F896" s="20"/>
      <c r="G896" s="20"/>
      <c r="H896" s="20"/>
      <c r="I896" s="20"/>
      <c r="J896" s="20"/>
      <c r="K896" s="20"/>
      <c r="L896" s="20"/>
      <c r="M896" s="20"/>
    </row>
    <row r="897" spans="1:13" ht="12.75">
      <c r="A897" s="20"/>
      <c r="B897" s="20"/>
      <c r="C897" s="18"/>
      <c r="D897" s="20"/>
      <c r="E897" s="20"/>
      <c r="F897" s="20"/>
      <c r="G897" s="20"/>
      <c r="H897" s="20"/>
      <c r="I897" s="20"/>
      <c r="J897" s="20"/>
      <c r="K897" s="20"/>
      <c r="L897" s="20"/>
      <c r="M897" s="20"/>
    </row>
    <row r="898" spans="1:13" ht="12.75">
      <c r="A898" s="20"/>
      <c r="B898" s="20"/>
      <c r="C898" s="18"/>
      <c r="D898" s="20"/>
      <c r="E898" s="20"/>
      <c r="F898" s="20"/>
      <c r="G898" s="20"/>
      <c r="H898" s="20"/>
      <c r="I898" s="20"/>
      <c r="J898" s="20"/>
      <c r="K898" s="20"/>
      <c r="L898" s="20"/>
      <c r="M898" s="20"/>
    </row>
    <row r="899" spans="1:13" ht="12.75">
      <c r="A899" s="20"/>
      <c r="B899" s="20"/>
      <c r="C899" s="18"/>
      <c r="D899" s="20"/>
      <c r="E899" s="20"/>
      <c r="F899" s="20"/>
      <c r="G899" s="20"/>
      <c r="H899" s="20"/>
      <c r="I899" s="20"/>
      <c r="J899" s="20"/>
      <c r="K899" s="20"/>
      <c r="L899" s="20"/>
      <c r="M899" s="20"/>
    </row>
    <row r="900" spans="1:13" ht="12.75">
      <c r="A900" s="20"/>
      <c r="B900" s="20"/>
      <c r="C900" s="18"/>
      <c r="D900" s="20"/>
      <c r="E900" s="20"/>
      <c r="F900" s="20"/>
      <c r="G900" s="20"/>
      <c r="H900" s="20"/>
      <c r="I900" s="20"/>
      <c r="J900" s="20"/>
      <c r="K900" s="20"/>
      <c r="L900" s="20"/>
      <c r="M900" s="20"/>
    </row>
    <row r="901" spans="1:13" ht="12.75">
      <c r="A901" s="20"/>
      <c r="B901" s="20"/>
      <c r="C901" s="18"/>
      <c r="D901" s="20"/>
      <c r="E901" s="20"/>
      <c r="F901" s="20"/>
      <c r="G901" s="20"/>
      <c r="H901" s="20"/>
      <c r="I901" s="20"/>
      <c r="J901" s="20"/>
      <c r="K901" s="20"/>
      <c r="L901" s="20"/>
      <c r="M901" s="20"/>
    </row>
    <row r="902" spans="1:13" ht="12.75">
      <c r="A902" s="20"/>
      <c r="B902" s="20"/>
      <c r="C902" s="18"/>
      <c r="D902" s="20"/>
      <c r="E902" s="20"/>
      <c r="F902" s="20"/>
      <c r="G902" s="20"/>
      <c r="H902" s="20"/>
      <c r="I902" s="20"/>
      <c r="J902" s="20"/>
      <c r="K902" s="20"/>
      <c r="L902" s="20"/>
      <c r="M902" s="20"/>
    </row>
    <row r="903" spans="1:13" ht="12.75">
      <c r="A903" s="20"/>
      <c r="B903" s="20"/>
      <c r="C903" s="18"/>
      <c r="D903" s="20"/>
      <c r="E903" s="20"/>
      <c r="F903" s="20"/>
      <c r="G903" s="20"/>
      <c r="H903" s="20"/>
      <c r="I903" s="20"/>
      <c r="J903" s="20"/>
      <c r="K903" s="20"/>
      <c r="L903" s="20"/>
      <c r="M903" s="20"/>
    </row>
    <row r="904" spans="1:13" ht="12.75">
      <c r="A904" s="20"/>
      <c r="B904" s="20"/>
      <c r="C904" s="18"/>
      <c r="D904" s="20"/>
      <c r="E904" s="20"/>
      <c r="F904" s="20"/>
      <c r="G904" s="20"/>
      <c r="H904" s="20"/>
      <c r="I904" s="20"/>
      <c r="J904" s="20"/>
      <c r="K904" s="20"/>
      <c r="L904" s="20"/>
      <c r="M904" s="20"/>
    </row>
    <row r="905" spans="1:13" ht="12.75">
      <c r="A905" s="20"/>
      <c r="B905" s="20"/>
      <c r="C905" s="18"/>
      <c r="D905" s="20"/>
      <c r="E905" s="20"/>
      <c r="F905" s="20"/>
      <c r="G905" s="20"/>
      <c r="H905" s="20"/>
      <c r="I905" s="20"/>
      <c r="J905" s="20"/>
      <c r="K905" s="20"/>
      <c r="L905" s="20"/>
      <c r="M905" s="20"/>
    </row>
    <row r="906" spans="1:13" ht="12.75">
      <c r="A906" s="20"/>
      <c r="B906" s="20"/>
      <c r="C906" s="18"/>
      <c r="D906" s="20"/>
      <c r="E906" s="20"/>
      <c r="F906" s="20"/>
      <c r="G906" s="20"/>
      <c r="H906" s="20"/>
      <c r="I906" s="20"/>
      <c r="J906" s="20"/>
      <c r="K906" s="20"/>
      <c r="L906" s="20"/>
      <c r="M906" s="20"/>
    </row>
    <row r="907" spans="1:13" ht="12.75">
      <c r="A907" s="20"/>
      <c r="B907" s="20"/>
      <c r="C907" s="18"/>
      <c r="D907" s="20"/>
      <c r="E907" s="20"/>
      <c r="F907" s="20"/>
      <c r="G907" s="20"/>
      <c r="H907" s="20"/>
      <c r="I907" s="20"/>
      <c r="J907" s="20"/>
      <c r="K907" s="20"/>
      <c r="L907" s="20"/>
      <c r="M907" s="20"/>
    </row>
    <row r="908" spans="1:13" ht="12.75">
      <c r="A908" s="20"/>
      <c r="B908" s="20"/>
      <c r="C908" s="18"/>
      <c r="D908" s="20"/>
      <c r="E908" s="20"/>
      <c r="F908" s="20"/>
      <c r="G908" s="20"/>
      <c r="H908" s="20"/>
      <c r="I908" s="20"/>
      <c r="J908" s="20"/>
      <c r="K908" s="20"/>
      <c r="L908" s="20"/>
      <c r="M908" s="20"/>
    </row>
    <row r="909" spans="1:13" ht="12.75">
      <c r="A909" s="20"/>
      <c r="B909" s="20"/>
      <c r="C909" s="18"/>
      <c r="D909" s="20"/>
      <c r="E909" s="20"/>
      <c r="F909" s="20"/>
      <c r="G909" s="20"/>
      <c r="H909" s="20"/>
      <c r="I909" s="20"/>
      <c r="J909" s="20"/>
      <c r="K909" s="20"/>
      <c r="L909" s="20"/>
      <c r="M909" s="20"/>
    </row>
    <row r="910" spans="1:13" ht="12.75">
      <c r="A910" s="20"/>
      <c r="B910" s="20"/>
      <c r="C910" s="18"/>
      <c r="D910" s="20"/>
      <c r="E910" s="20"/>
      <c r="F910" s="20"/>
      <c r="G910" s="20"/>
      <c r="H910" s="20"/>
      <c r="I910" s="20"/>
      <c r="J910" s="20"/>
      <c r="K910" s="20"/>
      <c r="L910" s="20"/>
      <c r="M910" s="20"/>
    </row>
    <row r="911" spans="1:13" ht="12.75">
      <c r="A911" s="20"/>
      <c r="B911" s="20"/>
      <c r="C911" s="18"/>
      <c r="D911" s="20"/>
      <c r="E911" s="20"/>
      <c r="F911" s="20"/>
      <c r="G911" s="20"/>
      <c r="H911" s="20"/>
      <c r="I911" s="20"/>
      <c r="J911" s="20"/>
      <c r="K911" s="20"/>
      <c r="L911" s="20"/>
      <c r="M911" s="20"/>
    </row>
    <row r="912" spans="1:13" ht="12.75">
      <c r="A912" s="20"/>
      <c r="B912" s="20"/>
      <c r="C912" s="18"/>
      <c r="D912" s="20"/>
      <c r="E912" s="20"/>
      <c r="F912" s="20"/>
      <c r="G912" s="20"/>
      <c r="H912" s="20"/>
      <c r="I912" s="20"/>
      <c r="J912" s="20"/>
      <c r="K912" s="20"/>
      <c r="L912" s="20"/>
      <c r="M912" s="20"/>
    </row>
    <row r="913" spans="1:13" ht="12.75">
      <c r="A913" s="20"/>
      <c r="B913" s="20"/>
      <c r="C913" s="18"/>
      <c r="D913" s="20"/>
      <c r="E913" s="20"/>
      <c r="F913" s="20"/>
      <c r="G913" s="20"/>
      <c r="H913" s="20"/>
      <c r="I913" s="20"/>
      <c r="J913" s="20"/>
      <c r="K913" s="20"/>
      <c r="L913" s="20"/>
      <c r="M913" s="20"/>
    </row>
    <row r="914" spans="1:13" ht="12.75">
      <c r="A914" s="20"/>
      <c r="B914" s="20"/>
      <c r="C914" s="18"/>
      <c r="D914" s="20"/>
      <c r="E914" s="20"/>
      <c r="F914" s="20"/>
      <c r="G914" s="20"/>
      <c r="H914" s="20"/>
      <c r="I914" s="20"/>
      <c r="J914" s="20"/>
      <c r="K914" s="20"/>
      <c r="L914" s="20"/>
      <c r="M914" s="20"/>
    </row>
    <row r="915" spans="1:13" ht="12.75">
      <c r="A915" s="20"/>
      <c r="B915" s="20"/>
      <c r="C915" s="18"/>
      <c r="D915" s="20"/>
      <c r="E915" s="20"/>
      <c r="F915" s="20"/>
      <c r="G915" s="20"/>
      <c r="H915" s="20"/>
      <c r="I915" s="20"/>
      <c r="J915" s="20"/>
      <c r="K915" s="20"/>
      <c r="L915" s="20"/>
      <c r="M915" s="20"/>
    </row>
    <row r="916" spans="1:13" ht="12.75">
      <c r="A916" s="20"/>
      <c r="B916" s="20"/>
      <c r="C916" s="18"/>
      <c r="D916" s="20"/>
      <c r="E916" s="20"/>
      <c r="F916" s="20"/>
      <c r="G916" s="20"/>
      <c r="H916" s="20"/>
      <c r="I916" s="20"/>
      <c r="J916" s="20"/>
      <c r="K916" s="20"/>
      <c r="L916" s="20"/>
      <c r="M916" s="20"/>
    </row>
    <row r="917" spans="1:13" ht="12.75">
      <c r="A917" s="20"/>
      <c r="B917" s="20"/>
      <c r="C917" s="18"/>
      <c r="D917" s="20"/>
      <c r="E917" s="20"/>
      <c r="F917" s="20"/>
      <c r="G917" s="20"/>
      <c r="H917" s="20"/>
      <c r="I917" s="20"/>
      <c r="J917" s="20"/>
      <c r="K917" s="20"/>
      <c r="L917" s="20"/>
      <c r="M917" s="20"/>
    </row>
    <row r="918" spans="1:13" ht="12.75">
      <c r="A918" s="20"/>
      <c r="B918" s="20"/>
      <c r="C918" s="18"/>
      <c r="D918" s="20"/>
      <c r="E918" s="20"/>
      <c r="F918" s="20"/>
      <c r="G918" s="20"/>
      <c r="H918" s="20"/>
      <c r="I918" s="20"/>
      <c r="J918" s="20"/>
      <c r="K918" s="20"/>
      <c r="L918" s="20"/>
      <c r="M918" s="20"/>
    </row>
    <row r="919" spans="1:13" ht="12.75">
      <c r="A919" s="20"/>
      <c r="B919" s="20"/>
      <c r="C919" s="18"/>
      <c r="D919" s="20"/>
      <c r="E919" s="20"/>
      <c r="F919" s="20"/>
      <c r="G919" s="20"/>
      <c r="H919" s="20"/>
      <c r="I919" s="20"/>
      <c r="J919" s="20"/>
      <c r="K919" s="20"/>
      <c r="L919" s="20"/>
      <c r="M919" s="20"/>
    </row>
    <row r="920" spans="1:13" ht="12.75">
      <c r="A920" s="20"/>
      <c r="B920" s="20"/>
      <c r="C920" s="18"/>
      <c r="D920" s="20"/>
      <c r="E920" s="20"/>
      <c r="F920" s="20"/>
      <c r="G920" s="20"/>
      <c r="H920" s="20"/>
      <c r="I920" s="20"/>
      <c r="J920" s="20"/>
      <c r="K920" s="20"/>
      <c r="L920" s="20"/>
      <c r="M920" s="20"/>
    </row>
    <row r="921" spans="1:13" ht="12.75">
      <c r="A921" s="20"/>
      <c r="B921" s="20"/>
      <c r="C921" s="18"/>
      <c r="D921" s="20"/>
      <c r="E921" s="20"/>
      <c r="F921" s="20"/>
      <c r="G921" s="20"/>
      <c r="H921" s="20"/>
      <c r="I921" s="20"/>
      <c r="J921" s="20"/>
      <c r="K921" s="20"/>
      <c r="L921" s="20"/>
      <c r="M921" s="20"/>
    </row>
    <row r="922" spans="1:13" ht="12.75">
      <c r="A922" s="20"/>
      <c r="B922" s="20"/>
      <c r="C922" s="18"/>
      <c r="D922" s="20"/>
      <c r="E922" s="20"/>
      <c r="F922" s="20"/>
      <c r="G922" s="20"/>
      <c r="H922" s="20"/>
      <c r="I922" s="20"/>
      <c r="J922" s="20"/>
      <c r="K922" s="20"/>
      <c r="L922" s="20"/>
      <c r="M922" s="20"/>
    </row>
    <row r="923" spans="1:13" ht="12.75">
      <c r="A923" s="20"/>
      <c r="B923" s="20"/>
      <c r="C923" s="18"/>
      <c r="D923" s="20"/>
      <c r="E923" s="20"/>
      <c r="F923" s="20"/>
      <c r="G923" s="20"/>
      <c r="H923" s="20"/>
      <c r="I923" s="20"/>
      <c r="J923" s="20"/>
      <c r="K923" s="20"/>
      <c r="L923" s="20"/>
      <c r="M923" s="20"/>
    </row>
    <row r="924" spans="1:13" ht="12.75">
      <c r="A924" s="20"/>
      <c r="B924" s="20"/>
      <c r="C924" s="18"/>
      <c r="D924" s="20"/>
      <c r="E924" s="20"/>
      <c r="F924" s="20"/>
      <c r="G924" s="20"/>
      <c r="H924" s="20"/>
      <c r="I924" s="20"/>
      <c r="J924" s="20"/>
      <c r="K924" s="20"/>
      <c r="L924" s="20"/>
      <c r="M924" s="20"/>
    </row>
    <row r="925" spans="1:13" ht="12.75">
      <c r="A925" s="20"/>
      <c r="B925" s="20"/>
      <c r="C925" s="18"/>
      <c r="D925" s="20"/>
      <c r="E925" s="20"/>
      <c r="F925" s="20"/>
      <c r="G925" s="20"/>
      <c r="H925" s="20"/>
      <c r="I925" s="20"/>
      <c r="J925" s="20"/>
      <c r="K925" s="20"/>
      <c r="L925" s="20"/>
      <c r="M925" s="20"/>
    </row>
    <row r="926" spans="1:13" ht="12.75">
      <c r="A926" s="20"/>
      <c r="B926" s="20"/>
      <c r="C926" s="18"/>
      <c r="D926" s="20"/>
      <c r="E926" s="20"/>
      <c r="F926" s="20"/>
      <c r="G926" s="20"/>
      <c r="H926" s="20"/>
      <c r="I926" s="20"/>
      <c r="J926" s="20"/>
      <c r="K926" s="20"/>
      <c r="L926" s="20"/>
      <c r="M926" s="20"/>
    </row>
    <row r="927" spans="1:13" ht="12.75">
      <c r="A927" s="20"/>
      <c r="B927" s="20"/>
      <c r="C927" s="18"/>
      <c r="D927" s="20"/>
      <c r="E927" s="20"/>
      <c r="F927" s="20"/>
      <c r="G927" s="20"/>
      <c r="H927" s="20"/>
      <c r="I927" s="20"/>
      <c r="J927" s="20"/>
      <c r="K927" s="20"/>
      <c r="L927" s="20"/>
      <c r="M927" s="20"/>
    </row>
    <row r="928" spans="1:13" ht="12.75">
      <c r="A928" s="20"/>
      <c r="B928" s="20"/>
      <c r="C928" s="18"/>
      <c r="D928" s="20"/>
      <c r="E928" s="20"/>
      <c r="F928" s="20"/>
      <c r="G928" s="20"/>
      <c r="H928" s="20"/>
      <c r="I928" s="20"/>
      <c r="J928" s="20"/>
      <c r="K928" s="20"/>
      <c r="L928" s="20"/>
      <c r="M928" s="20"/>
    </row>
    <row r="929" spans="1:13" ht="12.75">
      <c r="A929" s="20"/>
      <c r="B929" s="20"/>
      <c r="C929" s="18"/>
      <c r="D929" s="20"/>
      <c r="E929" s="20"/>
      <c r="F929" s="20"/>
      <c r="G929" s="20"/>
      <c r="H929" s="20"/>
      <c r="I929" s="20"/>
      <c r="J929" s="20"/>
      <c r="K929" s="20"/>
      <c r="L929" s="20"/>
      <c r="M929" s="20"/>
    </row>
    <row r="930" spans="1:13" ht="12.75">
      <c r="A930" s="20"/>
      <c r="B930" s="20"/>
      <c r="C930" s="18"/>
      <c r="D930" s="20"/>
      <c r="E930" s="20"/>
      <c r="F930" s="20"/>
      <c r="G930" s="20"/>
      <c r="H930" s="20"/>
      <c r="I930" s="20"/>
      <c r="J930" s="20"/>
      <c r="K930" s="20"/>
      <c r="L930" s="20"/>
      <c r="M930" s="20"/>
    </row>
    <row r="931" spans="1:13" ht="12.75">
      <c r="A931" s="20"/>
      <c r="B931" s="20"/>
      <c r="C931" s="18"/>
      <c r="D931" s="20"/>
      <c r="E931" s="20"/>
      <c r="F931" s="20"/>
      <c r="G931" s="20"/>
      <c r="H931" s="20"/>
      <c r="I931" s="20"/>
      <c r="J931" s="20"/>
      <c r="K931" s="20"/>
      <c r="L931" s="20"/>
      <c r="M931" s="20"/>
    </row>
    <row r="932" spans="1:13" ht="12.75">
      <c r="A932" s="20"/>
      <c r="B932" s="20"/>
      <c r="C932" s="18"/>
      <c r="D932" s="20"/>
      <c r="E932" s="20"/>
      <c r="F932" s="20"/>
      <c r="G932" s="20"/>
      <c r="H932" s="20"/>
      <c r="I932" s="20"/>
      <c r="J932" s="20"/>
      <c r="K932" s="20"/>
      <c r="L932" s="20"/>
      <c r="M932" s="20"/>
    </row>
    <row r="933" spans="1:13" ht="12.75">
      <c r="A933" s="20"/>
      <c r="B933" s="20"/>
      <c r="C933" s="18"/>
      <c r="D933" s="20"/>
      <c r="E933" s="20"/>
      <c r="F933" s="20"/>
      <c r="G933" s="20"/>
      <c r="H933" s="20"/>
      <c r="I933" s="20"/>
      <c r="J933" s="20"/>
      <c r="K933" s="20"/>
      <c r="L933" s="20"/>
      <c r="M933" s="20"/>
    </row>
    <row r="934" spans="1:13" ht="12.75">
      <c r="A934" s="20"/>
      <c r="B934" s="20"/>
      <c r="C934" s="18"/>
      <c r="D934" s="20"/>
      <c r="E934" s="20"/>
      <c r="F934" s="20"/>
      <c r="G934" s="20"/>
      <c r="H934" s="20"/>
      <c r="I934" s="20"/>
      <c r="J934" s="20"/>
      <c r="K934" s="20"/>
      <c r="L934" s="20"/>
      <c r="M934" s="20"/>
    </row>
    <row r="935" spans="1:13" ht="12.75">
      <c r="A935" s="20"/>
      <c r="B935" s="20"/>
      <c r="C935" s="18"/>
      <c r="D935" s="20"/>
      <c r="E935" s="20"/>
      <c r="F935" s="20"/>
      <c r="G935" s="20"/>
      <c r="H935" s="20"/>
      <c r="I935" s="20"/>
      <c r="J935" s="20"/>
      <c r="K935" s="20"/>
      <c r="L935" s="20"/>
      <c r="M935" s="20"/>
    </row>
    <row r="936" spans="1:13" ht="12.75">
      <c r="A936" s="20"/>
      <c r="B936" s="20"/>
      <c r="C936" s="18"/>
      <c r="D936" s="20"/>
      <c r="E936" s="20"/>
      <c r="F936" s="20"/>
      <c r="G936" s="20"/>
      <c r="H936" s="20"/>
      <c r="I936" s="20"/>
      <c r="J936" s="20"/>
      <c r="K936" s="20"/>
      <c r="L936" s="20"/>
      <c r="M936" s="20"/>
    </row>
    <row r="937" spans="1:13" ht="12.75">
      <c r="A937" s="20"/>
      <c r="B937" s="20"/>
      <c r="C937" s="18"/>
      <c r="D937" s="20"/>
      <c r="E937" s="20"/>
      <c r="F937" s="20"/>
      <c r="G937" s="20"/>
      <c r="H937" s="20"/>
      <c r="I937" s="20"/>
      <c r="J937" s="20"/>
      <c r="K937" s="20"/>
      <c r="L937" s="20"/>
      <c r="M937" s="20"/>
    </row>
    <row r="938" spans="1:13" ht="12.75">
      <c r="A938" s="20"/>
      <c r="B938" s="20"/>
      <c r="C938" s="18"/>
      <c r="D938" s="20"/>
      <c r="E938" s="20"/>
      <c r="F938" s="20"/>
      <c r="G938" s="20"/>
      <c r="H938" s="20"/>
      <c r="I938" s="20"/>
      <c r="J938" s="20"/>
      <c r="K938" s="20"/>
      <c r="L938" s="20"/>
      <c r="M938" s="20"/>
    </row>
    <row r="939" spans="1:13" ht="12.75">
      <c r="A939" s="20"/>
      <c r="B939" s="20"/>
      <c r="C939" s="18"/>
      <c r="D939" s="20"/>
      <c r="E939" s="20"/>
      <c r="F939" s="20"/>
      <c r="G939" s="20"/>
      <c r="H939" s="20"/>
      <c r="I939" s="20"/>
      <c r="J939" s="20"/>
      <c r="K939" s="20"/>
      <c r="L939" s="20"/>
      <c r="M939" s="20"/>
    </row>
    <row r="940" spans="1:13" ht="12.75">
      <c r="A940" s="20"/>
      <c r="B940" s="20"/>
      <c r="C940" s="18"/>
      <c r="D940" s="20"/>
      <c r="E940" s="20"/>
      <c r="F940" s="20"/>
      <c r="G940" s="20"/>
      <c r="H940" s="20"/>
      <c r="I940" s="20"/>
      <c r="J940" s="20"/>
      <c r="K940" s="20"/>
      <c r="L940" s="20"/>
      <c r="M940" s="20"/>
    </row>
    <row r="941" spans="1:13" ht="12.75">
      <c r="A941" s="20"/>
      <c r="B941" s="20"/>
      <c r="C941" s="18"/>
      <c r="D941" s="20"/>
      <c r="E941" s="20"/>
      <c r="F941" s="20"/>
      <c r="G941" s="20"/>
      <c r="H941" s="20"/>
      <c r="I941" s="20"/>
      <c r="J941" s="20"/>
      <c r="K941" s="20"/>
      <c r="L941" s="20"/>
      <c r="M941" s="20"/>
    </row>
    <row r="942" spans="1:13" ht="12.75">
      <c r="A942" s="20"/>
      <c r="B942" s="20"/>
      <c r="C942" s="18"/>
      <c r="D942" s="20"/>
      <c r="E942" s="20"/>
      <c r="F942" s="20"/>
      <c r="G942" s="20"/>
      <c r="H942" s="20"/>
      <c r="I942" s="20"/>
      <c r="J942" s="20"/>
      <c r="K942" s="20"/>
      <c r="L942" s="20"/>
      <c r="M942" s="20"/>
    </row>
    <row r="943" spans="1:13" ht="12.75">
      <c r="A943" s="20"/>
      <c r="B943" s="20"/>
      <c r="C943" s="18"/>
      <c r="D943" s="20"/>
      <c r="E943" s="20"/>
      <c r="F943" s="20"/>
      <c r="G943" s="20"/>
      <c r="H943" s="20"/>
      <c r="I943" s="20"/>
      <c r="J943" s="20"/>
      <c r="K943" s="20"/>
      <c r="L943" s="20"/>
      <c r="M943" s="20"/>
    </row>
    <row r="944" spans="1:13" ht="12.75">
      <c r="A944" s="20"/>
      <c r="B944" s="20"/>
      <c r="C944" s="18"/>
      <c r="D944" s="20"/>
      <c r="E944" s="20"/>
      <c r="F944" s="20"/>
      <c r="G944" s="20"/>
      <c r="H944" s="20"/>
      <c r="I944" s="20"/>
      <c r="J944" s="20"/>
      <c r="K944" s="20"/>
      <c r="L944" s="20"/>
      <c r="M944" s="20"/>
    </row>
    <row r="945" spans="1:13" ht="12.75">
      <c r="A945" s="20"/>
      <c r="B945" s="20"/>
      <c r="C945" s="18"/>
      <c r="D945" s="20"/>
      <c r="E945" s="20"/>
      <c r="F945" s="20"/>
      <c r="G945" s="20"/>
      <c r="H945" s="20"/>
      <c r="I945" s="20"/>
      <c r="J945" s="20"/>
      <c r="K945" s="20"/>
      <c r="L945" s="20"/>
      <c r="M945" s="20"/>
    </row>
    <row r="946" spans="1:13" ht="12.75">
      <c r="A946" s="20"/>
      <c r="B946" s="20"/>
      <c r="C946" s="18"/>
      <c r="D946" s="20"/>
      <c r="E946" s="20"/>
      <c r="F946" s="20"/>
      <c r="G946" s="20"/>
      <c r="H946" s="20"/>
      <c r="I946" s="20"/>
      <c r="J946" s="20"/>
      <c r="K946" s="20"/>
      <c r="L946" s="20"/>
      <c r="M946" s="20"/>
    </row>
    <row r="947" spans="1:13" ht="12.75">
      <c r="A947" s="20"/>
      <c r="B947" s="20"/>
      <c r="C947" s="18"/>
      <c r="D947" s="20"/>
      <c r="E947" s="20"/>
      <c r="F947" s="20"/>
      <c r="G947" s="20"/>
      <c r="H947" s="20"/>
      <c r="I947" s="20"/>
      <c r="J947" s="20"/>
      <c r="K947" s="20"/>
      <c r="L947" s="20"/>
      <c r="M947" s="20"/>
    </row>
    <row r="948" spans="1:13" ht="12.75">
      <c r="A948" s="20"/>
      <c r="B948" s="20"/>
      <c r="C948" s="18"/>
      <c r="D948" s="20"/>
      <c r="E948" s="20"/>
      <c r="F948" s="20"/>
      <c r="G948" s="20"/>
      <c r="H948" s="20"/>
      <c r="I948" s="20"/>
      <c r="J948" s="20"/>
      <c r="K948" s="20"/>
      <c r="L948" s="20"/>
      <c r="M948" s="20"/>
    </row>
    <row r="949" spans="1:13" ht="12.75">
      <c r="A949" s="20"/>
      <c r="B949" s="20"/>
      <c r="C949" s="18"/>
      <c r="D949" s="20"/>
      <c r="E949" s="20"/>
      <c r="F949" s="20"/>
      <c r="G949" s="20"/>
      <c r="H949" s="20"/>
      <c r="I949" s="20"/>
      <c r="J949" s="20"/>
      <c r="K949" s="20"/>
      <c r="L949" s="20"/>
      <c r="M949" s="20"/>
    </row>
    <row r="950" spans="1:13" ht="12.75">
      <c r="A950" s="20"/>
      <c r="B950" s="20"/>
      <c r="C950" s="18"/>
      <c r="D950" s="20"/>
      <c r="E950" s="20"/>
      <c r="F950" s="20"/>
      <c r="G950" s="20"/>
      <c r="H950" s="20"/>
      <c r="I950" s="20"/>
      <c r="J950" s="20"/>
      <c r="K950" s="20"/>
      <c r="L950" s="20"/>
      <c r="M950" s="20"/>
    </row>
    <row r="951" spans="1:13" ht="12.75">
      <c r="A951" s="20"/>
      <c r="B951" s="20"/>
      <c r="C951" s="18"/>
      <c r="D951" s="20"/>
      <c r="E951" s="20"/>
      <c r="F951" s="20"/>
      <c r="G951" s="20"/>
      <c r="H951" s="20"/>
      <c r="I951" s="20"/>
      <c r="J951" s="20"/>
      <c r="K951" s="20"/>
      <c r="L951" s="20"/>
      <c r="M951" s="20"/>
    </row>
    <row r="952" spans="1:13" ht="12.75">
      <c r="A952" s="20"/>
      <c r="B952" s="20"/>
      <c r="C952" s="18"/>
      <c r="D952" s="20"/>
      <c r="E952" s="20"/>
      <c r="F952" s="20"/>
      <c r="G952" s="20"/>
      <c r="H952" s="20"/>
      <c r="I952" s="20"/>
      <c r="J952" s="20"/>
      <c r="K952" s="20"/>
      <c r="L952" s="20"/>
      <c r="M952" s="20"/>
    </row>
    <row r="953" spans="1:13" ht="12.75">
      <c r="A953" s="20"/>
      <c r="B953" s="20"/>
      <c r="C953" s="18"/>
      <c r="D953" s="20"/>
      <c r="E953" s="20"/>
      <c r="F953" s="20"/>
      <c r="G953" s="20"/>
      <c r="H953" s="20"/>
      <c r="I953" s="20"/>
      <c r="J953" s="20"/>
      <c r="K953" s="20"/>
      <c r="L953" s="20"/>
      <c r="M953" s="20"/>
    </row>
    <row r="954" spans="1:13" ht="12.75">
      <c r="A954" s="20"/>
      <c r="B954" s="20"/>
      <c r="C954" s="18"/>
      <c r="D954" s="20"/>
      <c r="E954" s="20"/>
      <c r="F954" s="20"/>
      <c r="G954" s="20"/>
      <c r="H954" s="20"/>
      <c r="I954" s="20"/>
      <c r="J954" s="20"/>
      <c r="K954" s="20"/>
      <c r="L954" s="20"/>
      <c r="M954" s="20"/>
    </row>
    <row r="955" spans="1:13" ht="12.75">
      <c r="A955" s="20"/>
      <c r="B955" s="20"/>
      <c r="C955" s="18"/>
      <c r="D955" s="20"/>
      <c r="E955" s="20"/>
      <c r="F955" s="20"/>
      <c r="G955" s="20"/>
      <c r="H955" s="20"/>
      <c r="I955" s="20"/>
      <c r="J955" s="20"/>
      <c r="K955" s="20"/>
      <c r="L955" s="20"/>
      <c r="M955" s="20"/>
    </row>
    <row r="956" spans="1:13" ht="12.75">
      <c r="A956" s="20"/>
      <c r="B956" s="20"/>
      <c r="C956" s="18"/>
      <c r="D956" s="20"/>
      <c r="E956" s="20"/>
      <c r="F956" s="20"/>
      <c r="G956" s="20"/>
      <c r="H956" s="20"/>
      <c r="I956" s="20"/>
      <c r="J956" s="20"/>
      <c r="K956" s="20"/>
      <c r="L956" s="20"/>
      <c r="M956" s="20"/>
    </row>
    <row r="957" spans="1:13" ht="12.75">
      <c r="A957" s="20"/>
      <c r="B957" s="20"/>
      <c r="C957" s="18"/>
      <c r="D957" s="20"/>
      <c r="E957" s="20"/>
      <c r="F957" s="20"/>
      <c r="G957" s="20"/>
      <c r="H957" s="20"/>
      <c r="I957" s="20"/>
      <c r="J957" s="20"/>
      <c r="K957" s="20"/>
      <c r="L957" s="20"/>
      <c r="M957" s="20"/>
    </row>
    <row r="958" spans="1:13" ht="12.75">
      <c r="A958" s="20"/>
      <c r="B958" s="20"/>
      <c r="C958" s="18"/>
      <c r="D958" s="20"/>
      <c r="E958" s="20"/>
      <c r="F958" s="20"/>
      <c r="G958" s="20"/>
      <c r="H958" s="20"/>
      <c r="I958" s="20"/>
      <c r="J958" s="20"/>
      <c r="K958" s="20"/>
      <c r="L958" s="20"/>
      <c r="M958" s="20"/>
    </row>
    <row r="959" spans="1:13" ht="12.75">
      <c r="A959" s="20"/>
      <c r="B959" s="20"/>
      <c r="C959" s="18"/>
      <c r="D959" s="20"/>
      <c r="E959" s="20"/>
      <c r="F959" s="20"/>
      <c r="G959" s="20"/>
      <c r="H959" s="20"/>
      <c r="I959" s="20"/>
      <c r="J959" s="20"/>
      <c r="K959" s="20"/>
      <c r="L959" s="20"/>
      <c r="M959" s="20"/>
    </row>
    <row r="960" spans="1:13" ht="12.75">
      <c r="A960" s="20"/>
      <c r="B960" s="20"/>
      <c r="C960" s="18"/>
      <c r="D960" s="20"/>
      <c r="E960" s="20"/>
      <c r="F960" s="20"/>
      <c r="G960" s="20"/>
      <c r="H960" s="20"/>
      <c r="I960" s="20"/>
      <c r="J960" s="20"/>
      <c r="K960" s="20"/>
      <c r="L960" s="20"/>
      <c r="M960" s="20"/>
    </row>
    <row r="961" spans="1:13" ht="12.75">
      <c r="A961" s="20"/>
      <c r="B961" s="20"/>
      <c r="C961" s="18"/>
      <c r="D961" s="20"/>
      <c r="E961" s="20"/>
      <c r="F961" s="20"/>
      <c r="G961" s="20"/>
      <c r="H961" s="20"/>
      <c r="I961" s="20"/>
      <c r="J961" s="20"/>
      <c r="K961" s="20"/>
      <c r="L961" s="20"/>
      <c r="M961" s="20"/>
    </row>
    <row r="962" spans="1:13" ht="12.75">
      <c r="A962" s="20"/>
      <c r="B962" s="20"/>
      <c r="C962" s="18"/>
      <c r="D962" s="20"/>
      <c r="E962" s="20"/>
      <c r="F962" s="20"/>
      <c r="G962" s="20"/>
      <c r="H962" s="20"/>
      <c r="I962" s="20"/>
      <c r="J962" s="20"/>
      <c r="K962" s="20"/>
      <c r="L962" s="20"/>
      <c r="M962" s="20"/>
    </row>
    <row r="963" spans="1:13" ht="12.75">
      <c r="A963" s="20"/>
      <c r="B963" s="20"/>
      <c r="C963" s="18"/>
      <c r="D963" s="20"/>
      <c r="E963" s="20"/>
      <c r="F963" s="20"/>
      <c r="G963" s="20"/>
      <c r="H963" s="20"/>
      <c r="I963" s="20"/>
      <c r="J963" s="20"/>
      <c r="K963" s="20"/>
      <c r="L963" s="20"/>
      <c r="M963" s="20"/>
    </row>
    <row r="964" spans="1:13" ht="12.75">
      <c r="A964" s="20"/>
      <c r="B964" s="20"/>
      <c r="C964" s="18"/>
      <c r="D964" s="20"/>
      <c r="E964" s="20"/>
      <c r="F964" s="20"/>
      <c r="G964" s="20"/>
      <c r="H964" s="20"/>
      <c r="I964" s="20"/>
      <c r="J964" s="20"/>
      <c r="K964" s="20"/>
      <c r="L964" s="20"/>
      <c r="M964" s="20"/>
    </row>
    <row r="965" spans="1:13" ht="12.75">
      <c r="A965" s="20"/>
      <c r="B965" s="20"/>
      <c r="C965" s="18"/>
      <c r="D965" s="20"/>
      <c r="E965" s="20"/>
      <c r="F965" s="20"/>
      <c r="G965" s="20"/>
      <c r="H965" s="20"/>
      <c r="I965" s="20"/>
      <c r="J965" s="20"/>
      <c r="K965" s="20"/>
      <c r="L965" s="20"/>
      <c r="M965" s="20"/>
    </row>
    <row r="966" spans="1:13" ht="12.75">
      <c r="A966" s="20"/>
      <c r="B966" s="20"/>
      <c r="C966" s="18"/>
      <c r="D966" s="20"/>
      <c r="E966" s="20"/>
      <c r="F966" s="20"/>
      <c r="G966" s="20"/>
      <c r="H966" s="20"/>
      <c r="I966" s="20"/>
      <c r="J966" s="20"/>
      <c r="K966" s="20"/>
      <c r="L966" s="20"/>
      <c r="M966" s="20"/>
    </row>
    <row r="967" spans="1:13" ht="12.75">
      <c r="A967" s="20"/>
      <c r="B967" s="20"/>
      <c r="C967" s="18"/>
      <c r="D967" s="20"/>
      <c r="E967" s="20"/>
      <c r="F967" s="20"/>
      <c r="G967" s="20"/>
      <c r="H967" s="20"/>
      <c r="I967" s="20"/>
      <c r="J967" s="20"/>
      <c r="K967" s="20"/>
      <c r="L967" s="20"/>
      <c r="M967" s="20"/>
    </row>
    <row r="968" spans="1:13" ht="12.75">
      <c r="A968" s="20"/>
      <c r="B968" s="20"/>
      <c r="C968" s="18"/>
      <c r="D968" s="20"/>
      <c r="E968" s="20"/>
      <c r="F968" s="20"/>
      <c r="G968" s="20"/>
      <c r="H968" s="20"/>
      <c r="I968" s="20"/>
      <c r="J968" s="20"/>
      <c r="K968" s="20"/>
      <c r="L968" s="20"/>
      <c r="M968" s="20"/>
    </row>
    <row r="969" spans="1:13" ht="12.75">
      <c r="A969" s="20"/>
      <c r="B969" s="20"/>
      <c r="C969" s="18"/>
      <c r="D969" s="20"/>
      <c r="E969" s="20"/>
      <c r="F969" s="20"/>
      <c r="G969" s="20"/>
      <c r="H969" s="20"/>
      <c r="I969" s="20"/>
      <c r="J969" s="20"/>
      <c r="K969" s="20"/>
      <c r="L969" s="20"/>
      <c r="M969" s="20"/>
    </row>
    <row r="970" spans="1:13" ht="12.75">
      <c r="A970" s="20"/>
      <c r="B970" s="20"/>
      <c r="C970" s="18"/>
      <c r="D970" s="20"/>
      <c r="E970" s="20"/>
      <c r="F970" s="20"/>
      <c r="G970" s="20"/>
      <c r="H970" s="20"/>
      <c r="I970" s="20"/>
      <c r="J970" s="20"/>
      <c r="K970" s="20"/>
      <c r="L970" s="20"/>
      <c r="M970" s="20"/>
    </row>
    <row r="971" spans="1:13" ht="12.75">
      <c r="A971" s="20"/>
      <c r="B971" s="20"/>
      <c r="C971" s="18"/>
      <c r="D971" s="20"/>
      <c r="E971" s="20"/>
      <c r="F971" s="20"/>
      <c r="G971" s="20"/>
      <c r="H971" s="20"/>
      <c r="I971" s="20"/>
      <c r="J971" s="20"/>
      <c r="K971" s="20"/>
      <c r="L971" s="20"/>
      <c r="M971" s="20"/>
    </row>
    <row r="972" spans="1:13" ht="12.75">
      <c r="A972" s="20"/>
      <c r="B972" s="20"/>
      <c r="C972" s="18"/>
      <c r="D972" s="20"/>
      <c r="E972" s="20"/>
      <c r="F972" s="20"/>
      <c r="G972" s="20"/>
      <c r="H972" s="20"/>
      <c r="I972" s="20"/>
      <c r="J972" s="20"/>
      <c r="K972" s="20"/>
      <c r="L972" s="20"/>
      <c r="M972" s="20"/>
    </row>
    <row r="973" spans="1:13" ht="12.75">
      <c r="A973" s="20"/>
      <c r="B973" s="20"/>
      <c r="C973" s="18"/>
      <c r="D973" s="20"/>
      <c r="E973" s="20"/>
      <c r="F973" s="20"/>
      <c r="G973" s="20"/>
      <c r="H973" s="20"/>
      <c r="I973" s="20"/>
      <c r="J973" s="20"/>
      <c r="K973" s="20"/>
      <c r="L973" s="20"/>
      <c r="M973" s="20"/>
    </row>
    <row r="974" spans="1:13" ht="12.75">
      <c r="A974" s="20"/>
      <c r="B974" s="20"/>
      <c r="C974" s="18"/>
      <c r="D974" s="20"/>
      <c r="E974" s="20"/>
      <c r="F974" s="20"/>
      <c r="G974" s="20"/>
      <c r="H974" s="20"/>
      <c r="I974" s="20"/>
      <c r="J974" s="20"/>
      <c r="K974" s="20"/>
      <c r="L974" s="20"/>
      <c r="M974" s="20"/>
    </row>
    <row r="975" spans="1:13" ht="12.75">
      <c r="A975" s="20"/>
      <c r="B975" s="20"/>
      <c r="C975" s="18"/>
      <c r="D975" s="20"/>
      <c r="E975" s="20"/>
      <c r="F975" s="20"/>
      <c r="G975" s="20"/>
      <c r="H975" s="20"/>
      <c r="I975" s="20"/>
      <c r="J975" s="20"/>
      <c r="K975" s="20"/>
      <c r="L975" s="20"/>
      <c r="M975" s="20"/>
    </row>
    <row r="976" spans="1:13" ht="12.75">
      <c r="A976" s="20"/>
      <c r="B976" s="20"/>
      <c r="C976" s="18"/>
      <c r="D976" s="20"/>
      <c r="E976" s="20"/>
      <c r="F976" s="20"/>
      <c r="G976" s="20"/>
      <c r="H976" s="20"/>
      <c r="I976" s="20"/>
      <c r="J976" s="20"/>
      <c r="K976" s="20"/>
      <c r="L976" s="20"/>
      <c r="M976" s="20"/>
    </row>
    <row r="977" spans="1:13" ht="12.75">
      <c r="A977" s="20"/>
      <c r="B977" s="20"/>
      <c r="C977" s="18"/>
      <c r="D977" s="20"/>
      <c r="E977" s="20"/>
      <c r="F977" s="20"/>
      <c r="G977" s="20"/>
      <c r="H977" s="20"/>
      <c r="I977" s="20"/>
      <c r="J977" s="20"/>
      <c r="K977" s="20"/>
      <c r="L977" s="20"/>
      <c r="M977" s="20"/>
    </row>
    <row r="978" spans="1:13" ht="12.75">
      <c r="A978" s="20"/>
      <c r="B978" s="20"/>
      <c r="C978" s="18"/>
      <c r="D978" s="20"/>
      <c r="E978" s="20"/>
      <c r="F978" s="20"/>
      <c r="G978" s="20"/>
      <c r="H978" s="20"/>
      <c r="I978" s="20"/>
      <c r="J978" s="20"/>
      <c r="K978" s="20"/>
      <c r="L978" s="20"/>
      <c r="M978" s="20"/>
    </row>
    <row r="979" spans="1:13" ht="12.75">
      <c r="A979" s="20"/>
      <c r="B979" s="20"/>
      <c r="C979" s="18"/>
      <c r="D979" s="20"/>
      <c r="E979" s="20"/>
      <c r="F979" s="20"/>
      <c r="G979" s="20"/>
      <c r="H979" s="20"/>
      <c r="I979" s="20"/>
      <c r="J979" s="20"/>
      <c r="K979" s="20"/>
      <c r="L979" s="20"/>
      <c r="M979" s="20"/>
    </row>
    <row r="980" spans="1:13" ht="12.75">
      <c r="A980" s="20"/>
      <c r="B980" s="20"/>
      <c r="C980" s="18"/>
      <c r="D980" s="20"/>
      <c r="E980" s="20"/>
      <c r="F980" s="20"/>
      <c r="G980" s="20"/>
      <c r="H980" s="20"/>
      <c r="I980" s="20"/>
      <c r="J980" s="20"/>
      <c r="K980" s="20"/>
      <c r="L980" s="20"/>
      <c r="M980" s="20"/>
    </row>
    <row r="981" spans="1:13" ht="12.75">
      <c r="A981" s="20"/>
      <c r="B981" s="20"/>
      <c r="C981" s="18"/>
      <c r="D981" s="20"/>
      <c r="E981" s="20"/>
      <c r="F981" s="20"/>
      <c r="G981" s="20"/>
      <c r="H981" s="20"/>
      <c r="I981" s="20"/>
      <c r="J981" s="20"/>
      <c r="K981" s="20"/>
      <c r="L981" s="20"/>
      <c r="M981" s="20"/>
    </row>
    <row r="982" spans="1:13" ht="12.75">
      <c r="A982" s="20"/>
      <c r="B982" s="20"/>
      <c r="C982" s="18"/>
      <c r="D982" s="20"/>
      <c r="E982" s="20"/>
      <c r="F982" s="20"/>
      <c r="G982" s="20"/>
      <c r="H982" s="20"/>
      <c r="I982" s="20"/>
      <c r="J982" s="20"/>
      <c r="K982" s="20"/>
      <c r="L982" s="20"/>
      <c r="M982" s="20"/>
    </row>
    <row r="983" spans="1:13" ht="12.75">
      <c r="A983" s="20"/>
      <c r="B983" s="20"/>
      <c r="C983" s="18"/>
      <c r="D983" s="20"/>
      <c r="E983" s="20"/>
      <c r="F983" s="20"/>
      <c r="G983" s="20"/>
      <c r="H983" s="20"/>
      <c r="I983" s="20"/>
      <c r="J983" s="20"/>
      <c r="K983" s="20"/>
      <c r="L983" s="20"/>
      <c r="M983" s="20"/>
    </row>
    <row r="984" spans="1:13" ht="12.75">
      <c r="A984" s="20"/>
      <c r="B984" s="20"/>
      <c r="C984" s="18"/>
      <c r="D984" s="20"/>
      <c r="E984" s="20"/>
      <c r="F984" s="20"/>
      <c r="G984" s="20"/>
      <c r="H984" s="20"/>
      <c r="I984" s="20"/>
      <c r="J984" s="20"/>
      <c r="K984" s="20"/>
      <c r="L984" s="20"/>
      <c r="M984" s="20"/>
    </row>
    <row r="985" spans="1:13" ht="12.75">
      <c r="A985" s="20"/>
      <c r="B985" s="20"/>
      <c r="C985" s="18"/>
      <c r="D985" s="20"/>
      <c r="E985" s="20"/>
      <c r="F985" s="20"/>
      <c r="G985" s="20"/>
      <c r="H985" s="20"/>
      <c r="I985" s="20"/>
      <c r="J985" s="20"/>
      <c r="K985" s="20"/>
      <c r="L985" s="20"/>
      <c r="M985" s="20"/>
    </row>
    <row r="986" spans="1:13" ht="12.75">
      <c r="A986" s="20"/>
      <c r="B986" s="20"/>
      <c r="C986" s="18"/>
      <c r="D986" s="20"/>
      <c r="E986" s="20"/>
      <c r="F986" s="20"/>
      <c r="G986" s="20"/>
      <c r="H986" s="20"/>
      <c r="I986" s="20"/>
      <c r="J986" s="20"/>
      <c r="K986" s="20"/>
      <c r="L986" s="20"/>
      <c r="M986" s="20"/>
    </row>
    <row r="987" spans="1:13" ht="12.75">
      <c r="A987" s="20"/>
      <c r="B987" s="20"/>
      <c r="E987" s="20"/>
      <c r="F987" s="20"/>
      <c r="G987" s="20"/>
      <c r="H987" s="20"/>
      <c r="I987" s="20"/>
      <c r="J987" s="20"/>
      <c r="K987" s="20"/>
      <c r="L987" s="20"/>
      <c r="M987" s="20"/>
    </row>
    <row r="988" spans="1:13" ht="12.75">
      <c r="A988" s="20"/>
      <c r="B988" s="20"/>
      <c r="E988" s="20"/>
      <c r="F988" s="20"/>
      <c r="G988" s="20"/>
      <c r="H988" s="20"/>
      <c r="I988" s="20"/>
      <c r="J988" s="20"/>
      <c r="K988" s="20"/>
      <c r="L988" s="20"/>
      <c r="M988" s="20"/>
    </row>
  </sheetData>
  <mergeCells count="1">
    <mergeCell ref="C3:D4"/>
  </mergeCells>
  <printOptions horizontalCentered="1" gridLines="1"/>
  <pageMargins left="0.7" right="0.7" top="0.75" bottom="0.75" header="0" footer="0"/>
  <pageSetup paperSize="9"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EF66"/>
    <outlinePr summaryBelow="0" summaryRight="0"/>
    <pageSetUpPr fitToPage="1"/>
  </sheetPr>
  <dimension ref="A1:M990"/>
  <sheetViews>
    <sheetView workbookViewId="0"/>
  </sheetViews>
  <sheetFormatPr defaultColWidth="12.5703125" defaultRowHeight="15" customHeight="1"/>
  <cols>
    <col min="1" max="1" width="3.5703125" customWidth="1"/>
    <col min="2" max="2" width="4.42578125" customWidth="1"/>
    <col min="3" max="3" width="46.28515625" customWidth="1"/>
    <col min="4" max="4" width="17.140625" customWidth="1"/>
    <col min="5" max="6" width="4.28515625" customWidth="1"/>
  </cols>
  <sheetData>
    <row r="1" spans="1:13" ht="12.75">
      <c r="A1" s="17"/>
      <c r="B1" s="17"/>
      <c r="C1" s="18"/>
      <c r="D1" s="19"/>
      <c r="E1" s="17"/>
      <c r="F1" s="17"/>
      <c r="G1" s="20"/>
      <c r="H1" s="20"/>
      <c r="I1" s="20"/>
      <c r="J1" s="20"/>
      <c r="K1" s="20"/>
      <c r="L1" s="20"/>
      <c r="M1" s="20"/>
    </row>
    <row r="2" spans="1:13" ht="15.75">
      <c r="A2" s="17"/>
      <c r="B2" s="17"/>
      <c r="C2" s="137" t="s">
        <v>3027</v>
      </c>
      <c r="D2" s="138" t="s">
        <v>3028</v>
      </c>
      <c r="E2" s="35"/>
      <c r="F2" s="35"/>
      <c r="G2" s="139" t="s">
        <v>3029</v>
      </c>
      <c r="H2" s="129"/>
      <c r="I2" s="124"/>
      <c r="J2" s="140" t="s">
        <v>3030</v>
      </c>
      <c r="K2" s="129"/>
      <c r="L2" s="124"/>
      <c r="M2" s="20"/>
    </row>
    <row r="3" spans="1:13" ht="15.75">
      <c r="A3" s="17"/>
      <c r="B3" s="17"/>
      <c r="C3" s="136"/>
      <c r="D3" s="136"/>
      <c r="E3" s="35"/>
      <c r="F3" s="35"/>
      <c r="G3" s="125"/>
      <c r="H3" s="133"/>
      <c r="I3" s="126"/>
      <c r="J3" s="125"/>
      <c r="K3" s="133"/>
      <c r="L3" s="126"/>
      <c r="M3" s="20"/>
    </row>
    <row r="4" spans="1:13" ht="12.75">
      <c r="A4" s="17"/>
      <c r="B4" s="17"/>
      <c r="C4" s="18"/>
      <c r="D4" s="20"/>
      <c r="E4" s="17"/>
      <c r="F4" s="17"/>
      <c r="G4" s="20"/>
      <c r="H4" s="20"/>
      <c r="I4" s="20"/>
      <c r="J4" s="20"/>
      <c r="K4" s="20"/>
      <c r="L4" s="20"/>
      <c r="M4" s="20"/>
    </row>
    <row r="5" spans="1:13" ht="12.75">
      <c r="A5" s="17"/>
      <c r="B5" s="21"/>
      <c r="C5" s="123" t="s">
        <v>3022</v>
      </c>
      <c r="D5" s="124"/>
      <c r="E5" s="22"/>
      <c r="F5" s="17"/>
      <c r="G5" s="20"/>
      <c r="H5" s="20"/>
      <c r="I5" s="20"/>
      <c r="J5" s="20"/>
      <c r="K5" s="20"/>
      <c r="L5" s="20"/>
      <c r="M5" s="20"/>
    </row>
    <row r="6" spans="1:13" ht="29.25" customHeight="1">
      <c r="A6" s="17"/>
      <c r="B6" s="23"/>
      <c r="C6" s="125"/>
      <c r="D6" s="126"/>
      <c r="E6" s="24"/>
      <c r="F6" s="17"/>
      <c r="G6" s="20"/>
      <c r="H6" s="20"/>
      <c r="I6" s="20"/>
      <c r="J6" s="20"/>
      <c r="K6" s="20"/>
      <c r="L6" s="20"/>
      <c r="M6" s="20"/>
    </row>
    <row r="7" spans="1:13" ht="46.5" customHeight="1">
      <c r="A7" s="17"/>
      <c r="B7" s="23"/>
      <c r="C7" s="25" t="s">
        <v>3023</v>
      </c>
      <c r="D7" s="26">
        <v>28</v>
      </c>
      <c r="E7" s="24"/>
      <c r="F7" s="17"/>
      <c r="G7" s="20"/>
      <c r="H7" s="20"/>
      <c r="I7" s="20"/>
      <c r="J7" s="20"/>
      <c r="K7" s="20"/>
      <c r="L7" s="20"/>
      <c r="M7" s="20"/>
    </row>
    <row r="8" spans="1:13" ht="54.75" customHeight="1">
      <c r="A8" s="17"/>
      <c r="B8" s="23"/>
      <c r="C8" s="27" t="s">
        <v>3024</v>
      </c>
      <c r="D8" s="28">
        <v>13</v>
      </c>
      <c r="E8" s="24"/>
      <c r="F8" s="17"/>
      <c r="G8" s="20"/>
      <c r="H8" s="20"/>
      <c r="I8" s="20"/>
      <c r="J8" s="20"/>
      <c r="K8" s="20"/>
      <c r="L8" s="20"/>
      <c r="M8" s="20"/>
    </row>
    <row r="9" spans="1:13" ht="59.25" customHeight="1">
      <c r="A9" s="17"/>
      <c r="B9" s="23"/>
      <c r="C9" s="29" t="s">
        <v>3025</v>
      </c>
      <c r="D9" s="30">
        <v>3</v>
      </c>
      <c r="E9" s="24"/>
      <c r="F9" s="17"/>
      <c r="G9" s="20"/>
      <c r="H9" s="20"/>
      <c r="I9" s="20"/>
      <c r="J9" s="20"/>
      <c r="K9" s="20"/>
      <c r="L9" s="20"/>
      <c r="M9" s="20"/>
    </row>
    <row r="10" spans="1:13" ht="53.25" customHeight="1">
      <c r="A10" s="17"/>
      <c r="B10" s="23"/>
      <c r="C10" s="29" t="s">
        <v>3026</v>
      </c>
      <c r="D10" s="30">
        <v>32</v>
      </c>
      <c r="E10" s="24"/>
      <c r="F10" s="17"/>
      <c r="G10" s="20"/>
      <c r="H10" s="20"/>
      <c r="I10" s="20"/>
      <c r="J10" s="20"/>
      <c r="K10" s="20"/>
      <c r="L10" s="20"/>
      <c r="M10" s="20"/>
    </row>
    <row r="11" spans="1:13" ht="28.5" customHeight="1">
      <c r="A11" s="17"/>
      <c r="B11" s="31"/>
      <c r="C11" s="32"/>
      <c r="D11" s="33"/>
      <c r="E11" s="34"/>
      <c r="F11" s="17"/>
      <c r="G11" s="20"/>
      <c r="H11" s="20"/>
      <c r="I11" s="20"/>
      <c r="J11" s="20"/>
      <c r="K11" s="20"/>
      <c r="L11" s="20"/>
      <c r="M11" s="20"/>
    </row>
    <row r="12" spans="1:13" ht="23.25" customHeight="1">
      <c r="A12" s="17"/>
      <c r="B12" s="17"/>
      <c r="C12" s="18"/>
      <c r="D12" s="20"/>
      <c r="E12" s="17"/>
      <c r="F12" s="17"/>
      <c r="G12" s="20"/>
      <c r="H12" s="20"/>
      <c r="I12" s="20"/>
      <c r="J12" s="20"/>
      <c r="K12" s="20"/>
      <c r="L12" s="20"/>
      <c r="M12" s="20"/>
    </row>
    <row r="13" spans="1:13" ht="12.75">
      <c r="A13" s="17"/>
      <c r="B13" s="17"/>
      <c r="C13" s="18"/>
      <c r="D13" s="20"/>
      <c r="E13" s="17"/>
      <c r="F13" s="17"/>
      <c r="G13" s="20"/>
      <c r="H13" s="20"/>
      <c r="I13" s="20"/>
      <c r="J13" s="20"/>
      <c r="K13" s="20"/>
      <c r="L13" s="20"/>
      <c r="M13" s="20"/>
    </row>
    <row r="14" spans="1:13" ht="12.75">
      <c r="A14" s="17"/>
      <c r="B14" s="17"/>
      <c r="C14" s="127" t="s">
        <v>3031</v>
      </c>
      <c r="D14" s="124"/>
      <c r="E14" s="17"/>
      <c r="F14" s="17"/>
      <c r="G14" s="128" t="s">
        <v>3032</v>
      </c>
      <c r="H14" s="129"/>
      <c r="I14" s="124"/>
      <c r="J14" s="134">
        <v>5.7200000000000001E-2</v>
      </c>
      <c r="K14" s="20"/>
      <c r="L14" s="20"/>
      <c r="M14" s="20"/>
    </row>
    <row r="15" spans="1:13" ht="12.75">
      <c r="A15" s="17"/>
      <c r="B15" s="17"/>
      <c r="C15" s="125"/>
      <c r="D15" s="126"/>
      <c r="E15" s="17"/>
      <c r="F15" s="17"/>
      <c r="G15" s="130"/>
      <c r="H15" s="131"/>
      <c r="I15" s="132"/>
      <c r="J15" s="135"/>
      <c r="K15" s="20"/>
      <c r="L15" s="20"/>
      <c r="M15" s="20"/>
    </row>
    <row r="16" spans="1:13" ht="39">
      <c r="A16" s="17"/>
      <c r="B16" s="17"/>
      <c r="C16" s="36" t="s">
        <v>3033</v>
      </c>
      <c r="D16" s="37">
        <f>D7*J14</f>
        <v>1.6015999999999999</v>
      </c>
      <c r="E16" s="17"/>
      <c r="F16" s="17"/>
      <c r="G16" s="125"/>
      <c r="H16" s="133"/>
      <c r="I16" s="126"/>
      <c r="J16" s="136"/>
      <c r="K16" s="20"/>
      <c r="L16" s="20"/>
      <c r="M16" s="20"/>
    </row>
    <row r="17" spans="1:13" ht="58.5">
      <c r="A17" s="17"/>
      <c r="B17" s="17"/>
      <c r="C17" s="36" t="s">
        <v>3034</v>
      </c>
      <c r="D17" s="38">
        <f>D8*J14</f>
        <v>0.74360000000000004</v>
      </c>
      <c r="E17" s="17"/>
      <c r="F17" s="17"/>
      <c r="G17" s="20"/>
      <c r="H17" s="20"/>
      <c r="I17" s="20"/>
      <c r="J17" s="20"/>
      <c r="K17" s="20"/>
      <c r="L17" s="20"/>
      <c r="M17" s="20"/>
    </row>
    <row r="18" spans="1:13" ht="12.75">
      <c r="A18" s="17"/>
      <c r="B18" s="17"/>
      <c r="C18" s="18"/>
      <c r="D18" s="20"/>
      <c r="E18" s="17"/>
      <c r="F18" s="17"/>
      <c r="G18" s="20"/>
      <c r="H18" s="20"/>
      <c r="I18" s="20"/>
      <c r="J18" s="20"/>
      <c r="K18" s="20"/>
      <c r="L18" s="20"/>
      <c r="M18" s="20"/>
    </row>
    <row r="19" spans="1:13" ht="12.75">
      <c r="A19" s="17"/>
      <c r="B19" s="17"/>
      <c r="C19" s="18"/>
      <c r="D19" s="20"/>
      <c r="E19" s="17"/>
      <c r="F19" s="17"/>
      <c r="G19" s="20"/>
      <c r="H19" s="20"/>
      <c r="I19" s="20"/>
      <c r="J19" s="20"/>
      <c r="K19" s="20"/>
      <c r="L19" s="20"/>
      <c r="M19" s="20"/>
    </row>
    <row r="20" spans="1:13" ht="12.75">
      <c r="A20" s="20"/>
      <c r="B20" s="20"/>
      <c r="C20" s="18"/>
      <c r="D20" s="20"/>
      <c r="E20" s="20"/>
      <c r="F20" s="20"/>
      <c r="G20" s="20"/>
      <c r="H20" s="20"/>
      <c r="I20" s="20"/>
      <c r="J20" s="20"/>
      <c r="K20" s="20"/>
      <c r="L20" s="20"/>
      <c r="M20" s="20"/>
    </row>
    <row r="21" spans="1:13" ht="12.75">
      <c r="A21" s="20"/>
      <c r="B21" s="20"/>
      <c r="C21" s="18"/>
      <c r="D21" s="20"/>
      <c r="E21" s="20"/>
      <c r="F21" s="20"/>
      <c r="G21" s="20"/>
      <c r="H21" s="20"/>
      <c r="I21" s="20"/>
      <c r="J21" s="20"/>
      <c r="K21" s="20"/>
      <c r="L21" s="20"/>
      <c r="M21" s="20"/>
    </row>
    <row r="22" spans="1:13" ht="12.75">
      <c r="A22" s="20"/>
      <c r="B22" s="20"/>
      <c r="C22" s="18"/>
      <c r="D22" s="20"/>
      <c r="E22" s="20"/>
      <c r="F22" s="20"/>
      <c r="G22" s="20"/>
      <c r="H22" s="20"/>
      <c r="I22" s="20"/>
      <c r="J22" s="20"/>
      <c r="K22" s="20"/>
      <c r="L22" s="20"/>
      <c r="M22" s="20"/>
    </row>
    <row r="23" spans="1:13" ht="12.75">
      <c r="A23" s="20"/>
      <c r="B23" s="20"/>
      <c r="C23" s="18"/>
      <c r="D23" s="20"/>
      <c r="E23" s="20"/>
      <c r="F23" s="20"/>
      <c r="G23" s="20"/>
      <c r="H23" s="20"/>
      <c r="I23" s="20"/>
      <c r="J23" s="20"/>
      <c r="K23" s="20"/>
      <c r="L23" s="20"/>
      <c r="M23" s="20"/>
    </row>
    <row r="24" spans="1:13" ht="12.75">
      <c r="A24" s="20"/>
      <c r="B24" s="20"/>
      <c r="C24" s="18"/>
      <c r="D24" s="20"/>
      <c r="E24" s="20"/>
      <c r="F24" s="20"/>
      <c r="G24" s="20"/>
      <c r="H24" s="20"/>
      <c r="I24" s="20"/>
      <c r="J24" s="20"/>
      <c r="K24" s="20"/>
      <c r="L24" s="20"/>
      <c r="M24" s="20"/>
    </row>
    <row r="25" spans="1:13" ht="12.75">
      <c r="A25" s="20"/>
      <c r="B25" s="20"/>
      <c r="C25" s="18"/>
      <c r="D25" s="20"/>
      <c r="E25" s="20"/>
      <c r="F25" s="20"/>
      <c r="G25" s="20"/>
      <c r="H25" s="20"/>
      <c r="I25" s="20"/>
      <c r="J25" s="20"/>
      <c r="K25" s="20"/>
      <c r="L25" s="20"/>
      <c r="M25" s="20"/>
    </row>
    <row r="26" spans="1:13" ht="12.75">
      <c r="A26" s="20"/>
      <c r="B26" s="20"/>
      <c r="C26" s="18"/>
      <c r="D26" s="20"/>
      <c r="E26" s="20"/>
      <c r="F26" s="20"/>
      <c r="G26" s="20"/>
      <c r="H26" s="20"/>
      <c r="I26" s="20"/>
      <c r="J26" s="20"/>
      <c r="K26" s="20"/>
      <c r="L26" s="20"/>
      <c r="M26" s="20"/>
    </row>
    <row r="27" spans="1:13" ht="12.75">
      <c r="A27" s="20"/>
      <c r="B27" s="20"/>
      <c r="C27" s="18"/>
      <c r="D27" s="20"/>
      <c r="E27" s="20"/>
      <c r="F27" s="20"/>
      <c r="G27" s="20"/>
      <c r="H27" s="20"/>
      <c r="I27" s="20"/>
      <c r="J27" s="20"/>
      <c r="K27" s="20"/>
      <c r="L27" s="20"/>
      <c r="M27" s="20"/>
    </row>
    <row r="28" spans="1:13" ht="12.75">
      <c r="A28" s="20"/>
      <c r="B28" s="20"/>
      <c r="C28" s="18"/>
      <c r="D28" s="20"/>
      <c r="E28" s="20"/>
      <c r="F28" s="20"/>
      <c r="G28" s="20"/>
      <c r="H28" s="20"/>
      <c r="I28" s="20"/>
      <c r="J28" s="20"/>
      <c r="K28" s="20"/>
      <c r="L28" s="20"/>
      <c r="M28" s="20"/>
    </row>
    <row r="29" spans="1:13" ht="12.75">
      <c r="A29" s="20"/>
      <c r="B29" s="20"/>
      <c r="C29" s="18"/>
      <c r="D29" s="20"/>
      <c r="E29" s="20"/>
      <c r="F29" s="20"/>
      <c r="G29" s="20"/>
      <c r="H29" s="20"/>
      <c r="I29" s="20"/>
      <c r="J29" s="20"/>
      <c r="K29" s="20"/>
      <c r="L29" s="20"/>
      <c r="M29" s="20"/>
    </row>
    <row r="30" spans="1:13" ht="12.75">
      <c r="A30" s="20"/>
      <c r="B30" s="20"/>
      <c r="C30" s="18"/>
      <c r="D30" s="20"/>
      <c r="E30" s="20"/>
      <c r="F30" s="20"/>
      <c r="G30" s="20"/>
      <c r="H30" s="20"/>
      <c r="I30" s="20"/>
      <c r="J30" s="20"/>
      <c r="K30" s="20"/>
      <c r="L30" s="20"/>
      <c r="M30" s="20"/>
    </row>
    <row r="31" spans="1:13" ht="12.75">
      <c r="A31" s="20"/>
      <c r="B31" s="20"/>
      <c r="C31" s="18"/>
      <c r="D31" s="20"/>
      <c r="E31" s="20"/>
      <c r="F31" s="20"/>
      <c r="G31" s="20"/>
      <c r="H31" s="20"/>
      <c r="I31" s="20"/>
      <c r="J31" s="20"/>
      <c r="K31" s="20"/>
      <c r="L31" s="20"/>
      <c r="M31" s="20"/>
    </row>
    <row r="32" spans="1:13" ht="12.75">
      <c r="A32" s="20"/>
      <c r="B32" s="20"/>
      <c r="C32" s="18"/>
      <c r="D32" s="20"/>
      <c r="E32" s="20"/>
      <c r="F32" s="20"/>
      <c r="G32" s="20"/>
      <c r="H32" s="20"/>
      <c r="I32" s="20"/>
      <c r="J32" s="20"/>
      <c r="K32" s="20"/>
      <c r="L32" s="20"/>
      <c r="M32" s="20"/>
    </row>
    <row r="33" spans="1:13" ht="12.75">
      <c r="A33" s="20"/>
      <c r="B33" s="20"/>
      <c r="C33" s="18"/>
      <c r="D33" s="20"/>
      <c r="E33" s="20"/>
      <c r="F33" s="20"/>
      <c r="G33" s="20"/>
      <c r="H33" s="20"/>
      <c r="I33" s="20"/>
      <c r="J33" s="20"/>
      <c r="K33" s="20"/>
      <c r="L33" s="20"/>
      <c r="M33" s="20"/>
    </row>
    <row r="34" spans="1:13" ht="12.75">
      <c r="A34" s="20"/>
      <c r="B34" s="20"/>
      <c r="C34" s="18"/>
      <c r="D34" s="20"/>
      <c r="E34" s="20"/>
      <c r="F34" s="20"/>
      <c r="G34" s="20"/>
      <c r="H34" s="20"/>
      <c r="I34" s="20"/>
      <c r="J34" s="20"/>
      <c r="K34" s="20"/>
      <c r="L34" s="20"/>
      <c r="M34" s="20"/>
    </row>
    <row r="35" spans="1:13" ht="12.75">
      <c r="A35" s="20"/>
      <c r="B35" s="20"/>
      <c r="C35" s="18"/>
      <c r="D35" s="20"/>
      <c r="E35" s="20"/>
      <c r="F35" s="20"/>
      <c r="G35" s="20"/>
      <c r="H35" s="20"/>
      <c r="I35" s="20"/>
      <c r="J35" s="20"/>
      <c r="K35" s="20"/>
      <c r="L35" s="20"/>
      <c r="M35" s="20"/>
    </row>
    <row r="36" spans="1:13" ht="12.75">
      <c r="A36" s="20"/>
      <c r="B36" s="20"/>
      <c r="C36" s="18"/>
      <c r="D36" s="20"/>
      <c r="E36" s="20"/>
      <c r="F36" s="20"/>
      <c r="G36" s="20"/>
      <c r="H36" s="20"/>
      <c r="I36" s="20"/>
      <c r="J36" s="20"/>
      <c r="K36" s="20"/>
      <c r="L36" s="20"/>
      <c r="M36" s="20"/>
    </row>
    <row r="37" spans="1:13" ht="12.75">
      <c r="A37" s="20"/>
      <c r="B37" s="20"/>
      <c r="C37" s="18"/>
      <c r="D37" s="20"/>
      <c r="E37" s="20"/>
      <c r="F37" s="20"/>
      <c r="G37" s="20"/>
      <c r="H37" s="20"/>
      <c r="I37" s="20"/>
      <c r="J37" s="20"/>
      <c r="K37" s="20"/>
      <c r="L37" s="20"/>
      <c r="M37" s="20"/>
    </row>
    <row r="38" spans="1:13" ht="12.75">
      <c r="A38" s="20"/>
      <c r="B38" s="20"/>
      <c r="C38" s="18"/>
      <c r="D38" s="20"/>
      <c r="E38" s="20"/>
      <c r="F38" s="20"/>
      <c r="G38" s="20"/>
      <c r="H38" s="20"/>
      <c r="I38" s="20"/>
      <c r="J38" s="20"/>
      <c r="K38" s="20"/>
      <c r="L38" s="20"/>
      <c r="M38" s="20"/>
    </row>
    <row r="39" spans="1:13" ht="12.75">
      <c r="A39" s="20"/>
      <c r="B39" s="20"/>
      <c r="C39" s="18"/>
      <c r="D39" s="20"/>
      <c r="E39" s="20"/>
      <c r="F39" s="20"/>
      <c r="G39" s="20"/>
      <c r="H39" s="20"/>
      <c r="I39" s="20"/>
      <c r="J39" s="20"/>
      <c r="K39" s="20"/>
      <c r="L39" s="20"/>
      <c r="M39" s="20"/>
    </row>
    <row r="40" spans="1:13" ht="12.75">
      <c r="A40" s="20"/>
      <c r="B40" s="20"/>
      <c r="C40" s="18"/>
      <c r="D40" s="20"/>
      <c r="E40" s="20"/>
      <c r="F40" s="20"/>
      <c r="G40" s="20"/>
      <c r="H40" s="20"/>
      <c r="I40" s="20"/>
      <c r="J40" s="20"/>
      <c r="K40" s="20"/>
      <c r="L40" s="20"/>
      <c r="M40" s="20"/>
    </row>
    <row r="41" spans="1:13" ht="12.75">
      <c r="A41" s="20"/>
      <c r="B41" s="20"/>
      <c r="C41" s="18"/>
      <c r="D41" s="20"/>
      <c r="E41" s="20"/>
      <c r="F41" s="20"/>
      <c r="G41" s="20"/>
      <c r="H41" s="20"/>
      <c r="I41" s="20"/>
      <c r="J41" s="20"/>
      <c r="K41" s="20"/>
      <c r="L41" s="20"/>
      <c r="M41" s="20"/>
    </row>
    <row r="42" spans="1:13" ht="12.75">
      <c r="A42" s="20"/>
      <c r="B42" s="20"/>
      <c r="C42" s="18"/>
      <c r="D42" s="20"/>
      <c r="E42" s="20"/>
      <c r="F42" s="20"/>
      <c r="G42" s="20"/>
      <c r="H42" s="20"/>
      <c r="I42" s="20"/>
      <c r="J42" s="20"/>
      <c r="K42" s="20"/>
      <c r="L42" s="20"/>
      <c r="M42" s="20"/>
    </row>
    <row r="43" spans="1:13" ht="12.75">
      <c r="A43" s="20"/>
      <c r="B43" s="20"/>
      <c r="C43" s="18"/>
      <c r="D43" s="20"/>
      <c r="E43" s="20"/>
      <c r="F43" s="20"/>
      <c r="G43" s="20"/>
      <c r="H43" s="20"/>
      <c r="I43" s="20"/>
      <c r="J43" s="20"/>
      <c r="K43" s="20"/>
      <c r="L43" s="20"/>
      <c r="M43" s="20"/>
    </row>
    <row r="44" spans="1:13" ht="12.75">
      <c r="A44" s="20"/>
      <c r="B44" s="20"/>
      <c r="C44" s="18"/>
      <c r="D44" s="20"/>
      <c r="E44" s="20"/>
      <c r="F44" s="20"/>
      <c r="G44" s="20"/>
      <c r="H44" s="20"/>
      <c r="I44" s="20"/>
      <c r="J44" s="20"/>
      <c r="K44" s="20"/>
      <c r="L44" s="20"/>
      <c r="M44" s="20"/>
    </row>
    <row r="45" spans="1:13" ht="12.75">
      <c r="A45" s="20"/>
      <c r="B45" s="20"/>
      <c r="C45" s="18"/>
      <c r="D45" s="20"/>
      <c r="E45" s="20"/>
      <c r="F45" s="20"/>
      <c r="G45" s="20"/>
      <c r="H45" s="20"/>
      <c r="I45" s="20"/>
      <c r="J45" s="20"/>
      <c r="K45" s="20"/>
      <c r="L45" s="20"/>
      <c r="M45" s="20"/>
    </row>
    <row r="46" spans="1:13" ht="12.75">
      <c r="A46" s="20"/>
      <c r="B46" s="20"/>
      <c r="C46" s="18"/>
      <c r="D46" s="20"/>
      <c r="E46" s="20"/>
      <c r="F46" s="20"/>
      <c r="G46" s="20"/>
      <c r="H46" s="20"/>
      <c r="I46" s="20"/>
      <c r="J46" s="20"/>
      <c r="K46" s="20"/>
      <c r="L46" s="20"/>
      <c r="M46" s="20"/>
    </row>
    <row r="47" spans="1:13" ht="12.75">
      <c r="A47" s="20"/>
      <c r="B47" s="20"/>
      <c r="C47" s="18"/>
      <c r="D47" s="20"/>
      <c r="E47" s="20"/>
      <c r="F47" s="20"/>
      <c r="G47" s="20"/>
      <c r="H47" s="20"/>
      <c r="I47" s="20"/>
      <c r="J47" s="20"/>
      <c r="K47" s="20"/>
      <c r="L47" s="20"/>
      <c r="M47" s="20"/>
    </row>
    <row r="48" spans="1:13" ht="12.75">
      <c r="A48" s="20"/>
      <c r="B48" s="20"/>
      <c r="C48" s="18"/>
      <c r="D48" s="20"/>
      <c r="E48" s="20"/>
      <c r="F48" s="20"/>
      <c r="G48" s="20"/>
      <c r="H48" s="20"/>
      <c r="I48" s="20"/>
      <c r="J48" s="20"/>
      <c r="K48" s="20"/>
      <c r="L48" s="20"/>
      <c r="M48" s="20"/>
    </row>
    <row r="49" spans="1:13" ht="12.75">
      <c r="A49" s="20"/>
      <c r="B49" s="20"/>
      <c r="C49" s="18"/>
      <c r="D49" s="20"/>
      <c r="E49" s="20"/>
      <c r="F49" s="20"/>
      <c r="G49" s="20"/>
      <c r="H49" s="20"/>
      <c r="I49" s="20"/>
      <c r="J49" s="20"/>
      <c r="K49" s="20"/>
      <c r="L49" s="20"/>
      <c r="M49" s="20"/>
    </row>
    <row r="50" spans="1:13" ht="12.75">
      <c r="A50" s="20"/>
      <c r="B50" s="20"/>
      <c r="C50" s="18"/>
      <c r="D50" s="20"/>
      <c r="E50" s="20"/>
      <c r="F50" s="20"/>
      <c r="G50" s="20"/>
      <c r="H50" s="20"/>
      <c r="I50" s="20"/>
      <c r="J50" s="20"/>
      <c r="K50" s="20"/>
      <c r="L50" s="20"/>
      <c r="M50" s="20"/>
    </row>
    <row r="51" spans="1:13" ht="12.75">
      <c r="A51" s="20"/>
      <c r="B51" s="20"/>
      <c r="C51" s="18"/>
      <c r="D51" s="20"/>
      <c r="E51" s="20"/>
      <c r="F51" s="20"/>
      <c r="G51" s="20"/>
      <c r="H51" s="20"/>
      <c r="I51" s="20"/>
      <c r="J51" s="20"/>
      <c r="K51" s="20"/>
      <c r="L51" s="20"/>
      <c r="M51" s="20"/>
    </row>
    <row r="52" spans="1:13" ht="12.75">
      <c r="A52" s="20"/>
      <c r="B52" s="20"/>
      <c r="C52" s="18"/>
      <c r="D52" s="20"/>
      <c r="E52" s="20"/>
      <c r="F52" s="20"/>
      <c r="G52" s="20"/>
      <c r="H52" s="20"/>
      <c r="I52" s="20"/>
      <c r="J52" s="20"/>
      <c r="K52" s="20"/>
      <c r="L52" s="20"/>
      <c r="M52" s="20"/>
    </row>
    <row r="53" spans="1:13" ht="12.75">
      <c r="A53" s="20"/>
      <c r="B53" s="20"/>
      <c r="C53" s="18"/>
      <c r="D53" s="20"/>
      <c r="E53" s="20"/>
      <c r="F53" s="20"/>
      <c r="G53" s="20"/>
      <c r="H53" s="20"/>
      <c r="I53" s="20"/>
      <c r="J53" s="20"/>
      <c r="K53" s="20"/>
      <c r="L53" s="20"/>
      <c r="M53" s="20"/>
    </row>
    <row r="54" spans="1:13" ht="12.75">
      <c r="A54" s="20"/>
      <c r="B54" s="20"/>
      <c r="C54" s="18"/>
      <c r="D54" s="20"/>
      <c r="E54" s="20"/>
      <c r="F54" s="20"/>
      <c r="G54" s="20"/>
      <c r="H54" s="20"/>
      <c r="I54" s="20"/>
      <c r="J54" s="20"/>
      <c r="K54" s="20"/>
      <c r="L54" s="20"/>
      <c r="M54" s="20"/>
    </row>
    <row r="55" spans="1:13" ht="12.75">
      <c r="A55" s="20"/>
      <c r="B55" s="20"/>
      <c r="C55" s="18"/>
      <c r="D55" s="20"/>
      <c r="E55" s="20"/>
      <c r="F55" s="20"/>
      <c r="G55" s="20"/>
      <c r="H55" s="20"/>
      <c r="I55" s="20"/>
      <c r="J55" s="20"/>
      <c r="K55" s="20"/>
      <c r="L55" s="20"/>
      <c r="M55" s="20"/>
    </row>
    <row r="56" spans="1:13" ht="12.75">
      <c r="A56" s="20"/>
      <c r="B56" s="20"/>
      <c r="C56" s="18"/>
      <c r="D56" s="20"/>
      <c r="E56" s="20"/>
      <c r="F56" s="20"/>
      <c r="G56" s="20"/>
      <c r="H56" s="20"/>
      <c r="I56" s="20"/>
      <c r="J56" s="20"/>
      <c r="K56" s="20"/>
      <c r="L56" s="20"/>
      <c r="M56" s="20"/>
    </row>
    <row r="57" spans="1:13" ht="12.75">
      <c r="A57" s="20"/>
      <c r="B57" s="20"/>
      <c r="C57" s="18"/>
      <c r="D57" s="20"/>
      <c r="E57" s="20"/>
      <c r="F57" s="20"/>
      <c r="G57" s="20"/>
      <c r="H57" s="20"/>
      <c r="I57" s="20"/>
      <c r="J57" s="20"/>
      <c r="K57" s="20"/>
      <c r="L57" s="20"/>
      <c r="M57" s="20"/>
    </row>
    <row r="58" spans="1:13" ht="12.75">
      <c r="A58" s="20"/>
      <c r="B58" s="20"/>
      <c r="C58" s="18"/>
      <c r="D58" s="20"/>
      <c r="E58" s="20"/>
      <c r="F58" s="20"/>
      <c r="G58" s="20"/>
      <c r="H58" s="20"/>
      <c r="I58" s="20"/>
      <c r="J58" s="20"/>
      <c r="K58" s="20"/>
      <c r="L58" s="20"/>
      <c r="M58" s="20"/>
    </row>
    <row r="59" spans="1:13" ht="12.75">
      <c r="A59" s="20"/>
      <c r="B59" s="20"/>
      <c r="C59" s="18"/>
      <c r="D59" s="20"/>
      <c r="E59" s="20"/>
      <c r="F59" s="20"/>
      <c r="G59" s="20"/>
      <c r="H59" s="20"/>
      <c r="I59" s="20"/>
      <c r="J59" s="20"/>
      <c r="K59" s="20"/>
      <c r="L59" s="20"/>
      <c r="M59" s="20"/>
    </row>
    <row r="60" spans="1:13" ht="12.75">
      <c r="A60" s="20"/>
      <c r="B60" s="20"/>
      <c r="C60" s="18"/>
      <c r="D60" s="20"/>
      <c r="E60" s="20"/>
      <c r="F60" s="20"/>
      <c r="G60" s="20"/>
      <c r="H60" s="20"/>
      <c r="I60" s="20"/>
      <c r="J60" s="20"/>
      <c r="K60" s="20"/>
      <c r="L60" s="20"/>
      <c r="M60" s="20"/>
    </row>
    <row r="61" spans="1:13" ht="12.75">
      <c r="A61" s="20"/>
      <c r="B61" s="20"/>
      <c r="C61" s="18"/>
      <c r="D61" s="20"/>
      <c r="E61" s="20"/>
      <c r="F61" s="20"/>
      <c r="G61" s="20"/>
      <c r="H61" s="20"/>
      <c r="I61" s="20"/>
      <c r="J61" s="20"/>
      <c r="K61" s="20"/>
      <c r="L61" s="20"/>
      <c r="M61" s="20"/>
    </row>
    <row r="62" spans="1:13" ht="12.75">
      <c r="A62" s="20"/>
      <c r="B62" s="20"/>
      <c r="C62" s="18"/>
      <c r="D62" s="20"/>
      <c r="E62" s="20"/>
      <c r="F62" s="20"/>
      <c r="G62" s="20"/>
      <c r="H62" s="20"/>
      <c r="I62" s="20"/>
      <c r="J62" s="20"/>
      <c r="K62" s="20"/>
      <c r="L62" s="20"/>
      <c r="M62" s="20"/>
    </row>
    <row r="63" spans="1:13" ht="12.75">
      <c r="A63" s="20"/>
      <c r="B63" s="20"/>
      <c r="C63" s="18"/>
      <c r="D63" s="20"/>
      <c r="E63" s="20"/>
      <c r="F63" s="20"/>
      <c r="G63" s="20"/>
      <c r="H63" s="20"/>
      <c r="I63" s="20"/>
      <c r="J63" s="20"/>
      <c r="K63" s="20"/>
      <c r="L63" s="20"/>
      <c r="M63" s="20"/>
    </row>
    <row r="64" spans="1:13" ht="12.75">
      <c r="A64" s="20"/>
      <c r="B64" s="20"/>
      <c r="C64" s="18"/>
      <c r="D64" s="20"/>
      <c r="E64" s="20"/>
      <c r="F64" s="20"/>
      <c r="G64" s="20"/>
      <c r="H64" s="20"/>
      <c r="I64" s="20"/>
      <c r="J64" s="20"/>
      <c r="K64" s="20"/>
      <c r="L64" s="20"/>
      <c r="M64" s="20"/>
    </row>
    <row r="65" spans="1:13" ht="12.75">
      <c r="A65" s="20"/>
      <c r="B65" s="20"/>
      <c r="C65" s="18"/>
      <c r="D65" s="20"/>
      <c r="E65" s="20"/>
      <c r="F65" s="20"/>
      <c r="G65" s="20"/>
      <c r="H65" s="20"/>
      <c r="I65" s="20"/>
      <c r="J65" s="20"/>
      <c r="K65" s="20"/>
      <c r="L65" s="20"/>
      <c r="M65" s="20"/>
    </row>
    <row r="66" spans="1:13" ht="12.75">
      <c r="A66" s="20"/>
      <c r="B66" s="20"/>
      <c r="C66" s="18"/>
      <c r="D66" s="20"/>
      <c r="E66" s="20"/>
      <c r="F66" s="20"/>
      <c r="G66" s="20"/>
      <c r="H66" s="20"/>
      <c r="I66" s="20"/>
      <c r="J66" s="20"/>
      <c r="K66" s="20"/>
      <c r="L66" s="20"/>
      <c r="M66" s="20"/>
    </row>
    <row r="67" spans="1:13" ht="12.75">
      <c r="A67" s="20"/>
      <c r="B67" s="20"/>
      <c r="C67" s="18"/>
      <c r="D67" s="20"/>
      <c r="E67" s="20"/>
      <c r="F67" s="20"/>
      <c r="G67" s="20"/>
      <c r="H67" s="20"/>
      <c r="I67" s="20"/>
      <c r="J67" s="20"/>
      <c r="K67" s="20"/>
      <c r="L67" s="20"/>
      <c r="M67" s="20"/>
    </row>
    <row r="68" spans="1:13" ht="12.75">
      <c r="A68" s="20"/>
      <c r="B68" s="20"/>
      <c r="C68" s="18"/>
      <c r="D68" s="20"/>
      <c r="E68" s="20"/>
      <c r="F68" s="20"/>
      <c r="G68" s="20"/>
      <c r="H68" s="20"/>
      <c r="I68" s="20"/>
      <c r="J68" s="20"/>
      <c r="K68" s="20"/>
      <c r="L68" s="20"/>
      <c r="M68" s="20"/>
    </row>
    <row r="69" spans="1:13" ht="12.75">
      <c r="A69" s="20"/>
      <c r="B69" s="20"/>
      <c r="C69" s="18"/>
      <c r="D69" s="20"/>
      <c r="E69" s="20"/>
      <c r="F69" s="20"/>
      <c r="G69" s="20"/>
      <c r="H69" s="20"/>
      <c r="I69" s="20"/>
      <c r="J69" s="20"/>
      <c r="K69" s="20"/>
      <c r="L69" s="20"/>
      <c r="M69" s="20"/>
    </row>
    <row r="70" spans="1:13" ht="12.75">
      <c r="A70" s="20"/>
      <c r="B70" s="20"/>
      <c r="C70" s="18"/>
      <c r="D70" s="20"/>
      <c r="E70" s="20"/>
      <c r="F70" s="20"/>
      <c r="G70" s="20"/>
      <c r="H70" s="20"/>
      <c r="I70" s="20"/>
      <c r="J70" s="20"/>
      <c r="K70" s="20"/>
      <c r="L70" s="20"/>
      <c r="M70" s="20"/>
    </row>
    <row r="71" spans="1:13" ht="12.75">
      <c r="A71" s="20"/>
      <c r="B71" s="20"/>
      <c r="C71" s="18"/>
      <c r="D71" s="20"/>
      <c r="E71" s="20"/>
      <c r="F71" s="20"/>
      <c r="G71" s="20"/>
      <c r="H71" s="20"/>
      <c r="I71" s="20"/>
      <c r="J71" s="20"/>
      <c r="K71" s="20"/>
      <c r="L71" s="20"/>
      <c r="M71" s="20"/>
    </row>
    <row r="72" spans="1:13" ht="12.75">
      <c r="A72" s="20"/>
      <c r="B72" s="20"/>
      <c r="C72" s="18"/>
      <c r="D72" s="20"/>
      <c r="E72" s="20"/>
      <c r="F72" s="20"/>
      <c r="G72" s="20"/>
      <c r="H72" s="20"/>
      <c r="I72" s="20"/>
      <c r="J72" s="20"/>
      <c r="K72" s="20"/>
      <c r="L72" s="20"/>
      <c r="M72" s="20"/>
    </row>
    <row r="73" spans="1:13" ht="12.75">
      <c r="A73" s="20"/>
      <c r="B73" s="20"/>
      <c r="C73" s="18"/>
      <c r="D73" s="20"/>
      <c r="E73" s="20"/>
      <c r="F73" s="20"/>
      <c r="G73" s="20"/>
      <c r="H73" s="20"/>
      <c r="I73" s="20"/>
      <c r="J73" s="20"/>
      <c r="K73" s="20"/>
      <c r="L73" s="20"/>
      <c r="M73" s="20"/>
    </row>
    <row r="74" spans="1:13" ht="12.75">
      <c r="A74" s="20"/>
      <c r="B74" s="20"/>
      <c r="C74" s="18"/>
      <c r="D74" s="20"/>
      <c r="E74" s="20"/>
      <c r="F74" s="20"/>
      <c r="G74" s="20"/>
      <c r="H74" s="20"/>
      <c r="I74" s="20"/>
      <c r="J74" s="20"/>
      <c r="K74" s="20"/>
      <c r="L74" s="20"/>
      <c r="M74" s="20"/>
    </row>
    <row r="75" spans="1:13" ht="12.75">
      <c r="A75" s="20"/>
      <c r="B75" s="20"/>
      <c r="C75" s="18"/>
      <c r="D75" s="20"/>
      <c r="E75" s="20"/>
      <c r="F75" s="20"/>
      <c r="G75" s="20"/>
      <c r="H75" s="20"/>
      <c r="I75" s="20"/>
      <c r="J75" s="20"/>
      <c r="K75" s="20"/>
      <c r="L75" s="20"/>
      <c r="M75" s="20"/>
    </row>
    <row r="76" spans="1:13" ht="12.75">
      <c r="A76" s="20"/>
      <c r="B76" s="20"/>
      <c r="C76" s="18"/>
      <c r="D76" s="20"/>
      <c r="E76" s="20"/>
      <c r="F76" s="20"/>
      <c r="G76" s="20"/>
      <c r="H76" s="20"/>
      <c r="I76" s="20"/>
      <c r="J76" s="20"/>
      <c r="K76" s="20"/>
      <c r="L76" s="20"/>
      <c r="M76" s="20"/>
    </row>
    <row r="77" spans="1:13" ht="12.75">
      <c r="A77" s="20"/>
      <c r="B77" s="20"/>
      <c r="C77" s="18"/>
      <c r="D77" s="20"/>
      <c r="E77" s="20"/>
      <c r="F77" s="20"/>
      <c r="G77" s="20"/>
      <c r="H77" s="20"/>
      <c r="I77" s="20"/>
      <c r="J77" s="20"/>
      <c r="K77" s="20"/>
      <c r="L77" s="20"/>
      <c r="M77" s="20"/>
    </row>
    <row r="78" spans="1:13" ht="12.75">
      <c r="A78" s="20"/>
      <c r="B78" s="20"/>
      <c r="C78" s="18"/>
      <c r="D78" s="20"/>
      <c r="E78" s="20"/>
      <c r="F78" s="20"/>
      <c r="G78" s="20"/>
      <c r="H78" s="20"/>
      <c r="I78" s="20"/>
      <c r="J78" s="20"/>
      <c r="K78" s="20"/>
      <c r="L78" s="20"/>
      <c r="M78" s="20"/>
    </row>
    <row r="79" spans="1:13" ht="12.75">
      <c r="A79" s="20"/>
      <c r="B79" s="20"/>
      <c r="C79" s="18"/>
      <c r="D79" s="20"/>
      <c r="E79" s="20"/>
      <c r="F79" s="20"/>
      <c r="G79" s="20"/>
      <c r="H79" s="20"/>
      <c r="I79" s="20"/>
      <c r="J79" s="20"/>
      <c r="K79" s="20"/>
      <c r="L79" s="20"/>
      <c r="M79" s="20"/>
    </row>
    <row r="80" spans="1:13" ht="12.75">
      <c r="A80" s="20"/>
      <c r="B80" s="20"/>
      <c r="C80" s="18"/>
      <c r="D80" s="20"/>
      <c r="E80" s="20"/>
      <c r="F80" s="20"/>
      <c r="G80" s="20"/>
      <c r="H80" s="20"/>
      <c r="I80" s="20"/>
      <c r="J80" s="20"/>
      <c r="K80" s="20"/>
      <c r="L80" s="20"/>
      <c r="M80" s="20"/>
    </row>
    <row r="81" spans="1:13" ht="12.75">
      <c r="A81" s="20"/>
      <c r="B81" s="20"/>
      <c r="C81" s="18"/>
      <c r="D81" s="20"/>
      <c r="E81" s="20"/>
      <c r="F81" s="20"/>
      <c r="G81" s="20"/>
      <c r="H81" s="20"/>
      <c r="I81" s="20"/>
      <c r="J81" s="20"/>
      <c r="K81" s="20"/>
      <c r="L81" s="20"/>
      <c r="M81" s="20"/>
    </row>
    <row r="82" spans="1:13" ht="12.75">
      <c r="A82" s="20"/>
      <c r="B82" s="20"/>
      <c r="C82" s="18"/>
      <c r="D82" s="20"/>
      <c r="E82" s="20"/>
      <c r="F82" s="20"/>
      <c r="G82" s="20"/>
      <c r="H82" s="20"/>
      <c r="I82" s="20"/>
      <c r="J82" s="20"/>
      <c r="K82" s="20"/>
      <c r="L82" s="20"/>
      <c r="M82" s="20"/>
    </row>
    <row r="83" spans="1:13" ht="12.75">
      <c r="A83" s="20"/>
      <c r="B83" s="20"/>
      <c r="C83" s="18"/>
      <c r="D83" s="20"/>
      <c r="E83" s="20"/>
      <c r="F83" s="20"/>
      <c r="G83" s="20"/>
      <c r="H83" s="20"/>
      <c r="I83" s="20"/>
      <c r="J83" s="20"/>
      <c r="K83" s="20"/>
      <c r="L83" s="20"/>
      <c r="M83" s="20"/>
    </row>
    <row r="84" spans="1:13" ht="12.75">
      <c r="A84" s="20"/>
      <c r="B84" s="20"/>
      <c r="C84" s="18"/>
      <c r="D84" s="20"/>
      <c r="E84" s="20"/>
      <c r="F84" s="20"/>
      <c r="G84" s="20"/>
      <c r="H84" s="20"/>
      <c r="I84" s="20"/>
      <c r="J84" s="20"/>
      <c r="K84" s="20"/>
      <c r="L84" s="20"/>
      <c r="M84" s="20"/>
    </row>
    <row r="85" spans="1:13" ht="12.75">
      <c r="A85" s="20"/>
      <c r="B85" s="20"/>
      <c r="C85" s="18"/>
      <c r="D85" s="20"/>
      <c r="E85" s="20"/>
      <c r="F85" s="20"/>
      <c r="G85" s="20"/>
      <c r="H85" s="20"/>
      <c r="I85" s="20"/>
      <c r="J85" s="20"/>
      <c r="K85" s="20"/>
      <c r="L85" s="20"/>
      <c r="M85" s="20"/>
    </row>
    <row r="86" spans="1:13" ht="12.75">
      <c r="A86" s="20"/>
      <c r="B86" s="20"/>
      <c r="C86" s="18"/>
      <c r="D86" s="20"/>
      <c r="E86" s="20"/>
      <c r="F86" s="20"/>
      <c r="G86" s="20"/>
      <c r="H86" s="20"/>
      <c r="I86" s="20"/>
      <c r="J86" s="20"/>
      <c r="K86" s="20"/>
      <c r="L86" s="20"/>
      <c r="M86" s="20"/>
    </row>
    <row r="87" spans="1:13" ht="12.75">
      <c r="A87" s="20"/>
      <c r="B87" s="20"/>
      <c r="C87" s="18"/>
      <c r="D87" s="20"/>
      <c r="E87" s="20"/>
      <c r="F87" s="20"/>
      <c r="G87" s="20"/>
      <c r="H87" s="20"/>
      <c r="I87" s="20"/>
      <c r="J87" s="20"/>
      <c r="K87" s="20"/>
      <c r="L87" s="20"/>
      <c r="M87" s="20"/>
    </row>
    <row r="88" spans="1:13" ht="12.75">
      <c r="A88" s="20"/>
      <c r="B88" s="20"/>
      <c r="C88" s="18"/>
      <c r="D88" s="20"/>
      <c r="E88" s="20"/>
      <c r="F88" s="20"/>
      <c r="G88" s="20"/>
      <c r="H88" s="20"/>
      <c r="I88" s="20"/>
      <c r="J88" s="20"/>
      <c r="K88" s="20"/>
      <c r="L88" s="20"/>
      <c r="M88" s="20"/>
    </row>
    <row r="89" spans="1:13" ht="12.75">
      <c r="A89" s="20"/>
      <c r="B89" s="20"/>
      <c r="C89" s="18"/>
      <c r="D89" s="20"/>
      <c r="E89" s="20"/>
      <c r="F89" s="20"/>
      <c r="G89" s="20"/>
      <c r="H89" s="20"/>
      <c r="I89" s="20"/>
      <c r="J89" s="20"/>
      <c r="K89" s="20"/>
      <c r="L89" s="20"/>
      <c r="M89" s="20"/>
    </row>
    <row r="90" spans="1:13" ht="12.75">
      <c r="A90" s="20"/>
      <c r="B90" s="20"/>
      <c r="C90" s="18"/>
      <c r="D90" s="20"/>
      <c r="E90" s="20"/>
      <c r="F90" s="20"/>
      <c r="G90" s="20"/>
      <c r="H90" s="20"/>
      <c r="I90" s="20"/>
      <c r="J90" s="20"/>
      <c r="K90" s="20"/>
      <c r="L90" s="20"/>
      <c r="M90" s="20"/>
    </row>
    <row r="91" spans="1:13" ht="12.75">
      <c r="A91" s="20"/>
      <c r="B91" s="20"/>
      <c r="C91" s="18"/>
      <c r="D91" s="20"/>
      <c r="E91" s="20"/>
      <c r="F91" s="20"/>
      <c r="G91" s="20"/>
      <c r="H91" s="20"/>
      <c r="I91" s="20"/>
      <c r="J91" s="20"/>
      <c r="K91" s="20"/>
      <c r="L91" s="20"/>
      <c r="M91" s="20"/>
    </row>
    <row r="92" spans="1:13" ht="12.75">
      <c r="A92" s="20"/>
      <c r="B92" s="20"/>
      <c r="C92" s="18"/>
      <c r="D92" s="20"/>
      <c r="E92" s="20"/>
      <c r="F92" s="20"/>
      <c r="G92" s="20"/>
      <c r="H92" s="20"/>
      <c r="I92" s="20"/>
      <c r="J92" s="20"/>
      <c r="K92" s="20"/>
      <c r="L92" s="20"/>
      <c r="M92" s="20"/>
    </row>
    <row r="93" spans="1:13" ht="12.75">
      <c r="A93" s="20"/>
      <c r="B93" s="20"/>
      <c r="C93" s="18"/>
      <c r="D93" s="20"/>
      <c r="E93" s="20"/>
      <c r="F93" s="20"/>
      <c r="G93" s="20"/>
      <c r="H93" s="20"/>
      <c r="I93" s="20"/>
      <c r="J93" s="20"/>
      <c r="K93" s="20"/>
      <c r="L93" s="20"/>
      <c r="M93" s="20"/>
    </row>
    <row r="94" spans="1:13" ht="12.75">
      <c r="A94" s="20"/>
      <c r="B94" s="20"/>
      <c r="C94" s="18"/>
      <c r="D94" s="20"/>
      <c r="E94" s="20"/>
      <c r="F94" s="20"/>
      <c r="G94" s="20"/>
      <c r="H94" s="20"/>
      <c r="I94" s="20"/>
      <c r="J94" s="20"/>
      <c r="K94" s="20"/>
      <c r="L94" s="20"/>
      <c r="M94" s="20"/>
    </row>
    <row r="95" spans="1:13" ht="12.75">
      <c r="A95" s="20"/>
      <c r="B95" s="20"/>
      <c r="C95" s="18"/>
      <c r="D95" s="20"/>
      <c r="E95" s="20"/>
      <c r="F95" s="20"/>
      <c r="G95" s="20"/>
      <c r="H95" s="20"/>
      <c r="I95" s="20"/>
      <c r="J95" s="20"/>
      <c r="K95" s="20"/>
      <c r="L95" s="20"/>
      <c r="M95" s="20"/>
    </row>
    <row r="96" spans="1:13" ht="12.75">
      <c r="A96" s="20"/>
      <c r="B96" s="20"/>
      <c r="C96" s="18"/>
      <c r="D96" s="20"/>
      <c r="E96" s="20"/>
      <c r="F96" s="20"/>
      <c r="G96" s="20"/>
      <c r="H96" s="20"/>
      <c r="I96" s="20"/>
      <c r="J96" s="20"/>
      <c r="K96" s="20"/>
      <c r="L96" s="20"/>
      <c r="M96" s="20"/>
    </row>
    <row r="97" spans="1:13" ht="12.75">
      <c r="A97" s="20"/>
      <c r="B97" s="20"/>
      <c r="C97" s="18"/>
      <c r="D97" s="20"/>
      <c r="E97" s="20"/>
      <c r="F97" s="20"/>
      <c r="G97" s="20"/>
      <c r="H97" s="20"/>
      <c r="I97" s="20"/>
      <c r="J97" s="20"/>
      <c r="K97" s="20"/>
      <c r="L97" s="20"/>
      <c r="M97" s="20"/>
    </row>
    <row r="98" spans="1:13" ht="12.75">
      <c r="A98" s="20"/>
      <c r="B98" s="20"/>
      <c r="C98" s="18"/>
      <c r="D98" s="20"/>
      <c r="E98" s="20"/>
      <c r="F98" s="20"/>
      <c r="G98" s="20"/>
      <c r="H98" s="20"/>
      <c r="I98" s="20"/>
      <c r="J98" s="20"/>
      <c r="K98" s="20"/>
      <c r="L98" s="20"/>
      <c r="M98" s="20"/>
    </row>
    <row r="99" spans="1:13" ht="12.75">
      <c r="A99" s="20"/>
      <c r="B99" s="20"/>
      <c r="C99" s="18"/>
      <c r="D99" s="20"/>
      <c r="E99" s="20"/>
      <c r="F99" s="20"/>
      <c r="G99" s="20"/>
      <c r="H99" s="20"/>
      <c r="I99" s="20"/>
      <c r="J99" s="20"/>
      <c r="K99" s="20"/>
      <c r="L99" s="20"/>
      <c r="M99" s="20"/>
    </row>
    <row r="100" spans="1:13" ht="12.75">
      <c r="A100" s="20"/>
      <c r="B100" s="20"/>
      <c r="C100" s="18"/>
      <c r="D100" s="20"/>
      <c r="E100" s="20"/>
      <c r="F100" s="20"/>
      <c r="G100" s="20"/>
      <c r="H100" s="20"/>
      <c r="I100" s="20"/>
      <c r="J100" s="20"/>
      <c r="K100" s="20"/>
      <c r="L100" s="20"/>
      <c r="M100" s="20"/>
    </row>
    <row r="101" spans="1:13" ht="12.75">
      <c r="A101" s="20"/>
      <c r="B101" s="20"/>
      <c r="C101" s="18"/>
      <c r="D101" s="20"/>
      <c r="E101" s="20"/>
      <c r="F101" s="20"/>
      <c r="G101" s="20"/>
      <c r="H101" s="20"/>
      <c r="I101" s="20"/>
      <c r="J101" s="20"/>
      <c r="K101" s="20"/>
      <c r="L101" s="20"/>
      <c r="M101" s="20"/>
    </row>
    <row r="102" spans="1:13" ht="12.75">
      <c r="A102" s="20"/>
      <c r="B102" s="20"/>
      <c r="C102" s="18"/>
      <c r="D102" s="20"/>
      <c r="E102" s="20"/>
      <c r="F102" s="20"/>
      <c r="G102" s="20"/>
      <c r="H102" s="20"/>
      <c r="I102" s="20"/>
      <c r="J102" s="20"/>
      <c r="K102" s="20"/>
      <c r="L102" s="20"/>
      <c r="M102" s="20"/>
    </row>
    <row r="103" spans="1:13" ht="12.75">
      <c r="A103" s="20"/>
      <c r="B103" s="20"/>
      <c r="C103" s="18"/>
      <c r="D103" s="20"/>
      <c r="E103" s="20"/>
      <c r="F103" s="20"/>
      <c r="G103" s="20"/>
      <c r="H103" s="20"/>
      <c r="I103" s="20"/>
      <c r="J103" s="20"/>
      <c r="K103" s="20"/>
      <c r="L103" s="20"/>
      <c r="M103" s="20"/>
    </row>
    <row r="104" spans="1:13" ht="12.75">
      <c r="A104" s="20"/>
      <c r="B104" s="20"/>
      <c r="C104" s="18"/>
      <c r="D104" s="20"/>
      <c r="E104" s="20"/>
      <c r="F104" s="20"/>
      <c r="G104" s="20"/>
      <c r="H104" s="20"/>
      <c r="I104" s="20"/>
      <c r="J104" s="20"/>
      <c r="K104" s="20"/>
      <c r="L104" s="20"/>
      <c r="M104" s="20"/>
    </row>
    <row r="105" spans="1:13" ht="12.75">
      <c r="A105" s="20"/>
      <c r="B105" s="20"/>
      <c r="C105" s="18"/>
      <c r="D105" s="20"/>
      <c r="E105" s="20"/>
      <c r="F105" s="20"/>
      <c r="G105" s="20"/>
      <c r="H105" s="20"/>
      <c r="I105" s="20"/>
      <c r="J105" s="20"/>
      <c r="K105" s="20"/>
      <c r="L105" s="20"/>
      <c r="M105" s="20"/>
    </row>
    <row r="106" spans="1:13" ht="12.75">
      <c r="A106" s="20"/>
      <c r="B106" s="20"/>
      <c r="C106" s="18"/>
      <c r="D106" s="20"/>
      <c r="E106" s="20"/>
      <c r="F106" s="20"/>
      <c r="G106" s="20"/>
      <c r="H106" s="20"/>
      <c r="I106" s="20"/>
      <c r="J106" s="20"/>
      <c r="K106" s="20"/>
      <c r="L106" s="20"/>
      <c r="M106" s="20"/>
    </row>
    <row r="107" spans="1:13" ht="12.75">
      <c r="A107" s="20"/>
      <c r="B107" s="20"/>
      <c r="C107" s="18"/>
      <c r="D107" s="20"/>
      <c r="E107" s="20"/>
      <c r="F107" s="20"/>
      <c r="G107" s="20"/>
      <c r="H107" s="20"/>
      <c r="I107" s="20"/>
      <c r="J107" s="20"/>
      <c r="K107" s="20"/>
      <c r="L107" s="20"/>
      <c r="M107" s="20"/>
    </row>
    <row r="108" spans="1:13" ht="12.75">
      <c r="A108" s="20"/>
      <c r="B108" s="20"/>
      <c r="C108" s="18"/>
      <c r="D108" s="20"/>
      <c r="E108" s="20"/>
      <c r="F108" s="20"/>
      <c r="G108" s="20"/>
      <c r="H108" s="20"/>
      <c r="I108" s="20"/>
      <c r="J108" s="20"/>
      <c r="K108" s="20"/>
      <c r="L108" s="20"/>
      <c r="M108" s="20"/>
    </row>
    <row r="109" spans="1:13" ht="12.75">
      <c r="A109" s="20"/>
      <c r="B109" s="20"/>
      <c r="C109" s="18"/>
      <c r="D109" s="20"/>
      <c r="E109" s="20"/>
      <c r="F109" s="20"/>
      <c r="G109" s="20"/>
      <c r="H109" s="20"/>
      <c r="I109" s="20"/>
      <c r="J109" s="20"/>
      <c r="K109" s="20"/>
      <c r="L109" s="20"/>
      <c r="M109" s="20"/>
    </row>
    <row r="110" spans="1:13" ht="12.75">
      <c r="A110" s="20"/>
      <c r="B110" s="20"/>
      <c r="C110" s="18"/>
      <c r="D110" s="20"/>
      <c r="E110" s="20"/>
      <c r="F110" s="20"/>
      <c r="G110" s="20"/>
      <c r="H110" s="20"/>
      <c r="I110" s="20"/>
      <c r="J110" s="20"/>
      <c r="K110" s="20"/>
      <c r="L110" s="20"/>
      <c r="M110" s="20"/>
    </row>
    <row r="111" spans="1:13" ht="12.75">
      <c r="A111" s="20"/>
      <c r="B111" s="20"/>
      <c r="C111" s="18"/>
      <c r="D111" s="20"/>
      <c r="E111" s="20"/>
      <c r="F111" s="20"/>
      <c r="G111" s="20"/>
      <c r="H111" s="20"/>
      <c r="I111" s="20"/>
      <c r="J111" s="20"/>
      <c r="K111" s="20"/>
      <c r="L111" s="20"/>
      <c r="M111" s="20"/>
    </row>
    <row r="112" spans="1:13" ht="12.75">
      <c r="A112" s="20"/>
      <c r="B112" s="20"/>
      <c r="C112" s="18"/>
      <c r="D112" s="20"/>
      <c r="E112" s="20"/>
      <c r="F112" s="20"/>
      <c r="G112" s="20"/>
      <c r="H112" s="20"/>
      <c r="I112" s="20"/>
      <c r="J112" s="20"/>
      <c r="K112" s="20"/>
      <c r="L112" s="20"/>
      <c r="M112" s="20"/>
    </row>
    <row r="113" spans="1:13" ht="12.75">
      <c r="A113" s="20"/>
      <c r="B113" s="20"/>
      <c r="C113" s="18"/>
      <c r="D113" s="20"/>
      <c r="E113" s="20"/>
      <c r="F113" s="20"/>
      <c r="G113" s="20"/>
      <c r="H113" s="20"/>
      <c r="I113" s="20"/>
      <c r="J113" s="20"/>
      <c r="K113" s="20"/>
      <c r="L113" s="20"/>
      <c r="M113" s="20"/>
    </row>
    <row r="114" spans="1:13" ht="12.75">
      <c r="A114" s="20"/>
      <c r="B114" s="20"/>
      <c r="C114" s="18"/>
      <c r="D114" s="20"/>
      <c r="E114" s="20"/>
      <c r="F114" s="20"/>
      <c r="G114" s="20"/>
      <c r="H114" s="20"/>
      <c r="I114" s="20"/>
      <c r="J114" s="20"/>
      <c r="K114" s="20"/>
      <c r="L114" s="20"/>
      <c r="M114" s="20"/>
    </row>
    <row r="115" spans="1:13" ht="12.75">
      <c r="A115" s="20"/>
      <c r="B115" s="20"/>
      <c r="C115" s="18"/>
      <c r="D115" s="20"/>
      <c r="E115" s="20"/>
      <c r="F115" s="20"/>
      <c r="G115" s="20"/>
      <c r="H115" s="20"/>
      <c r="I115" s="20"/>
      <c r="J115" s="20"/>
      <c r="K115" s="20"/>
      <c r="L115" s="20"/>
      <c r="M115" s="20"/>
    </row>
    <row r="116" spans="1:13" ht="12.75">
      <c r="A116" s="20"/>
      <c r="B116" s="20"/>
      <c r="C116" s="18"/>
      <c r="D116" s="20"/>
      <c r="E116" s="20"/>
      <c r="F116" s="20"/>
      <c r="G116" s="20"/>
      <c r="H116" s="20"/>
      <c r="I116" s="20"/>
      <c r="J116" s="20"/>
      <c r="K116" s="20"/>
      <c r="L116" s="20"/>
      <c r="M116" s="20"/>
    </row>
    <row r="117" spans="1:13" ht="12.75">
      <c r="A117" s="20"/>
      <c r="B117" s="20"/>
      <c r="C117" s="18"/>
      <c r="D117" s="20"/>
      <c r="E117" s="20"/>
      <c r="F117" s="20"/>
      <c r="G117" s="20"/>
      <c r="H117" s="20"/>
      <c r="I117" s="20"/>
      <c r="J117" s="20"/>
      <c r="K117" s="20"/>
      <c r="L117" s="20"/>
      <c r="M117" s="20"/>
    </row>
    <row r="118" spans="1:13" ht="12.75">
      <c r="A118" s="20"/>
      <c r="B118" s="20"/>
      <c r="C118" s="18"/>
      <c r="D118" s="20"/>
      <c r="E118" s="20"/>
      <c r="F118" s="20"/>
      <c r="G118" s="20"/>
      <c r="H118" s="20"/>
      <c r="I118" s="20"/>
      <c r="J118" s="20"/>
      <c r="K118" s="20"/>
      <c r="L118" s="20"/>
      <c r="M118" s="20"/>
    </row>
    <row r="119" spans="1:13" ht="12.75">
      <c r="A119" s="20"/>
      <c r="B119" s="20"/>
      <c r="C119" s="18"/>
      <c r="D119" s="20"/>
      <c r="E119" s="20"/>
      <c r="F119" s="20"/>
      <c r="G119" s="20"/>
      <c r="H119" s="20"/>
      <c r="I119" s="20"/>
      <c r="J119" s="20"/>
      <c r="K119" s="20"/>
      <c r="L119" s="20"/>
      <c r="M119" s="20"/>
    </row>
    <row r="120" spans="1:13" ht="12.75">
      <c r="A120" s="20"/>
      <c r="B120" s="20"/>
      <c r="C120" s="18"/>
      <c r="D120" s="20"/>
      <c r="E120" s="20"/>
      <c r="F120" s="20"/>
      <c r="G120" s="20"/>
      <c r="H120" s="20"/>
      <c r="I120" s="20"/>
      <c r="J120" s="20"/>
      <c r="K120" s="20"/>
      <c r="L120" s="20"/>
      <c r="M120" s="20"/>
    </row>
    <row r="121" spans="1:13" ht="12.75">
      <c r="A121" s="20"/>
      <c r="B121" s="20"/>
      <c r="C121" s="18"/>
      <c r="D121" s="20"/>
      <c r="E121" s="20"/>
      <c r="F121" s="20"/>
      <c r="G121" s="20"/>
      <c r="H121" s="20"/>
      <c r="I121" s="20"/>
      <c r="J121" s="20"/>
      <c r="K121" s="20"/>
      <c r="L121" s="20"/>
      <c r="M121" s="20"/>
    </row>
    <row r="122" spans="1:13" ht="12.75">
      <c r="A122" s="20"/>
      <c r="B122" s="20"/>
      <c r="C122" s="18"/>
      <c r="D122" s="20"/>
      <c r="E122" s="20"/>
      <c r="F122" s="20"/>
      <c r="G122" s="20"/>
      <c r="H122" s="20"/>
      <c r="I122" s="20"/>
      <c r="J122" s="20"/>
      <c r="K122" s="20"/>
      <c r="L122" s="20"/>
      <c r="M122" s="20"/>
    </row>
    <row r="123" spans="1:13" ht="12.75">
      <c r="A123" s="20"/>
      <c r="B123" s="20"/>
      <c r="C123" s="18"/>
      <c r="D123" s="20"/>
      <c r="E123" s="20"/>
      <c r="F123" s="20"/>
      <c r="G123" s="20"/>
      <c r="H123" s="20"/>
      <c r="I123" s="20"/>
      <c r="J123" s="20"/>
      <c r="K123" s="20"/>
      <c r="L123" s="20"/>
      <c r="M123" s="20"/>
    </row>
    <row r="124" spans="1:13" ht="12.75">
      <c r="A124" s="20"/>
      <c r="B124" s="20"/>
      <c r="C124" s="18"/>
      <c r="D124" s="20"/>
      <c r="E124" s="20"/>
      <c r="F124" s="20"/>
      <c r="G124" s="20"/>
      <c r="H124" s="20"/>
      <c r="I124" s="20"/>
      <c r="J124" s="20"/>
      <c r="K124" s="20"/>
      <c r="L124" s="20"/>
      <c r="M124" s="20"/>
    </row>
    <row r="125" spans="1:13" ht="12.75">
      <c r="A125" s="20"/>
      <c r="B125" s="20"/>
      <c r="C125" s="18"/>
      <c r="D125" s="20"/>
      <c r="E125" s="20"/>
      <c r="F125" s="20"/>
      <c r="G125" s="20"/>
      <c r="H125" s="20"/>
      <c r="I125" s="20"/>
      <c r="J125" s="20"/>
      <c r="K125" s="20"/>
      <c r="L125" s="20"/>
      <c r="M125" s="20"/>
    </row>
    <row r="126" spans="1:13" ht="12.75">
      <c r="A126" s="20"/>
      <c r="B126" s="20"/>
      <c r="C126" s="18"/>
      <c r="D126" s="20"/>
      <c r="E126" s="20"/>
      <c r="F126" s="20"/>
      <c r="G126" s="20"/>
      <c r="H126" s="20"/>
      <c r="I126" s="20"/>
      <c r="J126" s="20"/>
      <c r="K126" s="20"/>
      <c r="L126" s="20"/>
      <c r="M126" s="20"/>
    </row>
    <row r="127" spans="1:13" ht="12.75">
      <c r="A127" s="20"/>
      <c r="B127" s="20"/>
      <c r="C127" s="18"/>
      <c r="D127" s="20"/>
      <c r="E127" s="20"/>
      <c r="F127" s="20"/>
      <c r="G127" s="20"/>
      <c r="H127" s="20"/>
      <c r="I127" s="20"/>
      <c r="J127" s="20"/>
      <c r="K127" s="20"/>
      <c r="L127" s="20"/>
      <c r="M127" s="20"/>
    </row>
    <row r="128" spans="1:13" ht="12.75">
      <c r="A128" s="20"/>
      <c r="B128" s="20"/>
      <c r="C128" s="18"/>
      <c r="D128" s="20"/>
      <c r="E128" s="20"/>
      <c r="F128" s="20"/>
      <c r="G128" s="20"/>
      <c r="H128" s="20"/>
      <c r="I128" s="20"/>
      <c r="J128" s="20"/>
      <c r="K128" s="20"/>
      <c r="L128" s="20"/>
      <c r="M128" s="20"/>
    </row>
    <row r="129" spans="1:13" ht="12.75">
      <c r="A129" s="20"/>
      <c r="B129" s="20"/>
      <c r="C129" s="18"/>
      <c r="D129" s="20"/>
      <c r="E129" s="20"/>
      <c r="F129" s="20"/>
      <c r="G129" s="20"/>
      <c r="H129" s="20"/>
      <c r="I129" s="20"/>
      <c r="J129" s="20"/>
      <c r="K129" s="20"/>
      <c r="L129" s="20"/>
      <c r="M129" s="20"/>
    </row>
    <row r="130" spans="1:13" ht="12.75">
      <c r="A130" s="20"/>
      <c r="B130" s="20"/>
      <c r="C130" s="18"/>
      <c r="D130" s="20"/>
      <c r="E130" s="20"/>
      <c r="F130" s="20"/>
      <c r="G130" s="20"/>
      <c r="H130" s="20"/>
      <c r="I130" s="20"/>
      <c r="J130" s="20"/>
      <c r="K130" s="20"/>
      <c r="L130" s="20"/>
      <c r="M130" s="20"/>
    </row>
    <row r="131" spans="1:13" ht="12.75">
      <c r="A131" s="20"/>
      <c r="B131" s="20"/>
      <c r="C131" s="18"/>
      <c r="D131" s="20"/>
      <c r="E131" s="20"/>
      <c r="F131" s="20"/>
      <c r="G131" s="20"/>
      <c r="H131" s="20"/>
      <c r="I131" s="20"/>
      <c r="J131" s="20"/>
      <c r="K131" s="20"/>
      <c r="L131" s="20"/>
      <c r="M131" s="20"/>
    </row>
    <row r="132" spans="1:13" ht="12.75">
      <c r="A132" s="20"/>
      <c r="B132" s="20"/>
      <c r="C132" s="18"/>
      <c r="D132" s="20"/>
      <c r="E132" s="20"/>
      <c r="F132" s="20"/>
      <c r="G132" s="20"/>
      <c r="H132" s="20"/>
      <c r="I132" s="20"/>
      <c r="J132" s="20"/>
      <c r="K132" s="20"/>
      <c r="L132" s="20"/>
      <c r="M132" s="20"/>
    </row>
    <row r="133" spans="1:13" ht="12.75">
      <c r="A133" s="20"/>
      <c r="B133" s="20"/>
      <c r="C133" s="18"/>
      <c r="D133" s="20"/>
      <c r="E133" s="20"/>
      <c r="F133" s="20"/>
      <c r="G133" s="20"/>
      <c r="H133" s="20"/>
      <c r="I133" s="20"/>
      <c r="J133" s="20"/>
      <c r="K133" s="20"/>
      <c r="L133" s="20"/>
      <c r="M133" s="20"/>
    </row>
    <row r="134" spans="1:13" ht="12.75">
      <c r="A134" s="20"/>
      <c r="B134" s="20"/>
      <c r="C134" s="18"/>
      <c r="D134" s="20"/>
      <c r="E134" s="20"/>
      <c r="F134" s="20"/>
      <c r="G134" s="20"/>
      <c r="H134" s="20"/>
      <c r="I134" s="20"/>
      <c r="J134" s="20"/>
      <c r="K134" s="20"/>
      <c r="L134" s="20"/>
      <c r="M134" s="20"/>
    </row>
    <row r="135" spans="1:13" ht="12.75">
      <c r="A135" s="20"/>
      <c r="B135" s="20"/>
      <c r="C135" s="18"/>
      <c r="D135" s="20"/>
      <c r="E135" s="20"/>
      <c r="F135" s="20"/>
      <c r="G135" s="20"/>
      <c r="H135" s="20"/>
      <c r="I135" s="20"/>
      <c r="J135" s="20"/>
      <c r="K135" s="20"/>
      <c r="L135" s="20"/>
      <c r="M135" s="20"/>
    </row>
    <row r="136" spans="1:13" ht="12.75">
      <c r="A136" s="20"/>
      <c r="B136" s="20"/>
      <c r="C136" s="18"/>
      <c r="D136" s="20"/>
      <c r="E136" s="20"/>
      <c r="F136" s="20"/>
      <c r="G136" s="20"/>
      <c r="H136" s="20"/>
      <c r="I136" s="20"/>
      <c r="J136" s="20"/>
      <c r="K136" s="20"/>
      <c r="L136" s="20"/>
      <c r="M136" s="20"/>
    </row>
    <row r="137" spans="1:13" ht="12.75">
      <c r="A137" s="20"/>
      <c r="B137" s="20"/>
      <c r="C137" s="18"/>
      <c r="D137" s="20"/>
      <c r="E137" s="20"/>
      <c r="F137" s="20"/>
      <c r="G137" s="20"/>
      <c r="H137" s="20"/>
      <c r="I137" s="20"/>
      <c r="J137" s="20"/>
      <c r="K137" s="20"/>
      <c r="L137" s="20"/>
      <c r="M137" s="20"/>
    </row>
    <row r="138" spans="1:13" ht="12.75">
      <c r="A138" s="20"/>
      <c r="B138" s="20"/>
      <c r="C138" s="18"/>
      <c r="D138" s="20"/>
      <c r="E138" s="20"/>
      <c r="F138" s="20"/>
      <c r="G138" s="20"/>
      <c r="H138" s="20"/>
      <c r="I138" s="20"/>
      <c r="J138" s="20"/>
      <c r="K138" s="20"/>
      <c r="L138" s="20"/>
      <c r="M138" s="20"/>
    </row>
    <row r="139" spans="1:13" ht="12.75">
      <c r="A139" s="20"/>
      <c r="B139" s="20"/>
      <c r="C139" s="18"/>
      <c r="D139" s="20"/>
      <c r="E139" s="20"/>
      <c r="F139" s="20"/>
      <c r="G139" s="20"/>
      <c r="H139" s="20"/>
      <c r="I139" s="20"/>
      <c r="J139" s="20"/>
      <c r="K139" s="20"/>
      <c r="L139" s="20"/>
      <c r="M139" s="20"/>
    </row>
    <row r="140" spans="1:13" ht="12.75">
      <c r="A140" s="20"/>
      <c r="B140" s="20"/>
      <c r="C140" s="18"/>
      <c r="D140" s="20"/>
      <c r="E140" s="20"/>
      <c r="F140" s="20"/>
      <c r="G140" s="20"/>
      <c r="H140" s="20"/>
      <c r="I140" s="20"/>
      <c r="J140" s="20"/>
      <c r="K140" s="20"/>
      <c r="L140" s="20"/>
      <c r="M140" s="20"/>
    </row>
    <row r="141" spans="1:13" ht="12.75">
      <c r="A141" s="20"/>
      <c r="B141" s="20"/>
      <c r="C141" s="18"/>
      <c r="D141" s="20"/>
      <c r="E141" s="20"/>
      <c r="F141" s="20"/>
      <c r="G141" s="20"/>
      <c r="H141" s="20"/>
      <c r="I141" s="20"/>
      <c r="J141" s="20"/>
      <c r="K141" s="20"/>
      <c r="L141" s="20"/>
      <c r="M141" s="20"/>
    </row>
    <row r="142" spans="1:13" ht="12.75">
      <c r="A142" s="20"/>
      <c r="B142" s="20"/>
      <c r="C142" s="18"/>
      <c r="D142" s="20"/>
      <c r="E142" s="20"/>
      <c r="F142" s="20"/>
      <c r="G142" s="20"/>
      <c r="H142" s="20"/>
      <c r="I142" s="20"/>
      <c r="J142" s="20"/>
      <c r="K142" s="20"/>
      <c r="L142" s="20"/>
      <c r="M142" s="20"/>
    </row>
    <row r="143" spans="1:13" ht="12.75">
      <c r="A143" s="20"/>
      <c r="B143" s="20"/>
      <c r="C143" s="18"/>
      <c r="D143" s="20"/>
      <c r="E143" s="20"/>
      <c r="F143" s="20"/>
      <c r="G143" s="20"/>
      <c r="H143" s="20"/>
      <c r="I143" s="20"/>
      <c r="J143" s="20"/>
      <c r="K143" s="20"/>
      <c r="L143" s="20"/>
      <c r="M143" s="20"/>
    </row>
    <row r="144" spans="1:13" ht="12.75">
      <c r="A144" s="20"/>
      <c r="B144" s="20"/>
      <c r="C144" s="18"/>
      <c r="D144" s="20"/>
      <c r="E144" s="20"/>
      <c r="F144" s="20"/>
      <c r="G144" s="20"/>
      <c r="H144" s="20"/>
      <c r="I144" s="20"/>
      <c r="J144" s="20"/>
      <c r="K144" s="20"/>
      <c r="L144" s="20"/>
      <c r="M144" s="20"/>
    </row>
    <row r="145" spans="1:13" ht="12.75">
      <c r="A145" s="20"/>
      <c r="B145" s="20"/>
      <c r="C145" s="18"/>
      <c r="D145" s="20"/>
      <c r="E145" s="20"/>
      <c r="F145" s="20"/>
      <c r="G145" s="20"/>
      <c r="H145" s="20"/>
      <c r="I145" s="20"/>
      <c r="J145" s="20"/>
      <c r="K145" s="20"/>
      <c r="L145" s="20"/>
      <c r="M145" s="20"/>
    </row>
    <row r="146" spans="1:13" ht="12.75">
      <c r="A146" s="20"/>
      <c r="B146" s="20"/>
      <c r="C146" s="18"/>
      <c r="D146" s="20"/>
      <c r="E146" s="20"/>
      <c r="F146" s="20"/>
      <c r="G146" s="20"/>
      <c r="H146" s="20"/>
      <c r="I146" s="20"/>
      <c r="J146" s="20"/>
      <c r="K146" s="20"/>
      <c r="L146" s="20"/>
      <c r="M146" s="20"/>
    </row>
    <row r="147" spans="1:13" ht="12.75">
      <c r="A147" s="20"/>
      <c r="B147" s="20"/>
      <c r="C147" s="18"/>
      <c r="D147" s="20"/>
      <c r="E147" s="20"/>
      <c r="F147" s="20"/>
      <c r="G147" s="20"/>
      <c r="H147" s="20"/>
      <c r="I147" s="20"/>
      <c r="J147" s="20"/>
      <c r="K147" s="20"/>
      <c r="L147" s="20"/>
      <c r="M147" s="20"/>
    </row>
    <row r="148" spans="1:13" ht="12.75">
      <c r="A148" s="20"/>
      <c r="B148" s="20"/>
      <c r="C148" s="18"/>
      <c r="D148" s="20"/>
      <c r="E148" s="20"/>
      <c r="F148" s="20"/>
      <c r="G148" s="20"/>
      <c r="H148" s="20"/>
      <c r="I148" s="20"/>
      <c r="J148" s="20"/>
      <c r="K148" s="20"/>
      <c r="L148" s="20"/>
      <c r="M148" s="20"/>
    </row>
    <row r="149" spans="1:13" ht="12.75">
      <c r="A149" s="20"/>
      <c r="B149" s="20"/>
      <c r="C149" s="18"/>
      <c r="D149" s="20"/>
      <c r="E149" s="20"/>
      <c r="F149" s="20"/>
      <c r="G149" s="20"/>
      <c r="H149" s="20"/>
      <c r="I149" s="20"/>
      <c r="J149" s="20"/>
      <c r="K149" s="20"/>
      <c r="L149" s="20"/>
      <c r="M149" s="20"/>
    </row>
    <row r="150" spans="1:13" ht="12.75">
      <c r="A150" s="20"/>
      <c r="B150" s="20"/>
      <c r="C150" s="18"/>
      <c r="D150" s="20"/>
      <c r="E150" s="20"/>
      <c r="F150" s="20"/>
      <c r="G150" s="20"/>
      <c r="H150" s="20"/>
      <c r="I150" s="20"/>
      <c r="J150" s="20"/>
      <c r="K150" s="20"/>
      <c r="L150" s="20"/>
      <c r="M150" s="20"/>
    </row>
    <row r="151" spans="1:13" ht="12.75">
      <c r="A151" s="20"/>
      <c r="B151" s="20"/>
      <c r="C151" s="18"/>
      <c r="D151" s="20"/>
      <c r="E151" s="20"/>
      <c r="F151" s="20"/>
      <c r="G151" s="20"/>
      <c r="H151" s="20"/>
      <c r="I151" s="20"/>
      <c r="J151" s="20"/>
      <c r="K151" s="20"/>
      <c r="L151" s="20"/>
      <c r="M151" s="20"/>
    </row>
    <row r="152" spans="1:13" ht="12.75">
      <c r="A152" s="20"/>
      <c r="B152" s="20"/>
      <c r="C152" s="18"/>
      <c r="D152" s="20"/>
      <c r="E152" s="20"/>
      <c r="F152" s="20"/>
      <c r="G152" s="20"/>
      <c r="H152" s="20"/>
      <c r="I152" s="20"/>
      <c r="J152" s="20"/>
      <c r="K152" s="20"/>
      <c r="L152" s="20"/>
      <c r="M152" s="20"/>
    </row>
    <row r="153" spans="1:13" ht="12.75">
      <c r="A153" s="20"/>
      <c r="B153" s="20"/>
      <c r="C153" s="18"/>
      <c r="D153" s="20"/>
      <c r="E153" s="20"/>
      <c r="F153" s="20"/>
      <c r="G153" s="20"/>
      <c r="H153" s="20"/>
      <c r="I153" s="20"/>
      <c r="J153" s="20"/>
      <c r="K153" s="20"/>
      <c r="L153" s="20"/>
      <c r="M153" s="20"/>
    </row>
    <row r="154" spans="1:13" ht="12.75">
      <c r="A154" s="20"/>
      <c r="B154" s="20"/>
      <c r="C154" s="18"/>
      <c r="D154" s="20"/>
      <c r="E154" s="20"/>
      <c r="F154" s="20"/>
      <c r="G154" s="20"/>
      <c r="H154" s="20"/>
      <c r="I154" s="20"/>
      <c r="J154" s="20"/>
      <c r="K154" s="20"/>
      <c r="L154" s="20"/>
      <c r="M154" s="20"/>
    </row>
    <row r="155" spans="1:13" ht="12.75">
      <c r="A155" s="20"/>
      <c r="B155" s="20"/>
      <c r="C155" s="18"/>
      <c r="D155" s="20"/>
      <c r="E155" s="20"/>
      <c r="F155" s="20"/>
      <c r="G155" s="20"/>
      <c r="H155" s="20"/>
      <c r="I155" s="20"/>
      <c r="J155" s="20"/>
      <c r="K155" s="20"/>
      <c r="L155" s="20"/>
      <c r="M155" s="20"/>
    </row>
    <row r="156" spans="1:13" ht="12.75">
      <c r="A156" s="20"/>
      <c r="B156" s="20"/>
      <c r="C156" s="18"/>
      <c r="D156" s="20"/>
      <c r="E156" s="20"/>
      <c r="F156" s="20"/>
      <c r="G156" s="20"/>
      <c r="H156" s="20"/>
      <c r="I156" s="20"/>
      <c r="J156" s="20"/>
      <c r="K156" s="20"/>
      <c r="L156" s="20"/>
      <c r="M156" s="20"/>
    </row>
    <row r="157" spans="1:13" ht="12.75">
      <c r="A157" s="20"/>
      <c r="B157" s="20"/>
      <c r="C157" s="18"/>
      <c r="D157" s="20"/>
      <c r="E157" s="20"/>
      <c r="F157" s="20"/>
      <c r="G157" s="20"/>
      <c r="H157" s="20"/>
      <c r="I157" s="20"/>
      <c r="J157" s="20"/>
      <c r="K157" s="20"/>
      <c r="L157" s="20"/>
      <c r="M157" s="20"/>
    </row>
    <row r="158" spans="1:13" ht="12.75">
      <c r="A158" s="20"/>
      <c r="B158" s="20"/>
      <c r="C158" s="18"/>
      <c r="D158" s="20"/>
      <c r="E158" s="20"/>
      <c r="F158" s="20"/>
      <c r="G158" s="20"/>
      <c r="H158" s="20"/>
      <c r="I158" s="20"/>
      <c r="J158" s="20"/>
      <c r="K158" s="20"/>
      <c r="L158" s="20"/>
      <c r="M158" s="20"/>
    </row>
    <row r="159" spans="1:13" ht="12.75">
      <c r="A159" s="20"/>
      <c r="B159" s="20"/>
      <c r="C159" s="18"/>
      <c r="D159" s="20"/>
      <c r="E159" s="20"/>
      <c r="F159" s="20"/>
      <c r="G159" s="20"/>
      <c r="H159" s="20"/>
      <c r="I159" s="20"/>
      <c r="J159" s="20"/>
      <c r="K159" s="20"/>
      <c r="L159" s="20"/>
      <c r="M159" s="20"/>
    </row>
    <row r="160" spans="1:13" ht="12.75">
      <c r="A160" s="20"/>
      <c r="B160" s="20"/>
      <c r="C160" s="18"/>
      <c r="D160" s="20"/>
      <c r="E160" s="20"/>
      <c r="F160" s="20"/>
      <c r="G160" s="20"/>
      <c r="H160" s="20"/>
      <c r="I160" s="20"/>
      <c r="J160" s="20"/>
      <c r="K160" s="20"/>
      <c r="L160" s="20"/>
      <c r="M160" s="20"/>
    </row>
    <row r="161" spans="1:13" ht="12.75">
      <c r="A161" s="20"/>
      <c r="B161" s="20"/>
      <c r="C161" s="18"/>
      <c r="D161" s="20"/>
      <c r="E161" s="20"/>
      <c r="F161" s="20"/>
      <c r="G161" s="20"/>
      <c r="H161" s="20"/>
      <c r="I161" s="20"/>
      <c r="J161" s="20"/>
      <c r="K161" s="20"/>
      <c r="L161" s="20"/>
      <c r="M161" s="20"/>
    </row>
    <row r="162" spans="1:13" ht="12.75">
      <c r="A162" s="20"/>
      <c r="B162" s="20"/>
      <c r="C162" s="18"/>
      <c r="D162" s="20"/>
      <c r="E162" s="20"/>
      <c r="F162" s="20"/>
      <c r="G162" s="20"/>
      <c r="H162" s="20"/>
      <c r="I162" s="20"/>
      <c r="J162" s="20"/>
      <c r="K162" s="20"/>
      <c r="L162" s="20"/>
      <c r="M162" s="20"/>
    </row>
    <row r="163" spans="1:13" ht="12.75">
      <c r="A163" s="20"/>
      <c r="B163" s="20"/>
      <c r="C163" s="18"/>
      <c r="D163" s="20"/>
      <c r="E163" s="20"/>
      <c r="F163" s="20"/>
      <c r="G163" s="20"/>
      <c r="H163" s="20"/>
      <c r="I163" s="20"/>
      <c r="J163" s="20"/>
      <c r="K163" s="20"/>
      <c r="L163" s="20"/>
      <c r="M163" s="20"/>
    </row>
    <row r="164" spans="1:13" ht="12.75">
      <c r="A164" s="20"/>
      <c r="B164" s="20"/>
      <c r="C164" s="18"/>
      <c r="D164" s="20"/>
      <c r="E164" s="20"/>
      <c r="F164" s="20"/>
      <c r="G164" s="20"/>
      <c r="H164" s="20"/>
      <c r="I164" s="20"/>
      <c r="J164" s="20"/>
      <c r="K164" s="20"/>
      <c r="L164" s="20"/>
      <c r="M164" s="20"/>
    </row>
    <row r="165" spans="1:13" ht="12.75">
      <c r="A165" s="20"/>
      <c r="B165" s="20"/>
      <c r="C165" s="18"/>
      <c r="D165" s="20"/>
      <c r="E165" s="20"/>
      <c r="F165" s="20"/>
      <c r="G165" s="20"/>
      <c r="H165" s="20"/>
      <c r="I165" s="20"/>
      <c r="J165" s="20"/>
      <c r="K165" s="20"/>
      <c r="L165" s="20"/>
      <c r="M165" s="20"/>
    </row>
    <row r="166" spans="1:13" ht="12.75">
      <c r="A166" s="20"/>
      <c r="B166" s="20"/>
      <c r="C166" s="18"/>
      <c r="D166" s="20"/>
      <c r="E166" s="20"/>
      <c r="F166" s="20"/>
      <c r="G166" s="20"/>
      <c r="H166" s="20"/>
      <c r="I166" s="20"/>
      <c r="J166" s="20"/>
      <c r="K166" s="20"/>
      <c r="L166" s="20"/>
      <c r="M166" s="20"/>
    </row>
    <row r="167" spans="1:13" ht="12.75">
      <c r="A167" s="20"/>
      <c r="B167" s="20"/>
      <c r="C167" s="18"/>
      <c r="D167" s="20"/>
      <c r="E167" s="20"/>
      <c r="F167" s="20"/>
      <c r="G167" s="20"/>
      <c r="H167" s="20"/>
      <c r="I167" s="20"/>
      <c r="J167" s="20"/>
      <c r="K167" s="20"/>
      <c r="L167" s="20"/>
      <c r="M167" s="20"/>
    </row>
    <row r="168" spans="1:13" ht="12.75">
      <c r="A168" s="20"/>
      <c r="B168" s="20"/>
      <c r="C168" s="18"/>
      <c r="D168" s="20"/>
      <c r="E168" s="20"/>
      <c r="F168" s="20"/>
      <c r="G168" s="20"/>
      <c r="H168" s="20"/>
      <c r="I168" s="20"/>
      <c r="J168" s="20"/>
      <c r="K168" s="20"/>
      <c r="L168" s="20"/>
      <c r="M168" s="20"/>
    </row>
    <row r="169" spans="1:13" ht="12.75">
      <c r="A169" s="20"/>
      <c r="B169" s="20"/>
      <c r="C169" s="18"/>
      <c r="D169" s="20"/>
      <c r="E169" s="20"/>
      <c r="F169" s="20"/>
      <c r="G169" s="20"/>
      <c r="H169" s="20"/>
      <c r="I169" s="20"/>
      <c r="J169" s="20"/>
      <c r="K169" s="20"/>
      <c r="L169" s="20"/>
      <c r="M169" s="20"/>
    </row>
    <row r="170" spans="1:13" ht="12.75">
      <c r="A170" s="20"/>
      <c r="B170" s="20"/>
      <c r="C170" s="18"/>
      <c r="D170" s="20"/>
      <c r="E170" s="20"/>
      <c r="F170" s="20"/>
      <c r="G170" s="20"/>
      <c r="H170" s="20"/>
      <c r="I170" s="20"/>
      <c r="J170" s="20"/>
      <c r="K170" s="20"/>
      <c r="L170" s="20"/>
      <c r="M170" s="20"/>
    </row>
    <row r="171" spans="1:13" ht="12.75">
      <c r="A171" s="20"/>
      <c r="B171" s="20"/>
      <c r="C171" s="18"/>
      <c r="D171" s="20"/>
      <c r="E171" s="20"/>
      <c r="F171" s="20"/>
      <c r="G171" s="20"/>
      <c r="H171" s="20"/>
      <c r="I171" s="20"/>
      <c r="J171" s="20"/>
      <c r="K171" s="20"/>
      <c r="L171" s="20"/>
      <c r="M171" s="20"/>
    </row>
    <row r="172" spans="1:13" ht="12.75">
      <c r="A172" s="20"/>
      <c r="B172" s="20"/>
      <c r="C172" s="18"/>
      <c r="D172" s="20"/>
      <c r="E172" s="20"/>
      <c r="F172" s="20"/>
      <c r="G172" s="20"/>
      <c r="H172" s="20"/>
      <c r="I172" s="20"/>
      <c r="J172" s="20"/>
      <c r="K172" s="20"/>
      <c r="L172" s="20"/>
      <c r="M172" s="20"/>
    </row>
    <row r="173" spans="1:13" ht="12.75">
      <c r="A173" s="20"/>
      <c r="B173" s="20"/>
      <c r="C173" s="18"/>
      <c r="D173" s="20"/>
      <c r="E173" s="20"/>
      <c r="F173" s="20"/>
      <c r="G173" s="20"/>
      <c r="H173" s="20"/>
      <c r="I173" s="20"/>
      <c r="J173" s="20"/>
      <c r="K173" s="20"/>
      <c r="L173" s="20"/>
      <c r="M173" s="20"/>
    </row>
    <row r="174" spans="1:13" ht="12.75">
      <c r="A174" s="20"/>
      <c r="B174" s="20"/>
      <c r="C174" s="18"/>
      <c r="D174" s="20"/>
      <c r="E174" s="20"/>
      <c r="F174" s="20"/>
      <c r="G174" s="20"/>
      <c r="H174" s="20"/>
      <c r="I174" s="20"/>
      <c r="J174" s="20"/>
      <c r="K174" s="20"/>
      <c r="L174" s="20"/>
      <c r="M174" s="20"/>
    </row>
    <row r="175" spans="1:13" ht="12.75">
      <c r="A175" s="20"/>
      <c r="B175" s="20"/>
      <c r="C175" s="18"/>
      <c r="D175" s="20"/>
      <c r="E175" s="20"/>
      <c r="F175" s="20"/>
      <c r="G175" s="20"/>
      <c r="H175" s="20"/>
      <c r="I175" s="20"/>
      <c r="J175" s="20"/>
      <c r="K175" s="20"/>
      <c r="L175" s="20"/>
      <c r="M175" s="20"/>
    </row>
    <row r="176" spans="1:13" ht="12.75">
      <c r="A176" s="20"/>
      <c r="B176" s="20"/>
      <c r="C176" s="18"/>
      <c r="D176" s="20"/>
      <c r="E176" s="20"/>
      <c r="F176" s="20"/>
      <c r="G176" s="20"/>
      <c r="H176" s="20"/>
      <c r="I176" s="20"/>
      <c r="J176" s="20"/>
      <c r="K176" s="20"/>
      <c r="L176" s="20"/>
      <c r="M176" s="20"/>
    </row>
    <row r="177" spans="1:13" ht="12.75">
      <c r="A177" s="20"/>
      <c r="B177" s="20"/>
      <c r="C177" s="18"/>
      <c r="D177" s="20"/>
      <c r="E177" s="20"/>
      <c r="F177" s="20"/>
      <c r="G177" s="20"/>
      <c r="H177" s="20"/>
      <c r="I177" s="20"/>
      <c r="J177" s="20"/>
      <c r="K177" s="20"/>
      <c r="L177" s="20"/>
      <c r="M177" s="20"/>
    </row>
    <row r="178" spans="1:13" ht="12.75">
      <c r="A178" s="20"/>
      <c r="B178" s="20"/>
      <c r="C178" s="18"/>
      <c r="D178" s="20"/>
      <c r="E178" s="20"/>
      <c r="F178" s="20"/>
      <c r="G178" s="20"/>
      <c r="H178" s="20"/>
      <c r="I178" s="20"/>
      <c r="J178" s="20"/>
      <c r="K178" s="20"/>
      <c r="L178" s="20"/>
      <c r="M178" s="20"/>
    </row>
    <row r="179" spans="1:13" ht="12.75">
      <c r="A179" s="20"/>
      <c r="B179" s="20"/>
      <c r="C179" s="18"/>
      <c r="D179" s="20"/>
      <c r="E179" s="20"/>
      <c r="F179" s="20"/>
      <c r="G179" s="20"/>
      <c r="H179" s="20"/>
      <c r="I179" s="20"/>
      <c r="J179" s="20"/>
      <c r="K179" s="20"/>
      <c r="L179" s="20"/>
      <c r="M179" s="20"/>
    </row>
    <row r="180" spans="1:13" ht="12.75">
      <c r="A180" s="20"/>
      <c r="B180" s="20"/>
      <c r="C180" s="18"/>
      <c r="D180" s="20"/>
      <c r="E180" s="20"/>
      <c r="F180" s="20"/>
      <c r="G180" s="20"/>
      <c r="H180" s="20"/>
      <c r="I180" s="20"/>
      <c r="J180" s="20"/>
      <c r="K180" s="20"/>
      <c r="L180" s="20"/>
      <c r="M180" s="20"/>
    </row>
    <row r="181" spans="1:13" ht="12.75">
      <c r="A181" s="20"/>
      <c r="B181" s="20"/>
      <c r="C181" s="18"/>
      <c r="D181" s="20"/>
      <c r="E181" s="20"/>
      <c r="F181" s="20"/>
      <c r="G181" s="20"/>
      <c r="H181" s="20"/>
      <c r="I181" s="20"/>
      <c r="J181" s="20"/>
      <c r="K181" s="20"/>
      <c r="L181" s="20"/>
      <c r="M181" s="20"/>
    </row>
    <row r="182" spans="1:13" ht="12.75">
      <c r="A182" s="20"/>
      <c r="B182" s="20"/>
      <c r="C182" s="18"/>
      <c r="D182" s="20"/>
      <c r="E182" s="20"/>
      <c r="F182" s="20"/>
      <c r="G182" s="20"/>
      <c r="H182" s="20"/>
      <c r="I182" s="20"/>
      <c r="J182" s="20"/>
      <c r="K182" s="20"/>
      <c r="L182" s="20"/>
      <c r="M182" s="20"/>
    </row>
    <row r="183" spans="1:13" ht="12.75">
      <c r="A183" s="20"/>
      <c r="B183" s="20"/>
      <c r="C183" s="18"/>
      <c r="D183" s="20"/>
      <c r="E183" s="20"/>
      <c r="F183" s="20"/>
      <c r="G183" s="20"/>
      <c r="H183" s="20"/>
      <c r="I183" s="20"/>
      <c r="J183" s="20"/>
      <c r="K183" s="20"/>
      <c r="L183" s="20"/>
      <c r="M183" s="20"/>
    </row>
    <row r="184" spans="1:13" ht="12.75">
      <c r="A184" s="20"/>
      <c r="B184" s="20"/>
      <c r="C184" s="18"/>
      <c r="D184" s="20"/>
      <c r="E184" s="20"/>
      <c r="F184" s="20"/>
      <c r="G184" s="20"/>
      <c r="H184" s="20"/>
      <c r="I184" s="20"/>
      <c r="J184" s="20"/>
      <c r="K184" s="20"/>
      <c r="L184" s="20"/>
      <c r="M184" s="20"/>
    </row>
    <row r="185" spans="1:13" ht="12.75">
      <c r="A185" s="20"/>
      <c r="B185" s="20"/>
      <c r="C185" s="18"/>
      <c r="D185" s="20"/>
      <c r="E185" s="20"/>
      <c r="F185" s="20"/>
      <c r="G185" s="20"/>
      <c r="H185" s="20"/>
      <c r="I185" s="20"/>
      <c r="J185" s="20"/>
      <c r="K185" s="20"/>
      <c r="L185" s="20"/>
      <c r="M185" s="20"/>
    </row>
    <row r="186" spans="1:13" ht="12.75">
      <c r="A186" s="20"/>
      <c r="B186" s="20"/>
      <c r="C186" s="18"/>
      <c r="D186" s="20"/>
      <c r="E186" s="20"/>
      <c r="F186" s="20"/>
      <c r="G186" s="20"/>
      <c r="H186" s="20"/>
      <c r="I186" s="20"/>
      <c r="J186" s="20"/>
      <c r="K186" s="20"/>
      <c r="L186" s="20"/>
      <c r="M186" s="20"/>
    </row>
    <row r="187" spans="1:13" ht="12.75">
      <c r="A187" s="20"/>
      <c r="B187" s="20"/>
      <c r="C187" s="18"/>
      <c r="D187" s="20"/>
      <c r="E187" s="20"/>
      <c r="F187" s="20"/>
      <c r="G187" s="20"/>
      <c r="H187" s="20"/>
      <c r="I187" s="20"/>
      <c r="J187" s="20"/>
      <c r="K187" s="20"/>
      <c r="L187" s="20"/>
      <c r="M187" s="20"/>
    </row>
    <row r="188" spans="1:13" ht="12.75">
      <c r="A188" s="20"/>
      <c r="B188" s="20"/>
      <c r="C188" s="18"/>
      <c r="D188" s="20"/>
      <c r="E188" s="20"/>
      <c r="F188" s="20"/>
      <c r="G188" s="20"/>
      <c r="H188" s="20"/>
      <c r="I188" s="20"/>
      <c r="J188" s="20"/>
      <c r="K188" s="20"/>
      <c r="L188" s="20"/>
      <c r="M188" s="20"/>
    </row>
    <row r="189" spans="1:13" ht="12.75">
      <c r="A189" s="20"/>
      <c r="B189" s="20"/>
      <c r="C189" s="18"/>
      <c r="D189" s="20"/>
      <c r="E189" s="20"/>
      <c r="F189" s="20"/>
      <c r="G189" s="20"/>
      <c r="H189" s="20"/>
      <c r="I189" s="20"/>
      <c r="J189" s="20"/>
      <c r="K189" s="20"/>
      <c r="L189" s="20"/>
      <c r="M189" s="20"/>
    </row>
    <row r="190" spans="1:13" ht="12.75">
      <c r="A190" s="20"/>
      <c r="B190" s="20"/>
      <c r="C190" s="18"/>
      <c r="D190" s="20"/>
      <c r="E190" s="20"/>
      <c r="F190" s="20"/>
      <c r="G190" s="20"/>
      <c r="H190" s="20"/>
      <c r="I190" s="20"/>
      <c r="J190" s="20"/>
      <c r="K190" s="20"/>
      <c r="L190" s="20"/>
      <c r="M190" s="20"/>
    </row>
    <row r="191" spans="1:13" ht="12.75">
      <c r="A191" s="20"/>
      <c r="B191" s="20"/>
      <c r="C191" s="18"/>
      <c r="D191" s="20"/>
      <c r="E191" s="20"/>
      <c r="F191" s="20"/>
      <c r="G191" s="20"/>
      <c r="H191" s="20"/>
      <c r="I191" s="20"/>
      <c r="J191" s="20"/>
      <c r="K191" s="20"/>
      <c r="L191" s="20"/>
      <c r="M191" s="20"/>
    </row>
    <row r="192" spans="1:13" ht="12.75">
      <c r="A192" s="20"/>
      <c r="B192" s="20"/>
      <c r="C192" s="18"/>
      <c r="D192" s="20"/>
      <c r="E192" s="20"/>
      <c r="F192" s="20"/>
      <c r="G192" s="20"/>
      <c r="H192" s="20"/>
      <c r="I192" s="20"/>
      <c r="J192" s="20"/>
      <c r="K192" s="20"/>
      <c r="L192" s="20"/>
      <c r="M192" s="20"/>
    </row>
    <row r="193" spans="1:13" ht="12.75">
      <c r="A193" s="20"/>
      <c r="B193" s="20"/>
      <c r="C193" s="18"/>
      <c r="D193" s="20"/>
      <c r="E193" s="20"/>
      <c r="F193" s="20"/>
      <c r="G193" s="20"/>
      <c r="H193" s="20"/>
      <c r="I193" s="20"/>
      <c r="J193" s="20"/>
      <c r="K193" s="20"/>
      <c r="L193" s="20"/>
      <c r="M193" s="20"/>
    </row>
    <row r="194" spans="1:13" ht="12.75">
      <c r="A194" s="20"/>
      <c r="B194" s="20"/>
      <c r="C194" s="18"/>
      <c r="D194" s="20"/>
      <c r="E194" s="20"/>
      <c r="F194" s="20"/>
      <c r="G194" s="20"/>
      <c r="H194" s="20"/>
      <c r="I194" s="20"/>
      <c r="J194" s="20"/>
      <c r="K194" s="20"/>
      <c r="L194" s="20"/>
      <c r="M194" s="20"/>
    </row>
    <row r="195" spans="1:13" ht="12.75">
      <c r="A195" s="20"/>
      <c r="B195" s="20"/>
      <c r="C195" s="18"/>
      <c r="D195" s="20"/>
      <c r="E195" s="20"/>
      <c r="F195" s="20"/>
      <c r="G195" s="20"/>
      <c r="H195" s="20"/>
      <c r="I195" s="20"/>
      <c r="J195" s="20"/>
      <c r="K195" s="20"/>
      <c r="L195" s="20"/>
      <c r="M195" s="20"/>
    </row>
    <row r="196" spans="1:13" ht="12.75">
      <c r="A196" s="20"/>
      <c r="B196" s="20"/>
      <c r="C196" s="18"/>
      <c r="D196" s="20"/>
      <c r="E196" s="20"/>
      <c r="F196" s="20"/>
      <c r="G196" s="20"/>
      <c r="H196" s="20"/>
      <c r="I196" s="20"/>
      <c r="J196" s="20"/>
      <c r="K196" s="20"/>
      <c r="L196" s="20"/>
      <c r="M196" s="20"/>
    </row>
    <row r="197" spans="1:13" ht="12.75">
      <c r="A197" s="20"/>
      <c r="B197" s="20"/>
      <c r="C197" s="18"/>
      <c r="D197" s="20"/>
      <c r="E197" s="20"/>
      <c r="F197" s="20"/>
      <c r="G197" s="20"/>
      <c r="H197" s="20"/>
      <c r="I197" s="20"/>
      <c r="J197" s="20"/>
      <c r="K197" s="20"/>
      <c r="L197" s="20"/>
      <c r="M197" s="20"/>
    </row>
    <row r="198" spans="1:13" ht="12.75">
      <c r="A198" s="20"/>
      <c r="B198" s="20"/>
      <c r="C198" s="18"/>
      <c r="D198" s="20"/>
      <c r="E198" s="20"/>
      <c r="F198" s="20"/>
      <c r="G198" s="20"/>
      <c r="H198" s="20"/>
      <c r="I198" s="20"/>
      <c r="J198" s="20"/>
      <c r="K198" s="20"/>
      <c r="L198" s="20"/>
      <c r="M198" s="20"/>
    </row>
    <row r="199" spans="1:13" ht="12.75">
      <c r="A199" s="20"/>
      <c r="B199" s="20"/>
      <c r="C199" s="18"/>
      <c r="D199" s="20"/>
      <c r="E199" s="20"/>
      <c r="F199" s="20"/>
      <c r="G199" s="20"/>
      <c r="H199" s="20"/>
      <c r="I199" s="20"/>
      <c r="J199" s="20"/>
      <c r="K199" s="20"/>
      <c r="L199" s="20"/>
      <c r="M199" s="20"/>
    </row>
    <row r="200" spans="1:13" ht="12.75">
      <c r="A200" s="20"/>
      <c r="B200" s="20"/>
      <c r="C200" s="18"/>
      <c r="D200" s="20"/>
      <c r="E200" s="20"/>
      <c r="F200" s="20"/>
      <c r="G200" s="20"/>
      <c r="H200" s="20"/>
      <c r="I200" s="20"/>
      <c r="J200" s="20"/>
      <c r="K200" s="20"/>
      <c r="L200" s="20"/>
      <c r="M200" s="20"/>
    </row>
    <row r="201" spans="1:13" ht="12.75">
      <c r="A201" s="20"/>
      <c r="B201" s="20"/>
      <c r="C201" s="18"/>
      <c r="D201" s="20"/>
      <c r="E201" s="20"/>
      <c r="F201" s="20"/>
      <c r="G201" s="20"/>
      <c r="H201" s="20"/>
      <c r="I201" s="20"/>
      <c r="J201" s="20"/>
      <c r="K201" s="20"/>
      <c r="L201" s="20"/>
      <c r="M201" s="20"/>
    </row>
    <row r="202" spans="1:13" ht="12.75">
      <c r="A202" s="20"/>
      <c r="B202" s="20"/>
      <c r="C202" s="18"/>
      <c r="D202" s="20"/>
      <c r="E202" s="20"/>
      <c r="F202" s="20"/>
      <c r="G202" s="20"/>
      <c r="H202" s="20"/>
      <c r="I202" s="20"/>
      <c r="J202" s="20"/>
      <c r="K202" s="20"/>
      <c r="L202" s="20"/>
      <c r="M202" s="20"/>
    </row>
    <row r="203" spans="1:13" ht="12.75">
      <c r="A203" s="20"/>
      <c r="B203" s="20"/>
      <c r="C203" s="18"/>
      <c r="D203" s="20"/>
      <c r="E203" s="20"/>
      <c r="F203" s="20"/>
      <c r="G203" s="20"/>
      <c r="H203" s="20"/>
      <c r="I203" s="20"/>
      <c r="J203" s="20"/>
      <c r="K203" s="20"/>
      <c r="L203" s="20"/>
      <c r="M203" s="20"/>
    </row>
    <row r="204" spans="1:13" ht="12.75">
      <c r="A204" s="20"/>
      <c r="B204" s="20"/>
      <c r="C204" s="18"/>
      <c r="D204" s="20"/>
      <c r="E204" s="20"/>
      <c r="F204" s="20"/>
      <c r="G204" s="20"/>
      <c r="H204" s="20"/>
      <c r="I204" s="20"/>
      <c r="J204" s="20"/>
      <c r="K204" s="20"/>
      <c r="L204" s="20"/>
      <c r="M204" s="20"/>
    </row>
    <row r="205" spans="1:13" ht="12.75">
      <c r="A205" s="20"/>
      <c r="B205" s="20"/>
      <c r="C205" s="18"/>
      <c r="D205" s="20"/>
      <c r="E205" s="20"/>
      <c r="F205" s="20"/>
      <c r="G205" s="20"/>
      <c r="H205" s="20"/>
      <c r="I205" s="20"/>
      <c r="J205" s="20"/>
      <c r="K205" s="20"/>
      <c r="L205" s="20"/>
      <c r="M205" s="20"/>
    </row>
    <row r="206" spans="1:13" ht="12.75">
      <c r="A206" s="20"/>
      <c r="B206" s="20"/>
      <c r="C206" s="18"/>
      <c r="D206" s="20"/>
      <c r="E206" s="20"/>
      <c r="F206" s="20"/>
      <c r="G206" s="20"/>
      <c r="H206" s="20"/>
      <c r="I206" s="20"/>
      <c r="J206" s="20"/>
      <c r="K206" s="20"/>
      <c r="L206" s="20"/>
      <c r="M206" s="20"/>
    </row>
    <row r="207" spans="1:13" ht="12.75">
      <c r="A207" s="20"/>
      <c r="B207" s="20"/>
      <c r="C207" s="18"/>
      <c r="D207" s="20"/>
      <c r="E207" s="20"/>
      <c r="F207" s="20"/>
      <c r="G207" s="20"/>
      <c r="H207" s="20"/>
      <c r="I207" s="20"/>
      <c r="J207" s="20"/>
      <c r="K207" s="20"/>
      <c r="L207" s="20"/>
      <c r="M207" s="20"/>
    </row>
    <row r="208" spans="1:13" ht="12.75">
      <c r="A208" s="20"/>
      <c r="B208" s="20"/>
      <c r="C208" s="18"/>
      <c r="D208" s="20"/>
      <c r="E208" s="20"/>
      <c r="F208" s="20"/>
      <c r="G208" s="20"/>
      <c r="H208" s="20"/>
      <c r="I208" s="20"/>
      <c r="J208" s="20"/>
      <c r="K208" s="20"/>
      <c r="L208" s="20"/>
      <c r="M208" s="20"/>
    </row>
    <row r="209" spans="1:13" ht="12.75">
      <c r="A209" s="20"/>
      <c r="B209" s="20"/>
      <c r="C209" s="18"/>
      <c r="D209" s="20"/>
      <c r="E209" s="20"/>
      <c r="F209" s="20"/>
      <c r="G209" s="20"/>
      <c r="H209" s="20"/>
      <c r="I209" s="20"/>
      <c r="J209" s="20"/>
      <c r="K209" s="20"/>
      <c r="L209" s="20"/>
      <c r="M209" s="20"/>
    </row>
    <row r="210" spans="1:13" ht="12.75">
      <c r="A210" s="20"/>
      <c r="B210" s="20"/>
      <c r="C210" s="18"/>
      <c r="D210" s="20"/>
      <c r="E210" s="20"/>
      <c r="F210" s="20"/>
      <c r="G210" s="20"/>
      <c r="H210" s="20"/>
      <c r="I210" s="20"/>
      <c r="J210" s="20"/>
      <c r="K210" s="20"/>
      <c r="L210" s="20"/>
      <c r="M210" s="20"/>
    </row>
    <row r="211" spans="1:13" ht="12.75">
      <c r="A211" s="20"/>
      <c r="B211" s="20"/>
      <c r="C211" s="18"/>
      <c r="D211" s="20"/>
      <c r="E211" s="20"/>
      <c r="F211" s="20"/>
      <c r="G211" s="20"/>
      <c r="H211" s="20"/>
      <c r="I211" s="20"/>
      <c r="J211" s="20"/>
      <c r="K211" s="20"/>
      <c r="L211" s="20"/>
      <c r="M211" s="20"/>
    </row>
    <row r="212" spans="1:13" ht="12.75">
      <c r="A212" s="20"/>
      <c r="B212" s="20"/>
      <c r="C212" s="18"/>
      <c r="D212" s="20"/>
      <c r="E212" s="20"/>
      <c r="F212" s="20"/>
      <c r="G212" s="20"/>
      <c r="H212" s="20"/>
      <c r="I212" s="20"/>
      <c r="J212" s="20"/>
      <c r="K212" s="20"/>
      <c r="L212" s="20"/>
      <c r="M212" s="20"/>
    </row>
    <row r="213" spans="1:13" ht="12.75">
      <c r="A213" s="20"/>
      <c r="B213" s="20"/>
      <c r="C213" s="18"/>
      <c r="D213" s="20"/>
      <c r="E213" s="20"/>
      <c r="F213" s="20"/>
      <c r="G213" s="20"/>
      <c r="H213" s="20"/>
      <c r="I213" s="20"/>
      <c r="J213" s="20"/>
      <c r="K213" s="20"/>
      <c r="L213" s="20"/>
      <c r="M213" s="20"/>
    </row>
    <row r="214" spans="1:13" ht="12.75">
      <c r="A214" s="20"/>
      <c r="B214" s="20"/>
      <c r="C214" s="18"/>
      <c r="D214" s="20"/>
      <c r="E214" s="20"/>
      <c r="F214" s="20"/>
      <c r="G214" s="20"/>
      <c r="H214" s="20"/>
      <c r="I214" s="20"/>
      <c r="J214" s="20"/>
      <c r="K214" s="20"/>
      <c r="L214" s="20"/>
      <c r="M214" s="20"/>
    </row>
    <row r="215" spans="1:13" ht="12.75">
      <c r="A215" s="20"/>
      <c r="B215" s="20"/>
      <c r="C215" s="18"/>
      <c r="D215" s="20"/>
      <c r="E215" s="20"/>
      <c r="F215" s="20"/>
      <c r="G215" s="20"/>
      <c r="H215" s="20"/>
      <c r="I215" s="20"/>
      <c r="J215" s="20"/>
      <c r="K215" s="20"/>
      <c r="L215" s="20"/>
      <c r="M215" s="20"/>
    </row>
    <row r="216" spans="1:13" ht="12.75">
      <c r="A216" s="20"/>
      <c r="B216" s="20"/>
      <c r="C216" s="18"/>
      <c r="D216" s="20"/>
      <c r="E216" s="20"/>
      <c r="F216" s="20"/>
      <c r="G216" s="20"/>
      <c r="H216" s="20"/>
      <c r="I216" s="20"/>
      <c r="J216" s="20"/>
      <c r="K216" s="20"/>
      <c r="L216" s="20"/>
      <c r="M216" s="20"/>
    </row>
    <row r="217" spans="1:13" ht="12.75">
      <c r="A217" s="20"/>
      <c r="B217" s="20"/>
      <c r="C217" s="18"/>
      <c r="D217" s="20"/>
      <c r="E217" s="20"/>
      <c r="F217" s="20"/>
      <c r="G217" s="20"/>
      <c r="H217" s="20"/>
      <c r="I217" s="20"/>
      <c r="J217" s="20"/>
      <c r="K217" s="20"/>
      <c r="L217" s="20"/>
      <c r="M217" s="20"/>
    </row>
    <row r="218" spans="1:13" ht="12.75">
      <c r="A218" s="20"/>
      <c r="B218" s="20"/>
      <c r="C218" s="18"/>
      <c r="D218" s="20"/>
      <c r="E218" s="20"/>
      <c r="F218" s="20"/>
      <c r="G218" s="20"/>
      <c r="H218" s="20"/>
      <c r="I218" s="20"/>
      <c r="J218" s="20"/>
      <c r="K218" s="20"/>
      <c r="L218" s="20"/>
      <c r="M218" s="20"/>
    </row>
    <row r="219" spans="1:13" ht="12.75">
      <c r="A219" s="20"/>
      <c r="B219" s="20"/>
      <c r="C219" s="18"/>
      <c r="D219" s="20"/>
      <c r="E219" s="20"/>
      <c r="F219" s="20"/>
      <c r="G219" s="20"/>
      <c r="H219" s="20"/>
      <c r="I219" s="20"/>
      <c r="J219" s="20"/>
      <c r="K219" s="20"/>
      <c r="L219" s="20"/>
      <c r="M219" s="20"/>
    </row>
    <row r="220" spans="1:13" ht="12.75">
      <c r="A220" s="20"/>
      <c r="B220" s="20"/>
      <c r="C220" s="18"/>
      <c r="D220" s="20"/>
      <c r="E220" s="20"/>
      <c r="F220" s="20"/>
      <c r="G220" s="20"/>
      <c r="H220" s="20"/>
      <c r="I220" s="20"/>
      <c r="J220" s="20"/>
      <c r="K220" s="20"/>
      <c r="L220" s="20"/>
      <c r="M220" s="20"/>
    </row>
    <row r="221" spans="1:13" ht="12.75">
      <c r="A221" s="20"/>
      <c r="B221" s="20"/>
      <c r="C221" s="18"/>
      <c r="D221" s="20"/>
      <c r="E221" s="20"/>
      <c r="F221" s="20"/>
      <c r="G221" s="20"/>
      <c r="H221" s="20"/>
      <c r="I221" s="20"/>
      <c r="J221" s="20"/>
      <c r="K221" s="20"/>
      <c r="L221" s="20"/>
      <c r="M221" s="20"/>
    </row>
    <row r="222" spans="1:13" ht="12.75">
      <c r="A222" s="20"/>
      <c r="B222" s="20"/>
      <c r="C222" s="18"/>
      <c r="D222" s="20"/>
      <c r="E222" s="20"/>
      <c r="F222" s="20"/>
      <c r="G222" s="20"/>
      <c r="H222" s="20"/>
      <c r="I222" s="20"/>
      <c r="J222" s="20"/>
      <c r="K222" s="20"/>
      <c r="L222" s="20"/>
      <c r="M222" s="20"/>
    </row>
    <row r="223" spans="1:13" ht="12.75">
      <c r="A223" s="20"/>
      <c r="B223" s="20"/>
      <c r="C223" s="18"/>
      <c r="D223" s="20"/>
      <c r="E223" s="20"/>
      <c r="F223" s="20"/>
      <c r="G223" s="20"/>
      <c r="H223" s="20"/>
      <c r="I223" s="20"/>
      <c r="J223" s="20"/>
      <c r="K223" s="20"/>
      <c r="L223" s="20"/>
      <c r="M223" s="20"/>
    </row>
    <row r="224" spans="1:13" ht="12.75">
      <c r="A224" s="20"/>
      <c r="B224" s="20"/>
      <c r="C224" s="18"/>
      <c r="D224" s="20"/>
      <c r="E224" s="20"/>
      <c r="F224" s="20"/>
      <c r="G224" s="20"/>
      <c r="H224" s="20"/>
      <c r="I224" s="20"/>
      <c r="J224" s="20"/>
      <c r="K224" s="20"/>
      <c r="L224" s="20"/>
      <c r="M224" s="20"/>
    </row>
    <row r="225" spans="1:13" ht="12.75">
      <c r="A225" s="20"/>
      <c r="B225" s="20"/>
      <c r="C225" s="18"/>
      <c r="D225" s="20"/>
      <c r="E225" s="20"/>
      <c r="F225" s="20"/>
      <c r="G225" s="20"/>
      <c r="H225" s="20"/>
      <c r="I225" s="20"/>
      <c r="J225" s="20"/>
      <c r="K225" s="20"/>
      <c r="L225" s="20"/>
      <c r="M225" s="20"/>
    </row>
    <row r="226" spans="1:13" ht="12.75">
      <c r="A226" s="20"/>
      <c r="B226" s="20"/>
      <c r="C226" s="18"/>
      <c r="D226" s="20"/>
      <c r="E226" s="20"/>
      <c r="F226" s="20"/>
      <c r="G226" s="20"/>
      <c r="H226" s="20"/>
      <c r="I226" s="20"/>
      <c r="J226" s="20"/>
      <c r="K226" s="20"/>
      <c r="L226" s="20"/>
      <c r="M226" s="20"/>
    </row>
    <row r="227" spans="1:13" ht="12.75">
      <c r="A227" s="20"/>
      <c r="B227" s="20"/>
      <c r="C227" s="18"/>
      <c r="D227" s="20"/>
      <c r="E227" s="20"/>
      <c r="F227" s="20"/>
      <c r="G227" s="20"/>
      <c r="H227" s="20"/>
      <c r="I227" s="20"/>
      <c r="J227" s="20"/>
      <c r="K227" s="20"/>
      <c r="L227" s="20"/>
      <c r="M227" s="20"/>
    </row>
    <row r="228" spans="1:13" ht="12.75">
      <c r="A228" s="20"/>
      <c r="B228" s="20"/>
      <c r="C228" s="18"/>
      <c r="D228" s="20"/>
      <c r="E228" s="20"/>
      <c r="F228" s="20"/>
      <c r="G228" s="20"/>
      <c r="H228" s="20"/>
      <c r="I228" s="20"/>
      <c r="J228" s="20"/>
      <c r="K228" s="20"/>
      <c r="L228" s="20"/>
      <c r="M228" s="20"/>
    </row>
    <row r="229" spans="1:13" ht="12.75">
      <c r="A229" s="20"/>
      <c r="B229" s="20"/>
      <c r="C229" s="18"/>
      <c r="D229" s="20"/>
      <c r="E229" s="20"/>
      <c r="F229" s="20"/>
      <c r="G229" s="20"/>
      <c r="H229" s="20"/>
      <c r="I229" s="20"/>
      <c r="J229" s="20"/>
      <c r="K229" s="20"/>
      <c r="L229" s="20"/>
      <c r="M229" s="20"/>
    </row>
    <row r="230" spans="1:13" ht="12.75">
      <c r="A230" s="20"/>
      <c r="B230" s="20"/>
      <c r="C230" s="18"/>
      <c r="D230" s="20"/>
      <c r="E230" s="20"/>
      <c r="F230" s="20"/>
      <c r="G230" s="20"/>
      <c r="H230" s="20"/>
      <c r="I230" s="20"/>
      <c r="J230" s="20"/>
      <c r="K230" s="20"/>
      <c r="L230" s="20"/>
      <c r="M230" s="20"/>
    </row>
    <row r="231" spans="1:13" ht="12.75">
      <c r="A231" s="20"/>
      <c r="B231" s="20"/>
      <c r="C231" s="18"/>
      <c r="D231" s="20"/>
      <c r="E231" s="20"/>
      <c r="F231" s="20"/>
      <c r="G231" s="20"/>
      <c r="H231" s="20"/>
      <c r="I231" s="20"/>
      <c r="J231" s="20"/>
      <c r="K231" s="20"/>
      <c r="L231" s="20"/>
      <c r="M231" s="20"/>
    </row>
    <row r="232" spans="1:13" ht="12.75">
      <c r="A232" s="20"/>
      <c r="B232" s="20"/>
      <c r="C232" s="18"/>
      <c r="D232" s="20"/>
      <c r="E232" s="20"/>
      <c r="F232" s="20"/>
      <c r="G232" s="20"/>
      <c r="H232" s="20"/>
      <c r="I232" s="20"/>
      <c r="J232" s="20"/>
      <c r="K232" s="20"/>
      <c r="L232" s="20"/>
      <c r="M232" s="20"/>
    </row>
    <row r="233" spans="1:13" ht="12.75">
      <c r="A233" s="20"/>
      <c r="B233" s="20"/>
      <c r="C233" s="18"/>
      <c r="D233" s="20"/>
      <c r="E233" s="20"/>
      <c r="F233" s="20"/>
      <c r="G233" s="20"/>
      <c r="H233" s="20"/>
      <c r="I233" s="20"/>
      <c r="J233" s="20"/>
      <c r="K233" s="20"/>
      <c r="L233" s="20"/>
      <c r="M233" s="20"/>
    </row>
    <row r="234" spans="1:13" ht="12.75">
      <c r="A234" s="20"/>
      <c r="B234" s="20"/>
      <c r="C234" s="18"/>
      <c r="D234" s="20"/>
      <c r="E234" s="20"/>
      <c r="F234" s="20"/>
      <c r="G234" s="20"/>
      <c r="H234" s="20"/>
      <c r="I234" s="20"/>
      <c r="J234" s="20"/>
      <c r="K234" s="20"/>
      <c r="L234" s="20"/>
      <c r="M234" s="20"/>
    </row>
    <row r="235" spans="1:13" ht="12.75">
      <c r="A235" s="20"/>
      <c r="B235" s="20"/>
      <c r="C235" s="18"/>
      <c r="D235" s="20"/>
      <c r="E235" s="20"/>
      <c r="F235" s="20"/>
      <c r="G235" s="20"/>
      <c r="H235" s="20"/>
      <c r="I235" s="20"/>
      <c r="J235" s="20"/>
      <c r="K235" s="20"/>
      <c r="L235" s="20"/>
      <c r="M235" s="20"/>
    </row>
    <row r="236" spans="1:13" ht="12.75">
      <c r="A236" s="20"/>
      <c r="B236" s="20"/>
      <c r="C236" s="18"/>
      <c r="D236" s="20"/>
      <c r="E236" s="20"/>
      <c r="F236" s="20"/>
      <c r="G236" s="20"/>
      <c r="H236" s="20"/>
      <c r="I236" s="20"/>
      <c r="J236" s="20"/>
      <c r="K236" s="20"/>
      <c r="L236" s="20"/>
      <c r="M236" s="20"/>
    </row>
    <row r="237" spans="1:13" ht="12.75">
      <c r="A237" s="20"/>
      <c r="B237" s="20"/>
      <c r="C237" s="18"/>
      <c r="D237" s="20"/>
      <c r="E237" s="20"/>
      <c r="F237" s="20"/>
      <c r="G237" s="20"/>
      <c r="H237" s="20"/>
      <c r="I237" s="20"/>
      <c r="J237" s="20"/>
      <c r="K237" s="20"/>
      <c r="L237" s="20"/>
      <c r="M237" s="20"/>
    </row>
    <row r="238" spans="1:13" ht="12.75">
      <c r="A238" s="20"/>
      <c r="B238" s="20"/>
      <c r="C238" s="18"/>
      <c r="D238" s="20"/>
      <c r="E238" s="20"/>
      <c r="F238" s="20"/>
      <c r="G238" s="20"/>
      <c r="H238" s="20"/>
      <c r="I238" s="20"/>
      <c r="J238" s="20"/>
      <c r="K238" s="20"/>
      <c r="L238" s="20"/>
      <c r="M238" s="20"/>
    </row>
    <row r="239" spans="1:13" ht="12.75">
      <c r="A239" s="20"/>
      <c r="B239" s="20"/>
      <c r="C239" s="18"/>
      <c r="D239" s="20"/>
      <c r="E239" s="20"/>
      <c r="F239" s="20"/>
      <c r="G239" s="20"/>
      <c r="H239" s="20"/>
      <c r="I239" s="20"/>
      <c r="J239" s="20"/>
      <c r="K239" s="20"/>
      <c r="L239" s="20"/>
      <c r="M239" s="20"/>
    </row>
    <row r="240" spans="1:13" ht="12.75">
      <c r="A240" s="20"/>
      <c r="B240" s="20"/>
      <c r="C240" s="18"/>
      <c r="D240" s="20"/>
      <c r="E240" s="20"/>
      <c r="F240" s="20"/>
      <c r="G240" s="20"/>
      <c r="H240" s="20"/>
      <c r="I240" s="20"/>
      <c r="J240" s="20"/>
      <c r="K240" s="20"/>
      <c r="L240" s="20"/>
      <c r="M240" s="20"/>
    </row>
    <row r="241" spans="1:13" ht="12.75">
      <c r="A241" s="20"/>
      <c r="B241" s="20"/>
      <c r="C241" s="18"/>
      <c r="D241" s="20"/>
      <c r="E241" s="20"/>
      <c r="F241" s="20"/>
      <c r="G241" s="20"/>
      <c r="H241" s="20"/>
      <c r="I241" s="20"/>
      <c r="J241" s="20"/>
      <c r="K241" s="20"/>
      <c r="L241" s="20"/>
      <c r="M241" s="20"/>
    </row>
    <row r="242" spans="1:13" ht="12.75">
      <c r="A242" s="20"/>
      <c r="B242" s="20"/>
      <c r="C242" s="18"/>
      <c r="D242" s="20"/>
      <c r="E242" s="20"/>
      <c r="F242" s="20"/>
      <c r="G242" s="20"/>
      <c r="H242" s="20"/>
      <c r="I242" s="20"/>
      <c r="J242" s="20"/>
      <c r="K242" s="20"/>
      <c r="L242" s="20"/>
      <c r="M242" s="20"/>
    </row>
    <row r="243" spans="1:13" ht="12.75">
      <c r="A243" s="20"/>
      <c r="B243" s="20"/>
      <c r="C243" s="18"/>
      <c r="D243" s="20"/>
      <c r="E243" s="20"/>
      <c r="F243" s="20"/>
      <c r="G243" s="20"/>
      <c r="H243" s="20"/>
      <c r="I243" s="20"/>
      <c r="J243" s="20"/>
      <c r="K243" s="20"/>
      <c r="L243" s="20"/>
      <c r="M243" s="20"/>
    </row>
    <row r="244" spans="1:13" ht="12.75">
      <c r="A244" s="20"/>
      <c r="B244" s="20"/>
      <c r="C244" s="18"/>
      <c r="D244" s="20"/>
      <c r="E244" s="20"/>
      <c r="F244" s="20"/>
      <c r="G244" s="20"/>
      <c r="H244" s="20"/>
      <c r="I244" s="20"/>
      <c r="J244" s="20"/>
      <c r="K244" s="20"/>
      <c r="L244" s="20"/>
      <c r="M244" s="20"/>
    </row>
    <row r="245" spans="1:13" ht="12.75">
      <c r="A245" s="20"/>
      <c r="B245" s="20"/>
      <c r="C245" s="18"/>
      <c r="D245" s="20"/>
      <c r="E245" s="20"/>
      <c r="F245" s="20"/>
      <c r="G245" s="20"/>
      <c r="H245" s="20"/>
      <c r="I245" s="20"/>
      <c r="J245" s="20"/>
      <c r="K245" s="20"/>
      <c r="L245" s="20"/>
      <c r="M245" s="20"/>
    </row>
    <row r="246" spans="1:13" ht="12.75">
      <c r="A246" s="20"/>
      <c r="B246" s="20"/>
      <c r="C246" s="18"/>
      <c r="D246" s="20"/>
      <c r="E246" s="20"/>
      <c r="F246" s="20"/>
      <c r="G246" s="20"/>
      <c r="H246" s="20"/>
      <c r="I246" s="20"/>
      <c r="J246" s="20"/>
      <c r="K246" s="20"/>
      <c r="L246" s="20"/>
      <c r="M246" s="20"/>
    </row>
    <row r="247" spans="1:13" ht="12.75">
      <c r="A247" s="20"/>
      <c r="B247" s="20"/>
      <c r="C247" s="18"/>
      <c r="D247" s="20"/>
      <c r="E247" s="20"/>
      <c r="F247" s="20"/>
      <c r="G247" s="20"/>
      <c r="H247" s="20"/>
      <c r="I247" s="20"/>
      <c r="J247" s="20"/>
      <c r="K247" s="20"/>
      <c r="L247" s="20"/>
      <c r="M247" s="20"/>
    </row>
    <row r="248" spans="1:13" ht="12.75">
      <c r="A248" s="20"/>
      <c r="B248" s="20"/>
      <c r="C248" s="18"/>
      <c r="D248" s="20"/>
      <c r="E248" s="20"/>
      <c r="F248" s="20"/>
      <c r="G248" s="20"/>
      <c r="H248" s="20"/>
      <c r="I248" s="20"/>
      <c r="J248" s="20"/>
      <c r="K248" s="20"/>
      <c r="L248" s="20"/>
      <c r="M248" s="20"/>
    </row>
    <row r="249" spans="1:13" ht="12.75">
      <c r="A249" s="20"/>
      <c r="B249" s="20"/>
      <c r="C249" s="18"/>
      <c r="D249" s="20"/>
      <c r="E249" s="20"/>
      <c r="F249" s="20"/>
      <c r="G249" s="20"/>
      <c r="H249" s="20"/>
      <c r="I249" s="20"/>
      <c r="J249" s="20"/>
      <c r="K249" s="20"/>
      <c r="L249" s="20"/>
      <c r="M249" s="20"/>
    </row>
    <row r="250" spans="1:13" ht="12.75">
      <c r="A250" s="20"/>
      <c r="B250" s="20"/>
      <c r="C250" s="18"/>
      <c r="D250" s="20"/>
      <c r="E250" s="20"/>
      <c r="F250" s="20"/>
      <c r="G250" s="20"/>
      <c r="H250" s="20"/>
      <c r="I250" s="20"/>
      <c r="J250" s="20"/>
      <c r="K250" s="20"/>
      <c r="L250" s="20"/>
      <c r="M250" s="20"/>
    </row>
    <row r="251" spans="1:13" ht="12.75">
      <c r="A251" s="20"/>
      <c r="B251" s="20"/>
      <c r="C251" s="18"/>
      <c r="D251" s="20"/>
      <c r="E251" s="20"/>
      <c r="F251" s="20"/>
      <c r="G251" s="20"/>
      <c r="H251" s="20"/>
      <c r="I251" s="20"/>
      <c r="J251" s="20"/>
      <c r="K251" s="20"/>
      <c r="L251" s="20"/>
      <c r="M251" s="20"/>
    </row>
    <row r="252" spans="1:13" ht="12.75">
      <c r="A252" s="20"/>
      <c r="B252" s="20"/>
      <c r="C252" s="18"/>
      <c r="D252" s="20"/>
      <c r="E252" s="20"/>
      <c r="F252" s="20"/>
      <c r="G252" s="20"/>
      <c r="H252" s="20"/>
      <c r="I252" s="20"/>
      <c r="J252" s="20"/>
      <c r="K252" s="20"/>
      <c r="L252" s="20"/>
      <c r="M252" s="20"/>
    </row>
    <row r="253" spans="1:13" ht="12.75">
      <c r="A253" s="20"/>
      <c r="B253" s="20"/>
      <c r="C253" s="18"/>
      <c r="D253" s="20"/>
      <c r="E253" s="20"/>
      <c r="F253" s="20"/>
      <c r="G253" s="20"/>
      <c r="H253" s="20"/>
      <c r="I253" s="20"/>
      <c r="J253" s="20"/>
      <c r="K253" s="20"/>
      <c r="L253" s="20"/>
      <c r="M253" s="20"/>
    </row>
    <row r="254" spans="1:13" ht="12.75">
      <c r="A254" s="20"/>
      <c r="B254" s="20"/>
      <c r="C254" s="18"/>
      <c r="D254" s="20"/>
      <c r="E254" s="20"/>
      <c r="F254" s="20"/>
      <c r="G254" s="20"/>
      <c r="H254" s="20"/>
      <c r="I254" s="20"/>
      <c r="J254" s="20"/>
      <c r="K254" s="20"/>
      <c r="L254" s="20"/>
      <c r="M254" s="20"/>
    </row>
    <row r="255" spans="1:13" ht="12.75">
      <c r="A255" s="20"/>
      <c r="B255" s="20"/>
      <c r="C255" s="18"/>
      <c r="D255" s="20"/>
      <c r="E255" s="20"/>
      <c r="F255" s="20"/>
      <c r="G255" s="20"/>
      <c r="H255" s="20"/>
      <c r="I255" s="20"/>
      <c r="J255" s="20"/>
      <c r="K255" s="20"/>
      <c r="L255" s="20"/>
      <c r="M255" s="20"/>
    </row>
    <row r="256" spans="1:13" ht="12.75">
      <c r="A256" s="20"/>
      <c r="B256" s="20"/>
      <c r="C256" s="18"/>
      <c r="D256" s="20"/>
      <c r="E256" s="20"/>
      <c r="F256" s="20"/>
      <c r="G256" s="20"/>
      <c r="H256" s="20"/>
      <c r="I256" s="20"/>
      <c r="J256" s="20"/>
      <c r="K256" s="20"/>
      <c r="L256" s="20"/>
      <c r="M256" s="20"/>
    </row>
    <row r="257" spans="1:13" ht="12.75">
      <c r="A257" s="20"/>
      <c r="B257" s="20"/>
      <c r="C257" s="18"/>
      <c r="D257" s="20"/>
      <c r="E257" s="20"/>
      <c r="F257" s="20"/>
      <c r="G257" s="20"/>
      <c r="H257" s="20"/>
      <c r="I257" s="20"/>
      <c r="J257" s="20"/>
      <c r="K257" s="20"/>
      <c r="L257" s="20"/>
      <c r="M257" s="20"/>
    </row>
    <row r="258" spans="1:13" ht="12.75">
      <c r="A258" s="20"/>
      <c r="B258" s="20"/>
      <c r="C258" s="18"/>
      <c r="D258" s="20"/>
      <c r="E258" s="20"/>
      <c r="F258" s="20"/>
      <c r="G258" s="20"/>
      <c r="H258" s="20"/>
      <c r="I258" s="20"/>
      <c r="J258" s="20"/>
      <c r="K258" s="20"/>
      <c r="L258" s="20"/>
      <c r="M258" s="20"/>
    </row>
    <row r="259" spans="1:13" ht="12.75">
      <c r="A259" s="20"/>
      <c r="B259" s="20"/>
      <c r="C259" s="18"/>
      <c r="D259" s="20"/>
      <c r="E259" s="20"/>
      <c r="F259" s="20"/>
      <c r="G259" s="20"/>
      <c r="H259" s="20"/>
      <c r="I259" s="20"/>
      <c r="J259" s="20"/>
      <c r="K259" s="20"/>
      <c r="L259" s="20"/>
      <c r="M259" s="20"/>
    </row>
    <row r="260" spans="1:13" ht="12.75">
      <c r="A260" s="20"/>
      <c r="B260" s="20"/>
      <c r="C260" s="18"/>
      <c r="D260" s="20"/>
      <c r="E260" s="20"/>
      <c r="F260" s="20"/>
      <c r="G260" s="20"/>
      <c r="H260" s="20"/>
      <c r="I260" s="20"/>
      <c r="J260" s="20"/>
      <c r="K260" s="20"/>
      <c r="L260" s="20"/>
      <c r="M260" s="20"/>
    </row>
    <row r="261" spans="1:13" ht="12.75">
      <c r="A261" s="20"/>
      <c r="B261" s="20"/>
      <c r="C261" s="18"/>
      <c r="D261" s="20"/>
      <c r="E261" s="20"/>
      <c r="F261" s="20"/>
      <c r="G261" s="20"/>
      <c r="H261" s="20"/>
      <c r="I261" s="20"/>
      <c r="J261" s="20"/>
      <c r="K261" s="20"/>
      <c r="L261" s="20"/>
      <c r="M261" s="20"/>
    </row>
    <row r="262" spans="1:13" ht="12.75">
      <c r="A262" s="20"/>
      <c r="B262" s="20"/>
      <c r="C262" s="18"/>
      <c r="D262" s="20"/>
      <c r="E262" s="20"/>
      <c r="F262" s="20"/>
      <c r="G262" s="20"/>
      <c r="H262" s="20"/>
      <c r="I262" s="20"/>
      <c r="J262" s="20"/>
      <c r="K262" s="20"/>
      <c r="L262" s="20"/>
      <c r="M262" s="20"/>
    </row>
    <row r="263" spans="1:13" ht="12.75">
      <c r="A263" s="20"/>
      <c r="B263" s="20"/>
      <c r="C263" s="18"/>
      <c r="D263" s="20"/>
      <c r="E263" s="20"/>
      <c r="F263" s="20"/>
      <c r="G263" s="20"/>
      <c r="H263" s="20"/>
      <c r="I263" s="20"/>
      <c r="J263" s="20"/>
      <c r="K263" s="20"/>
      <c r="L263" s="20"/>
      <c r="M263" s="20"/>
    </row>
    <row r="264" spans="1:13" ht="12.75">
      <c r="A264" s="20"/>
      <c r="B264" s="20"/>
      <c r="C264" s="18"/>
      <c r="D264" s="20"/>
      <c r="E264" s="20"/>
      <c r="F264" s="20"/>
      <c r="G264" s="20"/>
      <c r="H264" s="20"/>
      <c r="I264" s="20"/>
      <c r="J264" s="20"/>
      <c r="K264" s="20"/>
      <c r="L264" s="20"/>
      <c r="M264" s="20"/>
    </row>
    <row r="265" spans="1:13" ht="12.75">
      <c r="A265" s="20"/>
      <c r="B265" s="20"/>
      <c r="C265" s="18"/>
      <c r="D265" s="20"/>
      <c r="E265" s="20"/>
      <c r="F265" s="20"/>
      <c r="G265" s="20"/>
      <c r="H265" s="20"/>
      <c r="I265" s="20"/>
      <c r="J265" s="20"/>
      <c r="K265" s="20"/>
      <c r="L265" s="20"/>
      <c r="M265" s="20"/>
    </row>
    <row r="266" spans="1:13" ht="12.75">
      <c r="A266" s="20"/>
      <c r="B266" s="20"/>
      <c r="C266" s="18"/>
      <c r="D266" s="20"/>
      <c r="E266" s="20"/>
      <c r="F266" s="20"/>
      <c r="G266" s="20"/>
      <c r="H266" s="20"/>
      <c r="I266" s="20"/>
      <c r="J266" s="20"/>
      <c r="K266" s="20"/>
      <c r="L266" s="20"/>
      <c r="M266" s="20"/>
    </row>
    <row r="267" spans="1:13" ht="12.75">
      <c r="A267" s="20"/>
      <c r="B267" s="20"/>
      <c r="C267" s="18"/>
      <c r="D267" s="20"/>
      <c r="E267" s="20"/>
      <c r="F267" s="20"/>
      <c r="G267" s="20"/>
      <c r="H267" s="20"/>
      <c r="I267" s="20"/>
      <c r="J267" s="20"/>
      <c r="K267" s="20"/>
      <c r="L267" s="20"/>
      <c r="M267" s="20"/>
    </row>
    <row r="268" spans="1:13" ht="12.75">
      <c r="A268" s="20"/>
      <c r="B268" s="20"/>
      <c r="C268" s="18"/>
      <c r="D268" s="20"/>
      <c r="E268" s="20"/>
      <c r="F268" s="20"/>
      <c r="G268" s="20"/>
      <c r="H268" s="20"/>
      <c r="I268" s="20"/>
      <c r="J268" s="20"/>
      <c r="K268" s="20"/>
      <c r="L268" s="20"/>
      <c r="M268" s="20"/>
    </row>
    <row r="269" spans="1:13" ht="12.75">
      <c r="A269" s="20"/>
      <c r="B269" s="20"/>
      <c r="C269" s="18"/>
      <c r="D269" s="20"/>
      <c r="E269" s="20"/>
      <c r="F269" s="20"/>
      <c r="G269" s="20"/>
      <c r="H269" s="20"/>
      <c r="I269" s="20"/>
      <c r="J269" s="20"/>
      <c r="K269" s="20"/>
      <c r="L269" s="20"/>
      <c r="M269" s="20"/>
    </row>
    <row r="270" spans="1:13" ht="12.75">
      <c r="A270" s="20"/>
      <c r="B270" s="20"/>
      <c r="C270" s="18"/>
      <c r="D270" s="20"/>
      <c r="E270" s="20"/>
      <c r="F270" s="20"/>
      <c r="G270" s="20"/>
      <c r="H270" s="20"/>
      <c r="I270" s="20"/>
      <c r="J270" s="20"/>
      <c r="K270" s="20"/>
      <c r="L270" s="20"/>
      <c r="M270" s="20"/>
    </row>
    <row r="271" spans="1:13" ht="12.75">
      <c r="A271" s="20"/>
      <c r="B271" s="20"/>
      <c r="C271" s="18"/>
      <c r="D271" s="20"/>
      <c r="E271" s="20"/>
      <c r="F271" s="20"/>
      <c r="G271" s="20"/>
      <c r="H271" s="20"/>
      <c r="I271" s="20"/>
      <c r="J271" s="20"/>
      <c r="K271" s="20"/>
      <c r="L271" s="20"/>
      <c r="M271" s="20"/>
    </row>
    <row r="272" spans="1:13" ht="12.75">
      <c r="A272" s="20"/>
      <c r="B272" s="20"/>
      <c r="C272" s="18"/>
      <c r="D272" s="20"/>
      <c r="E272" s="20"/>
      <c r="F272" s="20"/>
      <c r="G272" s="20"/>
      <c r="H272" s="20"/>
      <c r="I272" s="20"/>
      <c r="J272" s="20"/>
      <c r="K272" s="20"/>
      <c r="L272" s="20"/>
      <c r="M272" s="20"/>
    </row>
    <row r="273" spans="1:13" ht="12.75">
      <c r="A273" s="20"/>
      <c r="B273" s="20"/>
      <c r="C273" s="18"/>
      <c r="D273" s="20"/>
      <c r="E273" s="20"/>
      <c r="F273" s="20"/>
      <c r="G273" s="20"/>
      <c r="H273" s="20"/>
      <c r="I273" s="20"/>
      <c r="J273" s="20"/>
      <c r="K273" s="20"/>
      <c r="L273" s="20"/>
      <c r="M273" s="20"/>
    </row>
    <row r="274" spans="1:13" ht="12.75">
      <c r="A274" s="20"/>
      <c r="B274" s="20"/>
      <c r="C274" s="18"/>
      <c r="D274" s="20"/>
      <c r="E274" s="20"/>
      <c r="F274" s="20"/>
      <c r="G274" s="20"/>
      <c r="H274" s="20"/>
      <c r="I274" s="20"/>
      <c r="J274" s="20"/>
      <c r="K274" s="20"/>
      <c r="L274" s="20"/>
      <c r="M274" s="20"/>
    </row>
    <row r="275" spans="1:13" ht="12.75">
      <c r="A275" s="20"/>
      <c r="B275" s="20"/>
      <c r="C275" s="18"/>
      <c r="D275" s="20"/>
      <c r="E275" s="20"/>
      <c r="F275" s="20"/>
      <c r="G275" s="20"/>
      <c r="H275" s="20"/>
      <c r="I275" s="20"/>
      <c r="J275" s="20"/>
      <c r="K275" s="20"/>
      <c r="L275" s="20"/>
      <c r="M275" s="20"/>
    </row>
    <row r="276" spans="1:13" ht="12.75">
      <c r="A276" s="20"/>
      <c r="B276" s="20"/>
      <c r="C276" s="18"/>
      <c r="D276" s="20"/>
      <c r="E276" s="20"/>
      <c r="F276" s="20"/>
      <c r="G276" s="20"/>
      <c r="H276" s="20"/>
      <c r="I276" s="20"/>
      <c r="J276" s="20"/>
      <c r="K276" s="20"/>
      <c r="L276" s="20"/>
      <c r="M276" s="20"/>
    </row>
    <row r="277" spans="1:13" ht="12.75">
      <c r="A277" s="20"/>
      <c r="B277" s="20"/>
      <c r="C277" s="18"/>
      <c r="D277" s="20"/>
      <c r="E277" s="20"/>
      <c r="F277" s="20"/>
      <c r="G277" s="20"/>
      <c r="H277" s="20"/>
      <c r="I277" s="20"/>
      <c r="J277" s="20"/>
      <c r="K277" s="20"/>
      <c r="L277" s="20"/>
      <c r="M277" s="20"/>
    </row>
    <row r="278" spans="1:13" ht="12.75">
      <c r="A278" s="20"/>
      <c r="B278" s="20"/>
      <c r="C278" s="18"/>
      <c r="D278" s="20"/>
      <c r="E278" s="20"/>
      <c r="F278" s="20"/>
      <c r="G278" s="20"/>
      <c r="H278" s="20"/>
      <c r="I278" s="20"/>
      <c r="J278" s="20"/>
      <c r="K278" s="20"/>
      <c r="L278" s="20"/>
      <c r="M278" s="20"/>
    </row>
    <row r="279" spans="1:13" ht="12.75">
      <c r="A279" s="20"/>
      <c r="B279" s="20"/>
      <c r="C279" s="18"/>
      <c r="D279" s="20"/>
      <c r="E279" s="20"/>
      <c r="F279" s="20"/>
      <c r="G279" s="20"/>
      <c r="H279" s="20"/>
      <c r="I279" s="20"/>
      <c r="J279" s="20"/>
      <c r="K279" s="20"/>
      <c r="L279" s="20"/>
      <c r="M279" s="20"/>
    </row>
    <row r="280" spans="1:13" ht="12.75">
      <c r="A280" s="20"/>
      <c r="B280" s="20"/>
      <c r="C280" s="18"/>
      <c r="D280" s="20"/>
      <c r="E280" s="20"/>
      <c r="F280" s="20"/>
      <c r="G280" s="20"/>
      <c r="H280" s="20"/>
      <c r="I280" s="20"/>
      <c r="J280" s="20"/>
      <c r="K280" s="20"/>
      <c r="L280" s="20"/>
      <c r="M280" s="20"/>
    </row>
    <row r="281" spans="1:13" ht="12.75">
      <c r="A281" s="20"/>
      <c r="B281" s="20"/>
      <c r="C281" s="18"/>
      <c r="D281" s="20"/>
      <c r="E281" s="20"/>
      <c r="F281" s="20"/>
      <c r="G281" s="20"/>
      <c r="H281" s="20"/>
      <c r="I281" s="20"/>
      <c r="J281" s="20"/>
      <c r="K281" s="20"/>
      <c r="L281" s="20"/>
      <c r="M281" s="20"/>
    </row>
    <row r="282" spans="1:13" ht="12.75">
      <c r="A282" s="20"/>
      <c r="B282" s="20"/>
      <c r="C282" s="18"/>
      <c r="D282" s="20"/>
      <c r="E282" s="20"/>
      <c r="F282" s="20"/>
      <c r="G282" s="20"/>
      <c r="H282" s="20"/>
      <c r="I282" s="20"/>
      <c r="J282" s="20"/>
      <c r="K282" s="20"/>
      <c r="L282" s="20"/>
      <c r="M282" s="20"/>
    </row>
    <row r="283" spans="1:13" ht="12.75">
      <c r="A283" s="20"/>
      <c r="B283" s="20"/>
      <c r="C283" s="18"/>
      <c r="D283" s="20"/>
      <c r="E283" s="20"/>
      <c r="F283" s="20"/>
      <c r="G283" s="20"/>
      <c r="H283" s="20"/>
      <c r="I283" s="20"/>
      <c r="J283" s="20"/>
      <c r="K283" s="20"/>
      <c r="L283" s="20"/>
      <c r="M283" s="20"/>
    </row>
    <row r="284" spans="1:13" ht="12.75">
      <c r="A284" s="20"/>
      <c r="B284" s="20"/>
      <c r="C284" s="18"/>
      <c r="D284" s="20"/>
      <c r="E284" s="20"/>
      <c r="F284" s="20"/>
      <c r="G284" s="20"/>
      <c r="H284" s="20"/>
      <c r="I284" s="20"/>
      <c r="J284" s="20"/>
      <c r="K284" s="20"/>
      <c r="L284" s="20"/>
      <c r="M284" s="20"/>
    </row>
    <row r="285" spans="1:13" ht="12.75">
      <c r="A285" s="20"/>
      <c r="B285" s="20"/>
      <c r="C285" s="18"/>
      <c r="D285" s="20"/>
      <c r="E285" s="20"/>
      <c r="F285" s="20"/>
      <c r="G285" s="20"/>
      <c r="H285" s="20"/>
      <c r="I285" s="20"/>
      <c r="J285" s="20"/>
      <c r="K285" s="20"/>
      <c r="L285" s="20"/>
      <c r="M285" s="20"/>
    </row>
    <row r="286" spans="1:13" ht="12.75">
      <c r="A286" s="20"/>
      <c r="B286" s="20"/>
      <c r="C286" s="18"/>
      <c r="D286" s="20"/>
      <c r="E286" s="20"/>
      <c r="F286" s="20"/>
      <c r="G286" s="20"/>
      <c r="H286" s="20"/>
      <c r="I286" s="20"/>
      <c r="J286" s="20"/>
      <c r="K286" s="20"/>
      <c r="L286" s="20"/>
      <c r="M286" s="20"/>
    </row>
    <row r="287" spans="1:13" ht="12.75">
      <c r="A287" s="20"/>
      <c r="B287" s="20"/>
      <c r="C287" s="18"/>
      <c r="D287" s="20"/>
      <c r="E287" s="20"/>
      <c r="F287" s="20"/>
      <c r="G287" s="20"/>
      <c r="H287" s="20"/>
      <c r="I287" s="20"/>
      <c r="J287" s="20"/>
      <c r="K287" s="20"/>
      <c r="L287" s="20"/>
      <c r="M287" s="20"/>
    </row>
    <row r="288" spans="1:13" ht="12.75">
      <c r="A288" s="20"/>
      <c r="B288" s="20"/>
      <c r="C288" s="18"/>
      <c r="D288" s="20"/>
      <c r="E288" s="20"/>
      <c r="F288" s="20"/>
      <c r="G288" s="20"/>
      <c r="H288" s="20"/>
      <c r="I288" s="20"/>
      <c r="J288" s="20"/>
      <c r="K288" s="20"/>
      <c r="L288" s="20"/>
      <c r="M288" s="20"/>
    </row>
    <row r="289" spans="1:13" ht="12.75">
      <c r="A289" s="20"/>
      <c r="B289" s="20"/>
      <c r="C289" s="18"/>
      <c r="D289" s="20"/>
      <c r="E289" s="20"/>
      <c r="F289" s="20"/>
      <c r="G289" s="20"/>
      <c r="H289" s="20"/>
      <c r="I289" s="20"/>
      <c r="J289" s="20"/>
      <c r="K289" s="20"/>
      <c r="L289" s="20"/>
      <c r="M289" s="20"/>
    </row>
    <row r="290" spans="1:13" ht="12.75">
      <c r="A290" s="20"/>
      <c r="B290" s="20"/>
      <c r="C290" s="18"/>
      <c r="D290" s="20"/>
      <c r="E290" s="20"/>
      <c r="F290" s="20"/>
      <c r="G290" s="20"/>
      <c r="H290" s="20"/>
      <c r="I290" s="20"/>
      <c r="J290" s="20"/>
      <c r="K290" s="20"/>
      <c r="L290" s="20"/>
      <c r="M290" s="20"/>
    </row>
    <row r="291" spans="1:13" ht="12.75">
      <c r="A291" s="20"/>
      <c r="B291" s="20"/>
      <c r="C291" s="18"/>
      <c r="D291" s="20"/>
      <c r="E291" s="20"/>
      <c r="F291" s="20"/>
      <c r="G291" s="20"/>
      <c r="H291" s="20"/>
      <c r="I291" s="20"/>
      <c r="J291" s="20"/>
      <c r="K291" s="20"/>
      <c r="L291" s="20"/>
      <c r="M291" s="20"/>
    </row>
    <row r="292" spans="1:13" ht="12.75">
      <c r="A292" s="20"/>
      <c r="B292" s="20"/>
      <c r="C292" s="18"/>
      <c r="D292" s="20"/>
      <c r="E292" s="20"/>
      <c r="F292" s="20"/>
      <c r="G292" s="20"/>
      <c r="H292" s="20"/>
      <c r="I292" s="20"/>
      <c r="J292" s="20"/>
      <c r="K292" s="20"/>
      <c r="L292" s="20"/>
      <c r="M292" s="20"/>
    </row>
    <row r="293" spans="1:13" ht="12.75">
      <c r="A293" s="20"/>
      <c r="B293" s="20"/>
      <c r="C293" s="18"/>
      <c r="D293" s="20"/>
      <c r="E293" s="20"/>
      <c r="F293" s="20"/>
      <c r="G293" s="20"/>
      <c r="H293" s="20"/>
      <c r="I293" s="20"/>
      <c r="J293" s="20"/>
      <c r="K293" s="20"/>
      <c r="L293" s="20"/>
      <c r="M293" s="20"/>
    </row>
    <row r="294" spans="1:13" ht="12.75">
      <c r="A294" s="20"/>
      <c r="B294" s="20"/>
      <c r="C294" s="18"/>
      <c r="D294" s="20"/>
      <c r="E294" s="20"/>
      <c r="F294" s="20"/>
      <c r="G294" s="20"/>
      <c r="H294" s="20"/>
      <c r="I294" s="20"/>
      <c r="J294" s="20"/>
      <c r="K294" s="20"/>
      <c r="L294" s="20"/>
      <c r="M294" s="20"/>
    </row>
    <row r="295" spans="1:13" ht="12.75">
      <c r="A295" s="20"/>
      <c r="B295" s="20"/>
      <c r="C295" s="18"/>
      <c r="D295" s="20"/>
      <c r="E295" s="20"/>
      <c r="F295" s="20"/>
      <c r="G295" s="20"/>
      <c r="H295" s="20"/>
      <c r="I295" s="20"/>
      <c r="J295" s="20"/>
      <c r="K295" s="20"/>
      <c r="L295" s="20"/>
      <c r="M295" s="20"/>
    </row>
    <row r="296" spans="1:13" ht="12.75">
      <c r="A296" s="20"/>
      <c r="B296" s="20"/>
      <c r="C296" s="18"/>
      <c r="D296" s="20"/>
      <c r="E296" s="20"/>
      <c r="F296" s="20"/>
      <c r="G296" s="20"/>
      <c r="H296" s="20"/>
      <c r="I296" s="20"/>
      <c r="J296" s="20"/>
      <c r="K296" s="20"/>
      <c r="L296" s="20"/>
      <c r="M296" s="20"/>
    </row>
    <row r="297" spans="1:13" ht="12.75">
      <c r="A297" s="20"/>
      <c r="B297" s="20"/>
      <c r="C297" s="18"/>
      <c r="D297" s="20"/>
      <c r="E297" s="20"/>
      <c r="F297" s="20"/>
      <c r="G297" s="20"/>
      <c r="H297" s="20"/>
      <c r="I297" s="20"/>
      <c r="J297" s="20"/>
      <c r="K297" s="20"/>
      <c r="L297" s="20"/>
      <c r="M297" s="20"/>
    </row>
    <row r="298" spans="1:13" ht="12.75">
      <c r="A298" s="20"/>
      <c r="B298" s="20"/>
      <c r="C298" s="18"/>
      <c r="D298" s="20"/>
      <c r="E298" s="20"/>
      <c r="F298" s="20"/>
      <c r="G298" s="20"/>
      <c r="H298" s="20"/>
      <c r="I298" s="20"/>
      <c r="J298" s="20"/>
      <c r="K298" s="20"/>
      <c r="L298" s="20"/>
      <c r="M298" s="20"/>
    </row>
    <row r="299" spans="1:13" ht="12.75">
      <c r="A299" s="20"/>
      <c r="B299" s="20"/>
      <c r="C299" s="18"/>
      <c r="D299" s="20"/>
      <c r="E299" s="20"/>
      <c r="F299" s="20"/>
      <c r="G299" s="20"/>
      <c r="H299" s="20"/>
      <c r="I299" s="20"/>
      <c r="J299" s="20"/>
      <c r="K299" s="20"/>
      <c r="L299" s="20"/>
      <c r="M299" s="20"/>
    </row>
    <row r="300" spans="1:13" ht="12.75">
      <c r="A300" s="20"/>
      <c r="B300" s="20"/>
      <c r="C300" s="18"/>
      <c r="D300" s="20"/>
      <c r="E300" s="20"/>
      <c r="F300" s="20"/>
      <c r="G300" s="20"/>
      <c r="H300" s="20"/>
      <c r="I300" s="20"/>
      <c r="J300" s="20"/>
      <c r="K300" s="20"/>
      <c r="L300" s="20"/>
      <c r="M300" s="20"/>
    </row>
    <row r="301" spans="1:13" ht="12.75">
      <c r="A301" s="20"/>
      <c r="B301" s="20"/>
      <c r="C301" s="18"/>
      <c r="D301" s="20"/>
      <c r="E301" s="20"/>
      <c r="F301" s="20"/>
      <c r="G301" s="20"/>
      <c r="H301" s="20"/>
      <c r="I301" s="20"/>
      <c r="J301" s="20"/>
      <c r="K301" s="20"/>
      <c r="L301" s="20"/>
      <c r="M301" s="20"/>
    </row>
    <row r="302" spans="1:13" ht="12.75">
      <c r="A302" s="20"/>
      <c r="B302" s="20"/>
      <c r="C302" s="18"/>
      <c r="D302" s="20"/>
      <c r="E302" s="20"/>
      <c r="F302" s="20"/>
      <c r="G302" s="20"/>
      <c r="H302" s="20"/>
      <c r="I302" s="20"/>
      <c r="J302" s="20"/>
      <c r="K302" s="20"/>
      <c r="L302" s="20"/>
      <c r="M302" s="20"/>
    </row>
    <row r="303" spans="1:13" ht="12.75">
      <c r="A303" s="20"/>
      <c r="B303" s="20"/>
      <c r="C303" s="18"/>
      <c r="D303" s="20"/>
      <c r="E303" s="20"/>
      <c r="F303" s="20"/>
      <c r="G303" s="20"/>
      <c r="H303" s="20"/>
      <c r="I303" s="20"/>
      <c r="J303" s="20"/>
      <c r="K303" s="20"/>
      <c r="L303" s="20"/>
      <c r="M303" s="20"/>
    </row>
    <row r="304" spans="1:13" ht="12.75">
      <c r="A304" s="20"/>
      <c r="B304" s="20"/>
      <c r="C304" s="18"/>
      <c r="D304" s="20"/>
      <c r="E304" s="20"/>
      <c r="F304" s="20"/>
      <c r="G304" s="20"/>
      <c r="H304" s="20"/>
      <c r="I304" s="20"/>
      <c r="J304" s="20"/>
      <c r="K304" s="20"/>
      <c r="L304" s="20"/>
      <c r="M304" s="20"/>
    </row>
    <row r="305" spans="1:13" ht="12.75">
      <c r="A305" s="20"/>
      <c r="B305" s="20"/>
      <c r="C305" s="18"/>
      <c r="D305" s="20"/>
      <c r="E305" s="20"/>
      <c r="F305" s="20"/>
      <c r="G305" s="20"/>
      <c r="H305" s="20"/>
      <c r="I305" s="20"/>
      <c r="J305" s="20"/>
      <c r="K305" s="20"/>
      <c r="L305" s="20"/>
      <c r="M305" s="20"/>
    </row>
    <row r="306" spans="1:13" ht="12.75">
      <c r="A306" s="20"/>
      <c r="B306" s="20"/>
      <c r="C306" s="18"/>
      <c r="D306" s="20"/>
      <c r="E306" s="20"/>
      <c r="F306" s="20"/>
      <c r="G306" s="20"/>
      <c r="H306" s="20"/>
      <c r="I306" s="20"/>
      <c r="J306" s="20"/>
      <c r="K306" s="20"/>
      <c r="L306" s="20"/>
      <c r="M306" s="20"/>
    </row>
    <row r="307" spans="1:13" ht="12.75">
      <c r="A307" s="20"/>
      <c r="B307" s="20"/>
      <c r="C307" s="18"/>
      <c r="D307" s="20"/>
      <c r="E307" s="20"/>
      <c r="F307" s="20"/>
      <c r="G307" s="20"/>
      <c r="H307" s="20"/>
      <c r="I307" s="20"/>
      <c r="J307" s="20"/>
      <c r="K307" s="20"/>
      <c r="L307" s="20"/>
      <c r="M307" s="20"/>
    </row>
    <row r="308" spans="1:13" ht="12.75">
      <c r="A308" s="20"/>
      <c r="B308" s="20"/>
      <c r="C308" s="18"/>
      <c r="D308" s="20"/>
      <c r="E308" s="20"/>
      <c r="F308" s="20"/>
      <c r="G308" s="20"/>
      <c r="H308" s="20"/>
      <c r="I308" s="20"/>
      <c r="J308" s="20"/>
      <c r="K308" s="20"/>
      <c r="L308" s="20"/>
      <c r="M308" s="20"/>
    </row>
    <row r="309" spans="1:13" ht="12.75">
      <c r="A309" s="20"/>
      <c r="B309" s="20"/>
      <c r="C309" s="18"/>
      <c r="D309" s="20"/>
      <c r="E309" s="20"/>
      <c r="F309" s="20"/>
      <c r="G309" s="20"/>
      <c r="H309" s="20"/>
      <c r="I309" s="20"/>
      <c r="J309" s="20"/>
      <c r="K309" s="20"/>
      <c r="L309" s="20"/>
      <c r="M309" s="20"/>
    </row>
    <row r="310" spans="1:13" ht="12.75">
      <c r="A310" s="20"/>
      <c r="B310" s="20"/>
      <c r="C310" s="18"/>
      <c r="D310" s="20"/>
      <c r="E310" s="20"/>
      <c r="F310" s="20"/>
      <c r="G310" s="20"/>
      <c r="H310" s="20"/>
      <c r="I310" s="20"/>
      <c r="J310" s="20"/>
      <c r="K310" s="20"/>
      <c r="L310" s="20"/>
      <c r="M310" s="20"/>
    </row>
    <row r="311" spans="1:13" ht="12.75">
      <c r="A311" s="20"/>
      <c r="B311" s="20"/>
      <c r="C311" s="18"/>
      <c r="D311" s="20"/>
      <c r="E311" s="20"/>
      <c r="F311" s="20"/>
      <c r="G311" s="20"/>
      <c r="H311" s="20"/>
      <c r="I311" s="20"/>
      <c r="J311" s="20"/>
      <c r="K311" s="20"/>
      <c r="L311" s="20"/>
      <c r="M311" s="20"/>
    </row>
    <row r="312" spans="1:13" ht="12.75">
      <c r="A312" s="20"/>
      <c r="B312" s="20"/>
      <c r="C312" s="18"/>
      <c r="D312" s="20"/>
      <c r="E312" s="20"/>
      <c r="F312" s="20"/>
      <c r="G312" s="20"/>
      <c r="H312" s="20"/>
      <c r="I312" s="20"/>
      <c r="J312" s="20"/>
      <c r="K312" s="20"/>
      <c r="L312" s="20"/>
      <c r="M312" s="20"/>
    </row>
    <row r="313" spans="1:13" ht="12.75">
      <c r="A313" s="20"/>
      <c r="B313" s="20"/>
      <c r="C313" s="18"/>
      <c r="D313" s="20"/>
      <c r="E313" s="20"/>
      <c r="F313" s="20"/>
      <c r="G313" s="20"/>
      <c r="H313" s="20"/>
      <c r="I313" s="20"/>
      <c r="J313" s="20"/>
      <c r="K313" s="20"/>
      <c r="L313" s="20"/>
      <c r="M313" s="20"/>
    </row>
    <row r="314" spans="1:13" ht="12.75">
      <c r="A314" s="20"/>
      <c r="B314" s="20"/>
      <c r="C314" s="18"/>
      <c r="D314" s="20"/>
      <c r="E314" s="20"/>
      <c r="F314" s="20"/>
      <c r="G314" s="20"/>
      <c r="H314" s="20"/>
      <c r="I314" s="20"/>
      <c r="J314" s="20"/>
      <c r="K314" s="20"/>
      <c r="L314" s="20"/>
      <c r="M314" s="20"/>
    </row>
    <row r="315" spans="1:13" ht="12.75">
      <c r="A315" s="20"/>
      <c r="B315" s="20"/>
      <c r="C315" s="18"/>
      <c r="D315" s="20"/>
      <c r="E315" s="20"/>
      <c r="F315" s="20"/>
      <c r="G315" s="20"/>
      <c r="H315" s="20"/>
      <c r="I315" s="20"/>
      <c r="J315" s="20"/>
      <c r="K315" s="20"/>
      <c r="L315" s="20"/>
      <c r="M315" s="20"/>
    </row>
    <row r="316" spans="1:13" ht="12.75">
      <c r="A316" s="20"/>
      <c r="B316" s="20"/>
      <c r="C316" s="18"/>
      <c r="D316" s="20"/>
      <c r="E316" s="20"/>
      <c r="F316" s="20"/>
      <c r="G316" s="20"/>
      <c r="H316" s="20"/>
      <c r="I316" s="20"/>
      <c r="J316" s="20"/>
      <c r="K316" s="20"/>
      <c r="L316" s="20"/>
      <c r="M316" s="20"/>
    </row>
    <row r="317" spans="1:13" ht="12.75">
      <c r="A317" s="20"/>
      <c r="B317" s="20"/>
      <c r="C317" s="18"/>
      <c r="D317" s="20"/>
      <c r="E317" s="20"/>
      <c r="F317" s="20"/>
      <c r="G317" s="20"/>
      <c r="H317" s="20"/>
      <c r="I317" s="20"/>
      <c r="J317" s="20"/>
      <c r="K317" s="20"/>
      <c r="L317" s="20"/>
      <c r="M317" s="20"/>
    </row>
    <row r="318" spans="1:13" ht="12.75">
      <c r="A318" s="20"/>
      <c r="B318" s="20"/>
      <c r="C318" s="18"/>
      <c r="D318" s="20"/>
      <c r="E318" s="20"/>
      <c r="F318" s="20"/>
      <c r="G318" s="20"/>
      <c r="H318" s="20"/>
      <c r="I318" s="20"/>
      <c r="J318" s="20"/>
      <c r="K318" s="20"/>
      <c r="L318" s="20"/>
      <c r="M318" s="20"/>
    </row>
    <row r="319" spans="1:13" ht="12.75">
      <c r="A319" s="20"/>
      <c r="B319" s="20"/>
      <c r="C319" s="18"/>
      <c r="D319" s="20"/>
      <c r="E319" s="20"/>
      <c r="F319" s="20"/>
      <c r="G319" s="20"/>
      <c r="H319" s="20"/>
      <c r="I319" s="20"/>
      <c r="J319" s="20"/>
      <c r="K319" s="20"/>
      <c r="L319" s="20"/>
      <c r="M319" s="20"/>
    </row>
    <row r="320" spans="1:13" ht="12.75">
      <c r="A320" s="20"/>
      <c r="B320" s="20"/>
      <c r="C320" s="18"/>
      <c r="D320" s="20"/>
      <c r="E320" s="20"/>
      <c r="F320" s="20"/>
      <c r="G320" s="20"/>
      <c r="H320" s="20"/>
      <c r="I320" s="20"/>
      <c r="J320" s="20"/>
      <c r="K320" s="20"/>
      <c r="L320" s="20"/>
      <c r="M320" s="20"/>
    </row>
    <row r="321" spans="1:13" ht="12.75">
      <c r="A321" s="20"/>
      <c r="B321" s="20"/>
      <c r="C321" s="18"/>
      <c r="D321" s="20"/>
      <c r="E321" s="20"/>
      <c r="F321" s="20"/>
      <c r="G321" s="20"/>
      <c r="H321" s="20"/>
      <c r="I321" s="20"/>
      <c r="J321" s="20"/>
      <c r="K321" s="20"/>
      <c r="L321" s="20"/>
      <c r="M321" s="20"/>
    </row>
    <row r="322" spans="1:13" ht="12.75">
      <c r="A322" s="20"/>
      <c r="B322" s="20"/>
      <c r="C322" s="18"/>
      <c r="D322" s="20"/>
      <c r="E322" s="20"/>
      <c r="F322" s="20"/>
      <c r="G322" s="20"/>
      <c r="H322" s="20"/>
      <c r="I322" s="20"/>
      <c r="J322" s="20"/>
      <c r="K322" s="20"/>
      <c r="L322" s="20"/>
      <c r="M322" s="20"/>
    </row>
    <row r="323" spans="1:13" ht="12.75">
      <c r="A323" s="20"/>
      <c r="B323" s="20"/>
      <c r="C323" s="18"/>
      <c r="D323" s="20"/>
      <c r="E323" s="20"/>
      <c r="F323" s="20"/>
      <c r="G323" s="20"/>
      <c r="H323" s="20"/>
      <c r="I323" s="20"/>
      <c r="J323" s="20"/>
      <c r="K323" s="20"/>
      <c r="L323" s="20"/>
      <c r="M323" s="20"/>
    </row>
    <row r="324" spans="1:13" ht="12.75">
      <c r="A324" s="20"/>
      <c r="B324" s="20"/>
      <c r="C324" s="18"/>
      <c r="D324" s="20"/>
      <c r="E324" s="20"/>
      <c r="F324" s="20"/>
      <c r="G324" s="20"/>
      <c r="H324" s="20"/>
      <c r="I324" s="20"/>
      <c r="J324" s="20"/>
      <c r="K324" s="20"/>
      <c r="L324" s="20"/>
      <c r="M324" s="20"/>
    </row>
    <row r="325" spans="1:13" ht="12.75">
      <c r="A325" s="20"/>
      <c r="B325" s="20"/>
      <c r="C325" s="18"/>
      <c r="D325" s="20"/>
      <c r="E325" s="20"/>
      <c r="F325" s="20"/>
      <c r="G325" s="20"/>
      <c r="H325" s="20"/>
      <c r="I325" s="20"/>
      <c r="J325" s="20"/>
      <c r="K325" s="20"/>
      <c r="L325" s="20"/>
      <c r="M325" s="20"/>
    </row>
    <row r="326" spans="1:13" ht="12.75">
      <c r="A326" s="20"/>
      <c r="B326" s="20"/>
      <c r="C326" s="18"/>
      <c r="D326" s="20"/>
      <c r="E326" s="20"/>
      <c r="F326" s="20"/>
      <c r="G326" s="20"/>
      <c r="H326" s="20"/>
      <c r="I326" s="20"/>
      <c r="J326" s="20"/>
      <c r="K326" s="20"/>
      <c r="L326" s="20"/>
      <c r="M326" s="20"/>
    </row>
    <row r="327" spans="1:13" ht="12.75">
      <c r="A327" s="20"/>
      <c r="B327" s="20"/>
      <c r="C327" s="18"/>
      <c r="D327" s="20"/>
      <c r="E327" s="20"/>
      <c r="F327" s="20"/>
      <c r="G327" s="20"/>
      <c r="H327" s="20"/>
      <c r="I327" s="20"/>
      <c r="J327" s="20"/>
      <c r="K327" s="20"/>
      <c r="L327" s="20"/>
      <c r="M327" s="20"/>
    </row>
    <row r="328" spans="1:13" ht="12.75">
      <c r="A328" s="20"/>
      <c r="B328" s="20"/>
      <c r="C328" s="18"/>
      <c r="D328" s="20"/>
      <c r="E328" s="20"/>
      <c r="F328" s="20"/>
      <c r="G328" s="20"/>
      <c r="H328" s="20"/>
      <c r="I328" s="20"/>
      <c r="J328" s="20"/>
      <c r="K328" s="20"/>
      <c r="L328" s="20"/>
      <c r="M328" s="20"/>
    </row>
    <row r="329" spans="1:13" ht="12.75">
      <c r="A329" s="20"/>
      <c r="B329" s="20"/>
      <c r="C329" s="18"/>
      <c r="D329" s="20"/>
      <c r="E329" s="20"/>
      <c r="F329" s="20"/>
      <c r="G329" s="20"/>
      <c r="H329" s="20"/>
      <c r="I329" s="20"/>
      <c r="J329" s="20"/>
      <c r="K329" s="20"/>
      <c r="L329" s="20"/>
      <c r="M329" s="20"/>
    </row>
    <row r="330" spans="1:13" ht="12.75">
      <c r="A330" s="20"/>
      <c r="B330" s="20"/>
      <c r="C330" s="18"/>
      <c r="D330" s="20"/>
      <c r="E330" s="20"/>
      <c r="F330" s="20"/>
      <c r="G330" s="20"/>
      <c r="H330" s="20"/>
      <c r="I330" s="20"/>
      <c r="J330" s="20"/>
      <c r="K330" s="20"/>
      <c r="L330" s="20"/>
      <c r="M330" s="20"/>
    </row>
    <row r="331" spans="1:13" ht="12.75">
      <c r="A331" s="20"/>
      <c r="B331" s="20"/>
      <c r="C331" s="18"/>
      <c r="D331" s="20"/>
      <c r="E331" s="20"/>
      <c r="F331" s="20"/>
      <c r="G331" s="20"/>
      <c r="H331" s="20"/>
      <c r="I331" s="20"/>
      <c r="J331" s="20"/>
      <c r="K331" s="20"/>
      <c r="L331" s="20"/>
      <c r="M331" s="20"/>
    </row>
    <row r="332" spans="1:13" ht="12.75">
      <c r="A332" s="20"/>
      <c r="B332" s="20"/>
      <c r="C332" s="18"/>
      <c r="D332" s="20"/>
      <c r="E332" s="20"/>
      <c r="F332" s="20"/>
      <c r="G332" s="20"/>
      <c r="H332" s="20"/>
      <c r="I332" s="20"/>
      <c r="J332" s="20"/>
      <c r="K332" s="20"/>
      <c r="L332" s="20"/>
      <c r="M332" s="20"/>
    </row>
    <row r="333" spans="1:13" ht="12.75">
      <c r="A333" s="20"/>
      <c r="B333" s="20"/>
      <c r="C333" s="18"/>
      <c r="D333" s="20"/>
      <c r="E333" s="20"/>
      <c r="F333" s="20"/>
      <c r="G333" s="20"/>
      <c r="H333" s="20"/>
      <c r="I333" s="20"/>
      <c r="J333" s="20"/>
      <c r="K333" s="20"/>
      <c r="L333" s="20"/>
      <c r="M333" s="20"/>
    </row>
    <row r="334" spans="1:13" ht="12.75">
      <c r="A334" s="20"/>
      <c r="B334" s="20"/>
      <c r="C334" s="18"/>
      <c r="D334" s="20"/>
      <c r="E334" s="20"/>
      <c r="F334" s="20"/>
      <c r="G334" s="20"/>
      <c r="H334" s="20"/>
      <c r="I334" s="20"/>
      <c r="J334" s="20"/>
      <c r="K334" s="20"/>
      <c r="L334" s="20"/>
      <c r="M334" s="20"/>
    </row>
    <row r="335" spans="1:13" ht="12.75">
      <c r="A335" s="20"/>
      <c r="B335" s="20"/>
      <c r="C335" s="18"/>
      <c r="D335" s="20"/>
      <c r="E335" s="20"/>
      <c r="F335" s="20"/>
      <c r="G335" s="20"/>
      <c r="H335" s="20"/>
      <c r="I335" s="20"/>
      <c r="J335" s="20"/>
      <c r="K335" s="20"/>
      <c r="L335" s="20"/>
      <c r="M335" s="20"/>
    </row>
    <row r="336" spans="1:13" ht="12.75">
      <c r="A336" s="20"/>
      <c r="B336" s="20"/>
      <c r="C336" s="18"/>
      <c r="D336" s="20"/>
      <c r="E336" s="20"/>
      <c r="F336" s="20"/>
      <c r="G336" s="20"/>
      <c r="H336" s="20"/>
      <c r="I336" s="20"/>
      <c r="J336" s="20"/>
      <c r="K336" s="20"/>
      <c r="L336" s="20"/>
      <c r="M336" s="20"/>
    </row>
    <row r="337" spans="1:13" ht="12.75">
      <c r="A337" s="20"/>
      <c r="B337" s="20"/>
      <c r="C337" s="18"/>
      <c r="D337" s="20"/>
      <c r="E337" s="20"/>
      <c r="F337" s="20"/>
      <c r="G337" s="20"/>
      <c r="H337" s="20"/>
      <c r="I337" s="20"/>
      <c r="J337" s="20"/>
      <c r="K337" s="20"/>
      <c r="L337" s="20"/>
      <c r="M337" s="20"/>
    </row>
    <row r="338" spans="1:13" ht="12.75">
      <c r="A338" s="20"/>
      <c r="B338" s="20"/>
      <c r="C338" s="18"/>
      <c r="D338" s="20"/>
      <c r="E338" s="20"/>
      <c r="F338" s="20"/>
      <c r="G338" s="20"/>
      <c r="H338" s="20"/>
      <c r="I338" s="20"/>
      <c r="J338" s="20"/>
      <c r="K338" s="20"/>
      <c r="L338" s="20"/>
      <c r="M338" s="20"/>
    </row>
    <row r="339" spans="1:13" ht="12.75">
      <c r="A339" s="20"/>
      <c r="B339" s="20"/>
      <c r="C339" s="18"/>
      <c r="D339" s="20"/>
      <c r="E339" s="20"/>
      <c r="F339" s="20"/>
      <c r="G339" s="20"/>
      <c r="H339" s="20"/>
      <c r="I339" s="20"/>
      <c r="J339" s="20"/>
      <c r="K339" s="20"/>
      <c r="L339" s="20"/>
      <c r="M339" s="20"/>
    </row>
    <row r="340" spans="1:13" ht="12.75">
      <c r="A340" s="20"/>
      <c r="B340" s="20"/>
      <c r="C340" s="18"/>
      <c r="D340" s="20"/>
      <c r="E340" s="20"/>
      <c r="F340" s="20"/>
      <c r="G340" s="20"/>
      <c r="H340" s="20"/>
      <c r="I340" s="20"/>
      <c r="J340" s="20"/>
      <c r="K340" s="20"/>
      <c r="L340" s="20"/>
      <c r="M340" s="20"/>
    </row>
    <row r="341" spans="1:13" ht="12.75">
      <c r="A341" s="20"/>
      <c r="B341" s="20"/>
      <c r="C341" s="18"/>
      <c r="D341" s="20"/>
      <c r="E341" s="20"/>
      <c r="F341" s="20"/>
      <c r="G341" s="20"/>
      <c r="H341" s="20"/>
      <c r="I341" s="20"/>
      <c r="J341" s="20"/>
      <c r="K341" s="20"/>
      <c r="L341" s="20"/>
      <c r="M341" s="20"/>
    </row>
    <row r="342" spans="1:13" ht="12.75">
      <c r="A342" s="20"/>
      <c r="B342" s="20"/>
      <c r="C342" s="18"/>
      <c r="D342" s="20"/>
      <c r="E342" s="20"/>
      <c r="F342" s="20"/>
      <c r="G342" s="20"/>
      <c r="H342" s="20"/>
      <c r="I342" s="20"/>
      <c r="J342" s="20"/>
      <c r="K342" s="20"/>
      <c r="L342" s="20"/>
      <c r="M342" s="20"/>
    </row>
    <row r="343" spans="1:13" ht="12.75">
      <c r="A343" s="20"/>
      <c r="B343" s="20"/>
      <c r="C343" s="18"/>
      <c r="D343" s="20"/>
      <c r="E343" s="20"/>
      <c r="F343" s="20"/>
      <c r="G343" s="20"/>
      <c r="H343" s="20"/>
      <c r="I343" s="20"/>
      <c r="J343" s="20"/>
      <c r="K343" s="20"/>
      <c r="L343" s="20"/>
      <c r="M343" s="20"/>
    </row>
    <row r="344" spans="1:13" ht="12.75">
      <c r="A344" s="20"/>
      <c r="B344" s="20"/>
      <c r="C344" s="18"/>
      <c r="D344" s="20"/>
      <c r="E344" s="20"/>
      <c r="F344" s="20"/>
      <c r="G344" s="20"/>
      <c r="H344" s="20"/>
      <c r="I344" s="20"/>
      <c r="J344" s="20"/>
      <c r="K344" s="20"/>
      <c r="L344" s="20"/>
      <c r="M344" s="20"/>
    </row>
    <row r="345" spans="1:13" ht="12.75">
      <c r="A345" s="20"/>
      <c r="B345" s="20"/>
      <c r="C345" s="18"/>
      <c r="D345" s="20"/>
      <c r="E345" s="20"/>
      <c r="F345" s="20"/>
      <c r="G345" s="20"/>
      <c r="H345" s="20"/>
      <c r="I345" s="20"/>
      <c r="J345" s="20"/>
      <c r="K345" s="20"/>
      <c r="L345" s="20"/>
      <c r="M345" s="20"/>
    </row>
    <row r="346" spans="1:13" ht="12.75">
      <c r="A346" s="20"/>
      <c r="B346" s="20"/>
      <c r="C346" s="18"/>
      <c r="D346" s="20"/>
      <c r="E346" s="20"/>
      <c r="F346" s="20"/>
      <c r="G346" s="20"/>
      <c r="H346" s="20"/>
      <c r="I346" s="20"/>
      <c r="J346" s="20"/>
      <c r="K346" s="20"/>
      <c r="L346" s="20"/>
      <c r="M346" s="20"/>
    </row>
    <row r="347" spans="1:13" ht="12.75">
      <c r="A347" s="20"/>
      <c r="B347" s="20"/>
      <c r="C347" s="18"/>
      <c r="D347" s="20"/>
      <c r="E347" s="20"/>
      <c r="F347" s="20"/>
      <c r="G347" s="20"/>
      <c r="H347" s="20"/>
      <c r="I347" s="20"/>
      <c r="J347" s="20"/>
      <c r="K347" s="20"/>
      <c r="L347" s="20"/>
      <c r="M347" s="20"/>
    </row>
    <row r="348" spans="1:13" ht="12.75">
      <c r="A348" s="20"/>
      <c r="B348" s="20"/>
      <c r="C348" s="18"/>
      <c r="D348" s="20"/>
      <c r="E348" s="20"/>
      <c r="F348" s="20"/>
      <c r="G348" s="20"/>
      <c r="H348" s="20"/>
      <c r="I348" s="20"/>
      <c r="J348" s="20"/>
      <c r="K348" s="20"/>
      <c r="L348" s="20"/>
      <c r="M348" s="20"/>
    </row>
    <row r="349" spans="1:13" ht="12.75">
      <c r="A349" s="20"/>
      <c r="B349" s="20"/>
      <c r="C349" s="18"/>
      <c r="D349" s="20"/>
      <c r="E349" s="20"/>
      <c r="F349" s="20"/>
      <c r="G349" s="20"/>
      <c r="H349" s="20"/>
      <c r="I349" s="20"/>
      <c r="J349" s="20"/>
      <c r="K349" s="20"/>
      <c r="L349" s="20"/>
      <c r="M349" s="20"/>
    </row>
    <row r="350" spans="1:13" ht="12.75">
      <c r="A350" s="20"/>
      <c r="B350" s="20"/>
      <c r="C350" s="18"/>
      <c r="D350" s="20"/>
      <c r="E350" s="20"/>
      <c r="F350" s="20"/>
      <c r="G350" s="20"/>
      <c r="H350" s="20"/>
      <c r="I350" s="20"/>
      <c r="J350" s="20"/>
      <c r="K350" s="20"/>
      <c r="L350" s="20"/>
      <c r="M350" s="20"/>
    </row>
    <row r="351" spans="1:13" ht="12.75">
      <c r="A351" s="20"/>
      <c r="B351" s="20"/>
      <c r="C351" s="18"/>
      <c r="D351" s="20"/>
      <c r="E351" s="20"/>
      <c r="F351" s="20"/>
      <c r="G351" s="20"/>
      <c r="H351" s="20"/>
      <c r="I351" s="20"/>
      <c r="J351" s="20"/>
      <c r="K351" s="20"/>
      <c r="L351" s="20"/>
      <c r="M351" s="20"/>
    </row>
    <row r="352" spans="1:13" ht="12.75">
      <c r="A352" s="20"/>
      <c r="B352" s="20"/>
      <c r="C352" s="18"/>
      <c r="D352" s="20"/>
      <c r="E352" s="20"/>
      <c r="F352" s="20"/>
      <c r="G352" s="20"/>
      <c r="H352" s="20"/>
      <c r="I352" s="20"/>
      <c r="J352" s="20"/>
      <c r="K352" s="20"/>
      <c r="L352" s="20"/>
      <c r="M352" s="20"/>
    </row>
    <row r="353" spans="1:13" ht="12.75">
      <c r="A353" s="20"/>
      <c r="B353" s="20"/>
      <c r="C353" s="18"/>
      <c r="D353" s="20"/>
      <c r="E353" s="20"/>
      <c r="F353" s="20"/>
      <c r="G353" s="20"/>
      <c r="H353" s="20"/>
      <c r="I353" s="20"/>
      <c r="J353" s="20"/>
      <c r="K353" s="20"/>
      <c r="L353" s="20"/>
      <c r="M353" s="20"/>
    </row>
    <row r="354" spans="1:13" ht="12.75">
      <c r="A354" s="20"/>
      <c r="B354" s="20"/>
      <c r="C354" s="18"/>
      <c r="D354" s="20"/>
      <c r="E354" s="20"/>
      <c r="F354" s="20"/>
      <c r="G354" s="20"/>
      <c r="H354" s="20"/>
      <c r="I354" s="20"/>
      <c r="J354" s="20"/>
      <c r="K354" s="20"/>
      <c r="L354" s="20"/>
      <c r="M354" s="20"/>
    </row>
    <row r="355" spans="1:13" ht="12.75">
      <c r="A355" s="20"/>
      <c r="B355" s="20"/>
      <c r="C355" s="18"/>
      <c r="D355" s="20"/>
      <c r="E355" s="20"/>
      <c r="F355" s="20"/>
      <c r="G355" s="20"/>
      <c r="H355" s="20"/>
      <c r="I355" s="20"/>
      <c r="J355" s="20"/>
      <c r="K355" s="20"/>
      <c r="L355" s="20"/>
      <c r="M355" s="20"/>
    </row>
    <row r="356" spans="1:13" ht="12.75">
      <c r="A356" s="20"/>
      <c r="B356" s="20"/>
      <c r="C356" s="18"/>
      <c r="D356" s="20"/>
      <c r="E356" s="20"/>
      <c r="F356" s="20"/>
      <c r="G356" s="20"/>
      <c r="H356" s="20"/>
      <c r="I356" s="20"/>
      <c r="J356" s="20"/>
      <c r="K356" s="20"/>
      <c r="L356" s="20"/>
      <c r="M356" s="20"/>
    </row>
    <row r="357" spans="1:13" ht="12.75">
      <c r="A357" s="20"/>
      <c r="B357" s="20"/>
      <c r="C357" s="18"/>
      <c r="D357" s="20"/>
      <c r="E357" s="20"/>
      <c r="F357" s="20"/>
      <c r="G357" s="20"/>
      <c r="H357" s="20"/>
      <c r="I357" s="20"/>
      <c r="J357" s="20"/>
      <c r="K357" s="20"/>
      <c r="L357" s="20"/>
      <c r="M357" s="20"/>
    </row>
    <row r="358" spans="1:13" ht="12.75">
      <c r="A358" s="20"/>
      <c r="B358" s="20"/>
      <c r="C358" s="18"/>
      <c r="D358" s="20"/>
      <c r="E358" s="20"/>
      <c r="F358" s="20"/>
      <c r="G358" s="20"/>
      <c r="H358" s="20"/>
      <c r="I358" s="20"/>
      <c r="J358" s="20"/>
      <c r="K358" s="20"/>
      <c r="L358" s="20"/>
      <c r="M358" s="20"/>
    </row>
    <row r="359" spans="1:13" ht="12.75">
      <c r="A359" s="20"/>
      <c r="B359" s="20"/>
      <c r="C359" s="18"/>
      <c r="D359" s="20"/>
      <c r="E359" s="20"/>
      <c r="F359" s="20"/>
      <c r="G359" s="20"/>
      <c r="H359" s="20"/>
      <c r="I359" s="20"/>
      <c r="J359" s="20"/>
      <c r="K359" s="20"/>
      <c r="L359" s="20"/>
      <c r="M359" s="20"/>
    </row>
    <row r="360" spans="1:13" ht="12.75">
      <c r="A360" s="20"/>
      <c r="B360" s="20"/>
      <c r="C360" s="18"/>
      <c r="D360" s="20"/>
      <c r="E360" s="20"/>
      <c r="F360" s="20"/>
      <c r="G360" s="20"/>
      <c r="H360" s="20"/>
      <c r="I360" s="20"/>
      <c r="J360" s="20"/>
      <c r="K360" s="20"/>
      <c r="L360" s="20"/>
      <c r="M360" s="20"/>
    </row>
    <row r="361" spans="1:13" ht="12.75">
      <c r="A361" s="20"/>
      <c r="B361" s="20"/>
      <c r="C361" s="18"/>
      <c r="D361" s="20"/>
      <c r="E361" s="20"/>
      <c r="F361" s="20"/>
      <c r="G361" s="20"/>
      <c r="H361" s="20"/>
      <c r="I361" s="20"/>
      <c r="J361" s="20"/>
      <c r="K361" s="20"/>
      <c r="L361" s="20"/>
      <c r="M361" s="20"/>
    </row>
    <row r="362" spans="1:13" ht="12.75">
      <c r="A362" s="20"/>
      <c r="B362" s="20"/>
      <c r="C362" s="18"/>
      <c r="D362" s="20"/>
      <c r="E362" s="20"/>
      <c r="F362" s="20"/>
      <c r="G362" s="20"/>
      <c r="H362" s="20"/>
      <c r="I362" s="20"/>
      <c r="J362" s="20"/>
      <c r="K362" s="20"/>
      <c r="L362" s="20"/>
      <c r="M362" s="20"/>
    </row>
    <row r="363" spans="1:13" ht="12.75">
      <c r="A363" s="20"/>
      <c r="B363" s="20"/>
      <c r="C363" s="18"/>
      <c r="D363" s="20"/>
      <c r="E363" s="20"/>
      <c r="F363" s="20"/>
      <c r="G363" s="20"/>
      <c r="H363" s="20"/>
      <c r="I363" s="20"/>
      <c r="J363" s="20"/>
      <c r="K363" s="20"/>
      <c r="L363" s="20"/>
      <c r="M363" s="20"/>
    </row>
    <row r="364" spans="1:13" ht="12.75">
      <c r="A364" s="20"/>
      <c r="B364" s="20"/>
      <c r="C364" s="18"/>
      <c r="D364" s="20"/>
      <c r="E364" s="20"/>
      <c r="F364" s="20"/>
      <c r="G364" s="20"/>
      <c r="H364" s="20"/>
      <c r="I364" s="20"/>
      <c r="J364" s="20"/>
      <c r="K364" s="20"/>
      <c r="L364" s="20"/>
      <c r="M364" s="20"/>
    </row>
    <row r="365" spans="1:13" ht="12.75">
      <c r="A365" s="20"/>
      <c r="B365" s="20"/>
      <c r="C365" s="18"/>
      <c r="D365" s="20"/>
      <c r="E365" s="20"/>
      <c r="F365" s="20"/>
      <c r="G365" s="20"/>
      <c r="H365" s="20"/>
      <c r="I365" s="20"/>
      <c r="J365" s="20"/>
      <c r="K365" s="20"/>
      <c r="L365" s="20"/>
      <c r="M365" s="20"/>
    </row>
    <row r="366" spans="1:13" ht="12.75">
      <c r="A366" s="20"/>
      <c r="B366" s="20"/>
      <c r="C366" s="18"/>
      <c r="D366" s="20"/>
      <c r="E366" s="20"/>
      <c r="F366" s="20"/>
      <c r="G366" s="20"/>
      <c r="H366" s="20"/>
      <c r="I366" s="20"/>
      <c r="J366" s="20"/>
      <c r="K366" s="20"/>
      <c r="L366" s="20"/>
      <c r="M366" s="20"/>
    </row>
    <row r="367" spans="1:13" ht="12.75">
      <c r="A367" s="20"/>
      <c r="B367" s="20"/>
      <c r="C367" s="18"/>
      <c r="D367" s="20"/>
      <c r="E367" s="20"/>
      <c r="F367" s="20"/>
      <c r="G367" s="20"/>
      <c r="H367" s="20"/>
      <c r="I367" s="20"/>
      <c r="J367" s="20"/>
      <c r="K367" s="20"/>
      <c r="L367" s="20"/>
      <c r="M367" s="20"/>
    </row>
    <row r="368" spans="1:13" ht="12.75">
      <c r="A368" s="20"/>
      <c r="B368" s="20"/>
      <c r="C368" s="18"/>
      <c r="D368" s="20"/>
      <c r="E368" s="20"/>
      <c r="F368" s="20"/>
      <c r="G368" s="20"/>
      <c r="H368" s="20"/>
      <c r="I368" s="20"/>
      <c r="J368" s="20"/>
      <c r="K368" s="20"/>
      <c r="L368" s="20"/>
      <c r="M368" s="20"/>
    </row>
    <row r="369" spans="1:13" ht="12.75">
      <c r="A369" s="20"/>
      <c r="B369" s="20"/>
      <c r="C369" s="18"/>
      <c r="D369" s="20"/>
      <c r="E369" s="20"/>
      <c r="F369" s="20"/>
      <c r="G369" s="20"/>
      <c r="H369" s="20"/>
      <c r="I369" s="20"/>
      <c r="J369" s="20"/>
      <c r="K369" s="20"/>
      <c r="L369" s="20"/>
      <c r="M369" s="20"/>
    </row>
    <row r="370" spans="1:13" ht="12.75">
      <c r="A370" s="20"/>
      <c r="B370" s="20"/>
      <c r="C370" s="18"/>
      <c r="D370" s="20"/>
      <c r="E370" s="20"/>
      <c r="F370" s="20"/>
      <c r="G370" s="20"/>
      <c r="H370" s="20"/>
      <c r="I370" s="20"/>
      <c r="J370" s="20"/>
      <c r="K370" s="20"/>
      <c r="L370" s="20"/>
      <c r="M370" s="20"/>
    </row>
    <row r="371" spans="1:13" ht="12.75">
      <c r="A371" s="20"/>
      <c r="B371" s="20"/>
      <c r="C371" s="18"/>
      <c r="D371" s="20"/>
      <c r="E371" s="20"/>
      <c r="F371" s="20"/>
      <c r="G371" s="20"/>
      <c r="H371" s="20"/>
      <c r="I371" s="20"/>
      <c r="J371" s="20"/>
      <c r="K371" s="20"/>
      <c r="L371" s="20"/>
      <c r="M371" s="20"/>
    </row>
    <row r="372" spans="1:13" ht="12.75">
      <c r="A372" s="20"/>
      <c r="B372" s="20"/>
      <c r="C372" s="18"/>
      <c r="D372" s="20"/>
      <c r="E372" s="20"/>
      <c r="F372" s="20"/>
      <c r="G372" s="20"/>
      <c r="H372" s="20"/>
      <c r="I372" s="20"/>
      <c r="J372" s="20"/>
      <c r="K372" s="20"/>
      <c r="L372" s="20"/>
      <c r="M372" s="20"/>
    </row>
    <row r="373" spans="1:13" ht="12.75">
      <c r="A373" s="20"/>
      <c r="B373" s="20"/>
      <c r="C373" s="18"/>
      <c r="D373" s="20"/>
      <c r="E373" s="20"/>
      <c r="F373" s="20"/>
      <c r="G373" s="20"/>
      <c r="H373" s="20"/>
      <c r="I373" s="20"/>
      <c r="J373" s="20"/>
      <c r="K373" s="20"/>
      <c r="L373" s="20"/>
      <c r="M373" s="20"/>
    </row>
    <row r="374" spans="1:13" ht="12.75">
      <c r="A374" s="20"/>
      <c r="B374" s="20"/>
      <c r="C374" s="18"/>
      <c r="D374" s="20"/>
      <c r="E374" s="20"/>
      <c r="F374" s="20"/>
      <c r="G374" s="20"/>
      <c r="H374" s="20"/>
      <c r="I374" s="20"/>
      <c r="J374" s="20"/>
      <c r="K374" s="20"/>
      <c r="L374" s="20"/>
      <c r="M374" s="20"/>
    </row>
    <row r="375" spans="1:13" ht="12.75">
      <c r="A375" s="20"/>
      <c r="B375" s="20"/>
      <c r="C375" s="18"/>
      <c r="D375" s="20"/>
      <c r="E375" s="20"/>
      <c r="F375" s="20"/>
      <c r="G375" s="20"/>
      <c r="H375" s="20"/>
      <c r="I375" s="20"/>
      <c r="J375" s="20"/>
      <c r="K375" s="20"/>
      <c r="L375" s="20"/>
      <c r="M375" s="20"/>
    </row>
    <row r="376" spans="1:13" ht="12.75">
      <c r="A376" s="20"/>
      <c r="B376" s="20"/>
      <c r="C376" s="18"/>
      <c r="D376" s="20"/>
      <c r="E376" s="20"/>
      <c r="F376" s="20"/>
      <c r="G376" s="20"/>
      <c r="H376" s="20"/>
      <c r="I376" s="20"/>
      <c r="J376" s="20"/>
      <c r="K376" s="20"/>
      <c r="L376" s="20"/>
      <c r="M376" s="20"/>
    </row>
    <row r="377" spans="1:13" ht="12.75">
      <c r="A377" s="20"/>
      <c r="B377" s="20"/>
      <c r="C377" s="18"/>
      <c r="D377" s="20"/>
      <c r="E377" s="20"/>
      <c r="F377" s="20"/>
      <c r="G377" s="20"/>
      <c r="H377" s="20"/>
      <c r="I377" s="20"/>
      <c r="J377" s="20"/>
      <c r="K377" s="20"/>
      <c r="L377" s="20"/>
      <c r="M377" s="20"/>
    </row>
    <row r="378" spans="1:13" ht="12.75">
      <c r="A378" s="20"/>
      <c r="B378" s="20"/>
      <c r="C378" s="18"/>
      <c r="D378" s="20"/>
      <c r="E378" s="20"/>
      <c r="F378" s="20"/>
      <c r="G378" s="20"/>
      <c r="H378" s="20"/>
      <c r="I378" s="20"/>
      <c r="J378" s="20"/>
      <c r="K378" s="20"/>
      <c r="L378" s="20"/>
      <c r="M378" s="20"/>
    </row>
    <row r="379" spans="1:13" ht="12.75">
      <c r="A379" s="20"/>
      <c r="B379" s="20"/>
      <c r="C379" s="18"/>
      <c r="D379" s="20"/>
      <c r="E379" s="20"/>
      <c r="F379" s="20"/>
      <c r="G379" s="20"/>
      <c r="H379" s="20"/>
      <c r="I379" s="20"/>
      <c r="J379" s="20"/>
      <c r="K379" s="20"/>
      <c r="L379" s="20"/>
      <c r="M379" s="20"/>
    </row>
    <row r="380" spans="1:13" ht="12.75">
      <c r="A380" s="20"/>
      <c r="B380" s="20"/>
      <c r="C380" s="18"/>
      <c r="D380" s="20"/>
      <c r="E380" s="20"/>
      <c r="F380" s="20"/>
      <c r="G380" s="20"/>
      <c r="H380" s="20"/>
      <c r="I380" s="20"/>
      <c r="J380" s="20"/>
      <c r="K380" s="20"/>
      <c r="L380" s="20"/>
      <c r="M380" s="20"/>
    </row>
    <row r="381" spans="1:13" ht="12.75">
      <c r="A381" s="20"/>
      <c r="B381" s="20"/>
      <c r="C381" s="18"/>
      <c r="D381" s="20"/>
      <c r="E381" s="20"/>
      <c r="F381" s="20"/>
      <c r="G381" s="20"/>
      <c r="H381" s="20"/>
      <c r="I381" s="20"/>
      <c r="J381" s="20"/>
      <c r="K381" s="20"/>
      <c r="L381" s="20"/>
      <c r="M381" s="20"/>
    </row>
    <row r="382" spans="1:13" ht="12.75">
      <c r="A382" s="20"/>
      <c r="B382" s="20"/>
      <c r="C382" s="18"/>
      <c r="D382" s="20"/>
      <c r="E382" s="20"/>
      <c r="F382" s="20"/>
      <c r="G382" s="20"/>
      <c r="H382" s="20"/>
      <c r="I382" s="20"/>
      <c r="J382" s="20"/>
      <c r="K382" s="20"/>
      <c r="L382" s="20"/>
      <c r="M382" s="20"/>
    </row>
    <row r="383" spans="1:13" ht="12.75">
      <c r="A383" s="20"/>
      <c r="B383" s="20"/>
      <c r="C383" s="18"/>
      <c r="D383" s="20"/>
      <c r="E383" s="20"/>
      <c r="F383" s="20"/>
      <c r="G383" s="20"/>
      <c r="H383" s="20"/>
      <c r="I383" s="20"/>
      <c r="J383" s="20"/>
      <c r="K383" s="20"/>
      <c r="L383" s="20"/>
      <c r="M383" s="20"/>
    </row>
    <row r="384" spans="1:13" ht="12.75">
      <c r="A384" s="20"/>
      <c r="B384" s="20"/>
      <c r="C384" s="18"/>
      <c r="D384" s="20"/>
      <c r="E384" s="20"/>
      <c r="F384" s="20"/>
      <c r="G384" s="20"/>
      <c r="H384" s="20"/>
      <c r="I384" s="20"/>
      <c r="J384" s="20"/>
      <c r="K384" s="20"/>
      <c r="L384" s="20"/>
      <c r="M384" s="20"/>
    </row>
    <row r="385" spans="1:13" ht="12.75">
      <c r="A385" s="20"/>
      <c r="B385" s="20"/>
      <c r="C385" s="18"/>
      <c r="D385" s="20"/>
      <c r="E385" s="20"/>
      <c r="F385" s="20"/>
      <c r="G385" s="20"/>
      <c r="H385" s="20"/>
      <c r="I385" s="20"/>
      <c r="J385" s="20"/>
      <c r="K385" s="20"/>
      <c r="L385" s="20"/>
      <c r="M385" s="20"/>
    </row>
    <row r="386" spans="1:13" ht="12.75">
      <c r="A386" s="20"/>
      <c r="B386" s="20"/>
      <c r="C386" s="18"/>
      <c r="D386" s="20"/>
      <c r="E386" s="20"/>
      <c r="F386" s="20"/>
      <c r="G386" s="20"/>
      <c r="H386" s="20"/>
      <c r="I386" s="20"/>
      <c r="J386" s="20"/>
      <c r="K386" s="20"/>
      <c r="L386" s="20"/>
      <c r="M386" s="20"/>
    </row>
    <row r="387" spans="1:13" ht="12.75">
      <c r="A387" s="20"/>
      <c r="B387" s="20"/>
      <c r="C387" s="18"/>
      <c r="D387" s="20"/>
      <c r="E387" s="20"/>
      <c r="F387" s="20"/>
      <c r="G387" s="20"/>
      <c r="H387" s="20"/>
      <c r="I387" s="20"/>
      <c r="J387" s="20"/>
      <c r="K387" s="20"/>
      <c r="L387" s="20"/>
      <c r="M387" s="20"/>
    </row>
    <row r="388" spans="1:13" ht="12.75">
      <c r="A388" s="20"/>
      <c r="B388" s="20"/>
      <c r="C388" s="18"/>
      <c r="D388" s="20"/>
      <c r="E388" s="20"/>
      <c r="F388" s="20"/>
      <c r="G388" s="20"/>
      <c r="H388" s="20"/>
      <c r="I388" s="20"/>
      <c r="J388" s="20"/>
      <c r="K388" s="20"/>
      <c r="L388" s="20"/>
      <c r="M388" s="20"/>
    </row>
    <row r="389" spans="1:13" ht="12.75">
      <c r="A389" s="20"/>
      <c r="B389" s="20"/>
      <c r="C389" s="18"/>
      <c r="D389" s="20"/>
      <c r="E389" s="20"/>
      <c r="F389" s="20"/>
      <c r="G389" s="20"/>
      <c r="H389" s="20"/>
      <c r="I389" s="20"/>
      <c r="J389" s="20"/>
      <c r="K389" s="20"/>
      <c r="L389" s="20"/>
      <c r="M389" s="20"/>
    </row>
    <row r="390" spans="1:13" ht="12.75">
      <c r="A390" s="20"/>
      <c r="B390" s="20"/>
      <c r="C390" s="18"/>
      <c r="D390" s="20"/>
      <c r="E390" s="20"/>
      <c r="F390" s="20"/>
      <c r="G390" s="20"/>
      <c r="H390" s="20"/>
      <c r="I390" s="20"/>
      <c r="J390" s="20"/>
      <c r="K390" s="20"/>
      <c r="L390" s="20"/>
      <c r="M390" s="20"/>
    </row>
    <row r="391" spans="1:13" ht="12.75">
      <c r="A391" s="20"/>
      <c r="B391" s="20"/>
      <c r="C391" s="18"/>
      <c r="D391" s="20"/>
      <c r="E391" s="20"/>
      <c r="F391" s="20"/>
      <c r="G391" s="20"/>
      <c r="H391" s="20"/>
      <c r="I391" s="20"/>
      <c r="J391" s="20"/>
      <c r="K391" s="20"/>
      <c r="L391" s="20"/>
      <c r="M391" s="20"/>
    </row>
    <row r="392" spans="1:13" ht="12.75">
      <c r="A392" s="20"/>
      <c r="B392" s="20"/>
      <c r="C392" s="18"/>
      <c r="D392" s="20"/>
      <c r="E392" s="20"/>
      <c r="F392" s="20"/>
      <c r="G392" s="20"/>
      <c r="H392" s="20"/>
      <c r="I392" s="20"/>
      <c r="J392" s="20"/>
      <c r="K392" s="20"/>
      <c r="L392" s="20"/>
      <c r="M392" s="20"/>
    </row>
    <row r="393" spans="1:13" ht="12.75">
      <c r="A393" s="20"/>
      <c r="B393" s="20"/>
      <c r="C393" s="18"/>
      <c r="D393" s="20"/>
      <c r="E393" s="20"/>
      <c r="F393" s="20"/>
      <c r="G393" s="20"/>
      <c r="H393" s="20"/>
      <c r="I393" s="20"/>
      <c r="J393" s="20"/>
      <c r="K393" s="20"/>
      <c r="L393" s="20"/>
      <c r="M393" s="20"/>
    </row>
    <row r="394" spans="1:13" ht="12.75">
      <c r="A394" s="20"/>
      <c r="B394" s="20"/>
      <c r="C394" s="18"/>
      <c r="D394" s="20"/>
      <c r="E394" s="20"/>
      <c r="F394" s="20"/>
      <c r="G394" s="20"/>
      <c r="H394" s="20"/>
      <c r="I394" s="20"/>
      <c r="J394" s="20"/>
      <c r="K394" s="20"/>
      <c r="L394" s="20"/>
      <c r="M394" s="20"/>
    </row>
    <row r="395" spans="1:13" ht="12.75">
      <c r="A395" s="20"/>
      <c r="B395" s="20"/>
      <c r="C395" s="18"/>
      <c r="D395" s="20"/>
      <c r="E395" s="20"/>
      <c r="F395" s="20"/>
      <c r="G395" s="20"/>
      <c r="H395" s="20"/>
      <c r="I395" s="20"/>
      <c r="J395" s="20"/>
      <c r="K395" s="20"/>
      <c r="L395" s="20"/>
      <c r="M395" s="20"/>
    </row>
    <row r="396" spans="1:13" ht="12.75">
      <c r="A396" s="20"/>
      <c r="B396" s="20"/>
      <c r="C396" s="18"/>
      <c r="D396" s="20"/>
      <c r="E396" s="20"/>
      <c r="F396" s="20"/>
      <c r="G396" s="20"/>
      <c r="H396" s="20"/>
      <c r="I396" s="20"/>
      <c r="J396" s="20"/>
      <c r="K396" s="20"/>
      <c r="L396" s="20"/>
      <c r="M396" s="20"/>
    </row>
    <row r="397" spans="1:13" ht="12.75">
      <c r="A397" s="20"/>
      <c r="B397" s="20"/>
      <c r="C397" s="18"/>
      <c r="D397" s="20"/>
      <c r="E397" s="20"/>
      <c r="F397" s="20"/>
      <c r="G397" s="20"/>
      <c r="H397" s="20"/>
      <c r="I397" s="20"/>
      <c r="J397" s="20"/>
      <c r="K397" s="20"/>
      <c r="L397" s="20"/>
      <c r="M397" s="20"/>
    </row>
    <row r="398" spans="1:13" ht="12.75">
      <c r="A398" s="20"/>
      <c r="B398" s="20"/>
      <c r="C398" s="18"/>
      <c r="D398" s="20"/>
      <c r="E398" s="20"/>
      <c r="F398" s="20"/>
      <c r="G398" s="20"/>
      <c r="H398" s="20"/>
      <c r="I398" s="20"/>
      <c r="J398" s="20"/>
      <c r="K398" s="20"/>
      <c r="L398" s="20"/>
      <c r="M398" s="20"/>
    </row>
    <row r="399" spans="1:13" ht="12.75">
      <c r="A399" s="20"/>
      <c r="B399" s="20"/>
      <c r="C399" s="18"/>
      <c r="D399" s="20"/>
      <c r="E399" s="20"/>
      <c r="F399" s="20"/>
      <c r="G399" s="20"/>
      <c r="H399" s="20"/>
      <c r="I399" s="20"/>
      <c r="J399" s="20"/>
      <c r="K399" s="20"/>
      <c r="L399" s="20"/>
      <c r="M399" s="20"/>
    </row>
    <row r="400" spans="1:13" ht="12.75">
      <c r="A400" s="20"/>
      <c r="B400" s="20"/>
      <c r="C400" s="18"/>
      <c r="D400" s="20"/>
      <c r="E400" s="20"/>
      <c r="F400" s="20"/>
      <c r="G400" s="20"/>
      <c r="H400" s="20"/>
      <c r="I400" s="20"/>
      <c r="J400" s="20"/>
      <c r="K400" s="20"/>
      <c r="L400" s="20"/>
      <c r="M400" s="20"/>
    </row>
    <row r="401" spans="1:13" ht="12.75">
      <c r="A401" s="20"/>
      <c r="B401" s="20"/>
      <c r="C401" s="18"/>
      <c r="D401" s="20"/>
      <c r="E401" s="20"/>
      <c r="F401" s="20"/>
      <c r="G401" s="20"/>
      <c r="H401" s="20"/>
      <c r="I401" s="20"/>
      <c r="J401" s="20"/>
      <c r="K401" s="20"/>
      <c r="L401" s="20"/>
      <c r="M401" s="20"/>
    </row>
    <row r="402" spans="1:13" ht="12.75">
      <c r="A402" s="20"/>
      <c r="B402" s="20"/>
      <c r="C402" s="18"/>
      <c r="D402" s="20"/>
      <c r="E402" s="20"/>
      <c r="F402" s="20"/>
      <c r="G402" s="20"/>
      <c r="H402" s="20"/>
      <c r="I402" s="20"/>
      <c r="J402" s="20"/>
      <c r="K402" s="20"/>
      <c r="L402" s="20"/>
      <c r="M402" s="20"/>
    </row>
    <row r="403" spans="1:13" ht="12.75">
      <c r="A403" s="20"/>
      <c r="B403" s="20"/>
      <c r="C403" s="18"/>
      <c r="D403" s="20"/>
      <c r="E403" s="20"/>
      <c r="F403" s="20"/>
      <c r="G403" s="20"/>
      <c r="H403" s="20"/>
      <c r="I403" s="20"/>
      <c r="J403" s="20"/>
      <c r="K403" s="20"/>
      <c r="L403" s="20"/>
      <c r="M403" s="20"/>
    </row>
    <row r="404" spans="1:13" ht="12.75">
      <c r="A404" s="20"/>
      <c r="B404" s="20"/>
      <c r="C404" s="18"/>
      <c r="D404" s="20"/>
      <c r="E404" s="20"/>
      <c r="F404" s="20"/>
      <c r="G404" s="20"/>
      <c r="H404" s="20"/>
      <c r="I404" s="20"/>
      <c r="J404" s="20"/>
      <c r="K404" s="20"/>
      <c r="L404" s="20"/>
      <c r="M404" s="20"/>
    </row>
    <row r="405" spans="1:13" ht="12.75">
      <c r="A405" s="20"/>
      <c r="B405" s="20"/>
      <c r="C405" s="18"/>
      <c r="D405" s="20"/>
      <c r="E405" s="20"/>
      <c r="F405" s="20"/>
      <c r="G405" s="20"/>
      <c r="H405" s="20"/>
      <c r="I405" s="20"/>
      <c r="J405" s="20"/>
      <c r="K405" s="20"/>
      <c r="L405" s="20"/>
      <c r="M405" s="20"/>
    </row>
    <row r="406" spans="1:13" ht="12.75">
      <c r="A406" s="20"/>
      <c r="B406" s="20"/>
      <c r="C406" s="18"/>
      <c r="D406" s="20"/>
      <c r="E406" s="20"/>
      <c r="F406" s="20"/>
      <c r="G406" s="20"/>
      <c r="H406" s="20"/>
      <c r="I406" s="20"/>
      <c r="J406" s="20"/>
      <c r="K406" s="20"/>
      <c r="L406" s="20"/>
      <c r="M406" s="20"/>
    </row>
    <row r="407" spans="1:13" ht="12.75">
      <c r="A407" s="20"/>
      <c r="B407" s="20"/>
      <c r="C407" s="18"/>
      <c r="D407" s="20"/>
      <c r="E407" s="20"/>
      <c r="F407" s="20"/>
      <c r="G407" s="20"/>
      <c r="H407" s="20"/>
      <c r="I407" s="20"/>
      <c r="J407" s="20"/>
      <c r="K407" s="20"/>
      <c r="L407" s="20"/>
      <c r="M407" s="20"/>
    </row>
    <row r="408" spans="1:13" ht="12.75">
      <c r="A408" s="20"/>
      <c r="B408" s="20"/>
      <c r="C408" s="18"/>
      <c r="D408" s="20"/>
      <c r="E408" s="20"/>
      <c r="F408" s="20"/>
      <c r="G408" s="20"/>
      <c r="H408" s="20"/>
      <c r="I408" s="20"/>
      <c r="J408" s="20"/>
      <c r="K408" s="20"/>
      <c r="L408" s="20"/>
      <c r="M408" s="20"/>
    </row>
    <row r="409" spans="1:13" ht="12.75">
      <c r="A409" s="20"/>
      <c r="B409" s="20"/>
      <c r="C409" s="18"/>
      <c r="D409" s="20"/>
      <c r="E409" s="20"/>
      <c r="F409" s="20"/>
      <c r="G409" s="20"/>
      <c r="H409" s="20"/>
      <c r="I409" s="20"/>
      <c r="J409" s="20"/>
      <c r="K409" s="20"/>
      <c r="L409" s="20"/>
      <c r="M409" s="20"/>
    </row>
    <row r="410" spans="1:13" ht="12.75">
      <c r="A410" s="20"/>
      <c r="B410" s="20"/>
      <c r="C410" s="18"/>
      <c r="D410" s="20"/>
      <c r="E410" s="20"/>
      <c r="F410" s="20"/>
      <c r="G410" s="20"/>
      <c r="H410" s="20"/>
      <c r="I410" s="20"/>
      <c r="J410" s="20"/>
      <c r="K410" s="20"/>
      <c r="L410" s="20"/>
      <c r="M410" s="20"/>
    </row>
    <row r="411" spans="1:13" ht="12.75">
      <c r="A411" s="20"/>
      <c r="B411" s="20"/>
      <c r="C411" s="18"/>
      <c r="D411" s="20"/>
      <c r="E411" s="20"/>
      <c r="F411" s="20"/>
      <c r="G411" s="20"/>
      <c r="H411" s="20"/>
      <c r="I411" s="20"/>
      <c r="J411" s="20"/>
      <c r="K411" s="20"/>
      <c r="L411" s="20"/>
      <c r="M411" s="20"/>
    </row>
    <row r="412" spans="1:13" ht="12.75">
      <c r="A412" s="20"/>
      <c r="B412" s="20"/>
      <c r="C412" s="18"/>
      <c r="D412" s="20"/>
      <c r="E412" s="20"/>
      <c r="F412" s="20"/>
      <c r="G412" s="20"/>
      <c r="H412" s="20"/>
      <c r="I412" s="20"/>
      <c r="J412" s="20"/>
      <c r="K412" s="20"/>
      <c r="L412" s="20"/>
      <c r="M412" s="20"/>
    </row>
    <row r="413" spans="1:13" ht="12.75">
      <c r="A413" s="20"/>
      <c r="B413" s="20"/>
      <c r="C413" s="18"/>
      <c r="D413" s="20"/>
      <c r="E413" s="20"/>
      <c r="F413" s="20"/>
      <c r="G413" s="20"/>
      <c r="H413" s="20"/>
      <c r="I413" s="20"/>
      <c r="J413" s="20"/>
      <c r="K413" s="20"/>
      <c r="L413" s="20"/>
      <c r="M413" s="20"/>
    </row>
    <row r="414" spans="1:13" ht="12.75">
      <c r="A414" s="20"/>
      <c r="B414" s="20"/>
      <c r="C414" s="18"/>
      <c r="D414" s="20"/>
      <c r="E414" s="20"/>
      <c r="F414" s="20"/>
      <c r="G414" s="20"/>
      <c r="H414" s="20"/>
      <c r="I414" s="20"/>
      <c r="J414" s="20"/>
      <c r="K414" s="20"/>
      <c r="L414" s="20"/>
      <c r="M414" s="20"/>
    </row>
    <row r="415" spans="1:13" ht="12.75">
      <c r="A415" s="20"/>
      <c r="B415" s="20"/>
      <c r="C415" s="18"/>
      <c r="D415" s="20"/>
      <c r="E415" s="20"/>
      <c r="F415" s="20"/>
      <c r="G415" s="20"/>
      <c r="H415" s="20"/>
      <c r="I415" s="20"/>
      <c r="J415" s="20"/>
      <c r="K415" s="20"/>
      <c r="L415" s="20"/>
      <c r="M415" s="20"/>
    </row>
    <row r="416" spans="1:13" ht="12.75">
      <c r="A416" s="20"/>
      <c r="B416" s="20"/>
      <c r="C416" s="18"/>
      <c r="D416" s="20"/>
      <c r="E416" s="20"/>
      <c r="F416" s="20"/>
      <c r="G416" s="20"/>
      <c r="H416" s="20"/>
      <c r="I416" s="20"/>
      <c r="J416" s="20"/>
      <c r="K416" s="20"/>
      <c r="L416" s="20"/>
      <c r="M416" s="20"/>
    </row>
    <row r="417" spans="1:13" ht="12.75">
      <c r="A417" s="20"/>
      <c r="B417" s="20"/>
      <c r="C417" s="18"/>
      <c r="D417" s="20"/>
      <c r="E417" s="20"/>
      <c r="F417" s="20"/>
      <c r="G417" s="20"/>
      <c r="H417" s="20"/>
      <c r="I417" s="20"/>
      <c r="J417" s="20"/>
      <c r="K417" s="20"/>
      <c r="L417" s="20"/>
      <c r="M417" s="20"/>
    </row>
    <row r="418" spans="1:13" ht="12.75">
      <c r="A418" s="20"/>
      <c r="B418" s="20"/>
      <c r="C418" s="18"/>
      <c r="D418" s="20"/>
      <c r="E418" s="20"/>
      <c r="F418" s="20"/>
      <c r="G418" s="20"/>
      <c r="H418" s="20"/>
      <c r="I418" s="20"/>
      <c r="J418" s="20"/>
      <c r="K418" s="20"/>
      <c r="L418" s="20"/>
      <c r="M418" s="20"/>
    </row>
    <row r="419" spans="1:13" ht="12.75">
      <c r="A419" s="20"/>
      <c r="B419" s="20"/>
      <c r="C419" s="18"/>
      <c r="D419" s="20"/>
      <c r="E419" s="20"/>
      <c r="F419" s="20"/>
      <c r="G419" s="20"/>
      <c r="H419" s="20"/>
      <c r="I419" s="20"/>
      <c r="J419" s="20"/>
      <c r="K419" s="20"/>
      <c r="L419" s="20"/>
      <c r="M419" s="20"/>
    </row>
    <row r="420" spans="1:13" ht="12.75">
      <c r="A420" s="20"/>
      <c r="B420" s="20"/>
      <c r="C420" s="18"/>
      <c r="D420" s="20"/>
      <c r="E420" s="20"/>
      <c r="F420" s="20"/>
      <c r="G420" s="20"/>
      <c r="H420" s="20"/>
      <c r="I420" s="20"/>
      <c r="J420" s="20"/>
      <c r="K420" s="20"/>
      <c r="L420" s="20"/>
      <c r="M420" s="20"/>
    </row>
    <row r="421" spans="1:13" ht="12.75">
      <c r="A421" s="20"/>
      <c r="B421" s="20"/>
      <c r="C421" s="18"/>
      <c r="D421" s="20"/>
      <c r="E421" s="20"/>
      <c r="F421" s="20"/>
      <c r="G421" s="20"/>
      <c r="H421" s="20"/>
      <c r="I421" s="20"/>
      <c r="J421" s="20"/>
      <c r="K421" s="20"/>
      <c r="L421" s="20"/>
      <c r="M421" s="20"/>
    </row>
    <row r="422" spans="1:13" ht="12.75">
      <c r="A422" s="20"/>
      <c r="B422" s="20"/>
      <c r="C422" s="18"/>
      <c r="D422" s="20"/>
      <c r="E422" s="20"/>
      <c r="F422" s="20"/>
      <c r="G422" s="20"/>
      <c r="H422" s="20"/>
      <c r="I422" s="20"/>
      <c r="J422" s="20"/>
      <c r="K422" s="20"/>
      <c r="L422" s="20"/>
      <c r="M422" s="20"/>
    </row>
    <row r="423" spans="1:13" ht="12.75">
      <c r="A423" s="20"/>
      <c r="B423" s="20"/>
      <c r="C423" s="18"/>
      <c r="D423" s="20"/>
      <c r="E423" s="20"/>
      <c r="F423" s="20"/>
      <c r="G423" s="20"/>
      <c r="H423" s="20"/>
      <c r="I423" s="20"/>
      <c r="J423" s="20"/>
      <c r="K423" s="20"/>
      <c r="L423" s="20"/>
      <c r="M423" s="20"/>
    </row>
    <row r="424" spans="1:13" ht="12.75">
      <c r="A424" s="20"/>
      <c r="B424" s="20"/>
      <c r="C424" s="18"/>
      <c r="D424" s="20"/>
      <c r="E424" s="20"/>
      <c r="F424" s="20"/>
      <c r="G424" s="20"/>
      <c r="H424" s="20"/>
      <c r="I424" s="20"/>
      <c r="J424" s="20"/>
      <c r="K424" s="20"/>
      <c r="L424" s="20"/>
      <c r="M424" s="20"/>
    </row>
    <row r="425" spans="1:13" ht="12.75">
      <c r="A425" s="20"/>
      <c r="B425" s="20"/>
      <c r="C425" s="18"/>
      <c r="D425" s="20"/>
      <c r="E425" s="20"/>
      <c r="F425" s="20"/>
      <c r="G425" s="20"/>
      <c r="H425" s="20"/>
      <c r="I425" s="20"/>
      <c r="J425" s="20"/>
      <c r="K425" s="20"/>
      <c r="L425" s="20"/>
      <c r="M425" s="20"/>
    </row>
    <row r="426" spans="1:13" ht="12.75">
      <c r="A426" s="20"/>
      <c r="B426" s="20"/>
      <c r="C426" s="18"/>
      <c r="D426" s="20"/>
      <c r="E426" s="20"/>
      <c r="F426" s="20"/>
      <c r="G426" s="20"/>
      <c r="H426" s="20"/>
      <c r="I426" s="20"/>
      <c r="J426" s="20"/>
      <c r="K426" s="20"/>
      <c r="L426" s="20"/>
      <c r="M426" s="20"/>
    </row>
    <row r="427" spans="1:13" ht="12.75">
      <c r="A427" s="20"/>
      <c r="B427" s="20"/>
      <c r="C427" s="18"/>
      <c r="D427" s="20"/>
      <c r="E427" s="20"/>
      <c r="F427" s="20"/>
      <c r="G427" s="20"/>
      <c r="H427" s="20"/>
      <c r="I427" s="20"/>
      <c r="J427" s="20"/>
      <c r="K427" s="20"/>
      <c r="L427" s="20"/>
      <c r="M427" s="20"/>
    </row>
    <row r="428" spans="1:13" ht="12.75">
      <c r="A428" s="20"/>
      <c r="B428" s="20"/>
      <c r="C428" s="18"/>
      <c r="D428" s="20"/>
      <c r="E428" s="20"/>
      <c r="F428" s="20"/>
      <c r="G428" s="20"/>
      <c r="H428" s="20"/>
      <c r="I428" s="20"/>
      <c r="J428" s="20"/>
      <c r="K428" s="20"/>
      <c r="L428" s="20"/>
      <c r="M428" s="20"/>
    </row>
    <row r="429" spans="1:13" ht="12.75">
      <c r="A429" s="20"/>
      <c r="B429" s="20"/>
      <c r="C429" s="18"/>
      <c r="D429" s="20"/>
      <c r="E429" s="20"/>
      <c r="F429" s="20"/>
      <c r="G429" s="20"/>
      <c r="H429" s="20"/>
      <c r="I429" s="20"/>
      <c r="J429" s="20"/>
      <c r="K429" s="20"/>
      <c r="L429" s="20"/>
      <c r="M429" s="20"/>
    </row>
    <row r="430" spans="1:13" ht="12.75">
      <c r="A430" s="20"/>
      <c r="B430" s="20"/>
      <c r="C430" s="18"/>
      <c r="D430" s="20"/>
      <c r="E430" s="20"/>
      <c r="F430" s="20"/>
      <c r="G430" s="20"/>
      <c r="H430" s="20"/>
      <c r="I430" s="20"/>
      <c r="J430" s="20"/>
      <c r="K430" s="20"/>
      <c r="L430" s="20"/>
      <c r="M430" s="20"/>
    </row>
    <row r="431" spans="1:13" ht="12.75">
      <c r="A431" s="20"/>
      <c r="B431" s="20"/>
      <c r="C431" s="18"/>
      <c r="D431" s="20"/>
      <c r="E431" s="20"/>
      <c r="F431" s="20"/>
      <c r="G431" s="20"/>
      <c r="H431" s="20"/>
      <c r="I431" s="20"/>
      <c r="J431" s="20"/>
      <c r="K431" s="20"/>
      <c r="L431" s="20"/>
      <c r="M431" s="20"/>
    </row>
    <row r="432" spans="1:13" ht="12.75">
      <c r="A432" s="20"/>
      <c r="B432" s="20"/>
      <c r="C432" s="18"/>
      <c r="D432" s="20"/>
      <c r="E432" s="20"/>
      <c r="F432" s="20"/>
      <c r="G432" s="20"/>
      <c r="H432" s="20"/>
      <c r="I432" s="20"/>
      <c r="J432" s="20"/>
      <c r="K432" s="20"/>
      <c r="L432" s="20"/>
      <c r="M432" s="20"/>
    </row>
    <row r="433" spans="1:13" ht="12.75">
      <c r="A433" s="20"/>
      <c r="B433" s="20"/>
      <c r="C433" s="18"/>
      <c r="D433" s="20"/>
      <c r="E433" s="20"/>
      <c r="F433" s="20"/>
      <c r="G433" s="20"/>
      <c r="H433" s="20"/>
      <c r="I433" s="20"/>
      <c r="J433" s="20"/>
      <c r="K433" s="20"/>
      <c r="L433" s="20"/>
      <c r="M433" s="20"/>
    </row>
    <row r="434" spans="1:13" ht="12.75">
      <c r="A434" s="20"/>
      <c r="B434" s="20"/>
      <c r="C434" s="18"/>
      <c r="D434" s="20"/>
      <c r="E434" s="20"/>
      <c r="F434" s="20"/>
      <c r="G434" s="20"/>
      <c r="H434" s="20"/>
      <c r="I434" s="20"/>
      <c r="J434" s="20"/>
      <c r="K434" s="20"/>
      <c r="L434" s="20"/>
      <c r="M434" s="20"/>
    </row>
    <row r="435" spans="1:13" ht="12.75">
      <c r="A435" s="20"/>
      <c r="B435" s="20"/>
      <c r="C435" s="18"/>
      <c r="D435" s="20"/>
      <c r="E435" s="20"/>
      <c r="F435" s="20"/>
      <c r="G435" s="20"/>
      <c r="H435" s="20"/>
      <c r="I435" s="20"/>
      <c r="J435" s="20"/>
      <c r="K435" s="20"/>
      <c r="L435" s="20"/>
      <c r="M435" s="20"/>
    </row>
    <row r="436" spans="1:13" ht="12.75">
      <c r="A436" s="20"/>
      <c r="B436" s="20"/>
      <c r="C436" s="18"/>
      <c r="D436" s="20"/>
      <c r="E436" s="20"/>
      <c r="F436" s="20"/>
      <c r="G436" s="20"/>
      <c r="H436" s="20"/>
      <c r="I436" s="20"/>
      <c r="J436" s="20"/>
      <c r="K436" s="20"/>
      <c r="L436" s="20"/>
      <c r="M436" s="20"/>
    </row>
    <row r="437" spans="1:13" ht="12.75">
      <c r="A437" s="20"/>
      <c r="B437" s="20"/>
      <c r="C437" s="18"/>
      <c r="D437" s="20"/>
      <c r="E437" s="20"/>
      <c r="F437" s="20"/>
      <c r="G437" s="20"/>
      <c r="H437" s="20"/>
      <c r="I437" s="20"/>
      <c r="J437" s="20"/>
      <c r="K437" s="20"/>
      <c r="L437" s="20"/>
      <c r="M437" s="20"/>
    </row>
    <row r="438" spans="1:13" ht="12.75">
      <c r="A438" s="20"/>
      <c r="B438" s="20"/>
      <c r="C438" s="18"/>
      <c r="D438" s="20"/>
      <c r="E438" s="20"/>
      <c r="F438" s="20"/>
      <c r="G438" s="20"/>
      <c r="H438" s="20"/>
      <c r="I438" s="20"/>
      <c r="J438" s="20"/>
      <c r="K438" s="20"/>
      <c r="L438" s="20"/>
      <c r="M438" s="20"/>
    </row>
    <row r="439" spans="1:13" ht="12.75">
      <c r="A439" s="20"/>
      <c r="B439" s="20"/>
      <c r="C439" s="18"/>
      <c r="D439" s="20"/>
      <c r="E439" s="20"/>
      <c r="F439" s="20"/>
      <c r="G439" s="20"/>
      <c r="H439" s="20"/>
      <c r="I439" s="20"/>
      <c r="J439" s="20"/>
      <c r="K439" s="20"/>
      <c r="L439" s="20"/>
      <c r="M439" s="20"/>
    </row>
    <row r="440" spans="1:13" ht="12.75">
      <c r="A440" s="20"/>
      <c r="B440" s="20"/>
      <c r="C440" s="18"/>
      <c r="D440" s="20"/>
      <c r="E440" s="20"/>
      <c r="F440" s="20"/>
      <c r="G440" s="20"/>
      <c r="H440" s="20"/>
      <c r="I440" s="20"/>
      <c r="J440" s="20"/>
      <c r="K440" s="20"/>
      <c r="L440" s="20"/>
      <c r="M440" s="20"/>
    </row>
    <row r="441" spans="1:13" ht="12.75">
      <c r="A441" s="20"/>
      <c r="B441" s="20"/>
      <c r="C441" s="18"/>
      <c r="D441" s="20"/>
      <c r="E441" s="20"/>
      <c r="F441" s="20"/>
      <c r="G441" s="20"/>
      <c r="H441" s="20"/>
      <c r="I441" s="20"/>
      <c r="J441" s="20"/>
      <c r="K441" s="20"/>
      <c r="L441" s="20"/>
      <c r="M441" s="20"/>
    </row>
    <row r="442" spans="1:13" ht="12.75">
      <c r="A442" s="20"/>
      <c r="B442" s="20"/>
      <c r="C442" s="18"/>
      <c r="D442" s="20"/>
      <c r="E442" s="20"/>
      <c r="F442" s="20"/>
      <c r="G442" s="20"/>
      <c r="H442" s="20"/>
      <c r="I442" s="20"/>
      <c r="J442" s="20"/>
      <c r="K442" s="20"/>
      <c r="L442" s="20"/>
      <c r="M442" s="20"/>
    </row>
    <row r="443" spans="1:13" ht="12.75">
      <c r="A443" s="20"/>
      <c r="B443" s="20"/>
      <c r="C443" s="18"/>
      <c r="D443" s="20"/>
      <c r="E443" s="20"/>
      <c r="F443" s="20"/>
      <c r="G443" s="20"/>
      <c r="H443" s="20"/>
      <c r="I443" s="20"/>
      <c r="J443" s="20"/>
      <c r="K443" s="20"/>
      <c r="L443" s="20"/>
      <c r="M443" s="20"/>
    </row>
    <row r="444" spans="1:13" ht="12.75">
      <c r="A444" s="20"/>
      <c r="B444" s="20"/>
      <c r="C444" s="18"/>
      <c r="D444" s="20"/>
      <c r="E444" s="20"/>
      <c r="F444" s="20"/>
      <c r="G444" s="20"/>
      <c r="H444" s="20"/>
      <c r="I444" s="20"/>
      <c r="J444" s="20"/>
      <c r="K444" s="20"/>
      <c r="L444" s="20"/>
      <c r="M444" s="20"/>
    </row>
    <row r="445" spans="1:13" ht="12.75">
      <c r="A445" s="20"/>
      <c r="B445" s="20"/>
      <c r="C445" s="18"/>
      <c r="D445" s="20"/>
      <c r="E445" s="20"/>
      <c r="F445" s="20"/>
      <c r="G445" s="20"/>
      <c r="H445" s="20"/>
      <c r="I445" s="20"/>
      <c r="J445" s="20"/>
      <c r="K445" s="20"/>
      <c r="L445" s="20"/>
      <c r="M445" s="20"/>
    </row>
    <row r="446" spans="1:13" ht="12.75">
      <c r="A446" s="20"/>
      <c r="B446" s="20"/>
      <c r="C446" s="18"/>
      <c r="D446" s="20"/>
      <c r="E446" s="20"/>
      <c r="F446" s="20"/>
      <c r="G446" s="20"/>
      <c r="H446" s="20"/>
      <c r="I446" s="20"/>
      <c r="J446" s="20"/>
      <c r="K446" s="20"/>
      <c r="L446" s="20"/>
      <c r="M446" s="20"/>
    </row>
    <row r="447" spans="1:13" ht="12.75">
      <c r="A447" s="20"/>
      <c r="B447" s="20"/>
      <c r="C447" s="18"/>
      <c r="D447" s="20"/>
      <c r="E447" s="20"/>
      <c r="F447" s="20"/>
      <c r="G447" s="20"/>
      <c r="H447" s="20"/>
      <c r="I447" s="20"/>
      <c r="J447" s="20"/>
      <c r="K447" s="20"/>
      <c r="L447" s="20"/>
      <c r="M447" s="20"/>
    </row>
    <row r="448" spans="1:13" ht="12.75">
      <c r="A448" s="20"/>
      <c r="B448" s="20"/>
      <c r="C448" s="18"/>
      <c r="D448" s="20"/>
      <c r="E448" s="20"/>
      <c r="F448" s="20"/>
      <c r="G448" s="20"/>
      <c r="H448" s="20"/>
      <c r="I448" s="20"/>
      <c r="J448" s="20"/>
      <c r="K448" s="20"/>
      <c r="L448" s="20"/>
      <c r="M448" s="20"/>
    </row>
    <row r="449" spans="1:13" ht="12.75">
      <c r="A449" s="20"/>
      <c r="B449" s="20"/>
      <c r="C449" s="18"/>
      <c r="D449" s="20"/>
      <c r="E449" s="20"/>
      <c r="F449" s="20"/>
      <c r="G449" s="20"/>
      <c r="H449" s="20"/>
      <c r="I449" s="20"/>
      <c r="J449" s="20"/>
      <c r="K449" s="20"/>
      <c r="L449" s="20"/>
      <c r="M449" s="20"/>
    </row>
    <row r="450" spans="1:13" ht="12.75">
      <c r="A450" s="20"/>
      <c r="B450" s="20"/>
      <c r="C450" s="18"/>
      <c r="D450" s="20"/>
      <c r="E450" s="20"/>
      <c r="F450" s="20"/>
      <c r="G450" s="20"/>
      <c r="H450" s="20"/>
      <c r="I450" s="20"/>
      <c r="J450" s="20"/>
      <c r="K450" s="20"/>
      <c r="L450" s="20"/>
      <c r="M450" s="20"/>
    </row>
    <row r="451" spans="1:13" ht="12.75">
      <c r="A451" s="20"/>
      <c r="B451" s="20"/>
      <c r="C451" s="18"/>
      <c r="D451" s="20"/>
      <c r="E451" s="20"/>
      <c r="F451" s="20"/>
      <c r="G451" s="20"/>
      <c r="H451" s="20"/>
      <c r="I451" s="20"/>
      <c r="J451" s="20"/>
      <c r="K451" s="20"/>
      <c r="L451" s="20"/>
      <c r="M451" s="20"/>
    </row>
    <row r="452" spans="1:13" ht="12.75">
      <c r="A452" s="20"/>
      <c r="B452" s="20"/>
      <c r="C452" s="18"/>
      <c r="D452" s="20"/>
      <c r="E452" s="20"/>
      <c r="F452" s="20"/>
      <c r="G452" s="20"/>
      <c r="H452" s="20"/>
      <c r="I452" s="20"/>
      <c r="J452" s="20"/>
      <c r="K452" s="20"/>
      <c r="L452" s="20"/>
      <c r="M452" s="20"/>
    </row>
    <row r="453" spans="1:13" ht="12.75">
      <c r="A453" s="20"/>
      <c r="B453" s="20"/>
      <c r="C453" s="18"/>
      <c r="D453" s="20"/>
      <c r="E453" s="20"/>
      <c r="F453" s="20"/>
      <c r="G453" s="20"/>
      <c r="H453" s="20"/>
      <c r="I453" s="20"/>
      <c r="J453" s="20"/>
      <c r="K453" s="20"/>
      <c r="L453" s="20"/>
      <c r="M453" s="20"/>
    </row>
    <row r="454" spans="1:13" ht="12.75">
      <c r="A454" s="20"/>
      <c r="B454" s="20"/>
      <c r="C454" s="18"/>
      <c r="D454" s="20"/>
      <c r="E454" s="20"/>
      <c r="F454" s="20"/>
      <c r="G454" s="20"/>
      <c r="H454" s="20"/>
      <c r="I454" s="20"/>
      <c r="J454" s="20"/>
      <c r="K454" s="20"/>
      <c r="L454" s="20"/>
      <c r="M454" s="20"/>
    </row>
    <row r="455" spans="1:13" ht="12.75">
      <c r="A455" s="20"/>
      <c r="B455" s="20"/>
      <c r="C455" s="18"/>
      <c r="D455" s="20"/>
      <c r="E455" s="20"/>
      <c r="F455" s="20"/>
      <c r="G455" s="20"/>
      <c r="H455" s="20"/>
      <c r="I455" s="20"/>
      <c r="J455" s="20"/>
      <c r="K455" s="20"/>
      <c r="L455" s="20"/>
      <c r="M455" s="20"/>
    </row>
    <row r="456" spans="1:13" ht="12.75">
      <c r="A456" s="20"/>
      <c r="B456" s="20"/>
      <c r="C456" s="18"/>
      <c r="D456" s="20"/>
      <c r="E456" s="20"/>
      <c r="F456" s="20"/>
      <c r="G456" s="20"/>
      <c r="H456" s="20"/>
      <c r="I456" s="20"/>
      <c r="J456" s="20"/>
      <c r="K456" s="20"/>
      <c r="L456" s="20"/>
      <c r="M456" s="20"/>
    </row>
    <row r="457" spans="1:13" ht="12.75">
      <c r="A457" s="20"/>
      <c r="B457" s="20"/>
      <c r="C457" s="18"/>
      <c r="D457" s="20"/>
      <c r="E457" s="20"/>
      <c r="F457" s="20"/>
      <c r="G457" s="20"/>
      <c r="H457" s="20"/>
      <c r="I457" s="20"/>
      <c r="J457" s="20"/>
      <c r="K457" s="20"/>
      <c r="L457" s="20"/>
      <c r="M457" s="20"/>
    </row>
    <row r="458" spans="1:13" ht="12.75">
      <c r="A458" s="20"/>
      <c r="B458" s="20"/>
      <c r="C458" s="18"/>
      <c r="D458" s="20"/>
      <c r="E458" s="20"/>
      <c r="F458" s="20"/>
      <c r="G458" s="20"/>
      <c r="H458" s="20"/>
      <c r="I458" s="20"/>
      <c r="J458" s="20"/>
      <c r="K458" s="20"/>
      <c r="L458" s="20"/>
      <c r="M458" s="20"/>
    </row>
    <row r="459" spans="1:13" ht="12.75">
      <c r="A459" s="20"/>
      <c r="B459" s="20"/>
      <c r="C459" s="18"/>
      <c r="D459" s="20"/>
      <c r="E459" s="20"/>
      <c r="F459" s="20"/>
      <c r="G459" s="20"/>
      <c r="H459" s="20"/>
      <c r="I459" s="20"/>
      <c r="J459" s="20"/>
      <c r="K459" s="20"/>
      <c r="L459" s="20"/>
      <c r="M459" s="20"/>
    </row>
    <row r="460" spans="1:13" ht="12.75">
      <c r="A460" s="20"/>
      <c r="B460" s="20"/>
      <c r="C460" s="18"/>
      <c r="D460" s="20"/>
      <c r="E460" s="20"/>
      <c r="F460" s="20"/>
      <c r="G460" s="20"/>
      <c r="H460" s="20"/>
      <c r="I460" s="20"/>
      <c r="J460" s="20"/>
      <c r="K460" s="20"/>
      <c r="L460" s="20"/>
      <c r="M460" s="20"/>
    </row>
    <row r="461" spans="1:13" ht="12.75">
      <c r="A461" s="20"/>
      <c r="B461" s="20"/>
      <c r="C461" s="18"/>
      <c r="D461" s="20"/>
      <c r="E461" s="20"/>
      <c r="F461" s="20"/>
      <c r="G461" s="20"/>
      <c r="H461" s="20"/>
      <c r="I461" s="20"/>
      <c r="J461" s="20"/>
      <c r="K461" s="20"/>
      <c r="L461" s="20"/>
      <c r="M461" s="20"/>
    </row>
    <row r="462" spans="1:13" ht="12.75">
      <c r="A462" s="20"/>
      <c r="B462" s="20"/>
      <c r="C462" s="18"/>
      <c r="D462" s="20"/>
      <c r="E462" s="20"/>
      <c r="F462" s="20"/>
      <c r="G462" s="20"/>
      <c r="H462" s="20"/>
      <c r="I462" s="20"/>
      <c r="J462" s="20"/>
      <c r="K462" s="20"/>
      <c r="L462" s="20"/>
      <c r="M462" s="20"/>
    </row>
    <row r="463" spans="1:13" ht="12.75">
      <c r="A463" s="20"/>
      <c r="B463" s="20"/>
      <c r="C463" s="18"/>
      <c r="D463" s="20"/>
      <c r="E463" s="20"/>
      <c r="F463" s="20"/>
      <c r="G463" s="20"/>
      <c r="H463" s="20"/>
      <c r="I463" s="20"/>
      <c r="J463" s="20"/>
      <c r="K463" s="20"/>
      <c r="L463" s="20"/>
      <c r="M463" s="20"/>
    </row>
    <row r="464" spans="1:13" ht="12.75">
      <c r="A464" s="20"/>
      <c r="B464" s="20"/>
      <c r="C464" s="18"/>
      <c r="D464" s="20"/>
      <c r="E464" s="20"/>
      <c r="F464" s="20"/>
      <c r="G464" s="20"/>
      <c r="H464" s="20"/>
      <c r="I464" s="20"/>
      <c r="J464" s="20"/>
      <c r="K464" s="20"/>
      <c r="L464" s="20"/>
      <c r="M464" s="20"/>
    </row>
    <row r="465" spans="1:13" ht="12.75">
      <c r="A465" s="20"/>
      <c r="B465" s="20"/>
      <c r="C465" s="18"/>
      <c r="D465" s="20"/>
      <c r="E465" s="20"/>
      <c r="F465" s="20"/>
      <c r="G465" s="20"/>
      <c r="H465" s="20"/>
      <c r="I465" s="20"/>
      <c r="J465" s="20"/>
      <c r="K465" s="20"/>
      <c r="L465" s="20"/>
      <c r="M465" s="20"/>
    </row>
    <row r="466" spans="1:13" ht="12.75">
      <c r="A466" s="20"/>
      <c r="B466" s="20"/>
      <c r="C466" s="18"/>
      <c r="D466" s="20"/>
      <c r="E466" s="20"/>
      <c r="F466" s="20"/>
      <c r="G466" s="20"/>
      <c r="H466" s="20"/>
      <c r="I466" s="20"/>
      <c r="J466" s="20"/>
      <c r="K466" s="20"/>
      <c r="L466" s="20"/>
      <c r="M466" s="20"/>
    </row>
    <row r="467" spans="1:13" ht="12.75">
      <c r="A467" s="20"/>
      <c r="B467" s="20"/>
      <c r="C467" s="18"/>
      <c r="D467" s="20"/>
      <c r="E467" s="20"/>
      <c r="F467" s="20"/>
      <c r="G467" s="20"/>
      <c r="H467" s="20"/>
      <c r="I467" s="20"/>
      <c r="J467" s="20"/>
      <c r="K467" s="20"/>
      <c r="L467" s="20"/>
      <c r="M467" s="20"/>
    </row>
    <row r="468" spans="1:13" ht="12.75">
      <c r="A468" s="20"/>
      <c r="B468" s="20"/>
      <c r="C468" s="18"/>
      <c r="D468" s="20"/>
      <c r="E468" s="20"/>
      <c r="F468" s="20"/>
      <c r="G468" s="20"/>
      <c r="H468" s="20"/>
      <c r="I468" s="20"/>
      <c r="J468" s="20"/>
      <c r="K468" s="20"/>
      <c r="L468" s="20"/>
      <c r="M468" s="20"/>
    </row>
    <row r="469" spans="1:13" ht="12.75">
      <c r="A469" s="20"/>
      <c r="B469" s="20"/>
      <c r="C469" s="18"/>
      <c r="D469" s="20"/>
      <c r="E469" s="20"/>
      <c r="F469" s="20"/>
      <c r="G469" s="20"/>
      <c r="H469" s="20"/>
      <c r="I469" s="20"/>
      <c r="J469" s="20"/>
      <c r="K469" s="20"/>
      <c r="L469" s="20"/>
      <c r="M469" s="20"/>
    </row>
    <row r="470" spans="1:13" ht="12.75">
      <c r="A470" s="20"/>
      <c r="B470" s="20"/>
      <c r="C470" s="18"/>
      <c r="D470" s="20"/>
      <c r="E470" s="20"/>
      <c r="F470" s="20"/>
      <c r="G470" s="20"/>
      <c r="H470" s="20"/>
      <c r="I470" s="20"/>
      <c r="J470" s="20"/>
      <c r="K470" s="20"/>
      <c r="L470" s="20"/>
      <c r="M470" s="20"/>
    </row>
    <row r="471" spans="1:13" ht="12.75">
      <c r="A471" s="20"/>
      <c r="B471" s="20"/>
      <c r="C471" s="18"/>
      <c r="D471" s="20"/>
      <c r="E471" s="20"/>
      <c r="F471" s="20"/>
      <c r="G471" s="20"/>
      <c r="H471" s="20"/>
      <c r="I471" s="20"/>
      <c r="J471" s="20"/>
      <c r="K471" s="20"/>
      <c r="L471" s="20"/>
      <c r="M471" s="20"/>
    </row>
    <row r="472" spans="1:13" ht="12.75">
      <c r="A472" s="20"/>
      <c r="B472" s="20"/>
      <c r="C472" s="18"/>
      <c r="D472" s="20"/>
      <c r="E472" s="20"/>
      <c r="F472" s="20"/>
      <c r="G472" s="20"/>
      <c r="H472" s="20"/>
      <c r="I472" s="20"/>
      <c r="J472" s="20"/>
      <c r="K472" s="20"/>
      <c r="L472" s="20"/>
      <c r="M472" s="20"/>
    </row>
    <row r="473" spans="1:13" ht="12.75">
      <c r="A473" s="20"/>
      <c r="B473" s="20"/>
      <c r="C473" s="18"/>
      <c r="D473" s="20"/>
      <c r="E473" s="20"/>
      <c r="F473" s="20"/>
      <c r="G473" s="20"/>
      <c r="H473" s="20"/>
      <c r="I473" s="20"/>
      <c r="J473" s="20"/>
      <c r="K473" s="20"/>
      <c r="L473" s="20"/>
      <c r="M473" s="20"/>
    </row>
    <row r="474" spans="1:13" ht="12.75">
      <c r="A474" s="20"/>
      <c r="B474" s="20"/>
      <c r="C474" s="18"/>
      <c r="D474" s="20"/>
      <c r="E474" s="20"/>
      <c r="F474" s="20"/>
      <c r="G474" s="20"/>
      <c r="H474" s="20"/>
      <c r="I474" s="20"/>
      <c r="J474" s="20"/>
      <c r="K474" s="20"/>
      <c r="L474" s="20"/>
      <c r="M474" s="20"/>
    </row>
    <row r="475" spans="1:13" ht="12.75">
      <c r="A475" s="20"/>
      <c r="B475" s="20"/>
      <c r="C475" s="18"/>
      <c r="D475" s="20"/>
      <c r="E475" s="20"/>
      <c r="F475" s="20"/>
      <c r="G475" s="20"/>
      <c r="H475" s="20"/>
      <c r="I475" s="20"/>
      <c r="J475" s="20"/>
      <c r="K475" s="20"/>
      <c r="L475" s="20"/>
      <c r="M475" s="20"/>
    </row>
    <row r="476" spans="1:13" ht="12.75">
      <c r="A476" s="20"/>
      <c r="B476" s="20"/>
      <c r="C476" s="18"/>
      <c r="D476" s="20"/>
      <c r="E476" s="20"/>
      <c r="F476" s="20"/>
      <c r="G476" s="20"/>
      <c r="H476" s="20"/>
      <c r="I476" s="20"/>
      <c r="J476" s="20"/>
      <c r="K476" s="20"/>
      <c r="L476" s="20"/>
      <c r="M476" s="20"/>
    </row>
    <row r="477" spans="1:13" ht="12.75">
      <c r="A477" s="20"/>
      <c r="B477" s="20"/>
      <c r="C477" s="18"/>
      <c r="D477" s="20"/>
      <c r="E477" s="20"/>
      <c r="F477" s="20"/>
      <c r="G477" s="20"/>
      <c r="H477" s="20"/>
      <c r="I477" s="20"/>
      <c r="J477" s="20"/>
      <c r="K477" s="20"/>
      <c r="L477" s="20"/>
      <c r="M477" s="20"/>
    </row>
    <row r="478" spans="1:13" ht="12.75">
      <c r="A478" s="20"/>
      <c r="B478" s="20"/>
      <c r="C478" s="18"/>
      <c r="D478" s="20"/>
      <c r="E478" s="20"/>
      <c r="F478" s="20"/>
      <c r="G478" s="20"/>
      <c r="H478" s="20"/>
      <c r="I478" s="20"/>
      <c r="J478" s="20"/>
      <c r="K478" s="20"/>
      <c r="L478" s="20"/>
      <c r="M478" s="20"/>
    </row>
    <row r="479" spans="1:13" ht="12.75">
      <c r="A479" s="20"/>
      <c r="B479" s="20"/>
      <c r="C479" s="18"/>
      <c r="D479" s="20"/>
      <c r="E479" s="20"/>
      <c r="F479" s="20"/>
      <c r="G479" s="20"/>
      <c r="H479" s="20"/>
      <c r="I479" s="20"/>
      <c r="J479" s="20"/>
      <c r="K479" s="20"/>
      <c r="L479" s="20"/>
      <c r="M479" s="20"/>
    </row>
    <row r="480" spans="1:13" ht="12.75">
      <c r="A480" s="20"/>
      <c r="B480" s="20"/>
      <c r="C480" s="18"/>
      <c r="D480" s="20"/>
      <c r="E480" s="20"/>
      <c r="F480" s="20"/>
      <c r="G480" s="20"/>
      <c r="H480" s="20"/>
      <c r="I480" s="20"/>
      <c r="J480" s="20"/>
      <c r="K480" s="20"/>
      <c r="L480" s="20"/>
      <c r="M480" s="20"/>
    </row>
    <row r="481" spans="1:13" ht="12.75">
      <c r="A481" s="20"/>
      <c r="B481" s="20"/>
      <c r="C481" s="18"/>
      <c r="D481" s="20"/>
      <c r="E481" s="20"/>
      <c r="F481" s="20"/>
      <c r="G481" s="20"/>
      <c r="H481" s="20"/>
      <c r="I481" s="20"/>
      <c r="J481" s="20"/>
      <c r="K481" s="20"/>
      <c r="L481" s="20"/>
      <c r="M481" s="20"/>
    </row>
    <row r="482" spans="1:13" ht="12.75">
      <c r="A482" s="20"/>
      <c r="B482" s="20"/>
      <c r="C482" s="18"/>
      <c r="D482" s="20"/>
      <c r="E482" s="20"/>
      <c r="F482" s="20"/>
      <c r="G482" s="20"/>
      <c r="H482" s="20"/>
      <c r="I482" s="20"/>
      <c r="J482" s="20"/>
      <c r="K482" s="20"/>
      <c r="L482" s="20"/>
      <c r="M482" s="20"/>
    </row>
    <row r="483" spans="1:13" ht="12.75">
      <c r="A483" s="20"/>
      <c r="B483" s="20"/>
      <c r="C483" s="18"/>
      <c r="D483" s="20"/>
      <c r="E483" s="20"/>
      <c r="F483" s="20"/>
      <c r="G483" s="20"/>
      <c r="H483" s="20"/>
      <c r="I483" s="20"/>
      <c r="J483" s="20"/>
      <c r="K483" s="20"/>
      <c r="L483" s="20"/>
      <c r="M483" s="20"/>
    </row>
    <row r="484" spans="1:13" ht="12.75">
      <c r="A484" s="20"/>
      <c r="B484" s="20"/>
      <c r="C484" s="18"/>
      <c r="D484" s="20"/>
      <c r="E484" s="20"/>
      <c r="F484" s="20"/>
      <c r="G484" s="20"/>
      <c r="H484" s="20"/>
      <c r="I484" s="20"/>
      <c r="J484" s="20"/>
      <c r="K484" s="20"/>
      <c r="L484" s="20"/>
      <c r="M484" s="20"/>
    </row>
    <row r="485" spans="1:13" ht="12.75">
      <c r="A485" s="20"/>
      <c r="B485" s="20"/>
      <c r="C485" s="18"/>
      <c r="D485" s="20"/>
      <c r="E485" s="20"/>
      <c r="F485" s="20"/>
      <c r="G485" s="20"/>
      <c r="H485" s="20"/>
      <c r="I485" s="20"/>
      <c r="J485" s="20"/>
      <c r="K485" s="20"/>
      <c r="L485" s="20"/>
      <c r="M485" s="20"/>
    </row>
    <row r="486" spans="1:13" ht="12.75">
      <c r="A486" s="20"/>
      <c r="B486" s="20"/>
      <c r="C486" s="18"/>
      <c r="D486" s="20"/>
      <c r="E486" s="20"/>
      <c r="F486" s="20"/>
      <c r="G486" s="20"/>
      <c r="H486" s="20"/>
      <c r="I486" s="20"/>
      <c r="J486" s="20"/>
      <c r="K486" s="20"/>
      <c r="L486" s="20"/>
      <c r="M486" s="20"/>
    </row>
    <row r="487" spans="1:13" ht="12.75">
      <c r="A487" s="20"/>
      <c r="B487" s="20"/>
      <c r="C487" s="18"/>
      <c r="D487" s="20"/>
      <c r="E487" s="20"/>
      <c r="F487" s="20"/>
      <c r="G487" s="20"/>
      <c r="H487" s="20"/>
      <c r="I487" s="20"/>
      <c r="J487" s="20"/>
      <c r="K487" s="20"/>
      <c r="L487" s="20"/>
      <c r="M487" s="20"/>
    </row>
    <row r="488" spans="1:13" ht="12.75">
      <c r="A488" s="20"/>
      <c r="B488" s="20"/>
      <c r="C488" s="18"/>
      <c r="D488" s="20"/>
      <c r="E488" s="20"/>
      <c r="F488" s="20"/>
      <c r="G488" s="20"/>
      <c r="H488" s="20"/>
      <c r="I488" s="20"/>
      <c r="J488" s="20"/>
      <c r="K488" s="20"/>
      <c r="L488" s="20"/>
      <c r="M488" s="20"/>
    </row>
    <row r="489" spans="1:13" ht="12.75">
      <c r="A489" s="20"/>
      <c r="B489" s="20"/>
      <c r="C489" s="18"/>
      <c r="D489" s="20"/>
      <c r="E489" s="20"/>
      <c r="F489" s="20"/>
      <c r="G489" s="20"/>
      <c r="H489" s="20"/>
      <c r="I489" s="20"/>
      <c r="J489" s="20"/>
      <c r="K489" s="20"/>
      <c r="L489" s="20"/>
      <c r="M489" s="20"/>
    </row>
    <row r="490" spans="1:13" ht="12.75">
      <c r="A490" s="20"/>
      <c r="B490" s="20"/>
      <c r="C490" s="18"/>
      <c r="D490" s="20"/>
      <c r="E490" s="20"/>
      <c r="F490" s="20"/>
      <c r="G490" s="20"/>
      <c r="H490" s="20"/>
      <c r="I490" s="20"/>
      <c r="J490" s="20"/>
      <c r="K490" s="20"/>
      <c r="L490" s="20"/>
      <c r="M490" s="20"/>
    </row>
    <row r="491" spans="1:13" ht="12.75">
      <c r="A491" s="20"/>
      <c r="B491" s="20"/>
      <c r="C491" s="18"/>
      <c r="D491" s="20"/>
      <c r="E491" s="20"/>
      <c r="F491" s="20"/>
      <c r="G491" s="20"/>
      <c r="H491" s="20"/>
      <c r="I491" s="20"/>
      <c r="J491" s="20"/>
      <c r="K491" s="20"/>
      <c r="L491" s="20"/>
      <c r="M491" s="20"/>
    </row>
    <row r="492" spans="1:13" ht="12.75">
      <c r="A492" s="20"/>
      <c r="B492" s="20"/>
      <c r="C492" s="18"/>
      <c r="D492" s="20"/>
      <c r="E492" s="20"/>
      <c r="F492" s="20"/>
      <c r="G492" s="20"/>
      <c r="H492" s="20"/>
      <c r="I492" s="20"/>
      <c r="J492" s="20"/>
      <c r="K492" s="20"/>
      <c r="L492" s="20"/>
      <c r="M492" s="20"/>
    </row>
    <row r="493" spans="1:13" ht="12.75">
      <c r="A493" s="20"/>
      <c r="B493" s="20"/>
      <c r="C493" s="18"/>
      <c r="D493" s="20"/>
      <c r="E493" s="20"/>
      <c r="F493" s="20"/>
      <c r="G493" s="20"/>
      <c r="H493" s="20"/>
      <c r="I493" s="20"/>
      <c r="J493" s="20"/>
      <c r="K493" s="20"/>
      <c r="L493" s="20"/>
      <c r="M493" s="20"/>
    </row>
    <row r="494" spans="1:13" ht="12.75">
      <c r="A494" s="20"/>
      <c r="B494" s="20"/>
      <c r="C494" s="18"/>
      <c r="D494" s="20"/>
      <c r="E494" s="20"/>
      <c r="F494" s="20"/>
      <c r="G494" s="20"/>
      <c r="H494" s="20"/>
      <c r="I494" s="20"/>
      <c r="J494" s="20"/>
      <c r="K494" s="20"/>
      <c r="L494" s="20"/>
      <c r="M494" s="20"/>
    </row>
    <row r="495" spans="1:13" ht="12.75">
      <c r="A495" s="20"/>
      <c r="B495" s="20"/>
      <c r="C495" s="18"/>
      <c r="D495" s="20"/>
      <c r="E495" s="20"/>
      <c r="F495" s="20"/>
      <c r="G495" s="20"/>
      <c r="H495" s="20"/>
      <c r="I495" s="20"/>
      <c r="J495" s="20"/>
      <c r="K495" s="20"/>
      <c r="L495" s="20"/>
      <c r="M495" s="20"/>
    </row>
    <row r="496" spans="1:13" ht="12.75">
      <c r="A496" s="20"/>
      <c r="B496" s="20"/>
      <c r="C496" s="18"/>
      <c r="D496" s="20"/>
      <c r="E496" s="20"/>
      <c r="F496" s="20"/>
      <c r="G496" s="20"/>
      <c r="H496" s="20"/>
      <c r="I496" s="20"/>
      <c r="J496" s="20"/>
      <c r="K496" s="20"/>
      <c r="L496" s="20"/>
      <c r="M496" s="20"/>
    </row>
    <row r="497" spans="1:13" ht="12.75">
      <c r="A497" s="20"/>
      <c r="B497" s="20"/>
      <c r="C497" s="18"/>
      <c r="D497" s="20"/>
      <c r="E497" s="20"/>
      <c r="F497" s="20"/>
      <c r="G497" s="20"/>
      <c r="H497" s="20"/>
      <c r="I497" s="20"/>
      <c r="J497" s="20"/>
      <c r="K497" s="20"/>
      <c r="L497" s="20"/>
      <c r="M497" s="20"/>
    </row>
    <row r="498" spans="1:13" ht="12.75">
      <c r="A498" s="20"/>
      <c r="B498" s="20"/>
      <c r="C498" s="18"/>
      <c r="D498" s="20"/>
      <c r="E498" s="20"/>
      <c r="F498" s="20"/>
      <c r="G498" s="20"/>
      <c r="H498" s="20"/>
      <c r="I498" s="20"/>
      <c r="J498" s="20"/>
      <c r="K498" s="20"/>
      <c r="L498" s="20"/>
      <c r="M498" s="20"/>
    </row>
    <row r="499" spans="1:13" ht="12.75">
      <c r="A499" s="20"/>
      <c r="B499" s="20"/>
      <c r="C499" s="18"/>
      <c r="D499" s="20"/>
      <c r="E499" s="20"/>
      <c r="F499" s="20"/>
      <c r="G499" s="20"/>
      <c r="H499" s="20"/>
      <c r="I499" s="20"/>
      <c r="J499" s="20"/>
      <c r="K499" s="20"/>
      <c r="L499" s="20"/>
      <c r="M499" s="20"/>
    </row>
    <row r="500" spans="1:13" ht="12.75">
      <c r="A500" s="20"/>
      <c r="B500" s="20"/>
      <c r="C500" s="18"/>
      <c r="D500" s="20"/>
      <c r="E500" s="20"/>
      <c r="F500" s="20"/>
      <c r="G500" s="20"/>
      <c r="H500" s="20"/>
      <c r="I500" s="20"/>
      <c r="J500" s="20"/>
      <c r="K500" s="20"/>
      <c r="L500" s="20"/>
      <c r="M500" s="20"/>
    </row>
    <row r="501" spans="1:13" ht="12.75">
      <c r="A501" s="20"/>
      <c r="B501" s="20"/>
      <c r="C501" s="18"/>
      <c r="D501" s="20"/>
      <c r="E501" s="20"/>
      <c r="F501" s="20"/>
      <c r="G501" s="20"/>
      <c r="H501" s="20"/>
      <c r="I501" s="20"/>
      <c r="J501" s="20"/>
      <c r="K501" s="20"/>
      <c r="L501" s="20"/>
      <c r="M501" s="20"/>
    </row>
    <row r="502" spans="1:13" ht="12.75">
      <c r="A502" s="20"/>
      <c r="B502" s="20"/>
      <c r="C502" s="18"/>
      <c r="D502" s="20"/>
      <c r="E502" s="20"/>
      <c r="F502" s="20"/>
      <c r="G502" s="20"/>
      <c r="H502" s="20"/>
      <c r="I502" s="20"/>
      <c r="J502" s="20"/>
      <c r="K502" s="20"/>
      <c r="L502" s="20"/>
      <c r="M502" s="20"/>
    </row>
    <row r="503" spans="1:13" ht="12.75">
      <c r="A503" s="20"/>
      <c r="B503" s="20"/>
      <c r="C503" s="18"/>
      <c r="D503" s="20"/>
      <c r="E503" s="20"/>
      <c r="F503" s="20"/>
      <c r="G503" s="20"/>
      <c r="H503" s="20"/>
      <c r="I503" s="20"/>
      <c r="J503" s="20"/>
      <c r="K503" s="20"/>
      <c r="L503" s="20"/>
      <c r="M503" s="20"/>
    </row>
    <row r="504" spans="1:13" ht="12.75">
      <c r="A504" s="20"/>
      <c r="B504" s="20"/>
      <c r="C504" s="18"/>
      <c r="D504" s="20"/>
      <c r="E504" s="20"/>
      <c r="F504" s="20"/>
      <c r="G504" s="20"/>
      <c r="H504" s="20"/>
      <c r="I504" s="20"/>
      <c r="J504" s="20"/>
      <c r="K504" s="20"/>
      <c r="L504" s="20"/>
      <c r="M504" s="20"/>
    </row>
    <row r="505" spans="1:13" ht="12.75">
      <c r="A505" s="20"/>
      <c r="B505" s="20"/>
      <c r="C505" s="18"/>
      <c r="D505" s="20"/>
      <c r="E505" s="20"/>
      <c r="F505" s="20"/>
      <c r="G505" s="20"/>
      <c r="H505" s="20"/>
      <c r="I505" s="20"/>
      <c r="J505" s="20"/>
      <c r="K505" s="20"/>
      <c r="L505" s="20"/>
      <c r="M505" s="20"/>
    </row>
    <row r="506" spans="1:13" ht="12.75">
      <c r="A506" s="20"/>
      <c r="B506" s="20"/>
      <c r="C506" s="18"/>
      <c r="D506" s="20"/>
      <c r="E506" s="20"/>
      <c r="F506" s="20"/>
      <c r="G506" s="20"/>
      <c r="H506" s="20"/>
      <c r="I506" s="20"/>
      <c r="J506" s="20"/>
      <c r="K506" s="20"/>
      <c r="L506" s="20"/>
      <c r="M506" s="20"/>
    </row>
    <row r="507" spans="1:13" ht="12.75">
      <c r="A507" s="20"/>
      <c r="B507" s="20"/>
      <c r="C507" s="18"/>
      <c r="D507" s="20"/>
      <c r="E507" s="20"/>
      <c r="F507" s="20"/>
      <c r="G507" s="20"/>
      <c r="H507" s="20"/>
      <c r="I507" s="20"/>
      <c r="J507" s="20"/>
      <c r="K507" s="20"/>
      <c r="L507" s="20"/>
      <c r="M507" s="20"/>
    </row>
    <row r="508" spans="1:13" ht="12.75">
      <c r="A508" s="20"/>
      <c r="B508" s="20"/>
      <c r="C508" s="18"/>
      <c r="D508" s="20"/>
      <c r="E508" s="20"/>
      <c r="F508" s="20"/>
      <c r="G508" s="20"/>
      <c r="H508" s="20"/>
      <c r="I508" s="20"/>
      <c r="J508" s="20"/>
      <c r="K508" s="20"/>
      <c r="L508" s="20"/>
      <c r="M508" s="20"/>
    </row>
    <row r="509" spans="1:13" ht="12.75">
      <c r="A509" s="20"/>
      <c r="B509" s="20"/>
      <c r="C509" s="18"/>
      <c r="D509" s="20"/>
      <c r="E509" s="20"/>
      <c r="F509" s="20"/>
      <c r="G509" s="20"/>
      <c r="H509" s="20"/>
      <c r="I509" s="20"/>
      <c r="J509" s="20"/>
      <c r="K509" s="20"/>
      <c r="L509" s="20"/>
      <c r="M509" s="20"/>
    </row>
    <row r="510" spans="1:13" ht="12.75">
      <c r="A510" s="20"/>
      <c r="B510" s="20"/>
      <c r="C510" s="18"/>
      <c r="D510" s="20"/>
      <c r="E510" s="20"/>
      <c r="F510" s="20"/>
      <c r="G510" s="20"/>
      <c r="H510" s="20"/>
      <c r="I510" s="20"/>
      <c r="J510" s="20"/>
      <c r="K510" s="20"/>
      <c r="L510" s="20"/>
      <c r="M510" s="20"/>
    </row>
    <row r="511" spans="1:13" ht="12.75">
      <c r="A511" s="20"/>
      <c r="B511" s="20"/>
      <c r="C511" s="18"/>
      <c r="D511" s="20"/>
      <c r="E511" s="20"/>
      <c r="F511" s="20"/>
      <c r="G511" s="20"/>
      <c r="H511" s="20"/>
      <c r="I511" s="20"/>
      <c r="J511" s="20"/>
      <c r="K511" s="20"/>
      <c r="L511" s="20"/>
      <c r="M511" s="20"/>
    </row>
    <row r="512" spans="1:13" ht="12.75">
      <c r="A512" s="20"/>
      <c r="B512" s="20"/>
      <c r="C512" s="18"/>
      <c r="D512" s="20"/>
      <c r="E512" s="20"/>
      <c r="F512" s="20"/>
      <c r="G512" s="20"/>
      <c r="H512" s="20"/>
      <c r="I512" s="20"/>
      <c r="J512" s="20"/>
      <c r="K512" s="20"/>
      <c r="L512" s="20"/>
      <c r="M512" s="20"/>
    </row>
    <row r="513" spans="1:13" ht="12.75">
      <c r="A513" s="20"/>
      <c r="B513" s="20"/>
      <c r="C513" s="18"/>
      <c r="D513" s="20"/>
      <c r="E513" s="20"/>
      <c r="F513" s="20"/>
      <c r="G513" s="20"/>
      <c r="H513" s="20"/>
      <c r="I513" s="20"/>
      <c r="J513" s="20"/>
      <c r="K513" s="20"/>
      <c r="L513" s="20"/>
      <c r="M513" s="20"/>
    </row>
    <row r="514" spans="1:13" ht="12.75">
      <c r="A514" s="20"/>
      <c r="B514" s="20"/>
      <c r="C514" s="18"/>
      <c r="D514" s="20"/>
      <c r="E514" s="20"/>
      <c r="F514" s="20"/>
      <c r="G514" s="20"/>
      <c r="H514" s="20"/>
      <c r="I514" s="20"/>
      <c r="J514" s="20"/>
      <c r="K514" s="20"/>
      <c r="L514" s="20"/>
      <c r="M514" s="20"/>
    </row>
    <row r="515" spans="1:13" ht="12.75">
      <c r="A515" s="20"/>
      <c r="B515" s="20"/>
      <c r="C515" s="18"/>
      <c r="D515" s="20"/>
      <c r="E515" s="20"/>
      <c r="F515" s="20"/>
      <c r="G515" s="20"/>
      <c r="H515" s="20"/>
      <c r="I515" s="20"/>
      <c r="J515" s="20"/>
      <c r="K515" s="20"/>
      <c r="L515" s="20"/>
      <c r="M515" s="20"/>
    </row>
    <row r="516" spans="1:13" ht="12.75">
      <c r="A516" s="20"/>
      <c r="B516" s="20"/>
      <c r="C516" s="18"/>
      <c r="D516" s="20"/>
      <c r="E516" s="20"/>
      <c r="F516" s="20"/>
      <c r="G516" s="20"/>
      <c r="H516" s="20"/>
      <c r="I516" s="20"/>
      <c r="J516" s="20"/>
      <c r="K516" s="20"/>
      <c r="L516" s="20"/>
      <c r="M516" s="20"/>
    </row>
    <row r="517" spans="1:13" ht="12.75">
      <c r="A517" s="20"/>
      <c r="B517" s="20"/>
      <c r="C517" s="18"/>
      <c r="D517" s="20"/>
      <c r="E517" s="20"/>
      <c r="F517" s="20"/>
      <c r="G517" s="20"/>
      <c r="H517" s="20"/>
      <c r="I517" s="20"/>
      <c r="J517" s="20"/>
      <c r="K517" s="20"/>
      <c r="L517" s="20"/>
      <c r="M517" s="20"/>
    </row>
    <row r="518" spans="1:13" ht="12.75">
      <c r="A518" s="20"/>
      <c r="B518" s="20"/>
      <c r="C518" s="18"/>
      <c r="D518" s="20"/>
      <c r="E518" s="20"/>
      <c r="F518" s="20"/>
      <c r="G518" s="20"/>
      <c r="H518" s="20"/>
      <c r="I518" s="20"/>
      <c r="J518" s="20"/>
      <c r="K518" s="20"/>
      <c r="L518" s="20"/>
      <c r="M518" s="20"/>
    </row>
    <row r="519" spans="1:13" ht="12.75">
      <c r="A519" s="20"/>
      <c r="B519" s="20"/>
      <c r="C519" s="18"/>
      <c r="D519" s="20"/>
      <c r="E519" s="20"/>
      <c r="F519" s="20"/>
      <c r="G519" s="20"/>
      <c r="H519" s="20"/>
      <c r="I519" s="20"/>
      <c r="J519" s="20"/>
      <c r="K519" s="20"/>
      <c r="L519" s="20"/>
      <c r="M519" s="20"/>
    </row>
    <row r="520" spans="1:13" ht="12.75">
      <c r="A520" s="20"/>
      <c r="B520" s="20"/>
      <c r="C520" s="18"/>
      <c r="D520" s="20"/>
      <c r="E520" s="20"/>
      <c r="F520" s="20"/>
      <c r="G520" s="20"/>
      <c r="H520" s="20"/>
      <c r="I520" s="20"/>
      <c r="J520" s="20"/>
      <c r="K520" s="20"/>
      <c r="L520" s="20"/>
      <c r="M520" s="20"/>
    </row>
    <row r="521" spans="1:13" ht="12.75">
      <c r="A521" s="20"/>
      <c r="B521" s="20"/>
      <c r="C521" s="18"/>
      <c r="D521" s="20"/>
      <c r="E521" s="20"/>
      <c r="F521" s="20"/>
      <c r="G521" s="20"/>
      <c r="H521" s="20"/>
      <c r="I521" s="20"/>
      <c r="J521" s="20"/>
      <c r="K521" s="20"/>
      <c r="L521" s="20"/>
      <c r="M521" s="20"/>
    </row>
    <row r="522" spans="1:13" ht="12.75">
      <c r="A522" s="20"/>
      <c r="B522" s="20"/>
      <c r="C522" s="18"/>
      <c r="D522" s="20"/>
      <c r="E522" s="20"/>
      <c r="F522" s="20"/>
      <c r="G522" s="20"/>
      <c r="H522" s="20"/>
      <c r="I522" s="20"/>
      <c r="J522" s="20"/>
      <c r="K522" s="20"/>
      <c r="L522" s="20"/>
      <c r="M522" s="20"/>
    </row>
    <row r="523" spans="1:13" ht="12.75">
      <c r="A523" s="20"/>
      <c r="B523" s="20"/>
      <c r="C523" s="18"/>
      <c r="D523" s="20"/>
      <c r="E523" s="20"/>
      <c r="F523" s="20"/>
      <c r="G523" s="20"/>
      <c r="H523" s="20"/>
      <c r="I523" s="20"/>
      <c r="J523" s="20"/>
      <c r="K523" s="20"/>
      <c r="L523" s="20"/>
      <c r="M523" s="20"/>
    </row>
    <row r="524" spans="1:13" ht="12.75">
      <c r="A524" s="20"/>
      <c r="B524" s="20"/>
      <c r="C524" s="18"/>
      <c r="D524" s="20"/>
      <c r="E524" s="20"/>
      <c r="F524" s="20"/>
      <c r="G524" s="20"/>
      <c r="H524" s="20"/>
      <c r="I524" s="20"/>
      <c r="J524" s="20"/>
      <c r="K524" s="20"/>
      <c r="L524" s="20"/>
      <c r="M524" s="20"/>
    </row>
    <row r="525" spans="1:13" ht="12.75">
      <c r="A525" s="20"/>
      <c r="B525" s="20"/>
      <c r="C525" s="18"/>
      <c r="D525" s="20"/>
      <c r="E525" s="20"/>
      <c r="F525" s="20"/>
      <c r="G525" s="20"/>
      <c r="H525" s="20"/>
      <c r="I525" s="20"/>
      <c r="J525" s="20"/>
      <c r="K525" s="20"/>
      <c r="L525" s="20"/>
      <c r="M525" s="20"/>
    </row>
    <row r="526" spans="1:13" ht="12.75">
      <c r="A526" s="20"/>
      <c r="B526" s="20"/>
      <c r="C526" s="18"/>
      <c r="D526" s="20"/>
      <c r="E526" s="20"/>
      <c r="F526" s="20"/>
      <c r="G526" s="20"/>
      <c r="H526" s="20"/>
      <c r="I526" s="20"/>
      <c r="J526" s="20"/>
      <c r="K526" s="20"/>
      <c r="L526" s="20"/>
      <c r="M526" s="20"/>
    </row>
    <row r="527" spans="1:13" ht="12.75">
      <c r="A527" s="20"/>
      <c r="B527" s="20"/>
      <c r="C527" s="18"/>
      <c r="D527" s="20"/>
      <c r="E527" s="20"/>
      <c r="F527" s="20"/>
      <c r="G527" s="20"/>
      <c r="H527" s="20"/>
      <c r="I527" s="20"/>
      <c r="J527" s="20"/>
      <c r="K527" s="20"/>
      <c r="L527" s="20"/>
      <c r="M527" s="20"/>
    </row>
    <row r="528" spans="1:13" ht="12.75">
      <c r="A528" s="20"/>
      <c r="B528" s="20"/>
      <c r="C528" s="18"/>
      <c r="D528" s="20"/>
      <c r="E528" s="20"/>
      <c r="F528" s="20"/>
      <c r="G528" s="20"/>
      <c r="H528" s="20"/>
      <c r="I528" s="20"/>
      <c r="J528" s="20"/>
      <c r="K528" s="20"/>
      <c r="L528" s="20"/>
      <c r="M528" s="20"/>
    </row>
    <row r="529" spans="1:13" ht="12.75">
      <c r="A529" s="20"/>
      <c r="B529" s="20"/>
      <c r="C529" s="18"/>
      <c r="D529" s="20"/>
      <c r="E529" s="20"/>
      <c r="F529" s="20"/>
      <c r="G529" s="20"/>
      <c r="H529" s="20"/>
      <c r="I529" s="20"/>
      <c r="J529" s="20"/>
      <c r="K529" s="20"/>
      <c r="L529" s="20"/>
      <c r="M529" s="20"/>
    </row>
    <row r="530" spans="1:13" ht="12.75">
      <c r="A530" s="20"/>
      <c r="B530" s="20"/>
      <c r="C530" s="18"/>
      <c r="D530" s="20"/>
      <c r="E530" s="20"/>
      <c r="F530" s="20"/>
      <c r="G530" s="20"/>
      <c r="H530" s="20"/>
      <c r="I530" s="20"/>
      <c r="J530" s="20"/>
      <c r="K530" s="20"/>
      <c r="L530" s="20"/>
      <c r="M530" s="20"/>
    </row>
    <row r="531" spans="1:13" ht="12.75">
      <c r="A531" s="20"/>
      <c r="B531" s="20"/>
      <c r="C531" s="18"/>
      <c r="D531" s="20"/>
      <c r="E531" s="20"/>
      <c r="F531" s="20"/>
      <c r="G531" s="20"/>
      <c r="H531" s="20"/>
      <c r="I531" s="20"/>
      <c r="J531" s="20"/>
      <c r="K531" s="20"/>
      <c r="L531" s="20"/>
      <c r="M531" s="20"/>
    </row>
    <row r="532" spans="1:13" ht="12.75">
      <c r="A532" s="20"/>
      <c r="B532" s="20"/>
      <c r="C532" s="18"/>
      <c r="D532" s="20"/>
      <c r="E532" s="20"/>
      <c r="F532" s="20"/>
      <c r="G532" s="20"/>
      <c r="H532" s="20"/>
      <c r="I532" s="20"/>
      <c r="J532" s="20"/>
      <c r="K532" s="20"/>
      <c r="L532" s="20"/>
      <c r="M532" s="20"/>
    </row>
    <row r="533" spans="1:13" ht="12.75">
      <c r="A533" s="20"/>
      <c r="B533" s="20"/>
      <c r="C533" s="18"/>
      <c r="D533" s="20"/>
      <c r="E533" s="20"/>
      <c r="F533" s="20"/>
      <c r="G533" s="20"/>
      <c r="H533" s="20"/>
      <c r="I533" s="20"/>
      <c r="J533" s="20"/>
      <c r="K533" s="20"/>
      <c r="L533" s="20"/>
      <c r="M533" s="20"/>
    </row>
    <row r="534" spans="1:13" ht="12.75">
      <c r="A534" s="20"/>
      <c r="B534" s="20"/>
      <c r="C534" s="18"/>
      <c r="D534" s="20"/>
      <c r="E534" s="20"/>
      <c r="F534" s="20"/>
      <c r="G534" s="20"/>
      <c r="H534" s="20"/>
      <c r="I534" s="20"/>
      <c r="J534" s="20"/>
      <c r="K534" s="20"/>
      <c r="L534" s="20"/>
      <c r="M534" s="20"/>
    </row>
    <row r="535" spans="1:13" ht="12.75">
      <c r="A535" s="20"/>
      <c r="B535" s="20"/>
      <c r="C535" s="18"/>
      <c r="D535" s="20"/>
      <c r="E535" s="20"/>
      <c r="F535" s="20"/>
      <c r="G535" s="20"/>
      <c r="H535" s="20"/>
      <c r="I535" s="20"/>
      <c r="J535" s="20"/>
      <c r="K535" s="20"/>
      <c r="L535" s="20"/>
      <c r="M535" s="20"/>
    </row>
    <row r="536" spans="1:13" ht="12.75">
      <c r="A536" s="20"/>
      <c r="B536" s="20"/>
      <c r="C536" s="18"/>
      <c r="D536" s="20"/>
      <c r="E536" s="20"/>
      <c r="F536" s="20"/>
      <c r="G536" s="20"/>
      <c r="H536" s="20"/>
      <c r="I536" s="20"/>
      <c r="J536" s="20"/>
      <c r="K536" s="20"/>
      <c r="L536" s="20"/>
      <c r="M536" s="20"/>
    </row>
    <row r="537" spans="1:13" ht="12.75">
      <c r="A537" s="20"/>
      <c r="B537" s="20"/>
      <c r="C537" s="18"/>
      <c r="D537" s="20"/>
      <c r="E537" s="20"/>
      <c r="F537" s="20"/>
      <c r="G537" s="20"/>
      <c r="H537" s="20"/>
      <c r="I537" s="20"/>
      <c r="J537" s="20"/>
      <c r="K537" s="20"/>
      <c r="L537" s="20"/>
      <c r="M537" s="20"/>
    </row>
    <row r="538" spans="1:13" ht="12.75">
      <c r="A538" s="20"/>
      <c r="B538" s="20"/>
      <c r="C538" s="18"/>
      <c r="D538" s="20"/>
      <c r="E538" s="20"/>
      <c r="F538" s="20"/>
      <c r="G538" s="20"/>
      <c r="H538" s="20"/>
      <c r="I538" s="20"/>
      <c r="J538" s="20"/>
      <c r="K538" s="20"/>
      <c r="L538" s="20"/>
      <c r="M538" s="20"/>
    </row>
    <row r="539" spans="1:13" ht="12.75">
      <c r="A539" s="20"/>
      <c r="B539" s="20"/>
      <c r="C539" s="18"/>
      <c r="D539" s="20"/>
      <c r="E539" s="20"/>
      <c r="F539" s="20"/>
      <c r="G539" s="20"/>
      <c r="H539" s="20"/>
      <c r="I539" s="20"/>
      <c r="J539" s="20"/>
      <c r="K539" s="20"/>
      <c r="L539" s="20"/>
      <c r="M539" s="20"/>
    </row>
    <row r="540" spans="1:13" ht="12.75">
      <c r="A540" s="20"/>
      <c r="B540" s="20"/>
      <c r="C540" s="18"/>
      <c r="D540" s="20"/>
      <c r="E540" s="20"/>
      <c r="F540" s="20"/>
      <c r="G540" s="20"/>
      <c r="H540" s="20"/>
      <c r="I540" s="20"/>
      <c r="J540" s="20"/>
      <c r="K540" s="20"/>
      <c r="L540" s="20"/>
      <c r="M540" s="20"/>
    </row>
    <row r="541" spans="1:13" ht="12.75">
      <c r="A541" s="20"/>
      <c r="B541" s="20"/>
      <c r="C541" s="18"/>
      <c r="D541" s="20"/>
      <c r="E541" s="20"/>
      <c r="F541" s="20"/>
      <c r="G541" s="20"/>
      <c r="H541" s="20"/>
      <c r="I541" s="20"/>
      <c r="J541" s="20"/>
      <c r="K541" s="20"/>
      <c r="L541" s="20"/>
      <c r="M541" s="20"/>
    </row>
    <row r="542" spans="1:13" ht="12.75">
      <c r="A542" s="20"/>
      <c r="B542" s="20"/>
      <c r="C542" s="18"/>
      <c r="D542" s="20"/>
      <c r="E542" s="20"/>
      <c r="F542" s="20"/>
      <c r="G542" s="20"/>
      <c r="H542" s="20"/>
      <c r="I542" s="20"/>
      <c r="J542" s="20"/>
      <c r="K542" s="20"/>
      <c r="L542" s="20"/>
      <c r="M542" s="20"/>
    </row>
    <row r="543" spans="1:13" ht="12.75">
      <c r="A543" s="20"/>
      <c r="B543" s="20"/>
      <c r="C543" s="18"/>
      <c r="D543" s="20"/>
      <c r="E543" s="20"/>
      <c r="F543" s="20"/>
      <c r="G543" s="20"/>
      <c r="H543" s="20"/>
      <c r="I543" s="20"/>
      <c r="J543" s="20"/>
      <c r="K543" s="20"/>
      <c r="L543" s="20"/>
      <c r="M543" s="20"/>
    </row>
    <row r="544" spans="1:13" ht="12.75">
      <c r="A544" s="20"/>
      <c r="B544" s="20"/>
      <c r="C544" s="18"/>
      <c r="D544" s="20"/>
      <c r="E544" s="20"/>
      <c r="F544" s="20"/>
      <c r="G544" s="20"/>
      <c r="H544" s="20"/>
      <c r="I544" s="20"/>
      <c r="J544" s="20"/>
      <c r="K544" s="20"/>
      <c r="L544" s="20"/>
      <c r="M544" s="20"/>
    </row>
    <row r="545" spans="1:13" ht="12.75">
      <c r="A545" s="20"/>
      <c r="B545" s="20"/>
      <c r="C545" s="18"/>
      <c r="D545" s="20"/>
      <c r="E545" s="20"/>
      <c r="F545" s="20"/>
      <c r="G545" s="20"/>
      <c r="H545" s="20"/>
      <c r="I545" s="20"/>
      <c r="J545" s="20"/>
      <c r="K545" s="20"/>
      <c r="L545" s="20"/>
      <c r="M545" s="20"/>
    </row>
    <row r="546" spans="1:13" ht="12.75">
      <c r="A546" s="20"/>
      <c r="B546" s="20"/>
      <c r="C546" s="18"/>
      <c r="D546" s="20"/>
      <c r="E546" s="20"/>
      <c r="F546" s="20"/>
      <c r="G546" s="20"/>
      <c r="H546" s="20"/>
      <c r="I546" s="20"/>
      <c r="J546" s="20"/>
      <c r="K546" s="20"/>
      <c r="L546" s="20"/>
      <c r="M546" s="20"/>
    </row>
    <row r="547" spans="1:13" ht="12.75">
      <c r="A547" s="20"/>
      <c r="B547" s="20"/>
      <c r="C547" s="18"/>
      <c r="D547" s="20"/>
      <c r="E547" s="20"/>
      <c r="F547" s="20"/>
      <c r="G547" s="20"/>
      <c r="H547" s="20"/>
      <c r="I547" s="20"/>
      <c r="J547" s="20"/>
      <c r="K547" s="20"/>
      <c r="L547" s="20"/>
      <c r="M547" s="20"/>
    </row>
    <row r="548" spans="1:13" ht="12.75">
      <c r="A548" s="20"/>
      <c r="B548" s="20"/>
      <c r="C548" s="18"/>
      <c r="D548" s="20"/>
      <c r="E548" s="20"/>
      <c r="F548" s="20"/>
      <c r="G548" s="20"/>
      <c r="H548" s="20"/>
      <c r="I548" s="20"/>
      <c r="J548" s="20"/>
      <c r="K548" s="20"/>
      <c r="L548" s="20"/>
      <c r="M548" s="20"/>
    </row>
    <row r="549" spans="1:13" ht="12.75">
      <c r="A549" s="20"/>
      <c r="B549" s="20"/>
      <c r="C549" s="18"/>
      <c r="D549" s="20"/>
      <c r="E549" s="20"/>
      <c r="F549" s="20"/>
      <c r="G549" s="20"/>
      <c r="H549" s="20"/>
      <c r="I549" s="20"/>
      <c r="J549" s="20"/>
      <c r="K549" s="20"/>
      <c r="L549" s="20"/>
      <c r="M549" s="20"/>
    </row>
    <row r="550" spans="1:13" ht="12.75">
      <c r="A550" s="20"/>
      <c r="B550" s="20"/>
      <c r="C550" s="18"/>
      <c r="D550" s="20"/>
      <c r="E550" s="20"/>
      <c r="F550" s="20"/>
      <c r="G550" s="20"/>
      <c r="H550" s="20"/>
      <c r="I550" s="20"/>
      <c r="J550" s="20"/>
      <c r="K550" s="20"/>
      <c r="L550" s="20"/>
      <c r="M550" s="20"/>
    </row>
    <row r="551" spans="1:13" ht="12.75">
      <c r="A551" s="20"/>
      <c r="B551" s="20"/>
      <c r="C551" s="18"/>
      <c r="D551" s="20"/>
      <c r="E551" s="20"/>
      <c r="F551" s="20"/>
      <c r="G551" s="20"/>
      <c r="H551" s="20"/>
      <c r="I551" s="20"/>
      <c r="J551" s="20"/>
      <c r="K551" s="20"/>
      <c r="L551" s="20"/>
      <c r="M551" s="20"/>
    </row>
    <row r="552" spans="1:13" ht="12.75">
      <c r="A552" s="20"/>
      <c r="B552" s="20"/>
      <c r="C552" s="18"/>
      <c r="D552" s="20"/>
      <c r="E552" s="20"/>
      <c r="F552" s="20"/>
      <c r="G552" s="20"/>
      <c r="H552" s="20"/>
      <c r="I552" s="20"/>
      <c r="J552" s="20"/>
      <c r="K552" s="20"/>
      <c r="L552" s="20"/>
      <c r="M552" s="20"/>
    </row>
    <row r="553" spans="1:13" ht="12.75">
      <c r="A553" s="20"/>
      <c r="B553" s="20"/>
      <c r="C553" s="18"/>
      <c r="D553" s="20"/>
      <c r="E553" s="20"/>
      <c r="F553" s="20"/>
      <c r="G553" s="20"/>
      <c r="H553" s="20"/>
      <c r="I553" s="20"/>
      <c r="J553" s="20"/>
      <c r="K553" s="20"/>
      <c r="L553" s="20"/>
      <c r="M553" s="20"/>
    </row>
    <row r="554" spans="1:13" ht="12.75">
      <c r="A554" s="20"/>
      <c r="B554" s="20"/>
      <c r="C554" s="18"/>
      <c r="D554" s="20"/>
      <c r="E554" s="20"/>
      <c r="F554" s="20"/>
      <c r="G554" s="20"/>
      <c r="H554" s="20"/>
      <c r="I554" s="20"/>
      <c r="J554" s="20"/>
      <c r="K554" s="20"/>
      <c r="L554" s="20"/>
      <c r="M554" s="20"/>
    </row>
    <row r="555" spans="1:13" ht="12.75">
      <c r="A555" s="20"/>
      <c r="B555" s="20"/>
      <c r="C555" s="18"/>
      <c r="D555" s="20"/>
      <c r="E555" s="20"/>
      <c r="F555" s="20"/>
      <c r="G555" s="20"/>
      <c r="H555" s="20"/>
      <c r="I555" s="20"/>
      <c r="J555" s="20"/>
      <c r="K555" s="20"/>
      <c r="L555" s="20"/>
      <c r="M555" s="20"/>
    </row>
    <row r="556" spans="1:13" ht="12.75">
      <c r="A556" s="20"/>
      <c r="B556" s="20"/>
      <c r="C556" s="18"/>
      <c r="D556" s="20"/>
      <c r="E556" s="20"/>
      <c r="F556" s="20"/>
      <c r="G556" s="20"/>
      <c r="H556" s="20"/>
      <c r="I556" s="20"/>
      <c r="J556" s="20"/>
      <c r="K556" s="20"/>
      <c r="L556" s="20"/>
      <c r="M556" s="20"/>
    </row>
    <row r="557" spans="1:13" ht="12.75">
      <c r="A557" s="20"/>
      <c r="B557" s="20"/>
      <c r="C557" s="18"/>
      <c r="D557" s="20"/>
      <c r="E557" s="20"/>
      <c r="F557" s="20"/>
      <c r="G557" s="20"/>
      <c r="H557" s="20"/>
      <c r="I557" s="20"/>
      <c r="J557" s="20"/>
      <c r="K557" s="20"/>
      <c r="L557" s="20"/>
      <c r="M557" s="20"/>
    </row>
    <row r="558" spans="1:13" ht="12.75">
      <c r="A558" s="20"/>
      <c r="B558" s="20"/>
      <c r="C558" s="18"/>
      <c r="D558" s="20"/>
      <c r="E558" s="20"/>
      <c r="F558" s="20"/>
      <c r="G558" s="20"/>
      <c r="H558" s="20"/>
      <c r="I558" s="20"/>
      <c r="J558" s="20"/>
      <c r="K558" s="20"/>
      <c r="L558" s="20"/>
      <c r="M558" s="20"/>
    </row>
    <row r="559" spans="1:13" ht="12.75">
      <c r="A559" s="20"/>
      <c r="B559" s="20"/>
      <c r="C559" s="18"/>
      <c r="D559" s="20"/>
      <c r="E559" s="20"/>
      <c r="F559" s="20"/>
      <c r="G559" s="20"/>
      <c r="H559" s="20"/>
      <c r="I559" s="20"/>
      <c r="J559" s="20"/>
      <c r="K559" s="20"/>
      <c r="L559" s="20"/>
      <c r="M559" s="20"/>
    </row>
    <row r="560" spans="1:13" ht="12.75">
      <c r="A560" s="20"/>
      <c r="B560" s="20"/>
      <c r="C560" s="18"/>
      <c r="D560" s="20"/>
      <c r="E560" s="20"/>
      <c r="F560" s="20"/>
      <c r="G560" s="20"/>
      <c r="H560" s="20"/>
      <c r="I560" s="20"/>
      <c r="J560" s="20"/>
      <c r="K560" s="20"/>
      <c r="L560" s="20"/>
      <c r="M560" s="20"/>
    </row>
    <row r="561" spans="1:13" ht="12.75">
      <c r="A561" s="20"/>
      <c r="B561" s="20"/>
      <c r="C561" s="18"/>
      <c r="D561" s="20"/>
      <c r="E561" s="20"/>
      <c r="F561" s="20"/>
      <c r="G561" s="20"/>
      <c r="H561" s="20"/>
      <c r="I561" s="20"/>
      <c r="J561" s="20"/>
      <c r="K561" s="20"/>
      <c r="L561" s="20"/>
      <c r="M561" s="20"/>
    </row>
    <row r="562" spans="1:13" ht="12.75">
      <c r="A562" s="20"/>
      <c r="B562" s="20"/>
      <c r="C562" s="18"/>
      <c r="D562" s="20"/>
      <c r="E562" s="20"/>
      <c r="F562" s="20"/>
      <c r="G562" s="20"/>
      <c r="H562" s="20"/>
      <c r="I562" s="20"/>
      <c r="J562" s="20"/>
      <c r="K562" s="20"/>
      <c r="L562" s="20"/>
      <c r="M562" s="20"/>
    </row>
    <row r="563" spans="1:13" ht="12.75">
      <c r="A563" s="20"/>
      <c r="B563" s="20"/>
      <c r="C563" s="18"/>
      <c r="D563" s="20"/>
      <c r="E563" s="20"/>
      <c r="F563" s="20"/>
      <c r="G563" s="20"/>
      <c r="H563" s="20"/>
      <c r="I563" s="20"/>
      <c r="J563" s="20"/>
      <c r="K563" s="20"/>
      <c r="L563" s="20"/>
      <c r="M563" s="20"/>
    </row>
    <row r="564" spans="1:13" ht="12.75">
      <c r="A564" s="20"/>
      <c r="B564" s="20"/>
      <c r="C564" s="18"/>
      <c r="D564" s="20"/>
      <c r="E564" s="20"/>
      <c r="F564" s="20"/>
      <c r="G564" s="20"/>
      <c r="H564" s="20"/>
      <c r="I564" s="20"/>
      <c r="J564" s="20"/>
      <c r="K564" s="20"/>
      <c r="L564" s="20"/>
      <c r="M564" s="20"/>
    </row>
    <row r="565" spans="1:13" ht="12.75">
      <c r="A565" s="20"/>
      <c r="B565" s="20"/>
      <c r="C565" s="18"/>
      <c r="D565" s="20"/>
      <c r="E565" s="20"/>
      <c r="F565" s="20"/>
      <c r="G565" s="20"/>
      <c r="H565" s="20"/>
      <c r="I565" s="20"/>
      <c r="J565" s="20"/>
      <c r="K565" s="20"/>
      <c r="L565" s="20"/>
      <c r="M565" s="20"/>
    </row>
    <row r="566" spans="1:13" ht="12.75">
      <c r="A566" s="20"/>
      <c r="B566" s="20"/>
      <c r="C566" s="18"/>
      <c r="D566" s="20"/>
      <c r="E566" s="20"/>
      <c r="F566" s="20"/>
      <c r="G566" s="20"/>
      <c r="H566" s="20"/>
      <c r="I566" s="20"/>
      <c r="J566" s="20"/>
      <c r="K566" s="20"/>
      <c r="L566" s="20"/>
      <c r="M566" s="20"/>
    </row>
    <row r="567" spans="1:13" ht="12.75">
      <c r="A567" s="20"/>
      <c r="B567" s="20"/>
      <c r="C567" s="18"/>
      <c r="D567" s="20"/>
      <c r="E567" s="20"/>
      <c r="F567" s="20"/>
      <c r="G567" s="20"/>
      <c r="H567" s="20"/>
      <c r="I567" s="20"/>
      <c r="J567" s="20"/>
      <c r="K567" s="20"/>
      <c r="L567" s="20"/>
      <c r="M567" s="20"/>
    </row>
    <row r="568" spans="1:13" ht="12.75">
      <c r="A568" s="20"/>
      <c r="B568" s="20"/>
      <c r="C568" s="18"/>
      <c r="D568" s="20"/>
      <c r="E568" s="20"/>
      <c r="F568" s="20"/>
      <c r="G568" s="20"/>
      <c r="H568" s="20"/>
      <c r="I568" s="20"/>
      <c r="J568" s="20"/>
      <c r="K568" s="20"/>
      <c r="L568" s="20"/>
      <c r="M568" s="20"/>
    </row>
    <row r="569" spans="1:13" ht="12.75">
      <c r="A569" s="20"/>
      <c r="B569" s="20"/>
      <c r="C569" s="18"/>
      <c r="D569" s="20"/>
      <c r="E569" s="20"/>
      <c r="F569" s="20"/>
      <c r="G569" s="20"/>
      <c r="H569" s="20"/>
      <c r="I569" s="20"/>
      <c r="J569" s="20"/>
      <c r="K569" s="20"/>
      <c r="L569" s="20"/>
      <c r="M569" s="20"/>
    </row>
    <row r="570" spans="1:13" ht="12.75">
      <c r="A570" s="20"/>
      <c r="B570" s="20"/>
      <c r="C570" s="18"/>
      <c r="D570" s="20"/>
      <c r="E570" s="20"/>
      <c r="F570" s="20"/>
      <c r="G570" s="20"/>
      <c r="H570" s="20"/>
      <c r="I570" s="20"/>
      <c r="J570" s="20"/>
      <c r="K570" s="20"/>
      <c r="L570" s="20"/>
      <c r="M570" s="20"/>
    </row>
    <row r="571" spans="1:13" ht="12.75">
      <c r="A571" s="20"/>
      <c r="B571" s="20"/>
      <c r="C571" s="18"/>
      <c r="D571" s="20"/>
      <c r="E571" s="20"/>
      <c r="F571" s="20"/>
      <c r="G571" s="20"/>
      <c r="H571" s="20"/>
      <c r="I571" s="20"/>
      <c r="J571" s="20"/>
      <c r="K571" s="20"/>
      <c r="L571" s="20"/>
      <c r="M571" s="20"/>
    </row>
    <row r="572" spans="1:13" ht="12.75">
      <c r="A572" s="20"/>
      <c r="B572" s="20"/>
      <c r="C572" s="18"/>
      <c r="D572" s="20"/>
      <c r="E572" s="20"/>
      <c r="F572" s="20"/>
      <c r="G572" s="20"/>
      <c r="H572" s="20"/>
      <c r="I572" s="20"/>
      <c r="J572" s="20"/>
      <c r="K572" s="20"/>
      <c r="L572" s="20"/>
      <c r="M572" s="20"/>
    </row>
    <row r="573" spans="1:13" ht="12.75">
      <c r="A573" s="20"/>
      <c r="B573" s="20"/>
      <c r="C573" s="18"/>
      <c r="D573" s="20"/>
      <c r="E573" s="20"/>
      <c r="F573" s="20"/>
      <c r="G573" s="20"/>
      <c r="H573" s="20"/>
      <c r="I573" s="20"/>
      <c r="J573" s="20"/>
      <c r="K573" s="20"/>
      <c r="L573" s="20"/>
      <c r="M573" s="20"/>
    </row>
    <row r="574" spans="1:13" ht="12.75">
      <c r="A574" s="20"/>
      <c r="B574" s="20"/>
      <c r="C574" s="18"/>
      <c r="D574" s="20"/>
      <c r="E574" s="20"/>
      <c r="F574" s="20"/>
      <c r="G574" s="20"/>
      <c r="H574" s="20"/>
      <c r="I574" s="20"/>
      <c r="J574" s="20"/>
      <c r="K574" s="20"/>
      <c r="L574" s="20"/>
      <c r="M574" s="20"/>
    </row>
    <row r="575" spans="1:13" ht="12.75">
      <c r="A575" s="20"/>
      <c r="B575" s="20"/>
      <c r="C575" s="18"/>
      <c r="D575" s="20"/>
      <c r="E575" s="20"/>
      <c r="F575" s="20"/>
      <c r="G575" s="20"/>
      <c r="H575" s="20"/>
      <c r="I575" s="20"/>
      <c r="J575" s="20"/>
      <c r="K575" s="20"/>
      <c r="L575" s="20"/>
      <c r="M575" s="20"/>
    </row>
    <row r="576" spans="1:13" ht="12.75">
      <c r="A576" s="20"/>
      <c r="B576" s="20"/>
      <c r="C576" s="18"/>
      <c r="D576" s="20"/>
      <c r="E576" s="20"/>
      <c r="F576" s="20"/>
      <c r="G576" s="20"/>
      <c r="H576" s="20"/>
      <c r="I576" s="20"/>
      <c r="J576" s="20"/>
      <c r="K576" s="20"/>
      <c r="L576" s="20"/>
      <c r="M576" s="20"/>
    </row>
    <row r="577" spans="1:13" ht="12.75">
      <c r="A577" s="20"/>
      <c r="B577" s="20"/>
      <c r="C577" s="18"/>
      <c r="D577" s="20"/>
      <c r="E577" s="20"/>
      <c r="F577" s="20"/>
      <c r="G577" s="20"/>
      <c r="H577" s="20"/>
      <c r="I577" s="20"/>
      <c r="J577" s="20"/>
      <c r="K577" s="20"/>
      <c r="L577" s="20"/>
      <c r="M577" s="20"/>
    </row>
    <row r="578" spans="1:13" ht="12.75">
      <c r="A578" s="20"/>
      <c r="B578" s="20"/>
      <c r="C578" s="18"/>
      <c r="D578" s="20"/>
      <c r="E578" s="20"/>
      <c r="F578" s="20"/>
      <c r="G578" s="20"/>
      <c r="H578" s="20"/>
      <c r="I578" s="20"/>
      <c r="J578" s="20"/>
      <c r="K578" s="20"/>
      <c r="L578" s="20"/>
      <c r="M578" s="20"/>
    </row>
    <row r="579" spans="1:13" ht="12.75">
      <c r="A579" s="20"/>
      <c r="B579" s="20"/>
      <c r="C579" s="18"/>
      <c r="D579" s="20"/>
      <c r="E579" s="20"/>
      <c r="F579" s="20"/>
      <c r="G579" s="20"/>
      <c r="H579" s="20"/>
      <c r="I579" s="20"/>
      <c r="J579" s="20"/>
      <c r="K579" s="20"/>
      <c r="L579" s="20"/>
      <c r="M579" s="20"/>
    </row>
    <row r="580" spans="1:13" ht="12.75">
      <c r="A580" s="20"/>
      <c r="B580" s="20"/>
      <c r="C580" s="18"/>
      <c r="D580" s="20"/>
      <c r="E580" s="20"/>
      <c r="F580" s="20"/>
      <c r="G580" s="20"/>
      <c r="H580" s="20"/>
      <c r="I580" s="20"/>
      <c r="J580" s="20"/>
      <c r="K580" s="20"/>
      <c r="L580" s="20"/>
      <c r="M580" s="20"/>
    </row>
    <row r="581" spans="1:13" ht="12.75">
      <c r="A581" s="20"/>
      <c r="B581" s="20"/>
      <c r="C581" s="18"/>
      <c r="D581" s="20"/>
      <c r="E581" s="20"/>
      <c r="F581" s="20"/>
      <c r="G581" s="20"/>
      <c r="H581" s="20"/>
      <c r="I581" s="20"/>
      <c r="J581" s="20"/>
      <c r="K581" s="20"/>
      <c r="L581" s="20"/>
      <c r="M581" s="20"/>
    </row>
    <row r="582" spans="1:13" ht="12.75">
      <c r="A582" s="20"/>
      <c r="B582" s="20"/>
      <c r="C582" s="18"/>
      <c r="D582" s="20"/>
      <c r="E582" s="20"/>
      <c r="F582" s="20"/>
      <c r="G582" s="20"/>
      <c r="H582" s="20"/>
      <c r="I582" s="20"/>
      <c r="J582" s="20"/>
      <c r="K582" s="20"/>
      <c r="L582" s="20"/>
      <c r="M582" s="20"/>
    </row>
    <row r="583" spans="1:13" ht="12.75">
      <c r="A583" s="20"/>
      <c r="B583" s="20"/>
      <c r="C583" s="18"/>
      <c r="D583" s="20"/>
      <c r="E583" s="20"/>
      <c r="F583" s="20"/>
      <c r="G583" s="20"/>
      <c r="H583" s="20"/>
      <c r="I583" s="20"/>
      <c r="J583" s="20"/>
      <c r="K583" s="20"/>
      <c r="L583" s="20"/>
      <c r="M583" s="20"/>
    </row>
    <row r="584" spans="1:13" ht="12.75">
      <c r="A584" s="20"/>
      <c r="B584" s="20"/>
      <c r="C584" s="18"/>
      <c r="D584" s="20"/>
      <c r="E584" s="20"/>
      <c r="F584" s="20"/>
      <c r="G584" s="20"/>
      <c r="H584" s="20"/>
      <c r="I584" s="20"/>
      <c r="J584" s="20"/>
      <c r="K584" s="20"/>
      <c r="L584" s="20"/>
      <c r="M584" s="20"/>
    </row>
    <row r="585" spans="1:13" ht="12.75">
      <c r="A585" s="20"/>
      <c r="B585" s="20"/>
      <c r="C585" s="18"/>
      <c r="D585" s="20"/>
      <c r="E585" s="20"/>
      <c r="F585" s="20"/>
      <c r="G585" s="20"/>
      <c r="H585" s="20"/>
      <c r="I585" s="20"/>
      <c r="J585" s="20"/>
      <c r="K585" s="20"/>
      <c r="L585" s="20"/>
      <c r="M585" s="20"/>
    </row>
    <row r="586" spans="1:13" ht="12.75">
      <c r="A586" s="20"/>
      <c r="B586" s="20"/>
      <c r="C586" s="18"/>
      <c r="D586" s="20"/>
      <c r="E586" s="20"/>
      <c r="F586" s="20"/>
      <c r="G586" s="20"/>
      <c r="H586" s="20"/>
      <c r="I586" s="20"/>
      <c r="J586" s="20"/>
      <c r="K586" s="20"/>
      <c r="L586" s="20"/>
      <c r="M586" s="20"/>
    </row>
    <row r="587" spans="1:13" ht="12.75">
      <c r="A587" s="20"/>
      <c r="B587" s="20"/>
      <c r="C587" s="18"/>
      <c r="D587" s="20"/>
      <c r="E587" s="20"/>
      <c r="F587" s="20"/>
      <c r="G587" s="20"/>
      <c r="H587" s="20"/>
      <c r="I587" s="20"/>
      <c r="J587" s="20"/>
      <c r="K587" s="20"/>
      <c r="L587" s="20"/>
      <c r="M587" s="20"/>
    </row>
    <row r="588" spans="1:13" ht="12.75">
      <c r="A588" s="20"/>
      <c r="B588" s="20"/>
      <c r="C588" s="18"/>
      <c r="D588" s="20"/>
      <c r="E588" s="20"/>
      <c r="F588" s="20"/>
      <c r="G588" s="20"/>
      <c r="H588" s="20"/>
      <c r="I588" s="20"/>
      <c r="J588" s="20"/>
      <c r="K588" s="20"/>
      <c r="L588" s="20"/>
      <c r="M588" s="20"/>
    </row>
    <row r="589" spans="1:13" ht="12.75">
      <c r="A589" s="20"/>
      <c r="B589" s="20"/>
      <c r="C589" s="18"/>
      <c r="D589" s="20"/>
      <c r="E589" s="20"/>
      <c r="F589" s="20"/>
      <c r="G589" s="20"/>
      <c r="H589" s="20"/>
      <c r="I589" s="20"/>
      <c r="J589" s="20"/>
      <c r="K589" s="20"/>
      <c r="L589" s="20"/>
      <c r="M589" s="20"/>
    </row>
    <row r="590" spans="1:13" ht="12.75">
      <c r="A590" s="20"/>
      <c r="B590" s="20"/>
      <c r="C590" s="18"/>
      <c r="D590" s="20"/>
      <c r="E590" s="20"/>
      <c r="F590" s="20"/>
      <c r="G590" s="20"/>
      <c r="H590" s="20"/>
      <c r="I590" s="20"/>
      <c r="J590" s="20"/>
      <c r="K590" s="20"/>
      <c r="L590" s="20"/>
      <c r="M590" s="20"/>
    </row>
    <row r="591" spans="1:13" ht="12.75">
      <c r="A591" s="20"/>
      <c r="B591" s="20"/>
      <c r="C591" s="18"/>
      <c r="D591" s="20"/>
      <c r="E591" s="20"/>
      <c r="F591" s="20"/>
      <c r="G591" s="20"/>
      <c r="H591" s="20"/>
      <c r="I591" s="20"/>
      <c r="J591" s="20"/>
      <c r="K591" s="20"/>
      <c r="L591" s="20"/>
      <c r="M591" s="20"/>
    </row>
    <row r="592" spans="1:13" ht="12.75">
      <c r="A592" s="20"/>
      <c r="B592" s="20"/>
      <c r="C592" s="18"/>
      <c r="D592" s="20"/>
      <c r="E592" s="20"/>
      <c r="F592" s="20"/>
      <c r="G592" s="20"/>
      <c r="H592" s="20"/>
      <c r="I592" s="20"/>
      <c r="J592" s="20"/>
      <c r="K592" s="20"/>
      <c r="L592" s="20"/>
      <c r="M592" s="20"/>
    </row>
    <row r="593" spans="1:13" ht="12.75">
      <c r="A593" s="20"/>
      <c r="B593" s="20"/>
      <c r="C593" s="18"/>
      <c r="D593" s="20"/>
      <c r="E593" s="20"/>
      <c r="F593" s="20"/>
      <c r="G593" s="20"/>
      <c r="H593" s="20"/>
      <c r="I593" s="20"/>
      <c r="J593" s="20"/>
      <c r="K593" s="20"/>
      <c r="L593" s="20"/>
      <c r="M593" s="20"/>
    </row>
    <row r="594" spans="1:13" ht="12.75">
      <c r="A594" s="20"/>
      <c r="B594" s="20"/>
      <c r="C594" s="18"/>
      <c r="D594" s="20"/>
      <c r="E594" s="20"/>
      <c r="F594" s="20"/>
      <c r="G594" s="20"/>
      <c r="H594" s="20"/>
      <c r="I594" s="20"/>
      <c r="J594" s="20"/>
      <c r="K594" s="20"/>
      <c r="L594" s="20"/>
      <c r="M594" s="20"/>
    </row>
    <row r="595" spans="1:13" ht="12.75">
      <c r="A595" s="20"/>
      <c r="B595" s="20"/>
      <c r="C595" s="18"/>
      <c r="D595" s="20"/>
      <c r="E595" s="20"/>
      <c r="F595" s="20"/>
      <c r="G595" s="20"/>
      <c r="H595" s="20"/>
      <c r="I595" s="20"/>
      <c r="J595" s="20"/>
      <c r="K595" s="20"/>
      <c r="L595" s="20"/>
      <c r="M595" s="20"/>
    </row>
    <row r="596" spans="1:13" ht="12.75">
      <c r="A596" s="20"/>
      <c r="B596" s="20"/>
      <c r="C596" s="18"/>
      <c r="D596" s="20"/>
      <c r="E596" s="20"/>
      <c r="F596" s="20"/>
      <c r="G596" s="20"/>
      <c r="H596" s="20"/>
      <c r="I596" s="20"/>
      <c r="J596" s="20"/>
      <c r="K596" s="20"/>
      <c r="L596" s="20"/>
      <c r="M596" s="20"/>
    </row>
    <row r="597" spans="1:13" ht="12.75">
      <c r="A597" s="20"/>
      <c r="B597" s="20"/>
      <c r="C597" s="18"/>
      <c r="D597" s="20"/>
      <c r="E597" s="20"/>
      <c r="F597" s="20"/>
      <c r="G597" s="20"/>
      <c r="H597" s="20"/>
      <c r="I597" s="20"/>
      <c r="J597" s="20"/>
      <c r="K597" s="20"/>
      <c r="L597" s="20"/>
      <c r="M597" s="20"/>
    </row>
    <row r="598" spans="1:13" ht="12.75">
      <c r="A598" s="20"/>
      <c r="B598" s="20"/>
      <c r="C598" s="18"/>
      <c r="D598" s="20"/>
      <c r="E598" s="20"/>
      <c r="F598" s="20"/>
      <c r="G598" s="20"/>
      <c r="H598" s="20"/>
      <c r="I598" s="20"/>
      <c r="J598" s="20"/>
      <c r="K598" s="20"/>
      <c r="L598" s="20"/>
      <c r="M598" s="20"/>
    </row>
    <row r="599" spans="1:13" ht="12.75">
      <c r="A599" s="20"/>
      <c r="B599" s="20"/>
      <c r="C599" s="18"/>
      <c r="D599" s="20"/>
      <c r="E599" s="20"/>
      <c r="F599" s="20"/>
      <c r="G599" s="20"/>
      <c r="H599" s="20"/>
      <c r="I599" s="20"/>
      <c r="J599" s="20"/>
      <c r="K599" s="20"/>
      <c r="L599" s="20"/>
      <c r="M599" s="20"/>
    </row>
    <row r="600" spans="1:13" ht="12.75">
      <c r="A600" s="20"/>
      <c r="B600" s="20"/>
      <c r="C600" s="18"/>
      <c r="D600" s="20"/>
      <c r="E600" s="20"/>
      <c r="F600" s="20"/>
      <c r="G600" s="20"/>
      <c r="H600" s="20"/>
      <c r="I600" s="20"/>
      <c r="J600" s="20"/>
      <c r="K600" s="20"/>
      <c r="L600" s="20"/>
      <c r="M600" s="20"/>
    </row>
    <row r="601" spans="1:13" ht="12.75">
      <c r="A601" s="20"/>
      <c r="B601" s="20"/>
      <c r="C601" s="18"/>
      <c r="D601" s="20"/>
      <c r="E601" s="20"/>
      <c r="F601" s="20"/>
      <c r="G601" s="20"/>
      <c r="H601" s="20"/>
      <c r="I601" s="20"/>
      <c r="J601" s="20"/>
      <c r="K601" s="20"/>
      <c r="L601" s="20"/>
      <c r="M601" s="20"/>
    </row>
    <row r="602" spans="1:13" ht="12.75">
      <c r="A602" s="20"/>
      <c r="B602" s="20"/>
      <c r="C602" s="18"/>
      <c r="D602" s="20"/>
      <c r="E602" s="20"/>
      <c r="F602" s="20"/>
      <c r="G602" s="20"/>
      <c r="H602" s="20"/>
      <c r="I602" s="20"/>
      <c r="J602" s="20"/>
      <c r="K602" s="20"/>
      <c r="L602" s="20"/>
      <c r="M602" s="20"/>
    </row>
    <row r="603" spans="1:13" ht="12.75">
      <c r="A603" s="20"/>
      <c r="B603" s="20"/>
      <c r="C603" s="18"/>
      <c r="D603" s="20"/>
      <c r="E603" s="20"/>
      <c r="F603" s="20"/>
      <c r="G603" s="20"/>
      <c r="H603" s="20"/>
      <c r="I603" s="20"/>
      <c r="J603" s="20"/>
      <c r="K603" s="20"/>
      <c r="L603" s="20"/>
      <c r="M603" s="20"/>
    </row>
    <row r="604" spans="1:13" ht="12.75">
      <c r="A604" s="20"/>
      <c r="B604" s="20"/>
      <c r="C604" s="18"/>
      <c r="D604" s="20"/>
      <c r="E604" s="20"/>
      <c r="F604" s="20"/>
      <c r="G604" s="20"/>
      <c r="H604" s="20"/>
      <c r="I604" s="20"/>
      <c r="J604" s="20"/>
      <c r="K604" s="20"/>
      <c r="L604" s="20"/>
      <c r="M604" s="20"/>
    </row>
    <row r="605" spans="1:13" ht="12.75">
      <c r="A605" s="20"/>
      <c r="B605" s="20"/>
      <c r="C605" s="18"/>
      <c r="D605" s="20"/>
      <c r="E605" s="20"/>
      <c r="F605" s="20"/>
      <c r="G605" s="20"/>
      <c r="H605" s="20"/>
      <c r="I605" s="20"/>
      <c r="J605" s="20"/>
      <c r="K605" s="20"/>
      <c r="L605" s="20"/>
      <c r="M605" s="20"/>
    </row>
    <row r="606" spans="1:13" ht="12.75">
      <c r="A606" s="20"/>
      <c r="B606" s="20"/>
      <c r="C606" s="18"/>
      <c r="D606" s="20"/>
      <c r="E606" s="20"/>
      <c r="F606" s="20"/>
      <c r="G606" s="20"/>
      <c r="H606" s="20"/>
      <c r="I606" s="20"/>
      <c r="J606" s="20"/>
      <c r="K606" s="20"/>
      <c r="L606" s="20"/>
      <c r="M606" s="20"/>
    </row>
    <row r="607" spans="1:13" ht="12.75">
      <c r="A607" s="20"/>
      <c r="B607" s="20"/>
      <c r="C607" s="18"/>
      <c r="D607" s="20"/>
      <c r="E607" s="20"/>
      <c r="F607" s="20"/>
      <c r="G607" s="20"/>
      <c r="H607" s="20"/>
      <c r="I607" s="20"/>
      <c r="J607" s="20"/>
      <c r="K607" s="20"/>
      <c r="L607" s="20"/>
      <c r="M607" s="20"/>
    </row>
    <row r="608" spans="1:13" ht="12.75">
      <c r="A608" s="20"/>
      <c r="B608" s="20"/>
      <c r="C608" s="18"/>
      <c r="D608" s="20"/>
      <c r="E608" s="20"/>
      <c r="F608" s="20"/>
      <c r="G608" s="20"/>
      <c r="H608" s="20"/>
      <c r="I608" s="20"/>
      <c r="J608" s="20"/>
      <c r="K608" s="20"/>
      <c r="L608" s="20"/>
      <c r="M608" s="20"/>
    </row>
    <row r="609" spans="1:13" ht="12.75">
      <c r="A609" s="20"/>
      <c r="B609" s="20"/>
      <c r="C609" s="18"/>
      <c r="D609" s="20"/>
      <c r="E609" s="20"/>
      <c r="F609" s="20"/>
      <c r="G609" s="20"/>
      <c r="H609" s="20"/>
      <c r="I609" s="20"/>
      <c r="J609" s="20"/>
      <c r="K609" s="20"/>
      <c r="L609" s="20"/>
      <c r="M609" s="20"/>
    </row>
    <row r="610" spans="1:13" ht="12.75">
      <c r="A610" s="20"/>
      <c r="B610" s="20"/>
      <c r="C610" s="18"/>
      <c r="D610" s="20"/>
      <c r="E610" s="20"/>
      <c r="F610" s="20"/>
      <c r="G610" s="20"/>
      <c r="H610" s="20"/>
      <c r="I610" s="20"/>
      <c r="J610" s="20"/>
      <c r="K610" s="20"/>
      <c r="L610" s="20"/>
      <c r="M610" s="20"/>
    </row>
    <row r="611" spans="1:13" ht="12.75">
      <c r="A611" s="20"/>
      <c r="B611" s="20"/>
      <c r="C611" s="18"/>
      <c r="D611" s="20"/>
      <c r="E611" s="20"/>
      <c r="F611" s="20"/>
      <c r="G611" s="20"/>
      <c r="H611" s="20"/>
      <c r="I611" s="20"/>
      <c r="J611" s="20"/>
      <c r="K611" s="20"/>
      <c r="L611" s="20"/>
      <c r="M611" s="20"/>
    </row>
    <row r="612" spans="1:13" ht="12.75">
      <c r="A612" s="20"/>
      <c r="B612" s="20"/>
      <c r="C612" s="18"/>
      <c r="D612" s="20"/>
      <c r="E612" s="20"/>
      <c r="F612" s="20"/>
      <c r="G612" s="20"/>
      <c r="H612" s="20"/>
      <c r="I612" s="20"/>
      <c r="J612" s="20"/>
      <c r="K612" s="20"/>
      <c r="L612" s="20"/>
      <c r="M612" s="20"/>
    </row>
    <row r="613" spans="1:13" ht="12.75">
      <c r="A613" s="20"/>
      <c r="B613" s="20"/>
      <c r="C613" s="18"/>
      <c r="D613" s="20"/>
      <c r="E613" s="20"/>
      <c r="F613" s="20"/>
      <c r="G613" s="20"/>
      <c r="H613" s="20"/>
      <c r="I613" s="20"/>
      <c r="J613" s="20"/>
      <c r="K613" s="20"/>
      <c r="L613" s="20"/>
      <c r="M613" s="20"/>
    </row>
    <row r="614" spans="1:13" ht="12.75">
      <c r="A614" s="20"/>
      <c r="B614" s="20"/>
      <c r="C614" s="18"/>
      <c r="D614" s="20"/>
      <c r="E614" s="20"/>
      <c r="F614" s="20"/>
      <c r="G614" s="20"/>
      <c r="H614" s="20"/>
      <c r="I614" s="20"/>
      <c r="J614" s="20"/>
      <c r="K614" s="20"/>
      <c r="L614" s="20"/>
      <c r="M614" s="20"/>
    </row>
    <row r="615" spans="1:13" ht="12.75">
      <c r="A615" s="20"/>
      <c r="B615" s="20"/>
      <c r="C615" s="18"/>
      <c r="D615" s="20"/>
      <c r="E615" s="20"/>
      <c r="F615" s="20"/>
      <c r="G615" s="20"/>
      <c r="H615" s="20"/>
      <c r="I615" s="20"/>
      <c r="J615" s="20"/>
      <c r="K615" s="20"/>
      <c r="L615" s="20"/>
      <c r="M615" s="20"/>
    </row>
    <row r="616" spans="1:13" ht="12.75">
      <c r="A616" s="20"/>
      <c r="B616" s="20"/>
      <c r="C616" s="18"/>
      <c r="D616" s="20"/>
      <c r="E616" s="20"/>
      <c r="F616" s="20"/>
      <c r="G616" s="20"/>
      <c r="H616" s="20"/>
      <c r="I616" s="20"/>
      <c r="J616" s="20"/>
      <c r="K616" s="20"/>
      <c r="L616" s="20"/>
      <c r="M616" s="20"/>
    </row>
    <row r="617" spans="1:13" ht="12.75">
      <c r="A617" s="20"/>
      <c r="B617" s="20"/>
      <c r="C617" s="18"/>
      <c r="D617" s="20"/>
      <c r="E617" s="20"/>
      <c r="F617" s="20"/>
      <c r="G617" s="20"/>
      <c r="H617" s="20"/>
      <c r="I617" s="20"/>
      <c r="J617" s="20"/>
      <c r="K617" s="20"/>
      <c r="L617" s="20"/>
      <c r="M617" s="20"/>
    </row>
    <row r="618" spans="1:13" ht="12.75">
      <c r="A618" s="20"/>
      <c r="B618" s="20"/>
      <c r="C618" s="18"/>
      <c r="D618" s="20"/>
      <c r="E618" s="20"/>
      <c r="F618" s="20"/>
      <c r="G618" s="20"/>
      <c r="H618" s="20"/>
      <c r="I618" s="20"/>
      <c r="J618" s="20"/>
      <c r="K618" s="20"/>
      <c r="L618" s="20"/>
      <c r="M618" s="20"/>
    </row>
    <row r="619" spans="1:13" ht="12.75">
      <c r="A619" s="20"/>
      <c r="B619" s="20"/>
      <c r="C619" s="18"/>
      <c r="D619" s="20"/>
      <c r="E619" s="20"/>
      <c r="F619" s="20"/>
      <c r="G619" s="20"/>
      <c r="H619" s="20"/>
      <c r="I619" s="20"/>
      <c r="J619" s="20"/>
      <c r="K619" s="20"/>
      <c r="L619" s="20"/>
      <c r="M619" s="20"/>
    </row>
    <row r="620" spans="1:13" ht="12.75">
      <c r="A620" s="20"/>
      <c r="B620" s="20"/>
      <c r="C620" s="18"/>
      <c r="D620" s="20"/>
      <c r="E620" s="20"/>
      <c r="F620" s="20"/>
      <c r="G620" s="20"/>
      <c r="H620" s="20"/>
      <c r="I620" s="20"/>
      <c r="J620" s="20"/>
      <c r="K620" s="20"/>
      <c r="L620" s="20"/>
      <c r="M620" s="20"/>
    </row>
    <row r="621" spans="1:13" ht="12.75">
      <c r="A621" s="20"/>
      <c r="B621" s="20"/>
      <c r="C621" s="18"/>
      <c r="D621" s="20"/>
      <c r="E621" s="20"/>
      <c r="F621" s="20"/>
      <c r="G621" s="20"/>
      <c r="H621" s="20"/>
      <c r="I621" s="20"/>
      <c r="J621" s="20"/>
      <c r="K621" s="20"/>
      <c r="L621" s="20"/>
      <c r="M621" s="20"/>
    </row>
    <row r="622" spans="1:13" ht="12.75">
      <c r="A622" s="20"/>
      <c r="B622" s="20"/>
      <c r="C622" s="18"/>
      <c r="D622" s="20"/>
      <c r="E622" s="20"/>
      <c r="F622" s="20"/>
      <c r="G622" s="20"/>
      <c r="H622" s="20"/>
      <c r="I622" s="20"/>
      <c r="J622" s="20"/>
      <c r="K622" s="20"/>
      <c r="L622" s="20"/>
      <c r="M622" s="20"/>
    </row>
    <row r="623" spans="1:13" ht="12.75">
      <c r="A623" s="20"/>
      <c r="B623" s="20"/>
      <c r="C623" s="18"/>
      <c r="D623" s="20"/>
      <c r="E623" s="20"/>
      <c r="F623" s="20"/>
      <c r="G623" s="20"/>
      <c r="H623" s="20"/>
      <c r="I623" s="20"/>
      <c r="J623" s="20"/>
      <c r="K623" s="20"/>
      <c r="L623" s="20"/>
      <c r="M623" s="20"/>
    </row>
    <row r="624" spans="1:13" ht="12.75">
      <c r="A624" s="20"/>
      <c r="B624" s="20"/>
      <c r="C624" s="18"/>
      <c r="D624" s="20"/>
      <c r="E624" s="20"/>
      <c r="F624" s="20"/>
      <c r="G624" s="20"/>
      <c r="H624" s="20"/>
      <c r="I624" s="20"/>
      <c r="J624" s="20"/>
      <c r="K624" s="20"/>
      <c r="L624" s="20"/>
      <c r="M624" s="20"/>
    </row>
    <row r="625" spans="1:13" ht="12.75">
      <c r="A625" s="20"/>
      <c r="B625" s="20"/>
      <c r="C625" s="18"/>
      <c r="D625" s="20"/>
      <c r="E625" s="20"/>
      <c r="F625" s="20"/>
      <c r="G625" s="20"/>
      <c r="H625" s="20"/>
      <c r="I625" s="20"/>
      <c r="J625" s="20"/>
      <c r="K625" s="20"/>
      <c r="L625" s="20"/>
      <c r="M625" s="20"/>
    </row>
    <row r="626" spans="1:13" ht="12.75">
      <c r="A626" s="20"/>
      <c r="B626" s="20"/>
      <c r="C626" s="18"/>
      <c r="D626" s="20"/>
      <c r="E626" s="20"/>
      <c r="F626" s="20"/>
      <c r="G626" s="20"/>
      <c r="H626" s="20"/>
      <c r="I626" s="20"/>
      <c r="J626" s="20"/>
      <c r="K626" s="20"/>
      <c r="L626" s="20"/>
      <c r="M626" s="20"/>
    </row>
    <row r="627" spans="1:13" ht="12.75">
      <c r="A627" s="20"/>
      <c r="B627" s="20"/>
      <c r="C627" s="18"/>
      <c r="D627" s="20"/>
      <c r="E627" s="20"/>
      <c r="F627" s="20"/>
      <c r="G627" s="20"/>
      <c r="H627" s="20"/>
      <c r="I627" s="20"/>
      <c r="J627" s="20"/>
      <c r="K627" s="20"/>
      <c r="L627" s="20"/>
      <c r="M627" s="20"/>
    </row>
    <row r="628" spans="1:13" ht="12.75">
      <c r="A628" s="20"/>
      <c r="B628" s="20"/>
      <c r="C628" s="18"/>
      <c r="D628" s="20"/>
      <c r="E628" s="20"/>
      <c r="F628" s="20"/>
      <c r="G628" s="20"/>
      <c r="H628" s="20"/>
      <c r="I628" s="20"/>
      <c r="J628" s="20"/>
      <c r="K628" s="20"/>
      <c r="L628" s="20"/>
      <c r="M628" s="20"/>
    </row>
    <row r="629" spans="1:13" ht="12.75">
      <c r="A629" s="20"/>
      <c r="B629" s="20"/>
      <c r="C629" s="18"/>
      <c r="D629" s="20"/>
      <c r="E629" s="20"/>
      <c r="F629" s="20"/>
      <c r="G629" s="20"/>
      <c r="H629" s="20"/>
      <c r="I629" s="20"/>
      <c r="J629" s="20"/>
      <c r="K629" s="20"/>
      <c r="L629" s="20"/>
      <c r="M629" s="20"/>
    </row>
    <row r="630" spans="1:13" ht="12.75">
      <c r="A630" s="20"/>
      <c r="B630" s="20"/>
      <c r="C630" s="18"/>
      <c r="D630" s="20"/>
      <c r="E630" s="20"/>
      <c r="F630" s="20"/>
      <c r="G630" s="20"/>
      <c r="H630" s="20"/>
      <c r="I630" s="20"/>
      <c r="J630" s="20"/>
      <c r="K630" s="20"/>
      <c r="L630" s="20"/>
      <c r="M630" s="20"/>
    </row>
    <row r="631" spans="1:13" ht="12.75">
      <c r="A631" s="20"/>
      <c r="B631" s="20"/>
      <c r="C631" s="18"/>
      <c r="D631" s="20"/>
      <c r="E631" s="20"/>
      <c r="F631" s="20"/>
      <c r="G631" s="20"/>
      <c r="H631" s="20"/>
      <c r="I631" s="20"/>
      <c r="J631" s="20"/>
      <c r="K631" s="20"/>
      <c r="L631" s="20"/>
      <c r="M631" s="20"/>
    </row>
    <row r="632" spans="1:13" ht="12.75">
      <c r="A632" s="20"/>
      <c r="B632" s="20"/>
      <c r="C632" s="18"/>
      <c r="D632" s="20"/>
      <c r="E632" s="20"/>
      <c r="F632" s="20"/>
      <c r="G632" s="20"/>
      <c r="H632" s="20"/>
      <c r="I632" s="20"/>
      <c r="J632" s="20"/>
      <c r="K632" s="20"/>
      <c r="L632" s="20"/>
      <c r="M632" s="20"/>
    </row>
    <row r="633" spans="1:13" ht="12.75">
      <c r="A633" s="20"/>
      <c r="B633" s="20"/>
      <c r="C633" s="18"/>
      <c r="D633" s="20"/>
      <c r="E633" s="20"/>
      <c r="F633" s="20"/>
      <c r="G633" s="20"/>
      <c r="H633" s="20"/>
      <c r="I633" s="20"/>
      <c r="J633" s="20"/>
      <c r="K633" s="20"/>
      <c r="L633" s="20"/>
      <c r="M633" s="20"/>
    </row>
    <row r="634" spans="1:13" ht="12.75">
      <c r="A634" s="20"/>
      <c r="B634" s="20"/>
      <c r="C634" s="18"/>
      <c r="D634" s="20"/>
      <c r="E634" s="20"/>
      <c r="F634" s="20"/>
      <c r="G634" s="20"/>
      <c r="H634" s="20"/>
      <c r="I634" s="20"/>
      <c r="J634" s="20"/>
      <c r="K634" s="20"/>
      <c r="L634" s="20"/>
      <c r="M634" s="20"/>
    </row>
    <row r="635" spans="1:13" ht="12.75">
      <c r="A635" s="20"/>
      <c r="B635" s="20"/>
      <c r="C635" s="18"/>
      <c r="D635" s="20"/>
      <c r="E635" s="20"/>
      <c r="F635" s="20"/>
      <c r="G635" s="20"/>
      <c r="H635" s="20"/>
      <c r="I635" s="20"/>
      <c r="J635" s="20"/>
      <c r="K635" s="20"/>
      <c r="L635" s="20"/>
      <c r="M635" s="20"/>
    </row>
    <row r="636" spans="1:13" ht="12.75">
      <c r="A636" s="20"/>
      <c r="B636" s="20"/>
      <c r="C636" s="18"/>
      <c r="D636" s="20"/>
      <c r="E636" s="20"/>
      <c r="F636" s="20"/>
      <c r="G636" s="20"/>
      <c r="H636" s="20"/>
      <c r="I636" s="20"/>
      <c r="J636" s="20"/>
      <c r="K636" s="20"/>
      <c r="L636" s="20"/>
      <c r="M636" s="20"/>
    </row>
    <row r="637" spans="1:13" ht="12.75">
      <c r="A637" s="20"/>
      <c r="B637" s="20"/>
      <c r="C637" s="18"/>
      <c r="D637" s="20"/>
      <c r="E637" s="20"/>
      <c r="F637" s="20"/>
      <c r="G637" s="20"/>
      <c r="H637" s="20"/>
      <c r="I637" s="20"/>
      <c r="J637" s="20"/>
      <c r="K637" s="20"/>
      <c r="L637" s="20"/>
      <c r="M637" s="20"/>
    </row>
    <row r="638" spans="1:13" ht="12.75">
      <c r="A638" s="20"/>
      <c r="B638" s="20"/>
      <c r="C638" s="18"/>
      <c r="D638" s="20"/>
      <c r="E638" s="20"/>
      <c r="F638" s="20"/>
      <c r="G638" s="20"/>
      <c r="H638" s="20"/>
      <c r="I638" s="20"/>
      <c r="J638" s="20"/>
      <c r="K638" s="20"/>
      <c r="L638" s="20"/>
      <c r="M638" s="20"/>
    </row>
    <row r="639" spans="1:13" ht="12.75">
      <c r="A639" s="20"/>
      <c r="B639" s="20"/>
      <c r="C639" s="18"/>
      <c r="D639" s="20"/>
      <c r="E639" s="20"/>
      <c r="F639" s="20"/>
      <c r="G639" s="20"/>
      <c r="H639" s="20"/>
      <c r="I639" s="20"/>
      <c r="J639" s="20"/>
      <c r="K639" s="20"/>
      <c r="L639" s="20"/>
      <c r="M639" s="20"/>
    </row>
    <row r="640" spans="1:13" ht="12.75">
      <c r="A640" s="20"/>
      <c r="B640" s="20"/>
      <c r="C640" s="18"/>
      <c r="D640" s="20"/>
      <c r="E640" s="20"/>
      <c r="F640" s="20"/>
      <c r="G640" s="20"/>
      <c r="H640" s="20"/>
      <c r="I640" s="20"/>
      <c r="J640" s="20"/>
      <c r="K640" s="20"/>
      <c r="L640" s="20"/>
      <c r="M640" s="20"/>
    </row>
    <row r="641" spans="1:13" ht="12.75">
      <c r="A641" s="20"/>
      <c r="B641" s="20"/>
      <c r="C641" s="18"/>
      <c r="D641" s="20"/>
      <c r="E641" s="20"/>
      <c r="F641" s="20"/>
      <c r="G641" s="20"/>
      <c r="H641" s="20"/>
      <c r="I641" s="20"/>
      <c r="J641" s="20"/>
      <c r="K641" s="20"/>
      <c r="L641" s="20"/>
      <c r="M641" s="20"/>
    </row>
    <row r="642" spans="1:13" ht="12.75">
      <c r="A642" s="20"/>
      <c r="B642" s="20"/>
      <c r="C642" s="18"/>
      <c r="D642" s="20"/>
      <c r="E642" s="20"/>
      <c r="F642" s="20"/>
      <c r="G642" s="20"/>
      <c r="H642" s="20"/>
      <c r="I642" s="20"/>
      <c r="J642" s="20"/>
      <c r="K642" s="20"/>
      <c r="L642" s="20"/>
      <c r="M642" s="20"/>
    </row>
    <row r="643" spans="1:13" ht="12.75">
      <c r="A643" s="20"/>
      <c r="B643" s="20"/>
      <c r="C643" s="18"/>
      <c r="D643" s="20"/>
      <c r="E643" s="20"/>
      <c r="F643" s="20"/>
      <c r="G643" s="20"/>
      <c r="H643" s="20"/>
      <c r="I643" s="20"/>
      <c r="J643" s="20"/>
      <c r="K643" s="20"/>
      <c r="L643" s="20"/>
      <c r="M643" s="20"/>
    </row>
    <row r="644" spans="1:13" ht="12.75">
      <c r="A644" s="20"/>
      <c r="B644" s="20"/>
      <c r="C644" s="18"/>
      <c r="D644" s="20"/>
      <c r="E644" s="20"/>
      <c r="F644" s="20"/>
      <c r="G644" s="20"/>
      <c r="H644" s="20"/>
      <c r="I644" s="20"/>
      <c r="J644" s="20"/>
      <c r="K644" s="20"/>
      <c r="L644" s="20"/>
      <c r="M644" s="20"/>
    </row>
    <row r="645" spans="1:13" ht="12.75">
      <c r="A645" s="20"/>
      <c r="B645" s="20"/>
      <c r="C645" s="18"/>
      <c r="D645" s="20"/>
      <c r="E645" s="20"/>
      <c r="F645" s="20"/>
      <c r="G645" s="20"/>
      <c r="H645" s="20"/>
      <c r="I645" s="20"/>
      <c r="J645" s="20"/>
      <c r="K645" s="20"/>
      <c r="L645" s="20"/>
      <c r="M645" s="20"/>
    </row>
    <row r="646" spans="1:13" ht="12.75">
      <c r="A646" s="20"/>
      <c r="B646" s="20"/>
      <c r="C646" s="18"/>
      <c r="D646" s="20"/>
      <c r="E646" s="20"/>
      <c r="F646" s="20"/>
      <c r="G646" s="20"/>
      <c r="H646" s="20"/>
      <c r="I646" s="20"/>
      <c r="J646" s="20"/>
      <c r="K646" s="20"/>
      <c r="L646" s="20"/>
      <c r="M646" s="20"/>
    </row>
    <row r="647" spans="1:13" ht="12.75">
      <c r="A647" s="20"/>
      <c r="B647" s="20"/>
      <c r="C647" s="18"/>
      <c r="D647" s="20"/>
      <c r="E647" s="20"/>
      <c r="F647" s="20"/>
      <c r="G647" s="20"/>
      <c r="H647" s="20"/>
      <c r="I647" s="20"/>
      <c r="J647" s="20"/>
      <c r="K647" s="20"/>
      <c r="L647" s="20"/>
      <c r="M647" s="20"/>
    </row>
    <row r="648" spans="1:13" ht="12.75">
      <c r="A648" s="20"/>
      <c r="B648" s="20"/>
      <c r="C648" s="18"/>
      <c r="D648" s="20"/>
      <c r="E648" s="20"/>
      <c r="F648" s="20"/>
      <c r="G648" s="20"/>
      <c r="H648" s="20"/>
      <c r="I648" s="20"/>
      <c r="J648" s="20"/>
      <c r="K648" s="20"/>
      <c r="L648" s="20"/>
      <c r="M648" s="20"/>
    </row>
    <row r="649" spans="1:13" ht="12.75">
      <c r="A649" s="20"/>
      <c r="B649" s="20"/>
      <c r="C649" s="18"/>
      <c r="D649" s="20"/>
      <c r="E649" s="20"/>
      <c r="F649" s="20"/>
      <c r="G649" s="20"/>
      <c r="H649" s="20"/>
      <c r="I649" s="20"/>
      <c r="J649" s="20"/>
      <c r="K649" s="20"/>
      <c r="L649" s="20"/>
      <c r="M649" s="20"/>
    </row>
    <row r="650" spans="1:13" ht="12.75">
      <c r="A650" s="20"/>
      <c r="B650" s="20"/>
      <c r="C650" s="18"/>
      <c r="D650" s="20"/>
      <c r="E650" s="20"/>
      <c r="F650" s="20"/>
      <c r="G650" s="20"/>
      <c r="H650" s="20"/>
      <c r="I650" s="20"/>
      <c r="J650" s="20"/>
      <c r="K650" s="20"/>
      <c r="L650" s="20"/>
      <c r="M650" s="20"/>
    </row>
    <row r="651" spans="1:13" ht="12.75">
      <c r="A651" s="20"/>
      <c r="B651" s="20"/>
      <c r="C651" s="18"/>
      <c r="D651" s="20"/>
      <c r="E651" s="20"/>
      <c r="F651" s="20"/>
      <c r="G651" s="20"/>
      <c r="H651" s="20"/>
      <c r="I651" s="20"/>
      <c r="J651" s="20"/>
      <c r="K651" s="20"/>
      <c r="L651" s="20"/>
      <c r="M651" s="20"/>
    </row>
    <row r="652" spans="1:13" ht="12.75">
      <c r="A652" s="20"/>
      <c r="B652" s="20"/>
      <c r="C652" s="18"/>
      <c r="D652" s="20"/>
      <c r="E652" s="20"/>
      <c r="F652" s="20"/>
      <c r="G652" s="20"/>
      <c r="H652" s="20"/>
      <c r="I652" s="20"/>
      <c r="J652" s="20"/>
      <c r="K652" s="20"/>
      <c r="L652" s="20"/>
      <c r="M652" s="20"/>
    </row>
    <row r="653" spans="1:13" ht="12.75">
      <c r="A653" s="20"/>
      <c r="B653" s="20"/>
      <c r="C653" s="18"/>
      <c r="D653" s="20"/>
      <c r="E653" s="20"/>
      <c r="F653" s="20"/>
      <c r="G653" s="20"/>
      <c r="H653" s="20"/>
      <c r="I653" s="20"/>
      <c r="J653" s="20"/>
      <c r="K653" s="20"/>
      <c r="L653" s="20"/>
      <c r="M653" s="20"/>
    </row>
    <row r="654" spans="1:13" ht="12.75">
      <c r="A654" s="20"/>
      <c r="B654" s="20"/>
      <c r="C654" s="18"/>
      <c r="D654" s="20"/>
      <c r="E654" s="20"/>
      <c r="F654" s="20"/>
      <c r="G654" s="20"/>
      <c r="H654" s="20"/>
      <c r="I654" s="20"/>
      <c r="J654" s="20"/>
      <c r="K654" s="20"/>
      <c r="L654" s="20"/>
      <c r="M654" s="20"/>
    </row>
    <row r="655" spans="1:13" ht="12.75">
      <c r="A655" s="20"/>
      <c r="B655" s="20"/>
      <c r="C655" s="18"/>
      <c r="D655" s="20"/>
      <c r="E655" s="20"/>
      <c r="F655" s="20"/>
      <c r="G655" s="20"/>
      <c r="H655" s="20"/>
      <c r="I655" s="20"/>
      <c r="J655" s="20"/>
      <c r="K655" s="20"/>
      <c r="L655" s="20"/>
      <c r="M655" s="20"/>
    </row>
    <row r="656" spans="1:13" ht="12.75">
      <c r="A656" s="20"/>
      <c r="B656" s="20"/>
      <c r="C656" s="18"/>
      <c r="D656" s="20"/>
      <c r="E656" s="20"/>
      <c r="F656" s="20"/>
      <c r="G656" s="20"/>
      <c r="H656" s="20"/>
      <c r="I656" s="20"/>
      <c r="J656" s="20"/>
      <c r="K656" s="20"/>
      <c r="L656" s="20"/>
      <c r="M656" s="20"/>
    </row>
    <row r="657" spans="1:13" ht="12.75">
      <c r="A657" s="20"/>
      <c r="B657" s="20"/>
      <c r="C657" s="18"/>
      <c r="D657" s="20"/>
      <c r="E657" s="20"/>
      <c r="F657" s="20"/>
      <c r="G657" s="20"/>
      <c r="H657" s="20"/>
      <c r="I657" s="20"/>
      <c r="J657" s="20"/>
      <c r="K657" s="20"/>
      <c r="L657" s="20"/>
      <c r="M657" s="20"/>
    </row>
    <row r="658" spans="1:13" ht="12.75">
      <c r="A658" s="20"/>
      <c r="B658" s="20"/>
      <c r="C658" s="18"/>
      <c r="D658" s="20"/>
      <c r="E658" s="20"/>
      <c r="F658" s="20"/>
      <c r="G658" s="20"/>
      <c r="H658" s="20"/>
      <c r="I658" s="20"/>
      <c r="J658" s="20"/>
      <c r="K658" s="20"/>
      <c r="L658" s="20"/>
      <c r="M658" s="20"/>
    </row>
    <row r="659" spans="1:13" ht="12.75">
      <c r="A659" s="20"/>
      <c r="B659" s="20"/>
      <c r="C659" s="18"/>
      <c r="D659" s="20"/>
      <c r="E659" s="20"/>
      <c r="F659" s="20"/>
      <c r="G659" s="20"/>
      <c r="H659" s="20"/>
      <c r="I659" s="20"/>
      <c r="J659" s="20"/>
      <c r="K659" s="20"/>
      <c r="L659" s="20"/>
      <c r="M659" s="20"/>
    </row>
    <row r="660" spans="1:13" ht="12.75">
      <c r="A660" s="20"/>
      <c r="B660" s="20"/>
      <c r="C660" s="18"/>
      <c r="D660" s="20"/>
      <c r="E660" s="20"/>
      <c r="F660" s="20"/>
      <c r="G660" s="20"/>
      <c r="H660" s="20"/>
      <c r="I660" s="20"/>
      <c r="J660" s="20"/>
      <c r="K660" s="20"/>
      <c r="L660" s="20"/>
      <c r="M660" s="20"/>
    </row>
    <row r="661" spans="1:13" ht="12.75">
      <c r="A661" s="20"/>
      <c r="B661" s="20"/>
      <c r="C661" s="18"/>
      <c r="D661" s="20"/>
      <c r="E661" s="20"/>
      <c r="F661" s="20"/>
      <c r="G661" s="20"/>
      <c r="H661" s="20"/>
      <c r="I661" s="20"/>
      <c r="J661" s="20"/>
      <c r="K661" s="20"/>
      <c r="L661" s="20"/>
      <c r="M661" s="20"/>
    </row>
    <row r="662" spans="1:13" ht="12.75">
      <c r="A662" s="20"/>
      <c r="B662" s="20"/>
      <c r="C662" s="18"/>
      <c r="D662" s="20"/>
      <c r="E662" s="20"/>
      <c r="F662" s="20"/>
      <c r="G662" s="20"/>
      <c r="H662" s="20"/>
      <c r="I662" s="20"/>
      <c r="J662" s="20"/>
      <c r="K662" s="20"/>
      <c r="L662" s="20"/>
      <c r="M662" s="20"/>
    </row>
    <row r="663" spans="1:13" ht="12.75">
      <c r="A663" s="20"/>
      <c r="B663" s="20"/>
      <c r="C663" s="18"/>
      <c r="D663" s="20"/>
      <c r="E663" s="20"/>
      <c r="F663" s="20"/>
      <c r="G663" s="20"/>
      <c r="H663" s="20"/>
      <c r="I663" s="20"/>
      <c r="J663" s="20"/>
      <c r="K663" s="20"/>
      <c r="L663" s="20"/>
      <c r="M663" s="20"/>
    </row>
    <row r="664" spans="1:13" ht="12.75">
      <c r="A664" s="20"/>
      <c r="B664" s="20"/>
      <c r="C664" s="18"/>
      <c r="D664" s="20"/>
      <c r="E664" s="20"/>
      <c r="F664" s="20"/>
      <c r="G664" s="20"/>
      <c r="H664" s="20"/>
      <c r="I664" s="20"/>
      <c r="J664" s="20"/>
      <c r="K664" s="20"/>
      <c r="L664" s="20"/>
      <c r="M664" s="20"/>
    </row>
    <row r="665" spans="1:13" ht="12.75">
      <c r="A665" s="20"/>
      <c r="B665" s="20"/>
      <c r="C665" s="18"/>
      <c r="D665" s="20"/>
      <c r="E665" s="20"/>
      <c r="F665" s="20"/>
      <c r="G665" s="20"/>
      <c r="H665" s="20"/>
      <c r="I665" s="20"/>
      <c r="J665" s="20"/>
      <c r="K665" s="20"/>
      <c r="L665" s="20"/>
      <c r="M665" s="20"/>
    </row>
    <row r="666" spans="1:13" ht="12.75">
      <c r="A666" s="20"/>
      <c r="B666" s="20"/>
      <c r="C666" s="18"/>
      <c r="D666" s="20"/>
      <c r="E666" s="20"/>
      <c r="F666" s="20"/>
      <c r="G666" s="20"/>
      <c r="H666" s="20"/>
      <c r="I666" s="20"/>
      <c r="J666" s="20"/>
      <c r="K666" s="20"/>
      <c r="L666" s="20"/>
      <c r="M666" s="20"/>
    </row>
    <row r="667" spans="1:13" ht="12.75">
      <c r="A667" s="20"/>
      <c r="B667" s="20"/>
      <c r="C667" s="18"/>
      <c r="D667" s="20"/>
      <c r="E667" s="20"/>
      <c r="F667" s="20"/>
      <c r="G667" s="20"/>
      <c r="H667" s="20"/>
      <c r="I667" s="20"/>
      <c r="J667" s="20"/>
      <c r="K667" s="20"/>
      <c r="L667" s="20"/>
      <c r="M667" s="20"/>
    </row>
    <row r="668" spans="1:13" ht="12.75">
      <c r="A668" s="20"/>
      <c r="B668" s="20"/>
      <c r="C668" s="18"/>
      <c r="D668" s="20"/>
      <c r="E668" s="20"/>
      <c r="F668" s="20"/>
      <c r="G668" s="20"/>
      <c r="H668" s="20"/>
      <c r="I668" s="20"/>
      <c r="J668" s="20"/>
      <c r="K668" s="20"/>
      <c r="L668" s="20"/>
      <c r="M668" s="20"/>
    </row>
    <row r="669" spans="1:13" ht="12.75">
      <c r="A669" s="20"/>
      <c r="B669" s="20"/>
      <c r="C669" s="18"/>
      <c r="D669" s="20"/>
      <c r="E669" s="20"/>
      <c r="F669" s="20"/>
      <c r="G669" s="20"/>
      <c r="H669" s="20"/>
      <c r="I669" s="20"/>
      <c r="J669" s="20"/>
      <c r="K669" s="20"/>
      <c r="L669" s="20"/>
      <c r="M669" s="20"/>
    </row>
    <row r="670" spans="1:13" ht="12.75">
      <c r="A670" s="20"/>
      <c r="B670" s="20"/>
      <c r="C670" s="18"/>
      <c r="D670" s="20"/>
      <c r="E670" s="20"/>
      <c r="F670" s="20"/>
      <c r="G670" s="20"/>
      <c r="H670" s="20"/>
      <c r="I670" s="20"/>
      <c r="J670" s="20"/>
      <c r="K670" s="20"/>
      <c r="L670" s="20"/>
      <c r="M670" s="20"/>
    </row>
    <row r="671" spans="1:13" ht="12.75">
      <c r="A671" s="20"/>
      <c r="B671" s="20"/>
      <c r="C671" s="18"/>
      <c r="D671" s="20"/>
      <c r="E671" s="20"/>
      <c r="F671" s="20"/>
      <c r="G671" s="20"/>
      <c r="H671" s="20"/>
      <c r="I671" s="20"/>
      <c r="J671" s="20"/>
      <c r="K671" s="20"/>
      <c r="L671" s="20"/>
      <c r="M671" s="20"/>
    </row>
    <row r="672" spans="1:13" ht="12.75">
      <c r="A672" s="20"/>
      <c r="B672" s="20"/>
      <c r="C672" s="18"/>
      <c r="D672" s="20"/>
      <c r="E672" s="20"/>
      <c r="F672" s="20"/>
      <c r="G672" s="20"/>
      <c r="H672" s="20"/>
      <c r="I672" s="20"/>
      <c r="J672" s="20"/>
      <c r="K672" s="20"/>
      <c r="L672" s="20"/>
      <c r="M672" s="20"/>
    </row>
    <row r="673" spans="1:13" ht="12.75">
      <c r="A673" s="20"/>
      <c r="B673" s="20"/>
      <c r="C673" s="18"/>
      <c r="D673" s="20"/>
      <c r="E673" s="20"/>
      <c r="F673" s="20"/>
      <c r="G673" s="20"/>
      <c r="H673" s="20"/>
      <c r="I673" s="20"/>
      <c r="J673" s="20"/>
      <c r="K673" s="20"/>
      <c r="L673" s="20"/>
      <c r="M673" s="20"/>
    </row>
    <row r="674" spans="1:13" ht="12.75">
      <c r="A674" s="20"/>
      <c r="B674" s="20"/>
      <c r="C674" s="18"/>
      <c r="D674" s="20"/>
      <c r="E674" s="20"/>
      <c r="F674" s="20"/>
      <c r="G674" s="20"/>
      <c r="H674" s="20"/>
      <c r="I674" s="20"/>
      <c r="J674" s="20"/>
      <c r="K674" s="20"/>
      <c r="L674" s="20"/>
      <c r="M674" s="20"/>
    </row>
    <row r="675" spans="1:13" ht="12.75">
      <c r="A675" s="20"/>
      <c r="B675" s="20"/>
      <c r="C675" s="18"/>
      <c r="D675" s="20"/>
      <c r="E675" s="20"/>
      <c r="F675" s="20"/>
      <c r="G675" s="20"/>
      <c r="H675" s="20"/>
      <c r="I675" s="20"/>
      <c r="J675" s="20"/>
      <c r="K675" s="20"/>
      <c r="L675" s="20"/>
      <c r="M675" s="20"/>
    </row>
    <row r="676" spans="1:13" ht="12.75">
      <c r="A676" s="20"/>
      <c r="B676" s="20"/>
      <c r="C676" s="18"/>
      <c r="D676" s="20"/>
      <c r="E676" s="20"/>
      <c r="F676" s="20"/>
      <c r="G676" s="20"/>
      <c r="H676" s="20"/>
      <c r="I676" s="20"/>
      <c r="J676" s="20"/>
      <c r="K676" s="20"/>
      <c r="L676" s="20"/>
      <c r="M676" s="20"/>
    </row>
    <row r="677" spans="1:13" ht="12.75">
      <c r="A677" s="20"/>
      <c r="B677" s="20"/>
      <c r="C677" s="18"/>
      <c r="D677" s="20"/>
      <c r="E677" s="20"/>
      <c r="F677" s="20"/>
      <c r="G677" s="20"/>
      <c r="H677" s="20"/>
      <c r="I677" s="20"/>
      <c r="J677" s="20"/>
      <c r="K677" s="20"/>
      <c r="L677" s="20"/>
      <c r="M677" s="20"/>
    </row>
    <row r="678" spans="1:13" ht="12.75">
      <c r="A678" s="20"/>
      <c r="B678" s="20"/>
      <c r="C678" s="18"/>
      <c r="D678" s="20"/>
      <c r="E678" s="20"/>
      <c r="F678" s="20"/>
      <c r="G678" s="20"/>
      <c r="H678" s="20"/>
      <c r="I678" s="20"/>
      <c r="J678" s="20"/>
      <c r="K678" s="20"/>
      <c r="L678" s="20"/>
      <c r="M678" s="20"/>
    </row>
    <row r="679" spans="1:13" ht="12.75">
      <c r="A679" s="20"/>
      <c r="B679" s="20"/>
      <c r="C679" s="18"/>
      <c r="D679" s="20"/>
      <c r="E679" s="20"/>
      <c r="F679" s="20"/>
      <c r="G679" s="20"/>
      <c r="H679" s="20"/>
      <c r="I679" s="20"/>
      <c r="J679" s="20"/>
      <c r="K679" s="20"/>
      <c r="L679" s="20"/>
      <c r="M679" s="20"/>
    </row>
    <row r="680" spans="1:13" ht="12.75">
      <c r="A680" s="20"/>
      <c r="B680" s="20"/>
      <c r="C680" s="18"/>
      <c r="D680" s="20"/>
      <c r="E680" s="20"/>
      <c r="F680" s="20"/>
      <c r="G680" s="20"/>
      <c r="H680" s="20"/>
      <c r="I680" s="20"/>
      <c r="J680" s="20"/>
      <c r="K680" s="20"/>
      <c r="L680" s="20"/>
      <c r="M680" s="20"/>
    </row>
    <row r="681" spans="1:13" ht="12.75">
      <c r="A681" s="20"/>
      <c r="B681" s="20"/>
      <c r="C681" s="18"/>
      <c r="D681" s="20"/>
      <c r="E681" s="20"/>
      <c r="F681" s="20"/>
      <c r="G681" s="20"/>
      <c r="H681" s="20"/>
      <c r="I681" s="20"/>
      <c r="J681" s="20"/>
      <c r="K681" s="20"/>
      <c r="L681" s="20"/>
      <c r="M681" s="20"/>
    </row>
    <row r="682" spans="1:13" ht="12.75">
      <c r="A682" s="20"/>
      <c r="B682" s="20"/>
      <c r="C682" s="18"/>
      <c r="D682" s="20"/>
      <c r="E682" s="20"/>
      <c r="F682" s="20"/>
      <c r="G682" s="20"/>
      <c r="H682" s="20"/>
      <c r="I682" s="20"/>
      <c r="J682" s="20"/>
      <c r="K682" s="20"/>
      <c r="L682" s="20"/>
      <c r="M682" s="20"/>
    </row>
    <row r="683" spans="1:13" ht="12.75">
      <c r="A683" s="20"/>
      <c r="B683" s="20"/>
      <c r="C683" s="18"/>
      <c r="D683" s="20"/>
      <c r="E683" s="20"/>
      <c r="F683" s="20"/>
      <c r="G683" s="20"/>
      <c r="H683" s="20"/>
      <c r="I683" s="20"/>
      <c r="J683" s="20"/>
      <c r="K683" s="20"/>
      <c r="L683" s="20"/>
      <c r="M683" s="20"/>
    </row>
    <row r="684" spans="1:13" ht="12.75">
      <c r="A684" s="20"/>
      <c r="B684" s="20"/>
      <c r="C684" s="18"/>
      <c r="D684" s="20"/>
      <c r="E684" s="20"/>
      <c r="F684" s="20"/>
      <c r="G684" s="20"/>
      <c r="H684" s="20"/>
      <c r="I684" s="20"/>
      <c r="J684" s="20"/>
      <c r="K684" s="20"/>
      <c r="L684" s="20"/>
      <c r="M684" s="20"/>
    </row>
    <row r="685" spans="1:13" ht="12.75">
      <c r="A685" s="20"/>
      <c r="B685" s="20"/>
      <c r="C685" s="18"/>
      <c r="D685" s="20"/>
      <c r="E685" s="20"/>
      <c r="F685" s="20"/>
      <c r="G685" s="20"/>
      <c r="H685" s="20"/>
      <c r="I685" s="20"/>
      <c r="J685" s="20"/>
      <c r="K685" s="20"/>
      <c r="L685" s="20"/>
      <c r="M685" s="20"/>
    </row>
    <row r="686" spans="1:13" ht="12.75">
      <c r="A686" s="20"/>
      <c r="B686" s="20"/>
      <c r="C686" s="18"/>
      <c r="D686" s="20"/>
      <c r="E686" s="20"/>
      <c r="F686" s="20"/>
      <c r="G686" s="20"/>
      <c r="H686" s="20"/>
      <c r="I686" s="20"/>
      <c r="J686" s="20"/>
      <c r="K686" s="20"/>
      <c r="L686" s="20"/>
      <c r="M686" s="20"/>
    </row>
    <row r="687" spans="1:13" ht="12.75">
      <c r="A687" s="20"/>
      <c r="B687" s="20"/>
      <c r="C687" s="18"/>
      <c r="D687" s="20"/>
      <c r="E687" s="20"/>
      <c r="F687" s="20"/>
      <c r="G687" s="20"/>
      <c r="H687" s="20"/>
      <c r="I687" s="20"/>
      <c r="J687" s="20"/>
      <c r="K687" s="20"/>
      <c r="L687" s="20"/>
      <c r="M687" s="20"/>
    </row>
    <row r="688" spans="1:13" ht="12.75">
      <c r="A688" s="20"/>
      <c r="B688" s="20"/>
      <c r="C688" s="18"/>
      <c r="D688" s="20"/>
      <c r="E688" s="20"/>
      <c r="F688" s="20"/>
      <c r="G688" s="20"/>
      <c r="H688" s="20"/>
      <c r="I688" s="20"/>
      <c r="J688" s="20"/>
      <c r="K688" s="20"/>
      <c r="L688" s="20"/>
      <c r="M688" s="20"/>
    </row>
    <row r="689" spans="1:13" ht="12.75">
      <c r="A689" s="20"/>
      <c r="B689" s="20"/>
      <c r="C689" s="18"/>
      <c r="D689" s="20"/>
      <c r="E689" s="20"/>
      <c r="F689" s="20"/>
      <c r="G689" s="20"/>
      <c r="H689" s="20"/>
      <c r="I689" s="20"/>
      <c r="J689" s="20"/>
      <c r="K689" s="20"/>
      <c r="L689" s="20"/>
      <c r="M689" s="20"/>
    </row>
    <row r="690" spans="1:13" ht="12.75">
      <c r="A690" s="20"/>
      <c r="B690" s="20"/>
      <c r="C690" s="18"/>
      <c r="D690" s="20"/>
      <c r="E690" s="20"/>
      <c r="F690" s="20"/>
      <c r="G690" s="20"/>
      <c r="H690" s="20"/>
      <c r="I690" s="20"/>
      <c r="J690" s="20"/>
      <c r="K690" s="20"/>
      <c r="L690" s="20"/>
      <c r="M690" s="20"/>
    </row>
    <row r="691" spans="1:13" ht="12.75">
      <c r="A691" s="20"/>
      <c r="B691" s="20"/>
      <c r="C691" s="18"/>
      <c r="D691" s="20"/>
      <c r="E691" s="20"/>
      <c r="F691" s="20"/>
      <c r="G691" s="20"/>
      <c r="H691" s="20"/>
      <c r="I691" s="20"/>
      <c r="J691" s="20"/>
      <c r="K691" s="20"/>
      <c r="L691" s="20"/>
      <c r="M691" s="20"/>
    </row>
    <row r="692" spans="1:13" ht="12.75">
      <c r="A692" s="20"/>
      <c r="B692" s="20"/>
      <c r="C692" s="18"/>
      <c r="D692" s="20"/>
      <c r="E692" s="20"/>
      <c r="F692" s="20"/>
      <c r="G692" s="20"/>
      <c r="H692" s="20"/>
      <c r="I692" s="20"/>
      <c r="J692" s="20"/>
      <c r="K692" s="20"/>
      <c r="L692" s="20"/>
      <c r="M692" s="20"/>
    </row>
    <row r="693" spans="1:13" ht="12.75">
      <c r="A693" s="20"/>
      <c r="B693" s="20"/>
      <c r="C693" s="18"/>
      <c r="D693" s="20"/>
      <c r="E693" s="20"/>
      <c r="F693" s="20"/>
      <c r="G693" s="20"/>
      <c r="H693" s="20"/>
      <c r="I693" s="20"/>
      <c r="J693" s="20"/>
      <c r="K693" s="20"/>
      <c r="L693" s="20"/>
      <c r="M693" s="20"/>
    </row>
    <row r="694" spans="1:13" ht="12.75">
      <c r="A694" s="20"/>
      <c r="B694" s="20"/>
      <c r="C694" s="18"/>
      <c r="D694" s="20"/>
      <c r="E694" s="20"/>
      <c r="F694" s="20"/>
      <c r="G694" s="20"/>
      <c r="H694" s="20"/>
      <c r="I694" s="20"/>
      <c r="J694" s="20"/>
      <c r="K694" s="20"/>
      <c r="L694" s="20"/>
      <c r="M694" s="20"/>
    </row>
    <row r="695" spans="1:13" ht="12.75">
      <c r="A695" s="20"/>
      <c r="B695" s="20"/>
      <c r="C695" s="18"/>
      <c r="D695" s="20"/>
      <c r="E695" s="20"/>
      <c r="F695" s="20"/>
      <c r="G695" s="20"/>
      <c r="H695" s="20"/>
      <c r="I695" s="20"/>
      <c r="J695" s="20"/>
      <c r="K695" s="20"/>
      <c r="L695" s="20"/>
      <c r="M695" s="20"/>
    </row>
    <row r="696" spans="1:13" ht="12.75">
      <c r="A696" s="20"/>
      <c r="B696" s="20"/>
      <c r="C696" s="18"/>
      <c r="D696" s="20"/>
      <c r="E696" s="20"/>
      <c r="F696" s="20"/>
      <c r="G696" s="20"/>
      <c r="H696" s="20"/>
      <c r="I696" s="20"/>
      <c r="J696" s="20"/>
      <c r="K696" s="20"/>
      <c r="L696" s="20"/>
      <c r="M696" s="20"/>
    </row>
    <row r="697" spans="1:13" ht="12.75">
      <c r="A697" s="20"/>
      <c r="B697" s="20"/>
      <c r="C697" s="18"/>
      <c r="D697" s="20"/>
      <c r="E697" s="20"/>
      <c r="F697" s="20"/>
      <c r="G697" s="20"/>
      <c r="H697" s="20"/>
      <c r="I697" s="20"/>
      <c r="J697" s="20"/>
      <c r="K697" s="20"/>
      <c r="L697" s="20"/>
      <c r="M697" s="20"/>
    </row>
    <row r="698" spans="1:13" ht="12.75">
      <c r="A698" s="20"/>
      <c r="B698" s="20"/>
      <c r="C698" s="18"/>
      <c r="D698" s="20"/>
      <c r="E698" s="20"/>
      <c r="F698" s="20"/>
      <c r="G698" s="20"/>
      <c r="H698" s="20"/>
      <c r="I698" s="20"/>
      <c r="J698" s="20"/>
      <c r="K698" s="20"/>
      <c r="L698" s="20"/>
      <c r="M698" s="20"/>
    </row>
    <row r="699" spans="1:13" ht="12.75">
      <c r="A699" s="20"/>
      <c r="B699" s="20"/>
      <c r="C699" s="18"/>
      <c r="D699" s="20"/>
      <c r="E699" s="20"/>
      <c r="F699" s="20"/>
      <c r="G699" s="20"/>
      <c r="H699" s="20"/>
      <c r="I699" s="20"/>
      <c r="J699" s="20"/>
      <c r="K699" s="20"/>
      <c r="L699" s="20"/>
      <c r="M699" s="20"/>
    </row>
    <row r="700" spans="1:13" ht="12.75">
      <c r="A700" s="20"/>
      <c r="B700" s="20"/>
      <c r="C700" s="18"/>
      <c r="D700" s="20"/>
      <c r="E700" s="20"/>
      <c r="F700" s="20"/>
      <c r="G700" s="20"/>
      <c r="H700" s="20"/>
      <c r="I700" s="20"/>
      <c r="J700" s="20"/>
      <c r="K700" s="20"/>
      <c r="L700" s="20"/>
      <c r="M700" s="20"/>
    </row>
    <row r="701" spans="1:13" ht="12.75">
      <c r="A701" s="20"/>
      <c r="B701" s="20"/>
      <c r="C701" s="18"/>
      <c r="D701" s="20"/>
      <c r="E701" s="20"/>
      <c r="F701" s="20"/>
      <c r="G701" s="20"/>
      <c r="H701" s="20"/>
      <c r="I701" s="20"/>
      <c r="J701" s="20"/>
      <c r="K701" s="20"/>
      <c r="L701" s="20"/>
      <c r="M701" s="20"/>
    </row>
    <row r="702" spans="1:13" ht="12.75">
      <c r="A702" s="20"/>
      <c r="B702" s="20"/>
      <c r="C702" s="18"/>
      <c r="D702" s="20"/>
      <c r="E702" s="20"/>
      <c r="F702" s="20"/>
      <c r="G702" s="20"/>
      <c r="H702" s="20"/>
      <c r="I702" s="20"/>
      <c r="J702" s="20"/>
      <c r="K702" s="20"/>
      <c r="L702" s="20"/>
      <c r="M702" s="20"/>
    </row>
    <row r="703" spans="1:13" ht="12.75">
      <c r="A703" s="20"/>
      <c r="B703" s="20"/>
      <c r="C703" s="18"/>
      <c r="D703" s="20"/>
      <c r="E703" s="20"/>
      <c r="F703" s="20"/>
      <c r="G703" s="20"/>
      <c r="H703" s="20"/>
      <c r="I703" s="20"/>
      <c r="J703" s="20"/>
      <c r="K703" s="20"/>
      <c r="L703" s="20"/>
      <c r="M703" s="20"/>
    </row>
    <row r="704" spans="1:13" ht="12.75">
      <c r="A704" s="20"/>
      <c r="B704" s="20"/>
      <c r="C704" s="18"/>
      <c r="D704" s="20"/>
      <c r="E704" s="20"/>
      <c r="F704" s="20"/>
      <c r="G704" s="20"/>
      <c r="H704" s="20"/>
      <c r="I704" s="20"/>
      <c r="J704" s="20"/>
      <c r="K704" s="20"/>
      <c r="L704" s="20"/>
      <c r="M704" s="20"/>
    </row>
    <row r="705" spans="1:13" ht="12.75">
      <c r="A705" s="20"/>
      <c r="B705" s="20"/>
      <c r="C705" s="18"/>
      <c r="D705" s="20"/>
      <c r="E705" s="20"/>
      <c r="F705" s="20"/>
      <c r="G705" s="20"/>
      <c r="H705" s="20"/>
      <c r="I705" s="20"/>
      <c r="J705" s="20"/>
      <c r="K705" s="20"/>
      <c r="L705" s="20"/>
      <c r="M705" s="20"/>
    </row>
    <row r="706" spans="1:13" ht="12.75">
      <c r="A706" s="20"/>
      <c r="B706" s="20"/>
      <c r="C706" s="18"/>
      <c r="D706" s="20"/>
      <c r="E706" s="20"/>
      <c r="F706" s="20"/>
      <c r="G706" s="20"/>
      <c r="H706" s="20"/>
      <c r="I706" s="20"/>
      <c r="J706" s="20"/>
      <c r="K706" s="20"/>
      <c r="L706" s="20"/>
      <c r="M706" s="20"/>
    </row>
    <row r="707" spans="1:13" ht="12.75">
      <c r="A707" s="20"/>
      <c r="B707" s="20"/>
      <c r="C707" s="18"/>
      <c r="D707" s="20"/>
      <c r="E707" s="20"/>
      <c r="F707" s="20"/>
      <c r="G707" s="20"/>
      <c r="H707" s="20"/>
      <c r="I707" s="20"/>
      <c r="J707" s="20"/>
      <c r="K707" s="20"/>
      <c r="L707" s="20"/>
      <c r="M707" s="20"/>
    </row>
    <row r="708" spans="1:13" ht="12.75">
      <c r="A708" s="20"/>
      <c r="B708" s="20"/>
      <c r="C708" s="18"/>
      <c r="D708" s="20"/>
      <c r="E708" s="20"/>
      <c r="F708" s="20"/>
      <c r="G708" s="20"/>
      <c r="H708" s="20"/>
      <c r="I708" s="20"/>
      <c r="J708" s="20"/>
      <c r="K708" s="20"/>
      <c r="L708" s="20"/>
      <c r="M708" s="20"/>
    </row>
    <row r="709" spans="1:13" ht="12.75">
      <c r="A709" s="20"/>
      <c r="B709" s="20"/>
      <c r="C709" s="18"/>
      <c r="D709" s="20"/>
      <c r="E709" s="20"/>
      <c r="F709" s="20"/>
      <c r="G709" s="20"/>
      <c r="H709" s="20"/>
      <c r="I709" s="20"/>
      <c r="J709" s="20"/>
      <c r="K709" s="20"/>
      <c r="L709" s="20"/>
      <c r="M709" s="20"/>
    </row>
    <row r="710" spans="1:13" ht="12.75">
      <c r="A710" s="20"/>
      <c r="B710" s="20"/>
      <c r="C710" s="18"/>
      <c r="D710" s="20"/>
      <c r="E710" s="20"/>
      <c r="F710" s="20"/>
      <c r="G710" s="20"/>
      <c r="H710" s="20"/>
      <c r="I710" s="20"/>
      <c r="J710" s="20"/>
      <c r="K710" s="20"/>
      <c r="L710" s="20"/>
      <c r="M710" s="20"/>
    </row>
    <row r="711" spans="1:13" ht="12.75">
      <c r="A711" s="20"/>
      <c r="B711" s="20"/>
      <c r="C711" s="18"/>
      <c r="D711" s="20"/>
      <c r="E711" s="20"/>
      <c r="F711" s="20"/>
      <c r="G711" s="20"/>
      <c r="H711" s="20"/>
      <c r="I711" s="20"/>
      <c r="J711" s="20"/>
      <c r="K711" s="20"/>
      <c r="L711" s="20"/>
      <c r="M711" s="20"/>
    </row>
    <row r="712" spans="1:13" ht="12.75">
      <c r="A712" s="20"/>
      <c r="B712" s="20"/>
      <c r="C712" s="18"/>
      <c r="D712" s="20"/>
      <c r="E712" s="20"/>
      <c r="F712" s="20"/>
      <c r="G712" s="20"/>
      <c r="H712" s="20"/>
      <c r="I712" s="20"/>
      <c r="J712" s="20"/>
      <c r="K712" s="20"/>
      <c r="L712" s="20"/>
      <c r="M712" s="20"/>
    </row>
    <row r="713" spans="1:13" ht="12.75">
      <c r="A713" s="20"/>
      <c r="B713" s="20"/>
      <c r="C713" s="18"/>
      <c r="D713" s="20"/>
      <c r="E713" s="20"/>
      <c r="F713" s="20"/>
      <c r="G713" s="20"/>
      <c r="H713" s="20"/>
      <c r="I713" s="20"/>
      <c r="J713" s="20"/>
      <c r="K713" s="20"/>
      <c r="L713" s="20"/>
      <c r="M713" s="20"/>
    </row>
    <row r="714" spans="1:13" ht="12.75">
      <c r="A714" s="20"/>
      <c r="B714" s="20"/>
      <c r="C714" s="18"/>
      <c r="D714" s="20"/>
      <c r="E714" s="20"/>
      <c r="F714" s="20"/>
      <c r="G714" s="20"/>
      <c r="H714" s="20"/>
      <c r="I714" s="20"/>
      <c r="J714" s="20"/>
      <c r="K714" s="20"/>
      <c r="L714" s="20"/>
      <c r="M714" s="20"/>
    </row>
    <row r="715" spans="1:13" ht="12.75">
      <c r="A715" s="20"/>
      <c r="B715" s="20"/>
      <c r="C715" s="18"/>
      <c r="D715" s="20"/>
      <c r="E715" s="20"/>
      <c r="F715" s="20"/>
      <c r="G715" s="20"/>
      <c r="H715" s="20"/>
      <c r="I715" s="20"/>
      <c r="J715" s="20"/>
      <c r="K715" s="20"/>
      <c r="L715" s="20"/>
      <c r="M715" s="20"/>
    </row>
    <row r="716" spans="1:13" ht="12.75">
      <c r="A716" s="20"/>
      <c r="B716" s="20"/>
      <c r="C716" s="18"/>
      <c r="D716" s="20"/>
      <c r="E716" s="20"/>
      <c r="F716" s="20"/>
      <c r="G716" s="20"/>
      <c r="H716" s="20"/>
      <c r="I716" s="20"/>
      <c r="J716" s="20"/>
      <c r="K716" s="20"/>
      <c r="L716" s="20"/>
      <c r="M716" s="20"/>
    </row>
    <row r="717" spans="1:13" ht="12.75">
      <c r="A717" s="20"/>
      <c r="B717" s="20"/>
      <c r="C717" s="18"/>
      <c r="D717" s="20"/>
      <c r="E717" s="20"/>
      <c r="F717" s="20"/>
      <c r="G717" s="20"/>
      <c r="H717" s="20"/>
      <c r="I717" s="20"/>
      <c r="J717" s="20"/>
      <c r="K717" s="20"/>
      <c r="L717" s="20"/>
      <c r="M717" s="20"/>
    </row>
    <row r="718" spans="1:13" ht="12.75">
      <c r="A718" s="20"/>
      <c r="B718" s="20"/>
      <c r="C718" s="18"/>
      <c r="D718" s="20"/>
      <c r="E718" s="20"/>
      <c r="F718" s="20"/>
      <c r="G718" s="20"/>
      <c r="H718" s="20"/>
      <c r="I718" s="20"/>
      <c r="J718" s="20"/>
      <c r="K718" s="20"/>
      <c r="L718" s="20"/>
      <c r="M718" s="20"/>
    </row>
    <row r="719" spans="1:13" ht="12.75">
      <c r="A719" s="20"/>
      <c r="B719" s="20"/>
      <c r="C719" s="18"/>
      <c r="D719" s="20"/>
      <c r="E719" s="20"/>
      <c r="F719" s="20"/>
      <c r="G719" s="20"/>
      <c r="H719" s="20"/>
      <c r="I719" s="20"/>
      <c r="J719" s="20"/>
      <c r="K719" s="20"/>
      <c r="L719" s="20"/>
      <c r="M719" s="20"/>
    </row>
    <row r="720" spans="1:13" ht="12.75">
      <c r="A720" s="20"/>
      <c r="B720" s="20"/>
      <c r="C720" s="18"/>
      <c r="D720" s="20"/>
      <c r="E720" s="20"/>
      <c r="F720" s="20"/>
      <c r="G720" s="20"/>
      <c r="H720" s="20"/>
      <c r="I720" s="20"/>
      <c r="J720" s="20"/>
      <c r="K720" s="20"/>
      <c r="L720" s="20"/>
      <c r="M720" s="20"/>
    </row>
    <row r="721" spans="1:13" ht="12.75">
      <c r="A721" s="20"/>
      <c r="B721" s="20"/>
      <c r="C721" s="18"/>
      <c r="D721" s="20"/>
      <c r="E721" s="20"/>
      <c r="F721" s="20"/>
      <c r="G721" s="20"/>
      <c r="H721" s="20"/>
      <c r="I721" s="20"/>
      <c r="J721" s="20"/>
      <c r="K721" s="20"/>
      <c r="L721" s="20"/>
      <c r="M721" s="20"/>
    </row>
    <row r="722" spans="1:13" ht="12.75">
      <c r="A722" s="20"/>
      <c r="B722" s="20"/>
      <c r="C722" s="18"/>
      <c r="D722" s="20"/>
      <c r="E722" s="20"/>
      <c r="F722" s="20"/>
      <c r="G722" s="20"/>
      <c r="H722" s="20"/>
      <c r="I722" s="20"/>
      <c r="J722" s="20"/>
      <c r="K722" s="20"/>
      <c r="L722" s="20"/>
      <c r="M722" s="20"/>
    </row>
    <row r="723" spans="1:13" ht="12.75">
      <c r="A723" s="20"/>
      <c r="B723" s="20"/>
      <c r="C723" s="18"/>
      <c r="D723" s="20"/>
      <c r="E723" s="20"/>
      <c r="F723" s="20"/>
      <c r="G723" s="20"/>
      <c r="H723" s="20"/>
      <c r="I723" s="20"/>
      <c r="J723" s="20"/>
      <c r="K723" s="20"/>
      <c r="L723" s="20"/>
      <c r="M723" s="20"/>
    </row>
    <row r="724" spans="1:13" ht="12.75">
      <c r="A724" s="20"/>
      <c r="B724" s="20"/>
      <c r="C724" s="18"/>
      <c r="D724" s="20"/>
      <c r="E724" s="20"/>
      <c r="F724" s="20"/>
      <c r="G724" s="20"/>
      <c r="H724" s="20"/>
      <c r="I724" s="20"/>
      <c r="J724" s="20"/>
      <c r="K724" s="20"/>
      <c r="L724" s="20"/>
      <c r="M724" s="20"/>
    </row>
    <row r="725" spans="1:13" ht="12.75">
      <c r="A725" s="20"/>
      <c r="B725" s="20"/>
      <c r="C725" s="18"/>
      <c r="D725" s="20"/>
      <c r="E725" s="20"/>
      <c r="F725" s="20"/>
      <c r="G725" s="20"/>
      <c r="H725" s="20"/>
      <c r="I725" s="20"/>
      <c r="J725" s="20"/>
      <c r="K725" s="20"/>
      <c r="L725" s="20"/>
      <c r="M725" s="20"/>
    </row>
    <row r="726" spans="1:13" ht="12.75">
      <c r="A726" s="20"/>
      <c r="B726" s="20"/>
      <c r="C726" s="18"/>
      <c r="D726" s="20"/>
      <c r="E726" s="20"/>
      <c r="F726" s="20"/>
      <c r="G726" s="20"/>
      <c r="H726" s="20"/>
      <c r="I726" s="20"/>
      <c r="J726" s="20"/>
      <c r="K726" s="20"/>
      <c r="L726" s="20"/>
      <c r="M726" s="20"/>
    </row>
    <row r="727" spans="1:13" ht="12.75">
      <c r="A727" s="20"/>
      <c r="B727" s="20"/>
      <c r="C727" s="18"/>
      <c r="D727" s="20"/>
      <c r="E727" s="20"/>
      <c r="F727" s="20"/>
      <c r="G727" s="20"/>
      <c r="H727" s="20"/>
      <c r="I727" s="20"/>
      <c r="J727" s="20"/>
      <c r="K727" s="20"/>
      <c r="L727" s="20"/>
      <c r="M727" s="20"/>
    </row>
    <row r="728" spans="1:13" ht="12.75">
      <c r="A728" s="20"/>
      <c r="B728" s="20"/>
      <c r="C728" s="18"/>
      <c r="D728" s="20"/>
      <c r="E728" s="20"/>
      <c r="F728" s="20"/>
      <c r="G728" s="20"/>
      <c r="H728" s="20"/>
      <c r="I728" s="20"/>
      <c r="J728" s="20"/>
      <c r="K728" s="20"/>
      <c r="L728" s="20"/>
      <c r="M728" s="20"/>
    </row>
    <row r="729" spans="1:13" ht="12.75">
      <c r="A729" s="20"/>
      <c r="B729" s="20"/>
      <c r="C729" s="18"/>
      <c r="D729" s="20"/>
      <c r="E729" s="20"/>
      <c r="F729" s="20"/>
      <c r="G729" s="20"/>
      <c r="H729" s="20"/>
      <c r="I729" s="20"/>
      <c r="J729" s="20"/>
      <c r="K729" s="20"/>
      <c r="L729" s="20"/>
      <c r="M729" s="20"/>
    </row>
    <row r="730" spans="1:13" ht="12.75">
      <c r="A730" s="20"/>
      <c r="B730" s="20"/>
      <c r="C730" s="18"/>
      <c r="D730" s="20"/>
      <c r="E730" s="20"/>
      <c r="F730" s="20"/>
      <c r="G730" s="20"/>
      <c r="H730" s="20"/>
      <c r="I730" s="20"/>
      <c r="J730" s="20"/>
      <c r="K730" s="20"/>
      <c r="L730" s="20"/>
      <c r="M730" s="20"/>
    </row>
    <row r="731" spans="1:13" ht="12.75">
      <c r="A731" s="20"/>
      <c r="B731" s="20"/>
      <c r="C731" s="18"/>
      <c r="D731" s="20"/>
      <c r="E731" s="20"/>
      <c r="F731" s="20"/>
      <c r="G731" s="20"/>
      <c r="H731" s="20"/>
      <c r="I731" s="20"/>
      <c r="J731" s="20"/>
      <c r="K731" s="20"/>
      <c r="L731" s="20"/>
      <c r="M731" s="20"/>
    </row>
    <row r="732" spans="1:13" ht="12.75">
      <c r="A732" s="20"/>
      <c r="B732" s="20"/>
      <c r="C732" s="18"/>
      <c r="D732" s="20"/>
      <c r="E732" s="20"/>
      <c r="F732" s="20"/>
      <c r="G732" s="20"/>
      <c r="H732" s="20"/>
      <c r="I732" s="20"/>
      <c r="J732" s="20"/>
      <c r="K732" s="20"/>
      <c r="L732" s="20"/>
      <c r="M732" s="20"/>
    </row>
    <row r="733" spans="1:13" ht="12.75">
      <c r="A733" s="20"/>
      <c r="B733" s="20"/>
      <c r="C733" s="18"/>
      <c r="D733" s="20"/>
      <c r="E733" s="20"/>
      <c r="F733" s="20"/>
      <c r="G733" s="20"/>
      <c r="H733" s="20"/>
      <c r="I733" s="20"/>
      <c r="J733" s="20"/>
      <c r="K733" s="20"/>
      <c r="L733" s="20"/>
      <c r="M733" s="20"/>
    </row>
    <row r="734" spans="1:13" ht="12.75">
      <c r="A734" s="20"/>
      <c r="B734" s="20"/>
      <c r="C734" s="18"/>
      <c r="D734" s="20"/>
      <c r="E734" s="20"/>
      <c r="F734" s="20"/>
      <c r="G734" s="20"/>
      <c r="H734" s="20"/>
      <c r="I734" s="20"/>
      <c r="J734" s="20"/>
      <c r="K734" s="20"/>
      <c r="L734" s="20"/>
      <c r="M734" s="20"/>
    </row>
    <row r="735" spans="1:13" ht="12.75">
      <c r="A735" s="20"/>
      <c r="B735" s="20"/>
      <c r="C735" s="18"/>
      <c r="D735" s="20"/>
      <c r="E735" s="20"/>
      <c r="F735" s="20"/>
      <c r="G735" s="20"/>
      <c r="H735" s="20"/>
      <c r="I735" s="20"/>
      <c r="J735" s="20"/>
      <c r="K735" s="20"/>
      <c r="L735" s="20"/>
      <c r="M735" s="20"/>
    </row>
    <row r="736" spans="1:13" ht="12.75">
      <c r="A736" s="20"/>
      <c r="B736" s="20"/>
      <c r="C736" s="18"/>
      <c r="D736" s="20"/>
      <c r="E736" s="20"/>
      <c r="F736" s="20"/>
      <c r="G736" s="20"/>
      <c r="H736" s="20"/>
      <c r="I736" s="20"/>
      <c r="J736" s="20"/>
      <c r="K736" s="20"/>
      <c r="L736" s="20"/>
      <c r="M736" s="20"/>
    </row>
    <row r="737" spans="1:13" ht="12.75">
      <c r="A737" s="20"/>
      <c r="B737" s="20"/>
      <c r="C737" s="18"/>
      <c r="D737" s="20"/>
      <c r="E737" s="20"/>
      <c r="F737" s="20"/>
      <c r="G737" s="20"/>
      <c r="H737" s="20"/>
      <c r="I737" s="20"/>
      <c r="J737" s="20"/>
      <c r="K737" s="20"/>
      <c r="L737" s="20"/>
      <c r="M737" s="20"/>
    </row>
    <row r="738" spans="1:13" ht="12.75">
      <c r="A738" s="20"/>
      <c r="B738" s="20"/>
      <c r="C738" s="18"/>
      <c r="D738" s="20"/>
      <c r="E738" s="20"/>
      <c r="F738" s="20"/>
      <c r="G738" s="20"/>
      <c r="H738" s="20"/>
      <c r="I738" s="20"/>
      <c r="J738" s="20"/>
      <c r="K738" s="20"/>
      <c r="L738" s="20"/>
      <c r="M738" s="20"/>
    </row>
    <row r="739" spans="1:13" ht="12.75">
      <c r="A739" s="20"/>
      <c r="B739" s="20"/>
      <c r="C739" s="18"/>
      <c r="D739" s="20"/>
      <c r="E739" s="20"/>
      <c r="F739" s="20"/>
      <c r="G739" s="20"/>
      <c r="H739" s="20"/>
      <c r="I739" s="20"/>
      <c r="J739" s="20"/>
      <c r="K739" s="20"/>
      <c r="L739" s="20"/>
      <c r="M739" s="20"/>
    </row>
    <row r="740" spans="1:13" ht="12.75">
      <c r="A740" s="20"/>
      <c r="B740" s="20"/>
      <c r="C740" s="18"/>
      <c r="D740" s="20"/>
      <c r="E740" s="20"/>
      <c r="F740" s="20"/>
      <c r="G740" s="20"/>
      <c r="H740" s="20"/>
      <c r="I740" s="20"/>
      <c r="J740" s="20"/>
      <c r="K740" s="20"/>
      <c r="L740" s="20"/>
      <c r="M740" s="20"/>
    </row>
    <row r="741" spans="1:13" ht="12.75">
      <c r="A741" s="20"/>
      <c r="B741" s="20"/>
      <c r="C741" s="18"/>
      <c r="D741" s="20"/>
      <c r="E741" s="20"/>
      <c r="F741" s="20"/>
      <c r="G741" s="20"/>
      <c r="H741" s="20"/>
      <c r="I741" s="20"/>
      <c r="J741" s="20"/>
      <c r="K741" s="20"/>
      <c r="L741" s="20"/>
      <c r="M741" s="20"/>
    </row>
    <row r="742" spans="1:13" ht="12.75">
      <c r="A742" s="20"/>
      <c r="B742" s="20"/>
      <c r="C742" s="18"/>
      <c r="D742" s="20"/>
      <c r="E742" s="20"/>
      <c r="F742" s="20"/>
      <c r="G742" s="20"/>
      <c r="H742" s="20"/>
      <c r="I742" s="20"/>
      <c r="J742" s="20"/>
      <c r="K742" s="20"/>
      <c r="L742" s="20"/>
      <c r="M742" s="20"/>
    </row>
    <row r="743" spans="1:13" ht="12.75">
      <c r="A743" s="20"/>
      <c r="B743" s="20"/>
      <c r="C743" s="18"/>
      <c r="D743" s="20"/>
      <c r="E743" s="20"/>
      <c r="F743" s="20"/>
      <c r="G743" s="20"/>
      <c r="H743" s="20"/>
      <c r="I743" s="20"/>
      <c r="J743" s="20"/>
      <c r="K743" s="20"/>
      <c r="L743" s="20"/>
      <c r="M743" s="20"/>
    </row>
    <row r="744" spans="1:13" ht="12.75">
      <c r="A744" s="20"/>
      <c r="B744" s="20"/>
      <c r="C744" s="18"/>
      <c r="D744" s="20"/>
      <c r="E744" s="20"/>
      <c r="F744" s="20"/>
      <c r="G744" s="20"/>
      <c r="H744" s="20"/>
      <c r="I744" s="20"/>
      <c r="J744" s="20"/>
      <c r="K744" s="20"/>
      <c r="L744" s="20"/>
      <c r="M744" s="20"/>
    </row>
    <row r="745" spans="1:13" ht="12.75">
      <c r="A745" s="20"/>
      <c r="B745" s="20"/>
      <c r="C745" s="18"/>
      <c r="D745" s="20"/>
      <c r="E745" s="20"/>
      <c r="F745" s="20"/>
      <c r="G745" s="20"/>
      <c r="H745" s="20"/>
      <c r="I745" s="20"/>
      <c r="J745" s="20"/>
      <c r="K745" s="20"/>
      <c r="L745" s="20"/>
      <c r="M745" s="20"/>
    </row>
    <row r="746" spans="1:13" ht="12.75">
      <c r="A746" s="20"/>
      <c r="B746" s="20"/>
      <c r="C746" s="18"/>
      <c r="D746" s="20"/>
      <c r="E746" s="20"/>
      <c r="F746" s="20"/>
      <c r="G746" s="20"/>
      <c r="H746" s="20"/>
      <c r="I746" s="20"/>
      <c r="J746" s="20"/>
      <c r="K746" s="20"/>
      <c r="L746" s="20"/>
      <c r="M746" s="20"/>
    </row>
    <row r="747" spans="1:13" ht="12.75">
      <c r="A747" s="20"/>
      <c r="B747" s="20"/>
      <c r="C747" s="18"/>
      <c r="D747" s="20"/>
      <c r="E747" s="20"/>
      <c r="F747" s="20"/>
      <c r="G747" s="20"/>
      <c r="H747" s="20"/>
      <c r="I747" s="20"/>
      <c r="J747" s="20"/>
      <c r="K747" s="20"/>
      <c r="L747" s="20"/>
      <c r="M747" s="20"/>
    </row>
    <row r="748" spans="1:13" ht="12.75">
      <c r="A748" s="20"/>
      <c r="B748" s="20"/>
      <c r="C748" s="18"/>
      <c r="D748" s="20"/>
      <c r="E748" s="20"/>
      <c r="F748" s="20"/>
      <c r="G748" s="20"/>
      <c r="H748" s="20"/>
      <c r="I748" s="20"/>
      <c r="J748" s="20"/>
      <c r="K748" s="20"/>
      <c r="L748" s="20"/>
      <c r="M748" s="20"/>
    </row>
    <row r="749" spans="1:13" ht="12.75">
      <c r="A749" s="20"/>
      <c r="B749" s="20"/>
      <c r="C749" s="18"/>
      <c r="D749" s="20"/>
      <c r="E749" s="20"/>
      <c r="F749" s="20"/>
      <c r="G749" s="20"/>
      <c r="H749" s="20"/>
      <c r="I749" s="20"/>
      <c r="J749" s="20"/>
      <c r="K749" s="20"/>
      <c r="L749" s="20"/>
      <c r="M749" s="20"/>
    </row>
    <row r="750" spans="1:13" ht="12.75">
      <c r="A750" s="20"/>
      <c r="B750" s="20"/>
      <c r="C750" s="18"/>
      <c r="D750" s="20"/>
      <c r="E750" s="20"/>
      <c r="F750" s="20"/>
      <c r="G750" s="20"/>
      <c r="H750" s="20"/>
      <c r="I750" s="20"/>
      <c r="J750" s="20"/>
      <c r="K750" s="20"/>
      <c r="L750" s="20"/>
      <c r="M750" s="20"/>
    </row>
    <row r="751" spans="1:13" ht="12.75">
      <c r="A751" s="20"/>
      <c r="B751" s="20"/>
      <c r="C751" s="18"/>
      <c r="D751" s="20"/>
      <c r="E751" s="20"/>
      <c r="F751" s="20"/>
      <c r="G751" s="20"/>
      <c r="H751" s="20"/>
      <c r="I751" s="20"/>
      <c r="J751" s="20"/>
      <c r="K751" s="20"/>
      <c r="L751" s="20"/>
      <c r="M751" s="20"/>
    </row>
    <row r="752" spans="1:13" ht="12.75">
      <c r="A752" s="20"/>
      <c r="B752" s="20"/>
      <c r="C752" s="18"/>
      <c r="D752" s="20"/>
      <c r="E752" s="20"/>
      <c r="F752" s="20"/>
      <c r="G752" s="20"/>
      <c r="H752" s="20"/>
      <c r="I752" s="20"/>
      <c r="J752" s="20"/>
      <c r="K752" s="20"/>
      <c r="L752" s="20"/>
      <c r="M752" s="20"/>
    </row>
    <row r="753" spans="1:13" ht="12.75">
      <c r="A753" s="20"/>
      <c r="B753" s="20"/>
      <c r="C753" s="18"/>
      <c r="D753" s="20"/>
      <c r="E753" s="20"/>
      <c r="F753" s="20"/>
      <c r="G753" s="20"/>
      <c r="H753" s="20"/>
      <c r="I753" s="20"/>
      <c r="J753" s="20"/>
      <c r="K753" s="20"/>
      <c r="L753" s="20"/>
      <c r="M753" s="20"/>
    </row>
    <row r="754" spans="1:13" ht="12.75">
      <c r="A754" s="20"/>
      <c r="B754" s="20"/>
      <c r="C754" s="18"/>
      <c r="D754" s="20"/>
      <c r="E754" s="20"/>
      <c r="F754" s="20"/>
      <c r="G754" s="20"/>
      <c r="H754" s="20"/>
      <c r="I754" s="20"/>
      <c r="J754" s="20"/>
      <c r="K754" s="20"/>
      <c r="L754" s="20"/>
      <c r="M754" s="20"/>
    </row>
    <row r="755" spans="1:13" ht="12.75">
      <c r="A755" s="20"/>
      <c r="B755" s="20"/>
      <c r="C755" s="18"/>
      <c r="D755" s="20"/>
      <c r="E755" s="20"/>
      <c r="F755" s="20"/>
      <c r="G755" s="20"/>
      <c r="H755" s="20"/>
      <c r="I755" s="20"/>
      <c r="J755" s="20"/>
      <c r="K755" s="20"/>
      <c r="L755" s="20"/>
      <c r="M755" s="20"/>
    </row>
    <row r="756" spans="1:13" ht="12.75">
      <c r="A756" s="20"/>
      <c r="B756" s="20"/>
      <c r="C756" s="18"/>
      <c r="D756" s="20"/>
      <c r="E756" s="20"/>
      <c r="F756" s="20"/>
      <c r="G756" s="20"/>
      <c r="H756" s="20"/>
      <c r="I756" s="20"/>
      <c r="J756" s="20"/>
      <c r="K756" s="20"/>
      <c r="L756" s="20"/>
      <c r="M756" s="20"/>
    </row>
    <row r="757" spans="1:13" ht="12.75">
      <c r="A757" s="20"/>
      <c r="B757" s="20"/>
      <c r="C757" s="18"/>
      <c r="D757" s="20"/>
      <c r="E757" s="20"/>
      <c r="F757" s="20"/>
      <c r="G757" s="20"/>
      <c r="H757" s="20"/>
      <c r="I757" s="20"/>
      <c r="J757" s="20"/>
      <c r="K757" s="20"/>
      <c r="L757" s="20"/>
      <c r="M757" s="20"/>
    </row>
    <row r="758" spans="1:13" ht="12.75">
      <c r="A758" s="20"/>
      <c r="B758" s="20"/>
      <c r="C758" s="18"/>
      <c r="D758" s="20"/>
      <c r="E758" s="20"/>
      <c r="F758" s="20"/>
      <c r="G758" s="20"/>
      <c r="H758" s="20"/>
      <c r="I758" s="20"/>
      <c r="J758" s="20"/>
      <c r="K758" s="20"/>
      <c r="L758" s="20"/>
      <c r="M758" s="20"/>
    </row>
    <row r="759" spans="1:13" ht="12.75">
      <c r="A759" s="20"/>
      <c r="B759" s="20"/>
      <c r="C759" s="18"/>
      <c r="D759" s="20"/>
      <c r="E759" s="20"/>
      <c r="F759" s="20"/>
      <c r="G759" s="20"/>
      <c r="H759" s="20"/>
      <c r="I759" s="20"/>
      <c r="J759" s="20"/>
      <c r="K759" s="20"/>
      <c r="L759" s="20"/>
      <c r="M759" s="20"/>
    </row>
    <row r="760" spans="1:13" ht="12.75">
      <c r="A760" s="20"/>
      <c r="B760" s="20"/>
      <c r="C760" s="18"/>
      <c r="D760" s="20"/>
      <c r="E760" s="20"/>
      <c r="F760" s="20"/>
      <c r="G760" s="20"/>
      <c r="H760" s="20"/>
      <c r="I760" s="20"/>
      <c r="J760" s="20"/>
      <c r="K760" s="20"/>
      <c r="L760" s="20"/>
      <c r="M760" s="20"/>
    </row>
    <row r="761" spans="1:13" ht="12.75">
      <c r="A761" s="20"/>
      <c r="B761" s="20"/>
      <c r="C761" s="18"/>
      <c r="D761" s="20"/>
      <c r="E761" s="20"/>
      <c r="F761" s="20"/>
      <c r="G761" s="20"/>
      <c r="H761" s="20"/>
      <c r="I761" s="20"/>
      <c r="J761" s="20"/>
      <c r="K761" s="20"/>
      <c r="L761" s="20"/>
      <c r="M761" s="20"/>
    </row>
    <row r="762" spans="1:13" ht="12.75">
      <c r="A762" s="20"/>
      <c r="B762" s="20"/>
      <c r="C762" s="18"/>
      <c r="D762" s="20"/>
      <c r="E762" s="20"/>
      <c r="F762" s="20"/>
      <c r="G762" s="20"/>
      <c r="H762" s="20"/>
      <c r="I762" s="20"/>
      <c r="J762" s="20"/>
      <c r="K762" s="20"/>
      <c r="L762" s="20"/>
      <c r="M762" s="20"/>
    </row>
    <row r="763" spans="1:13" ht="12.75">
      <c r="A763" s="20"/>
      <c r="B763" s="20"/>
      <c r="C763" s="18"/>
      <c r="D763" s="20"/>
      <c r="E763" s="20"/>
      <c r="F763" s="20"/>
      <c r="G763" s="20"/>
      <c r="H763" s="20"/>
      <c r="I763" s="20"/>
      <c r="J763" s="20"/>
      <c r="K763" s="20"/>
      <c r="L763" s="20"/>
      <c r="M763" s="20"/>
    </row>
    <row r="764" spans="1:13" ht="12.75">
      <c r="A764" s="20"/>
      <c r="B764" s="20"/>
      <c r="C764" s="18"/>
      <c r="D764" s="20"/>
      <c r="E764" s="20"/>
      <c r="F764" s="20"/>
      <c r="G764" s="20"/>
      <c r="H764" s="20"/>
      <c r="I764" s="20"/>
      <c r="J764" s="20"/>
      <c r="K764" s="20"/>
      <c r="L764" s="20"/>
      <c r="M764" s="20"/>
    </row>
    <row r="765" spans="1:13" ht="12.75">
      <c r="A765" s="20"/>
      <c r="B765" s="20"/>
      <c r="C765" s="18"/>
      <c r="D765" s="20"/>
      <c r="E765" s="20"/>
      <c r="F765" s="20"/>
      <c r="G765" s="20"/>
      <c r="H765" s="20"/>
      <c r="I765" s="20"/>
      <c r="J765" s="20"/>
      <c r="K765" s="20"/>
      <c r="L765" s="20"/>
      <c r="M765" s="20"/>
    </row>
    <row r="766" spans="1:13" ht="12.75">
      <c r="A766" s="20"/>
      <c r="B766" s="20"/>
      <c r="C766" s="18"/>
      <c r="D766" s="20"/>
      <c r="E766" s="20"/>
      <c r="F766" s="20"/>
      <c r="G766" s="20"/>
      <c r="H766" s="20"/>
      <c r="I766" s="20"/>
      <c r="J766" s="20"/>
      <c r="K766" s="20"/>
      <c r="L766" s="20"/>
      <c r="M766" s="20"/>
    </row>
    <row r="767" spans="1:13" ht="12.75">
      <c r="A767" s="20"/>
      <c r="B767" s="20"/>
      <c r="C767" s="18"/>
      <c r="D767" s="20"/>
      <c r="E767" s="20"/>
      <c r="F767" s="20"/>
      <c r="G767" s="20"/>
      <c r="H767" s="20"/>
      <c r="I767" s="20"/>
      <c r="J767" s="20"/>
      <c r="K767" s="20"/>
      <c r="L767" s="20"/>
      <c r="M767" s="20"/>
    </row>
    <row r="768" spans="1:13" ht="12.75">
      <c r="A768" s="20"/>
      <c r="B768" s="20"/>
      <c r="C768" s="18"/>
      <c r="D768" s="20"/>
      <c r="E768" s="20"/>
      <c r="F768" s="20"/>
      <c r="G768" s="20"/>
      <c r="H768" s="20"/>
      <c r="I768" s="20"/>
      <c r="J768" s="20"/>
      <c r="K768" s="20"/>
      <c r="L768" s="20"/>
      <c r="M768" s="20"/>
    </row>
    <row r="769" spans="1:13" ht="12.75">
      <c r="A769" s="20"/>
      <c r="B769" s="20"/>
      <c r="C769" s="18"/>
      <c r="D769" s="20"/>
      <c r="E769" s="20"/>
      <c r="F769" s="20"/>
      <c r="G769" s="20"/>
      <c r="H769" s="20"/>
      <c r="I769" s="20"/>
      <c r="J769" s="20"/>
      <c r="K769" s="20"/>
      <c r="L769" s="20"/>
      <c r="M769" s="20"/>
    </row>
    <row r="770" spans="1:13" ht="12.75">
      <c r="A770" s="20"/>
      <c r="B770" s="20"/>
      <c r="C770" s="18"/>
      <c r="D770" s="20"/>
      <c r="E770" s="20"/>
      <c r="F770" s="20"/>
      <c r="G770" s="20"/>
      <c r="H770" s="20"/>
      <c r="I770" s="20"/>
      <c r="J770" s="20"/>
      <c r="K770" s="20"/>
      <c r="L770" s="20"/>
      <c r="M770" s="20"/>
    </row>
    <row r="771" spans="1:13" ht="12.75">
      <c r="A771" s="20"/>
      <c r="B771" s="20"/>
      <c r="C771" s="18"/>
      <c r="D771" s="20"/>
      <c r="E771" s="20"/>
      <c r="F771" s="20"/>
      <c r="G771" s="20"/>
      <c r="H771" s="20"/>
      <c r="I771" s="20"/>
      <c r="J771" s="20"/>
      <c r="K771" s="20"/>
      <c r="L771" s="20"/>
      <c r="M771" s="20"/>
    </row>
    <row r="772" spans="1:13" ht="12.75">
      <c r="A772" s="20"/>
      <c r="B772" s="20"/>
      <c r="C772" s="18"/>
      <c r="D772" s="20"/>
      <c r="E772" s="20"/>
      <c r="F772" s="20"/>
      <c r="G772" s="20"/>
      <c r="H772" s="20"/>
      <c r="I772" s="20"/>
      <c r="J772" s="20"/>
      <c r="K772" s="20"/>
      <c r="L772" s="20"/>
      <c r="M772" s="20"/>
    </row>
    <row r="773" spans="1:13" ht="12.75">
      <c r="A773" s="20"/>
      <c r="B773" s="20"/>
      <c r="C773" s="18"/>
      <c r="D773" s="20"/>
      <c r="E773" s="20"/>
      <c r="F773" s="20"/>
      <c r="G773" s="20"/>
      <c r="H773" s="20"/>
      <c r="I773" s="20"/>
      <c r="J773" s="20"/>
      <c r="K773" s="20"/>
      <c r="L773" s="20"/>
      <c r="M773" s="20"/>
    </row>
    <row r="774" spans="1:13" ht="12.75">
      <c r="A774" s="20"/>
      <c r="B774" s="20"/>
      <c r="C774" s="18"/>
      <c r="D774" s="20"/>
      <c r="E774" s="20"/>
      <c r="F774" s="20"/>
      <c r="G774" s="20"/>
      <c r="H774" s="20"/>
      <c r="I774" s="20"/>
      <c r="J774" s="20"/>
      <c r="K774" s="20"/>
      <c r="L774" s="20"/>
      <c r="M774" s="20"/>
    </row>
    <row r="775" spans="1:13" ht="12.75">
      <c r="A775" s="20"/>
      <c r="B775" s="20"/>
      <c r="C775" s="18"/>
      <c r="D775" s="20"/>
      <c r="E775" s="20"/>
      <c r="F775" s="20"/>
      <c r="G775" s="20"/>
      <c r="H775" s="20"/>
      <c r="I775" s="20"/>
      <c r="J775" s="20"/>
      <c r="K775" s="20"/>
      <c r="L775" s="20"/>
      <c r="M775" s="20"/>
    </row>
    <row r="776" spans="1:13" ht="12.75">
      <c r="A776" s="20"/>
      <c r="B776" s="20"/>
      <c r="C776" s="18"/>
      <c r="D776" s="20"/>
      <c r="E776" s="20"/>
      <c r="F776" s="20"/>
      <c r="G776" s="20"/>
      <c r="H776" s="20"/>
      <c r="I776" s="20"/>
      <c r="J776" s="20"/>
      <c r="K776" s="20"/>
      <c r="L776" s="20"/>
      <c r="M776" s="20"/>
    </row>
    <row r="777" spans="1:13" ht="12.75">
      <c r="A777" s="20"/>
      <c r="B777" s="20"/>
      <c r="C777" s="18"/>
      <c r="D777" s="20"/>
      <c r="E777" s="20"/>
      <c r="F777" s="20"/>
      <c r="G777" s="20"/>
      <c r="H777" s="20"/>
      <c r="I777" s="20"/>
      <c r="J777" s="20"/>
      <c r="K777" s="20"/>
      <c r="L777" s="20"/>
      <c r="M777" s="20"/>
    </row>
    <row r="778" spans="1:13" ht="12.75">
      <c r="A778" s="20"/>
      <c r="B778" s="20"/>
      <c r="C778" s="18"/>
      <c r="D778" s="20"/>
      <c r="E778" s="20"/>
      <c r="F778" s="20"/>
      <c r="G778" s="20"/>
      <c r="H778" s="20"/>
      <c r="I778" s="20"/>
      <c r="J778" s="20"/>
      <c r="K778" s="20"/>
      <c r="L778" s="20"/>
      <c r="M778" s="20"/>
    </row>
    <row r="779" spans="1:13" ht="12.75">
      <c r="A779" s="20"/>
      <c r="B779" s="20"/>
      <c r="C779" s="18"/>
      <c r="D779" s="20"/>
      <c r="E779" s="20"/>
      <c r="F779" s="20"/>
      <c r="G779" s="20"/>
      <c r="H779" s="20"/>
      <c r="I779" s="20"/>
      <c r="J779" s="20"/>
      <c r="K779" s="20"/>
      <c r="L779" s="20"/>
      <c r="M779" s="20"/>
    </row>
    <row r="780" spans="1:13" ht="12.75">
      <c r="A780" s="20"/>
      <c r="B780" s="20"/>
      <c r="C780" s="18"/>
      <c r="D780" s="20"/>
      <c r="E780" s="20"/>
      <c r="F780" s="20"/>
      <c r="G780" s="20"/>
      <c r="H780" s="20"/>
      <c r="I780" s="20"/>
      <c r="J780" s="20"/>
      <c r="K780" s="20"/>
      <c r="L780" s="20"/>
      <c r="M780" s="20"/>
    </row>
    <row r="781" spans="1:13" ht="12.75">
      <c r="A781" s="20"/>
      <c r="B781" s="20"/>
      <c r="C781" s="18"/>
      <c r="D781" s="20"/>
      <c r="E781" s="20"/>
      <c r="F781" s="20"/>
      <c r="G781" s="20"/>
      <c r="H781" s="20"/>
      <c r="I781" s="20"/>
      <c r="J781" s="20"/>
      <c r="K781" s="20"/>
      <c r="L781" s="20"/>
      <c r="M781" s="20"/>
    </row>
    <row r="782" spans="1:13" ht="12.75">
      <c r="A782" s="20"/>
      <c r="B782" s="20"/>
      <c r="C782" s="18"/>
      <c r="D782" s="20"/>
      <c r="E782" s="20"/>
      <c r="F782" s="20"/>
      <c r="G782" s="20"/>
      <c r="H782" s="20"/>
      <c r="I782" s="20"/>
      <c r="J782" s="20"/>
      <c r="K782" s="20"/>
      <c r="L782" s="20"/>
      <c r="M782" s="20"/>
    </row>
    <row r="783" spans="1:13" ht="12.75">
      <c r="A783" s="20"/>
      <c r="B783" s="20"/>
      <c r="C783" s="18"/>
      <c r="D783" s="20"/>
      <c r="E783" s="20"/>
      <c r="F783" s="20"/>
      <c r="G783" s="20"/>
      <c r="H783" s="20"/>
      <c r="I783" s="20"/>
      <c r="J783" s="20"/>
      <c r="K783" s="20"/>
      <c r="L783" s="20"/>
      <c r="M783" s="20"/>
    </row>
    <row r="784" spans="1:13" ht="12.75">
      <c r="A784" s="20"/>
      <c r="B784" s="20"/>
      <c r="C784" s="18"/>
      <c r="D784" s="20"/>
      <c r="E784" s="20"/>
      <c r="F784" s="20"/>
      <c r="G784" s="20"/>
      <c r="H784" s="20"/>
      <c r="I784" s="20"/>
      <c r="J784" s="20"/>
      <c r="K784" s="20"/>
      <c r="L784" s="20"/>
      <c r="M784" s="20"/>
    </row>
    <row r="785" spans="1:13" ht="12.75">
      <c r="A785" s="20"/>
      <c r="B785" s="20"/>
      <c r="C785" s="18"/>
      <c r="D785" s="20"/>
      <c r="E785" s="20"/>
      <c r="F785" s="20"/>
      <c r="G785" s="20"/>
      <c r="H785" s="20"/>
      <c r="I785" s="20"/>
      <c r="J785" s="20"/>
      <c r="K785" s="20"/>
      <c r="L785" s="20"/>
      <c r="M785" s="20"/>
    </row>
    <row r="786" spans="1:13" ht="12.75">
      <c r="A786" s="20"/>
      <c r="B786" s="20"/>
      <c r="C786" s="18"/>
      <c r="D786" s="20"/>
      <c r="E786" s="20"/>
      <c r="F786" s="20"/>
      <c r="G786" s="20"/>
      <c r="H786" s="20"/>
      <c r="I786" s="20"/>
      <c r="J786" s="20"/>
      <c r="K786" s="20"/>
      <c r="L786" s="20"/>
      <c r="M786" s="20"/>
    </row>
    <row r="787" spans="1:13" ht="12.75">
      <c r="A787" s="20"/>
      <c r="B787" s="20"/>
      <c r="C787" s="18"/>
      <c r="D787" s="20"/>
      <c r="E787" s="20"/>
      <c r="F787" s="20"/>
      <c r="G787" s="20"/>
      <c r="H787" s="20"/>
      <c r="I787" s="20"/>
      <c r="J787" s="20"/>
      <c r="K787" s="20"/>
      <c r="L787" s="20"/>
      <c r="M787" s="20"/>
    </row>
    <row r="788" spans="1:13" ht="12.75">
      <c r="A788" s="20"/>
      <c r="B788" s="20"/>
      <c r="C788" s="18"/>
      <c r="D788" s="20"/>
      <c r="E788" s="20"/>
      <c r="F788" s="20"/>
      <c r="G788" s="20"/>
      <c r="H788" s="20"/>
      <c r="I788" s="20"/>
      <c r="J788" s="20"/>
      <c r="K788" s="20"/>
      <c r="L788" s="20"/>
      <c r="M788" s="20"/>
    </row>
    <row r="789" spans="1:13" ht="12.75">
      <c r="A789" s="20"/>
      <c r="B789" s="20"/>
      <c r="C789" s="18"/>
      <c r="D789" s="20"/>
      <c r="E789" s="20"/>
      <c r="F789" s="20"/>
      <c r="G789" s="20"/>
      <c r="H789" s="20"/>
      <c r="I789" s="20"/>
      <c r="J789" s="20"/>
      <c r="K789" s="20"/>
      <c r="L789" s="20"/>
      <c r="M789" s="20"/>
    </row>
    <row r="790" spans="1:13" ht="12.75">
      <c r="A790" s="20"/>
      <c r="B790" s="20"/>
      <c r="C790" s="18"/>
      <c r="D790" s="20"/>
      <c r="E790" s="20"/>
      <c r="F790" s="20"/>
      <c r="G790" s="20"/>
      <c r="H790" s="20"/>
      <c r="I790" s="20"/>
      <c r="J790" s="20"/>
      <c r="K790" s="20"/>
      <c r="L790" s="20"/>
      <c r="M790" s="20"/>
    </row>
    <row r="791" spans="1:13" ht="12.75">
      <c r="A791" s="20"/>
      <c r="B791" s="20"/>
      <c r="C791" s="18"/>
      <c r="D791" s="20"/>
      <c r="E791" s="20"/>
      <c r="F791" s="20"/>
      <c r="G791" s="20"/>
      <c r="H791" s="20"/>
      <c r="I791" s="20"/>
      <c r="J791" s="20"/>
      <c r="K791" s="20"/>
      <c r="L791" s="20"/>
      <c r="M791" s="20"/>
    </row>
    <row r="792" spans="1:13" ht="12.75">
      <c r="A792" s="20"/>
      <c r="B792" s="20"/>
      <c r="C792" s="18"/>
      <c r="D792" s="20"/>
      <c r="E792" s="20"/>
      <c r="F792" s="20"/>
      <c r="G792" s="20"/>
      <c r="H792" s="20"/>
      <c r="I792" s="20"/>
      <c r="J792" s="20"/>
      <c r="K792" s="20"/>
      <c r="L792" s="20"/>
      <c r="M792" s="20"/>
    </row>
    <row r="793" spans="1:13" ht="12.75">
      <c r="A793" s="20"/>
      <c r="B793" s="20"/>
      <c r="C793" s="18"/>
      <c r="D793" s="20"/>
      <c r="E793" s="20"/>
      <c r="F793" s="20"/>
      <c r="G793" s="20"/>
      <c r="H793" s="20"/>
      <c r="I793" s="20"/>
      <c r="J793" s="20"/>
      <c r="K793" s="20"/>
      <c r="L793" s="20"/>
      <c r="M793" s="20"/>
    </row>
    <row r="794" spans="1:13" ht="12.75">
      <c r="A794" s="20"/>
      <c r="B794" s="20"/>
      <c r="C794" s="18"/>
      <c r="D794" s="20"/>
      <c r="E794" s="20"/>
      <c r="F794" s="20"/>
      <c r="G794" s="20"/>
      <c r="H794" s="20"/>
      <c r="I794" s="20"/>
      <c r="J794" s="20"/>
      <c r="K794" s="20"/>
      <c r="L794" s="20"/>
      <c r="M794" s="20"/>
    </row>
    <row r="795" spans="1:13" ht="12.75">
      <c r="A795" s="20"/>
      <c r="B795" s="20"/>
      <c r="C795" s="18"/>
      <c r="D795" s="20"/>
      <c r="E795" s="20"/>
      <c r="F795" s="20"/>
      <c r="G795" s="20"/>
      <c r="H795" s="20"/>
      <c r="I795" s="20"/>
      <c r="J795" s="20"/>
      <c r="K795" s="20"/>
      <c r="L795" s="20"/>
      <c r="M795" s="20"/>
    </row>
    <row r="796" spans="1:13" ht="12.75">
      <c r="A796" s="20"/>
      <c r="B796" s="20"/>
      <c r="C796" s="18"/>
      <c r="D796" s="20"/>
      <c r="E796" s="20"/>
      <c r="F796" s="20"/>
      <c r="G796" s="20"/>
      <c r="H796" s="20"/>
      <c r="I796" s="20"/>
      <c r="J796" s="20"/>
      <c r="K796" s="20"/>
      <c r="L796" s="20"/>
      <c r="M796" s="20"/>
    </row>
    <row r="797" spans="1:13" ht="12.75">
      <c r="A797" s="20"/>
      <c r="B797" s="20"/>
      <c r="C797" s="18"/>
      <c r="D797" s="20"/>
      <c r="E797" s="20"/>
      <c r="F797" s="20"/>
      <c r="G797" s="20"/>
      <c r="H797" s="20"/>
      <c r="I797" s="20"/>
      <c r="J797" s="20"/>
      <c r="K797" s="20"/>
      <c r="L797" s="20"/>
      <c r="M797" s="20"/>
    </row>
    <row r="798" spans="1:13" ht="12.75">
      <c r="A798" s="20"/>
      <c r="B798" s="20"/>
      <c r="C798" s="18"/>
      <c r="D798" s="20"/>
      <c r="E798" s="20"/>
      <c r="F798" s="20"/>
      <c r="G798" s="20"/>
      <c r="H798" s="20"/>
      <c r="I798" s="20"/>
      <c r="J798" s="20"/>
      <c r="K798" s="20"/>
      <c r="L798" s="20"/>
      <c r="M798" s="20"/>
    </row>
    <row r="799" spans="1:13" ht="12.75">
      <c r="A799" s="20"/>
      <c r="B799" s="20"/>
      <c r="C799" s="18"/>
      <c r="D799" s="20"/>
      <c r="E799" s="20"/>
      <c r="F799" s="20"/>
      <c r="G799" s="20"/>
      <c r="H799" s="20"/>
      <c r="I799" s="20"/>
      <c r="J799" s="20"/>
      <c r="K799" s="20"/>
      <c r="L799" s="20"/>
      <c r="M799" s="20"/>
    </row>
    <row r="800" spans="1:13" ht="12.75">
      <c r="A800" s="20"/>
      <c r="B800" s="20"/>
      <c r="C800" s="18"/>
      <c r="D800" s="20"/>
      <c r="E800" s="20"/>
      <c r="F800" s="20"/>
      <c r="G800" s="20"/>
      <c r="H800" s="20"/>
      <c r="I800" s="20"/>
      <c r="J800" s="20"/>
      <c r="K800" s="20"/>
      <c r="L800" s="20"/>
      <c r="M800" s="20"/>
    </row>
    <row r="801" spans="1:13" ht="12.75">
      <c r="A801" s="20"/>
      <c r="B801" s="20"/>
      <c r="C801" s="18"/>
      <c r="D801" s="20"/>
      <c r="E801" s="20"/>
      <c r="F801" s="20"/>
      <c r="G801" s="20"/>
      <c r="H801" s="20"/>
      <c r="I801" s="20"/>
      <c r="J801" s="20"/>
      <c r="K801" s="20"/>
      <c r="L801" s="20"/>
      <c r="M801" s="20"/>
    </row>
    <row r="802" spans="1:13" ht="12.75">
      <c r="A802" s="20"/>
      <c r="B802" s="20"/>
      <c r="C802" s="18"/>
      <c r="D802" s="20"/>
      <c r="E802" s="20"/>
      <c r="F802" s="20"/>
      <c r="G802" s="20"/>
      <c r="H802" s="20"/>
      <c r="I802" s="20"/>
      <c r="J802" s="20"/>
      <c r="K802" s="20"/>
      <c r="L802" s="20"/>
      <c r="M802" s="20"/>
    </row>
    <row r="803" spans="1:13" ht="12.75">
      <c r="A803" s="20"/>
      <c r="B803" s="20"/>
      <c r="C803" s="18"/>
      <c r="D803" s="20"/>
      <c r="E803" s="20"/>
      <c r="F803" s="20"/>
      <c r="G803" s="20"/>
      <c r="H803" s="20"/>
      <c r="I803" s="20"/>
      <c r="J803" s="20"/>
      <c r="K803" s="20"/>
      <c r="L803" s="20"/>
      <c r="M803" s="20"/>
    </row>
    <row r="804" spans="1:13" ht="12.75">
      <c r="A804" s="20"/>
      <c r="B804" s="20"/>
      <c r="C804" s="18"/>
      <c r="D804" s="20"/>
      <c r="E804" s="20"/>
      <c r="F804" s="20"/>
      <c r="G804" s="20"/>
      <c r="H804" s="20"/>
      <c r="I804" s="20"/>
      <c r="J804" s="20"/>
      <c r="K804" s="20"/>
      <c r="L804" s="20"/>
      <c r="M804" s="20"/>
    </row>
    <row r="805" spans="1:13" ht="12.75">
      <c r="A805" s="20"/>
      <c r="B805" s="20"/>
      <c r="C805" s="18"/>
      <c r="D805" s="20"/>
      <c r="E805" s="20"/>
      <c r="F805" s="20"/>
      <c r="G805" s="20"/>
      <c r="H805" s="20"/>
      <c r="I805" s="20"/>
      <c r="J805" s="20"/>
      <c r="K805" s="20"/>
      <c r="L805" s="20"/>
      <c r="M805" s="20"/>
    </row>
    <row r="806" spans="1:13" ht="12.75">
      <c r="A806" s="20"/>
      <c r="B806" s="20"/>
      <c r="C806" s="18"/>
      <c r="D806" s="20"/>
      <c r="E806" s="20"/>
      <c r="F806" s="20"/>
      <c r="G806" s="20"/>
      <c r="H806" s="20"/>
      <c r="I806" s="20"/>
      <c r="J806" s="20"/>
      <c r="K806" s="20"/>
      <c r="L806" s="20"/>
      <c r="M806" s="20"/>
    </row>
    <row r="807" spans="1:13" ht="12.75">
      <c r="A807" s="20"/>
      <c r="B807" s="20"/>
      <c r="C807" s="18"/>
      <c r="D807" s="20"/>
      <c r="E807" s="20"/>
      <c r="F807" s="20"/>
      <c r="G807" s="20"/>
      <c r="H807" s="20"/>
      <c r="I807" s="20"/>
      <c r="J807" s="20"/>
      <c r="K807" s="20"/>
      <c r="L807" s="20"/>
      <c r="M807" s="20"/>
    </row>
    <row r="808" spans="1:13" ht="12.75">
      <c r="A808" s="20"/>
      <c r="B808" s="20"/>
      <c r="C808" s="18"/>
      <c r="D808" s="20"/>
      <c r="E808" s="20"/>
      <c r="F808" s="20"/>
      <c r="G808" s="20"/>
      <c r="H808" s="20"/>
      <c r="I808" s="20"/>
      <c r="J808" s="20"/>
      <c r="K808" s="20"/>
      <c r="L808" s="20"/>
      <c r="M808" s="20"/>
    </row>
    <row r="809" spans="1:13" ht="12.75">
      <c r="A809" s="20"/>
      <c r="B809" s="20"/>
      <c r="C809" s="18"/>
      <c r="D809" s="20"/>
      <c r="E809" s="20"/>
      <c r="F809" s="20"/>
      <c r="G809" s="20"/>
      <c r="H809" s="20"/>
      <c r="I809" s="20"/>
      <c r="J809" s="20"/>
      <c r="K809" s="20"/>
      <c r="L809" s="20"/>
      <c r="M809" s="20"/>
    </row>
    <row r="810" spans="1:13" ht="12.75">
      <c r="A810" s="20"/>
      <c r="B810" s="20"/>
      <c r="C810" s="18"/>
      <c r="D810" s="20"/>
      <c r="E810" s="20"/>
      <c r="F810" s="20"/>
      <c r="G810" s="20"/>
      <c r="H810" s="20"/>
      <c r="I810" s="20"/>
      <c r="J810" s="20"/>
      <c r="K810" s="20"/>
      <c r="L810" s="20"/>
      <c r="M810" s="20"/>
    </row>
    <row r="811" spans="1:13" ht="12.75">
      <c r="A811" s="20"/>
      <c r="B811" s="20"/>
      <c r="C811" s="18"/>
      <c r="D811" s="20"/>
      <c r="E811" s="20"/>
      <c r="F811" s="20"/>
      <c r="G811" s="20"/>
      <c r="H811" s="20"/>
      <c r="I811" s="20"/>
      <c r="J811" s="20"/>
      <c r="K811" s="20"/>
      <c r="L811" s="20"/>
      <c r="M811" s="20"/>
    </row>
    <row r="812" spans="1:13" ht="12.75">
      <c r="A812" s="20"/>
      <c r="B812" s="20"/>
      <c r="C812" s="18"/>
      <c r="D812" s="20"/>
      <c r="E812" s="20"/>
      <c r="F812" s="20"/>
      <c r="G812" s="20"/>
      <c r="H812" s="20"/>
      <c r="I812" s="20"/>
      <c r="J812" s="20"/>
      <c r="K812" s="20"/>
      <c r="L812" s="20"/>
      <c r="M812" s="20"/>
    </row>
    <row r="813" spans="1:13" ht="12.75">
      <c r="A813" s="20"/>
      <c r="B813" s="20"/>
      <c r="C813" s="18"/>
      <c r="D813" s="20"/>
      <c r="E813" s="20"/>
      <c r="F813" s="20"/>
      <c r="G813" s="20"/>
      <c r="H813" s="20"/>
      <c r="I813" s="20"/>
      <c r="J813" s="20"/>
      <c r="K813" s="20"/>
      <c r="L813" s="20"/>
      <c r="M813" s="20"/>
    </row>
    <row r="814" spans="1:13" ht="12.75">
      <c r="A814" s="20"/>
      <c r="B814" s="20"/>
      <c r="C814" s="18"/>
      <c r="D814" s="20"/>
      <c r="E814" s="20"/>
      <c r="F814" s="20"/>
      <c r="G814" s="20"/>
      <c r="H814" s="20"/>
      <c r="I814" s="20"/>
      <c r="J814" s="20"/>
      <c r="K814" s="20"/>
      <c r="L814" s="20"/>
      <c r="M814" s="20"/>
    </row>
    <row r="815" spans="1:13" ht="12.75">
      <c r="A815" s="20"/>
      <c r="B815" s="20"/>
      <c r="C815" s="18"/>
      <c r="D815" s="20"/>
      <c r="E815" s="20"/>
      <c r="F815" s="20"/>
      <c r="G815" s="20"/>
      <c r="H815" s="20"/>
      <c r="I815" s="20"/>
      <c r="J815" s="20"/>
      <c r="K815" s="20"/>
      <c r="L815" s="20"/>
      <c r="M815" s="20"/>
    </row>
    <row r="816" spans="1:13" ht="12.75">
      <c r="A816" s="20"/>
      <c r="B816" s="20"/>
      <c r="C816" s="18"/>
      <c r="D816" s="20"/>
      <c r="E816" s="20"/>
      <c r="F816" s="20"/>
      <c r="G816" s="20"/>
      <c r="H816" s="20"/>
      <c r="I816" s="20"/>
      <c r="J816" s="20"/>
      <c r="K816" s="20"/>
      <c r="L816" s="20"/>
      <c r="M816" s="20"/>
    </row>
    <row r="817" spans="1:13" ht="12.75">
      <c r="A817" s="20"/>
      <c r="B817" s="20"/>
      <c r="C817" s="18"/>
      <c r="D817" s="20"/>
      <c r="E817" s="20"/>
      <c r="F817" s="20"/>
      <c r="G817" s="20"/>
      <c r="H817" s="20"/>
      <c r="I817" s="20"/>
      <c r="J817" s="20"/>
      <c r="K817" s="20"/>
      <c r="L817" s="20"/>
      <c r="M817" s="20"/>
    </row>
    <row r="818" spans="1:13" ht="12.75">
      <c r="A818" s="20"/>
      <c r="B818" s="20"/>
      <c r="C818" s="18"/>
      <c r="D818" s="20"/>
      <c r="E818" s="20"/>
      <c r="F818" s="20"/>
      <c r="G818" s="20"/>
      <c r="H818" s="20"/>
      <c r="I818" s="20"/>
      <c r="J818" s="20"/>
      <c r="K818" s="20"/>
      <c r="L818" s="20"/>
      <c r="M818" s="20"/>
    </row>
    <row r="819" spans="1:13" ht="12.75">
      <c r="A819" s="20"/>
      <c r="B819" s="20"/>
      <c r="C819" s="18"/>
      <c r="D819" s="20"/>
      <c r="E819" s="20"/>
      <c r="F819" s="20"/>
      <c r="G819" s="20"/>
      <c r="H819" s="20"/>
      <c r="I819" s="20"/>
      <c r="J819" s="20"/>
      <c r="K819" s="20"/>
      <c r="L819" s="20"/>
      <c r="M819" s="20"/>
    </row>
    <row r="820" spans="1:13" ht="12.75">
      <c r="A820" s="20"/>
      <c r="B820" s="20"/>
      <c r="C820" s="18"/>
      <c r="D820" s="20"/>
      <c r="E820" s="20"/>
      <c r="F820" s="20"/>
      <c r="G820" s="20"/>
      <c r="H820" s="20"/>
      <c r="I820" s="20"/>
      <c r="J820" s="20"/>
      <c r="K820" s="20"/>
      <c r="L820" s="20"/>
      <c r="M820" s="20"/>
    </row>
    <row r="821" spans="1:13" ht="12.75">
      <c r="A821" s="20"/>
      <c r="B821" s="20"/>
      <c r="C821" s="18"/>
      <c r="D821" s="20"/>
      <c r="E821" s="20"/>
      <c r="F821" s="20"/>
      <c r="G821" s="20"/>
      <c r="H821" s="20"/>
      <c r="I821" s="20"/>
      <c r="J821" s="20"/>
      <c r="K821" s="20"/>
      <c r="L821" s="20"/>
      <c r="M821" s="20"/>
    </row>
    <row r="822" spans="1:13" ht="12.75">
      <c r="A822" s="20"/>
      <c r="B822" s="20"/>
      <c r="C822" s="18"/>
      <c r="D822" s="20"/>
      <c r="E822" s="20"/>
      <c r="F822" s="20"/>
      <c r="G822" s="20"/>
      <c r="H822" s="20"/>
      <c r="I822" s="20"/>
      <c r="J822" s="20"/>
      <c r="K822" s="20"/>
      <c r="L822" s="20"/>
      <c r="M822" s="20"/>
    </row>
    <row r="823" spans="1:13" ht="12.75">
      <c r="A823" s="20"/>
      <c r="B823" s="20"/>
      <c r="C823" s="18"/>
      <c r="D823" s="20"/>
      <c r="E823" s="20"/>
      <c r="F823" s="20"/>
      <c r="G823" s="20"/>
      <c r="H823" s="20"/>
      <c r="I823" s="20"/>
      <c r="J823" s="20"/>
      <c r="K823" s="20"/>
      <c r="L823" s="20"/>
      <c r="M823" s="20"/>
    </row>
    <row r="824" spans="1:13" ht="12.75">
      <c r="A824" s="20"/>
      <c r="B824" s="20"/>
      <c r="C824" s="18"/>
      <c r="D824" s="20"/>
      <c r="E824" s="20"/>
      <c r="F824" s="20"/>
      <c r="G824" s="20"/>
      <c r="H824" s="20"/>
      <c r="I824" s="20"/>
      <c r="J824" s="20"/>
      <c r="K824" s="20"/>
      <c r="L824" s="20"/>
      <c r="M824" s="20"/>
    </row>
    <row r="825" spans="1:13" ht="12.75">
      <c r="A825" s="20"/>
      <c r="B825" s="20"/>
      <c r="C825" s="18"/>
      <c r="D825" s="20"/>
      <c r="E825" s="20"/>
      <c r="F825" s="20"/>
      <c r="G825" s="20"/>
      <c r="H825" s="20"/>
      <c r="I825" s="20"/>
      <c r="J825" s="20"/>
      <c r="K825" s="20"/>
      <c r="L825" s="20"/>
      <c r="M825" s="20"/>
    </row>
    <row r="826" spans="1:13" ht="12.75">
      <c r="A826" s="20"/>
      <c r="B826" s="20"/>
      <c r="C826" s="18"/>
      <c r="D826" s="20"/>
      <c r="E826" s="20"/>
      <c r="F826" s="20"/>
      <c r="G826" s="20"/>
      <c r="H826" s="20"/>
      <c r="I826" s="20"/>
      <c r="J826" s="20"/>
      <c r="K826" s="20"/>
      <c r="L826" s="20"/>
      <c r="M826" s="20"/>
    </row>
    <row r="827" spans="1:13" ht="12.75">
      <c r="A827" s="20"/>
      <c r="B827" s="20"/>
      <c r="C827" s="18"/>
      <c r="D827" s="20"/>
      <c r="E827" s="20"/>
      <c r="F827" s="20"/>
      <c r="G827" s="20"/>
      <c r="H827" s="20"/>
      <c r="I827" s="20"/>
      <c r="J827" s="20"/>
      <c r="K827" s="20"/>
      <c r="L827" s="20"/>
      <c r="M827" s="20"/>
    </row>
    <row r="828" spans="1:13" ht="12.75">
      <c r="A828" s="20"/>
      <c r="B828" s="20"/>
      <c r="C828" s="18"/>
      <c r="D828" s="20"/>
      <c r="E828" s="20"/>
      <c r="F828" s="20"/>
      <c r="G828" s="20"/>
      <c r="H828" s="20"/>
      <c r="I828" s="20"/>
      <c r="J828" s="20"/>
      <c r="K828" s="20"/>
      <c r="L828" s="20"/>
      <c r="M828" s="20"/>
    </row>
    <row r="829" spans="1:13" ht="12.75">
      <c r="A829" s="20"/>
      <c r="B829" s="20"/>
      <c r="C829" s="18"/>
      <c r="D829" s="20"/>
      <c r="E829" s="20"/>
      <c r="F829" s="20"/>
      <c r="G829" s="20"/>
      <c r="H829" s="20"/>
      <c r="I829" s="20"/>
      <c r="J829" s="20"/>
      <c r="K829" s="20"/>
      <c r="L829" s="20"/>
      <c r="M829" s="20"/>
    </row>
    <row r="830" spans="1:13" ht="12.75">
      <c r="A830" s="20"/>
      <c r="B830" s="20"/>
      <c r="C830" s="18"/>
      <c r="D830" s="20"/>
      <c r="E830" s="20"/>
      <c r="F830" s="20"/>
      <c r="G830" s="20"/>
      <c r="H830" s="20"/>
      <c r="I830" s="20"/>
      <c r="J830" s="20"/>
      <c r="K830" s="20"/>
      <c r="L830" s="20"/>
      <c r="M830" s="20"/>
    </row>
    <row r="831" spans="1:13" ht="12.75">
      <c r="A831" s="20"/>
      <c r="B831" s="20"/>
      <c r="C831" s="18"/>
      <c r="D831" s="20"/>
      <c r="E831" s="20"/>
      <c r="F831" s="20"/>
      <c r="G831" s="20"/>
      <c r="H831" s="20"/>
      <c r="I831" s="20"/>
      <c r="J831" s="20"/>
      <c r="K831" s="20"/>
      <c r="L831" s="20"/>
      <c r="M831" s="20"/>
    </row>
    <row r="832" spans="1:13" ht="12.75">
      <c r="A832" s="20"/>
      <c r="B832" s="20"/>
      <c r="C832" s="18"/>
      <c r="D832" s="20"/>
      <c r="E832" s="20"/>
      <c r="F832" s="20"/>
      <c r="G832" s="20"/>
      <c r="H832" s="20"/>
      <c r="I832" s="20"/>
      <c r="J832" s="20"/>
      <c r="K832" s="20"/>
      <c r="L832" s="20"/>
      <c r="M832" s="20"/>
    </row>
    <row r="833" spans="1:13" ht="12.75">
      <c r="A833" s="20"/>
      <c r="B833" s="20"/>
      <c r="C833" s="18"/>
      <c r="D833" s="20"/>
      <c r="E833" s="20"/>
      <c r="F833" s="20"/>
      <c r="G833" s="20"/>
      <c r="H833" s="20"/>
      <c r="I833" s="20"/>
      <c r="J833" s="20"/>
      <c r="K833" s="20"/>
      <c r="L833" s="20"/>
      <c r="M833" s="20"/>
    </row>
    <row r="834" spans="1:13" ht="12.75">
      <c r="A834" s="20"/>
      <c r="B834" s="20"/>
      <c r="C834" s="18"/>
      <c r="D834" s="20"/>
      <c r="E834" s="20"/>
      <c r="F834" s="20"/>
      <c r="G834" s="20"/>
      <c r="H834" s="20"/>
      <c r="I834" s="20"/>
      <c r="J834" s="20"/>
      <c r="K834" s="20"/>
      <c r="L834" s="20"/>
      <c r="M834" s="20"/>
    </row>
    <row r="835" spans="1:13" ht="12.75">
      <c r="A835" s="20"/>
      <c r="B835" s="20"/>
      <c r="C835" s="18"/>
      <c r="D835" s="20"/>
      <c r="E835" s="20"/>
      <c r="F835" s="20"/>
      <c r="G835" s="20"/>
      <c r="H835" s="20"/>
      <c r="I835" s="20"/>
      <c r="J835" s="20"/>
      <c r="K835" s="20"/>
      <c r="L835" s="20"/>
      <c r="M835" s="20"/>
    </row>
    <row r="836" spans="1:13" ht="12.75">
      <c r="A836" s="20"/>
      <c r="B836" s="20"/>
      <c r="C836" s="18"/>
      <c r="D836" s="20"/>
      <c r="E836" s="20"/>
      <c r="F836" s="20"/>
      <c r="G836" s="20"/>
      <c r="H836" s="20"/>
      <c r="I836" s="20"/>
      <c r="J836" s="20"/>
      <c r="K836" s="20"/>
      <c r="L836" s="20"/>
      <c r="M836" s="20"/>
    </row>
    <row r="837" spans="1:13" ht="12.75">
      <c r="A837" s="20"/>
      <c r="B837" s="20"/>
      <c r="C837" s="18"/>
      <c r="D837" s="20"/>
      <c r="E837" s="20"/>
      <c r="F837" s="20"/>
      <c r="G837" s="20"/>
      <c r="H837" s="20"/>
      <c r="I837" s="20"/>
      <c r="J837" s="20"/>
      <c r="K837" s="20"/>
      <c r="L837" s="20"/>
      <c r="M837" s="20"/>
    </row>
    <row r="838" spans="1:13" ht="12.75">
      <c r="A838" s="20"/>
      <c r="B838" s="20"/>
      <c r="C838" s="18"/>
      <c r="D838" s="20"/>
      <c r="E838" s="20"/>
      <c r="F838" s="20"/>
      <c r="G838" s="20"/>
      <c r="H838" s="20"/>
      <c r="I838" s="20"/>
      <c r="J838" s="20"/>
      <c r="K838" s="20"/>
      <c r="L838" s="20"/>
      <c r="M838" s="20"/>
    </row>
    <row r="839" spans="1:13" ht="12.75">
      <c r="A839" s="20"/>
      <c r="B839" s="20"/>
      <c r="C839" s="18"/>
      <c r="D839" s="20"/>
      <c r="E839" s="20"/>
      <c r="F839" s="20"/>
      <c r="G839" s="20"/>
      <c r="H839" s="20"/>
      <c r="I839" s="20"/>
      <c r="J839" s="20"/>
      <c r="K839" s="20"/>
      <c r="L839" s="20"/>
      <c r="M839" s="20"/>
    </row>
    <row r="840" spans="1:13" ht="12.75">
      <c r="A840" s="20"/>
      <c r="B840" s="20"/>
      <c r="C840" s="18"/>
      <c r="D840" s="20"/>
      <c r="E840" s="20"/>
      <c r="F840" s="20"/>
      <c r="G840" s="20"/>
      <c r="H840" s="20"/>
      <c r="I840" s="20"/>
      <c r="J840" s="20"/>
      <c r="K840" s="20"/>
      <c r="L840" s="20"/>
      <c r="M840" s="20"/>
    </row>
    <row r="841" spans="1:13" ht="12.75">
      <c r="A841" s="20"/>
      <c r="B841" s="20"/>
      <c r="C841" s="18"/>
      <c r="D841" s="20"/>
      <c r="E841" s="20"/>
      <c r="F841" s="20"/>
      <c r="G841" s="20"/>
      <c r="H841" s="20"/>
      <c r="I841" s="20"/>
      <c r="J841" s="20"/>
      <c r="K841" s="20"/>
      <c r="L841" s="20"/>
      <c r="M841" s="20"/>
    </row>
    <row r="842" spans="1:13" ht="12.75">
      <c r="A842" s="20"/>
      <c r="B842" s="20"/>
      <c r="C842" s="18"/>
      <c r="D842" s="20"/>
      <c r="E842" s="20"/>
      <c r="F842" s="20"/>
      <c r="G842" s="20"/>
      <c r="H842" s="20"/>
      <c r="I842" s="20"/>
      <c r="J842" s="20"/>
      <c r="K842" s="20"/>
      <c r="L842" s="20"/>
      <c r="M842" s="20"/>
    </row>
    <row r="843" spans="1:13" ht="12.75">
      <c r="A843" s="20"/>
      <c r="B843" s="20"/>
      <c r="C843" s="18"/>
      <c r="D843" s="20"/>
      <c r="E843" s="20"/>
      <c r="F843" s="20"/>
      <c r="G843" s="20"/>
      <c r="H843" s="20"/>
      <c r="I843" s="20"/>
      <c r="J843" s="20"/>
      <c r="K843" s="20"/>
      <c r="L843" s="20"/>
      <c r="M843" s="20"/>
    </row>
    <row r="844" spans="1:13" ht="12.75">
      <c r="A844" s="20"/>
      <c r="B844" s="20"/>
      <c r="C844" s="18"/>
      <c r="D844" s="20"/>
      <c r="E844" s="20"/>
      <c r="F844" s="20"/>
      <c r="G844" s="20"/>
      <c r="H844" s="20"/>
      <c r="I844" s="20"/>
      <c r="J844" s="20"/>
      <c r="K844" s="20"/>
      <c r="L844" s="20"/>
      <c r="M844" s="20"/>
    </row>
    <row r="845" spans="1:13" ht="12.75">
      <c r="A845" s="20"/>
      <c r="B845" s="20"/>
      <c r="C845" s="18"/>
      <c r="D845" s="20"/>
      <c r="E845" s="20"/>
      <c r="F845" s="20"/>
      <c r="G845" s="20"/>
      <c r="H845" s="20"/>
      <c r="I845" s="20"/>
      <c r="J845" s="20"/>
      <c r="K845" s="20"/>
      <c r="L845" s="20"/>
      <c r="M845" s="20"/>
    </row>
    <row r="846" spans="1:13" ht="12.75">
      <c r="A846" s="20"/>
      <c r="B846" s="20"/>
      <c r="C846" s="18"/>
      <c r="D846" s="20"/>
      <c r="E846" s="20"/>
      <c r="F846" s="20"/>
      <c r="G846" s="20"/>
      <c r="H846" s="20"/>
      <c r="I846" s="20"/>
      <c r="J846" s="20"/>
      <c r="K846" s="20"/>
      <c r="L846" s="20"/>
      <c r="M846" s="20"/>
    </row>
    <row r="847" spans="1:13" ht="12.75">
      <c r="A847" s="20"/>
      <c r="B847" s="20"/>
      <c r="C847" s="18"/>
      <c r="D847" s="20"/>
      <c r="E847" s="20"/>
      <c r="F847" s="20"/>
      <c r="G847" s="20"/>
      <c r="H847" s="20"/>
      <c r="I847" s="20"/>
      <c r="J847" s="20"/>
      <c r="K847" s="20"/>
      <c r="L847" s="20"/>
      <c r="M847" s="20"/>
    </row>
    <row r="848" spans="1:13" ht="12.75">
      <c r="A848" s="20"/>
      <c r="B848" s="20"/>
      <c r="C848" s="18"/>
      <c r="D848" s="20"/>
      <c r="E848" s="20"/>
      <c r="F848" s="20"/>
      <c r="G848" s="20"/>
      <c r="H848" s="20"/>
      <c r="I848" s="20"/>
      <c r="J848" s="20"/>
      <c r="K848" s="20"/>
      <c r="L848" s="20"/>
      <c r="M848" s="20"/>
    </row>
    <row r="849" spans="1:13" ht="12.75">
      <c r="A849" s="20"/>
      <c r="B849" s="20"/>
      <c r="C849" s="18"/>
      <c r="D849" s="20"/>
      <c r="E849" s="20"/>
      <c r="F849" s="20"/>
      <c r="G849" s="20"/>
      <c r="H849" s="20"/>
      <c r="I849" s="20"/>
      <c r="J849" s="20"/>
      <c r="K849" s="20"/>
      <c r="L849" s="20"/>
      <c r="M849" s="20"/>
    </row>
    <row r="850" spans="1:13" ht="12.75">
      <c r="A850" s="20"/>
      <c r="B850" s="20"/>
      <c r="C850" s="18"/>
      <c r="D850" s="20"/>
      <c r="E850" s="20"/>
      <c r="F850" s="20"/>
      <c r="G850" s="20"/>
      <c r="H850" s="20"/>
      <c r="I850" s="20"/>
      <c r="J850" s="20"/>
      <c r="K850" s="20"/>
      <c r="L850" s="20"/>
      <c r="M850" s="20"/>
    </row>
    <row r="851" spans="1:13" ht="12.75">
      <c r="A851" s="20"/>
      <c r="B851" s="20"/>
      <c r="C851" s="18"/>
      <c r="D851" s="20"/>
      <c r="E851" s="20"/>
      <c r="F851" s="20"/>
      <c r="G851" s="20"/>
      <c r="H851" s="20"/>
      <c r="I851" s="20"/>
      <c r="J851" s="20"/>
      <c r="K851" s="20"/>
      <c r="L851" s="20"/>
      <c r="M851" s="20"/>
    </row>
    <row r="852" spans="1:13" ht="12.75">
      <c r="A852" s="20"/>
      <c r="B852" s="20"/>
      <c r="C852" s="18"/>
      <c r="D852" s="20"/>
      <c r="E852" s="20"/>
      <c r="F852" s="20"/>
      <c r="G852" s="20"/>
      <c r="H852" s="20"/>
      <c r="I852" s="20"/>
      <c r="J852" s="20"/>
      <c r="K852" s="20"/>
      <c r="L852" s="20"/>
      <c r="M852" s="20"/>
    </row>
    <row r="853" spans="1:13" ht="12.75">
      <c r="A853" s="20"/>
      <c r="B853" s="20"/>
      <c r="C853" s="18"/>
      <c r="D853" s="20"/>
      <c r="E853" s="20"/>
      <c r="F853" s="20"/>
      <c r="G853" s="20"/>
      <c r="H853" s="20"/>
      <c r="I853" s="20"/>
      <c r="J853" s="20"/>
      <c r="K853" s="20"/>
      <c r="L853" s="20"/>
      <c r="M853" s="20"/>
    </row>
    <row r="854" spans="1:13" ht="12.75">
      <c r="A854" s="20"/>
      <c r="B854" s="20"/>
      <c r="C854" s="18"/>
      <c r="D854" s="20"/>
      <c r="E854" s="20"/>
      <c r="F854" s="20"/>
      <c r="G854" s="20"/>
      <c r="H854" s="20"/>
      <c r="I854" s="20"/>
      <c r="J854" s="20"/>
      <c r="K854" s="20"/>
      <c r="L854" s="20"/>
      <c r="M854" s="20"/>
    </row>
    <row r="855" spans="1:13" ht="12.75">
      <c r="A855" s="20"/>
      <c r="B855" s="20"/>
      <c r="C855" s="18"/>
      <c r="D855" s="20"/>
      <c r="E855" s="20"/>
      <c r="F855" s="20"/>
      <c r="G855" s="20"/>
      <c r="H855" s="20"/>
      <c r="I855" s="20"/>
      <c r="J855" s="20"/>
      <c r="K855" s="20"/>
      <c r="L855" s="20"/>
      <c r="M855" s="20"/>
    </row>
    <row r="856" spans="1:13" ht="12.75">
      <c r="A856" s="20"/>
      <c r="B856" s="20"/>
      <c r="C856" s="18"/>
      <c r="D856" s="20"/>
      <c r="E856" s="20"/>
      <c r="F856" s="20"/>
      <c r="G856" s="20"/>
      <c r="H856" s="20"/>
      <c r="I856" s="20"/>
      <c r="J856" s="20"/>
      <c r="K856" s="20"/>
      <c r="L856" s="20"/>
      <c r="M856" s="20"/>
    </row>
    <row r="857" spans="1:13" ht="12.75">
      <c r="A857" s="20"/>
      <c r="B857" s="20"/>
      <c r="C857" s="18"/>
      <c r="D857" s="20"/>
      <c r="E857" s="20"/>
      <c r="F857" s="20"/>
      <c r="G857" s="20"/>
      <c r="H857" s="20"/>
      <c r="I857" s="20"/>
      <c r="J857" s="20"/>
      <c r="K857" s="20"/>
      <c r="L857" s="20"/>
      <c r="M857" s="20"/>
    </row>
    <row r="858" spans="1:13" ht="12.75">
      <c r="A858" s="20"/>
      <c r="B858" s="20"/>
      <c r="C858" s="18"/>
      <c r="D858" s="20"/>
      <c r="E858" s="20"/>
      <c r="F858" s="20"/>
      <c r="G858" s="20"/>
      <c r="H858" s="20"/>
      <c r="I858" s="20"/>
      <c r="J858" s="20"/>
      <c r="K858" s="20"/>
      <c r="L858" s="20"/>
      <c r="M858" s="20"/>
    </row>
    <row r="859" spans="1:13" ht="12.75">
      <c r="A859" s="20"/>
      <c r="B859" s="20"/>
      <c r="C859" s="18"/>
      <c r="D859" s="20"/>
      <c r="E859" s="20"/>
      <c r="F859" s="20"/>
      <c r="G859" s="20"/>
      <c r="H859" s="20"/>
      <c r="I859" s="20"/>
      <c r="J859" s="20"/>
      <c r="K859" s="20"/>
      <c r="L859" s="20"/>
      <c r="M859" s="20"/>
    </row>
    <row r="860" spans="1:13" ht="12.75">
      <c r="A860" s="20"/>
      <c r="B860" s="20"/>
      <c r="C860" s="18"/>
      <c r="D860" s="20"/>
      <c r="E860" s="20"/>
      <c r="F860" s="20"/>
      <c r="G860" s="20"/>
      <c r="H860" s="20"/>
      <c r="I860" s="20"/>
      <c r="J860" s="20"/>
      <c r="K860" s="20"/>
      <c r="L860" s="20"/>
      <c r="M860" s="20"/>
    </row>
    <row r="861" spans="1:13" ht="12.75">
      <c r="A861" s="20"/>
      <c r="B861" s="20"/>
      <c r="C861" s="18"/>
      <c r="D861" s="20"/>
      <c r="E861" s="20"/>
      <c r="F861" s="20"/>
      <c r="G861" s="20"/>
      <c r="H861" s="20"/>
      <c r="I861" s="20"/>
      <c r="J861" s="20"/>
      <c r="K861" s="20"/>
      <c r="L861" s="20"/>
      <c r="M861" s="20"/>
    </row>
    <row r="862" spans="1:13" ht="12.75">
      <c r="A862" s="20"/>
      <c r="B862" s="20"/>
      <c r="C862" s="18"/>
      <c r="D862" s="20"/>
      <c r="E862" s="20"/>
      <c r="F862" s="20"/>
      <c r="G862" s="20"/>
      <c r="H862" s="20"/>
      <c r="I862" s="20"/>
      <c r="J862" s="20"/>
      <c r="K862" s="20"/>
      <c r="L862" s="20"/>
      <c r="M862" s="20"/>
    </row>
    <row r="863" spans="1:13" ht="12.75">
      <c r="A863" s="20"/>
      <c r="B863" s="20"/>
      <c r="C863" s="18"/>
      <c r="D863" s="20"/>
      <c r="E863" s="20"/>
      <c r="F863" s="20"/>
      <c r="G863" s="20"/>
      <c r="H863" s="20"/>
      <c r="I863" s="20"/>
      <c r="J863" s="20"/>
      <c r="K863" s="20"/>
      <c r="L863" s="20"/>
      <c r="M863" s="20"/>
    </row>
    <row r="864" spans="1:13" ht="12.75">
      <c r="A864" s="20"/>
      <c r="B864" s="20"/>
      <c r="C864" s="18"/>
      <c r="D864" s="20"/>
      <c r="E864" s="20"/>
      <c r="F864" s="20"/>
      <c r="G864" s="20"/>
      <c r="H864" s="20"/>
      <c r="I864" s="20"/>
      <c r="J864" s="20"/>
      <c r="K864" s="20"/>
      <c r="L864" s="20"/>
      <c r="M864" s="20"/>
    </row>
    <row r="865" spans="1:13" ht="12.75">
      <c r="A865" s="20"/>
      <c r="B865" s="20"/>
      <c r="C865" s="18"/>
      <c r="D865" s="20"/>
      <c r="E865" s="20"/>
      <c r="F865" s="20"/>
      <c r="G865" s="20"/>
      <c r="H865" s="20"/>
      <c r="I865" s="20"/>
      <c r="J865" s="20"/>
      <c r="K865" s="20"/>
      <c r="L865" s="20"/>
      <c r="M865" s="20"/>
    </row>
    <row r="866" spans="1:13" ht="12.75">
      <c r="A866" s="20"/>
      <c r="B866" s="20"/>
      <c r="C866" s="18"/>
      <c r="D866" s="20"/>
      <c r="E866" s="20"/>
      <c r="F866" s="20"/>
      <c r="G866" s="20"/>
      <c r="H866" s="20"/>
      <c r="I866" s="20"/>
      <c r="J866" s="20"/>
      <c r="K866" s="20"/>
      <c r="L866" s="20"/>
      <c r="M866" s="20"/>
    </row>
    <row r="867" spans="1:13" ht="12.75">
      <c r="A867" s="20"/>
      <c r="B867" s="20"/>
      <c r="C867" s="18"/>
      <c r="D867" s="20"/>
      <c r="E867" s="20"/>
      <c r="F867" s="20"/>
      <c r="G867" s="20"/>
      <c r="H867" s="20"/>
      <c r="I867" s="20"/>
      <c r="J867" s="20"/>
      <c r="K867" s="20"/>
      <c r="L867" s="20"/>
      <c r="M867" s="20"/>
    </row>
    <row r="868" spans="1:13" ht="12.75">
      <c r="A868" s="20"/>
      <c r="B868" s="20"/>
      <c r="C868" s="18"/>
      <c r="D868" s="20"/>
      <c r="E868" s="20"/>
      <c r="F868" s="20"/>
      <c r="G868" s="20"/>
      <c r="H868" s="20"/>
      <c r="I868" s="20"/>
      <c r="J868" s="20"/>
      <c r="K868" s="20"/>
      <c r="L868" s="20"/>
      <c r="M868" s="20"/>
    </row>
    <row r="869" spans="1:13" ht="12.75">
      <c r="A869" s="20"/>
      <c r="B869" s="20"/>
      <c r="C869" s="18"/>
      <c r="D869" s="20"/>
      <c r="E869" s="20"/>
      <c r="F869" s="20"/>
      <c r="G869" s="20"/>
      <c r="H869" s="20"/>
      <c r="I869" s="20"/>
      <c r="J869" s="20"/>
      <c r="K869" s="20"/>
      <c r="L869" s="20"/>
      <c r="M869" s="20"/>
    </row>
    <row r="870" spans="1:13" ht="12.75">
      <c r="A870" s="20"/>
      <c r="B870" s="20"/>
      <c r="C870" s="18"/>
      <c r="D870" s="20"/>
      <c r="E870" s="20"/>
      <c r="F870" s="20"/>
      <c r="G870" s="20"/>
      <c r="H870" s="20"/>
      <c r="I870" s="20"/>
      <c r="J870" s="20"/>
      <c r="K870" s="20"/>
      <c r="L870" s="20"/>
      <c r="M870" s="20"/>
    </row>
    <row r="871" spans="1:13" ht="12.75">
      <c r="A871" s="20"/>
      <c r="B871" s="20"/>
      <c r="C871" s="18"/>
      <c r="D871" s="20"/>
      <c r="E871" s="20"/>
      <c r="F871" s="20"/>
      <c r="G871" s="20"/>
      <c r="H871" s="20"/>
      <c r="I871" s="20"/>
      <c r="J871" s="20"/>
      <c r="K871" s="20"/>
      <c r="L871" s="20"/>
      <c r="M871" s="20"/>
    </row>
    <row r="872" spans="1:13" ht="12.75">
      <c r="A872" s="20"/>
      <c r="B872" s="20"/>
      <c r="C872" s="18"/>
      <c r="D872" s="20"/>
      <c r="E872" s="20"/>
      <c r="F872" s="20"/>
      <c r="G872" s="20"/>
      <c r="H872" s="20"/>
      <c r="I872" s="20"/>
      <c r="J872" s="20"/>
      <c r="K872" s="20"/>
      <c r="L872" s="20"/>
      <c r="M872" s="20"/>
    </row>
    <row r="873" spans="1:13" ht="12.75">
      <c r="A873" s="20"/>
      <c r="B873" s="20"/>
      <c r="C873" s="18"/>
      <c r="D873" s="20"/>
      <c r="E873" s="20"/>
      <c r="F873" s="20"/>
      <c r="G873" s="20"/>
      <c r="H873" s="20"/>
      <c r="I873" s="20"/>
      <c r="J873" s="20"/>
      <c r="K873" s="20"/>
      <c r="L873" s="20"/>
      <c r="M873" s="20"/>
    </row>
    <row r="874" spans="1:13" ht="12.75">
      <c r="A874" s="20"/>
      <c r="B874" s="20"/>
      <c r="C874" s="18"/>
      <c r="D874" s="20"/>
      <c r="E874" s="20"/>
      <c r="F874" s="20"/>
      <c r="G874" s="20"/>
      <c r="H874" s="20"/>
      <c r="I874" s="20"/>
      <c r="J874" s="20"/>
      <c r="K874" s="20"/>
      <c r="L874" s="20"/>
      <c r="M874" s="20"/>
    </row>
    <row r="875" spans="1:13" ht="12.75">
      <c r="A875" s="20"/>
      <c r="B875" s="20"/>
      <c r="C875" s="18"/>
      <c r="D875" s="20"/>
      <c r="E875" s="20"/>
      <c r="F875" s="20"/>
      <c r="G875" s="20"/>
      <c r="H875" s="20"/>
      <c r="I875" s="20"/>
      <c r="J875" s="20"/>
      <c r="K875" s="20"/>
      <c r="L875" s="20"/>
      <c r="M875" s="20"/>
    </row>
    <row r="876" spans="1:13" ht="12.75">
      <c r="A876" s="20"/>
      <c r="B876" s="20"/>
      <c r="C876" s="18"/>
      <c r="D876" s="20"/>
      <c r="E876" s="20"/>
      <c r="F876" s="20"/>
      <c r="G876" s="20"/>
      <c r="H876" s="20"/>
      <c r="I876" s="20"/>
      <c r="J876" s="20"/>
      <c r="K876" s="20"/>
      <c r="L876" s="20"/>
      <c r="M876" s="20"/>
    </row>
    <row r="877" spans="1:13" ht="12.75">
      <c r="A877" s="20"/>
      <c r="B877" s="20"/>
      <c r="C877" s="18"/>
      <c r="D877" s="20"/>
      <c r="E877" s="20"/>
      <c r="F877" s="20"/>
      <c r="G877" s="20"/>
      <c r="H877" s="20"/>
      <c r="I877" s="20"/>
      <c r="J877" s="20"/>
      <c r="K877" s="20"/>
      <c r="L877" s="20"/>
      <c r="M877" s="20"/>
    </row>
    <row r="878" spans="1:13" ht="12.75">
      <c r="A878" s="20"/>
      <c r="B878" s="20"/>
      <c r="C878" s="18"/>
      <c r="D878" s="20"/>
      <c r="E878" s="20"/>
      <c r="F878" s="20"/>
      <c r="G878" s="20"/>
      <c r="H878" s="20"/>
      <c r="I878" s="20"/>
      <c r="J878" s="20"/>
      <c r="K878" s="20"/>
      <c r="L878" s="20"/>
      <c r="M878" s="20"/>
    </row>
    <row r="879" spans="1:13" ht="12.75">
      <c r="A879" s="20"/>
      <c r="B879" s="20"/>
      <c r="C879" s="18"/>
      <c r="D879" s="20"/>
      <c r="E879" s="20"/>
      <c r="F879" s="20"/>
      <c r="G879" s="20"/>
      <c r="H879" s="20"/>
      <c r="I879" s="20"/>
      <c r="J879" s="20"/>
      <c r="K879" s="20"/>
      <c r="L879" s="20"/>
      <c r="M879" s="20"/>
    </row>
    <row r="880" spans="1:13" ht="12.75">
      <c r="A880" s="20"/>
      <c r="B880" s="20"/>
      <c r="C880" s="18"/>
      <c r="D880" s="20"/>
      <c r="E880" s="20"/>
      <c r="F880" s="20"/>
      <c r="G880" s="20"/>
      <c r="H880" s="20"/>
      <c r="I880" s="20"/>
      <c r="J880" s="20"/>
      <c r="K880" s="20"/>
      <c r="L880" s="20"/>
      <c r="M880" s="20"/>
    </row>
    <row r="881" spans="1:13" ht="12.75">
      <c r="A881" s="20"/>
      <c r="B881" s="20"/>
      <c r="C881" s="18"/>
      <c r="D881" s="20"/>
      <c r="E881" s="20"/>
      <c r="F881" s="20"/>
      <c r="G881" s="20"/>
      <c r="H881" s="20"/>
      <c r="I881" s="20"/>
      <c r="J881" s="20"/>
      <c r="K881" s="20"/>
      <c r="L881" s="20"/>
      <c r="M881" s="20"/>
    </row>
    <row r="882" spans="1:13" ht="12.75">
      <c r="A882" s="20"/>
      <c r="B882" s="20"/>
      <c r="C882" s="18"/>
      <c r="D882" s="20"/>
      <c r="E882" s="20"/>
      <c r="F882" s="20"/>
      <c r="G882" s="20"/>
      <c r="H882" s="20"/>
      <c r="I882" s="20"/>
      <c r="J882" s="20"/>
      <c r="K882" s="20"/>
      <c r="L882" s="20"/>
      <c r="M882" s="20"/>
    </row>
    <row r="883" spans="1:13" ht="12.75">
      <c r="A883" s="20"/>
      <c r="B883" s="20"/>
      <c r="C883" s="18"/>
      <c r="D883" s="20"/>
      <c r="E883" s="20"/>
      <c r="F883" s="20"/>
      <c r="G883" s="20"/>
      <c r="H883" s="20"/>
      <c r="I883" s="20"/>
      <c r="J883" s="20"/>
      <c r="K883" s="20"/>
      <c r="L883" s="20"/>
      <c r="M883" s="20"/>
    </row>
    <row r="884" spans="1:13" ht="12.75">
      <c r="A884" s="20"/>
      <c r="B884" s="20"/>
      <c r="C884" s="18"/>
      <c r="D884" s="20"/>
      <c r="E884" s="20"/>
      <c r="F884" s="20"/>
      <c r="G884" s="20"/>
      <c r="H884" s="20"/>
      <c r="I884" s="20"/>
      <c r="J884" s="20"/>
      <c r="K884" s="20"/>
      <c r="L884" s="20"/>
      <c r="M884" s="20"/>
    </row>
    <row r="885" spans="1:13" ht="12.75">
      <c r="A885" s="20"/>
      <c r="B885" s="20"/>
      <c r="C885" s="18"/>
      <c r="D885" s="20"/>
      <c r="E885" s="20"/>
      <c r="F885" s="20"/>
      <c r="G885" s="20"/>
      <c r="H885" s="20"/>
      <c r="I885" s="20"/>
      <c r="J885" s="20"/>
      <c r="K885" s="20"/>
      <c r="L885" s="20"/>
      <c r="M885" s="20"/>
    </row>
    <row r="886" spans="1:13" ht="12.75">
      <c r="A886" s="20"/>
      <c r="B886" s="20"/>
      <c r="C886" s="18"/>
      <c r="D886" s="20"/>
      <c r="E886" s="20"/>
      <c r="F886" s="20"/>
      <c r="G886" s="20"/>
      <c r="H886" s="20"/>
      <c r="I886" s="20"/>
      <c r="J886" s="20"/>
      <c r="K886" s="20"/>
      <c r="L886" s="20"/>
      <c r="M886" s="20"/>
    </row>
    <row r="887" spans="1:13" ht="12.75">
      <c r="A887" s="20"/>
      <c r="B887" s="20"/>
      <c r="C887" s="18"/>
      <c r="D887" s="20"/>
      <c r="E887" s="20"/>
      <c r="F887" s="20"/>
      <c r="G887" s="20"/>
      <c r="H887" s="20"/>
      <c r="I887" s="20"/>
      <c r="J887" s="20"/>
      <c r="K887" s="20"/>
      <c r="L887" s="20"/>
      <c r="M887" s="20"/>
    </row>
    <row r="888" spans="1:13" ht="12.75">
      <c r="A888" s="20"/>
      <c r="B888" s="20"/>
      <c r="C888" s="18"/>
      <c r="D888" s="20"/>
      <c r="E888" s="20"/>
      <c r="F888" s="20"/>
      <c r="G888" s="20"/>
      <c r="H888" s="20"/>
      <c r="I888" s="20"/>
      <c r="J888" s="20"/>
      <c r="K888" s="20"/>
      <c r="L888" s="20"/>
      <c r="M888" s="20"/>
    </row>
    <row r="889" spans="1:13" ht="12.75">
      <c r="A889" s="20"/>
      <c r="B889" s="20"/>
      <c r="C889" s="18"/>
      <c r="D889" s="20"/>
      <c r="E889" s="20"/>
      <c r="F889" s="20"/>
      <c r="G889" s="20"/>
      <c r="H889" s="20"/>
      <c r="I889" s="20"/>
      <c r="J889" s="20"/>
      <c r="K889" s="20"/>
      <c r="L889" s="20"/>
      <c r="M889" s="20"/>
    </row>
    <row r="890" spans="1:13" ht="12.75">
      <c r="A890" s="20"/>
      <c r="B890" s="20"/>
      <c r="C890" s="18"/>
      <c r="D890" s="20"/>
      <c r="E890" s="20"/>
      <c r="F890" s="20"/>
      <c r="G890" s="20"/>
      <c r="H890" s="20"/>
      <c r="I890" s="20"/>
      <c r="J890" s="20"/>
      <c r="K890" s="20"/>
      <c r="L890" s="20"/>
      <c r="M890" s="20"/>
    </row>
    <row r="891" spans="1:13" ht="12.75">
      <c r="A891" s="20"/>
      <c r="B891" s="20"/>
      <c r="C891" s="18"/>
      <c r="D891" s="20"/>
      <c r="E891" s="20"/>
      <c r="F891" s="20"/>
      <c r="G891" s="20"/>
      <c r="H891" s="20"/>
      <c r="I891" s="20"/>
      <c r="J891" s="20"/>
      <c r="K891" s="20"/>
      <c r="L891" s="20"/>
      <c r="M891" s="20"/>
    </row>
    <row r="892" spans="1:13" ht="12.75">
      <c r="A892" s="20"/>
      <c r="B892" s="20"/>
      <c r="C892" s="18"/>
      <c r="D892" s="20"/>
      <c r="E892" s="20"/>
      <c r="F892" s="20"/>
      <c r="G892" s="20"/>
      <c r="H892" s="20"/>
      <c r="I892" s="20"/>
      <c r="J892" s="20"/>
      <c r="K892" s="20"/>
      <c r="L892" s="20"/>
      <c r="M892" s="20"/>
    </row>
    <row r="893" spans="1:13" ht="12.75">
      <c r="A893" s="20"/>
      <c r="B893" s="20"/>
      <c r="C893" s="18"/>
      <c r="D893" s="20"/>
      <c r="E893" s="20"/>
      <c r="F893" s="20"/>
      <c r="G893" s="20"/>
      <c r="H893" s="20"/>
      <c r="I893" s="20"/>
      <c r="J893" s="20"/>
      <c r="K893" s="20"/>
      <c r="L893" s="20"/>
      <c r="M893" s="20"/>
    </row>
    <row r="894" spans="1:13" ht="12.75">
      <c r="A894" s="20"/>
      <c r="B894" s="20"/>
      <c r="C894" s="18"/>
      <c r="D894" s="20"/>
      <c r="E894" s="20"/>
      <c r="F894" s="20"/>
      <c r="G894" s="20"/>
      <c r="H894" s="20"/>
      <c r="I894" s="20"/>
      <c r="J894" s="20"/>
      <c r="K894" s="20"/>
      <c r="L894" s="20"/>
      <c r="M894" s="20"/>
    </row>
    <row r="895" spans="1:13" ht="12.75">
      <c r="A895" s="20"/>
      <c r="B895" s="20"/>
      <c r="C895" s="18"/>
      <c r="D895" s="20"/>
      <c r="E895" s="20"/>
      <c r="F895" s="20"/>
      <c r="G895" s="20"/>
      <c r="H895" s="20"/>
      <c r="I895" s="20"/>
      <c r="J895" s="20"/>
      <c r="K895" s="20"/>
      <c r="L895" s="20"/>
      <c r="M895" s="20"/>
    </row>
    <row r="896" spans="1:13" ht="12.75">
      <c r="A896" s="20"/>
      <c r="B896" s="20"/>
      <c r="C896" s="18"/>
      <c r="D896" s="20"/>
      <c r="E896" s="20"/>
      <c r="F896" s="20"/>
      <c r="G896" s="20"/>
      <c r="H896" s="20"/>
      <c r="I896" s="20"/>
      <c r="J896" s="20"/>
      <c r="K896" s="20"/>
      <c r="L896" s="20"/>
      <c r="M896" s="20"/>
    </row>
    <row r="897" spans="1:13" ht="12.75">
      <c r="A897" s="20"/>
      <c r="B897" s="20"/>
      <c r="C897" s="18"/>
      <c r="D897" s="20"/>
      <c r="E897" s="20"/>
      <c r="F897" s="20"/>
      <c r="G897" s="20"/>
      <c r="H897" s="20"/>
      <c r="I897" s="20"/>
      <c r="J897" s="20"/>
      <c r="K897" s="20"/>
      <c r="L897" s="20"/>
      <c r="M897" s="20"/>
    </row>
    <row r="898" spans="1:13" ht="12.75">
      <c r="A898" s="20"/>
      <c r="B898" s="20"/>
      <c r="C898" s="18"/>
      <c r="D898" s="20"/>
      <c r="E898" s="20"/>
      <c r="F898" s="20"/>
      <c r="G898" s="20"/>
      <c r="H898" s="20"/>
      <c r="I898" s="20"/>
      <c r="J898" s="20"/>
      <c r="K898" s="20"/>
      <c r="L898" s="20"/>
      <c r="M898" s="20"/>
    </row>
    <row r="899" spans="1:13" ht="12.75">
      <c r="A899" s="20"/>
      <c r="B899" s="20"/>
      <c r="C899" s="18"/>
      <c r="D899" s="20"/>
      <c r="E899" s="20"/>
      <c r="F899" s="20"/>
      <c r="G899" s="20"/>
      <c r="H899" s="20"/>
      <c r="I899" s="20"/>
      <c r="J899" s="20"/>
      <c r="K899" s="20"/>
      <c r="L899" s="20"/>
      <c r="M899" s="20"/>
    </row>
    <row r="900" spans="1:13" ht="12.75">
      <c r="A900" s="20"/>
      <c r="B900" s="20"/>
      <c r="C900" s="18"/>
      <c r="D900" s="20"/>
      <c r="E900" s="20"/>
      <c r="F900" s="20"/>
      <c r="G900" s="20"/>
      <c r="H900" s="20"/>
      <c r="I900" s="20"/>
      <c r="J900" s="20"/>
      <c r="K900" s="20"/>
      <c r="L900" s="20"/>
      <c r="M900" s="20"/>
    </row>
    <row r="901" spans="1:13" ht="12.75">
      <c r="A901" s="20"/>
      <c r="B901" s="20"/>
      <c r="C901" s="18"/>
      <c r="D901" s="20"/>
      <c r="E901" s="20"/>
      <c r="F901" s="20"/>
      <c r="G901" s="20"/>
      <c r="H901" s="20"/>
      <c r="I901" s="20"/>
      <c r="J901" s="20"/>
      <c r="K901" s="20"/>
      <c r="L901" s="20"/>
      <c r="M901" s="20"/>
    </row>
    <row r="902" spans="1:13" ht="12.75">
      <c r="A902" s="20"/>
      <c r="B902" s="20"/>
      <c r="C902" s="18"/>
      <c r="D902" s="20"/>
      <c r="E902" s="20"/>
      <c r="F902" s="20"/>
      <c r="G902" s="20"/>
      <c r="H902" s="20"/>
      <c r="I902" s="20"/>
      <c r="J902" s="20"/>
      <c r="K902" s="20"/>
      <c r="L902" s="20"/>
      <c r="M902" s="20"/>
    </row>
    <row r="903" spans="1:13" ht="12.75">
      <c r="A903" s="20"/>
      <c r="B903" s="20"/>
      <c r="C903" s="18"/>
      <c r="D903" s="20"/>
      <c r="E903" s="20"/>
      <c r="F903" s="20"/>
      <c r="G903" s="20"/>
      <c r="H903" s="20"/>
      <c r="I903" s="20"/>
      <c r="J903" s="20"/>
      <c r="K903" s="20"/>
      <c r="L903" s="20"/>
      <c r="M903" s="20"/>
    </row>
    <row r="904" spans="1:13" ht="12.75">
      <c r="A904" s="20"/>
      <c r="B904" s="20"/>
      <c r="C904" s="18"/>
      <c r="D904" s="20"/>
      <c r="E904" s="20"/>
      <c r="F904" s="20"/>
      <c r="G904" s="20"/>
      <c r="H904" s="20"/>
      <c r="I904" s="20"/>
      <c r="J904" s="20"/>
      <c r="K904" s="20"/>
      <c r="L904" s="20"/>
      <c r="M904" s="20"/>
    </row>
    <row r="905" spans="1:13" ht="12.75">
      <c r="A905" s="20"/>
      <c r="B905" s="20"/>
      <c r="C905" s="18"/>
      <c r="D905" s="20"/>
      <c r="E905" s="20"/>
      <c r="F905" s="20"/>
      <c r="G905" s="20"/>
      <c r="H905" s="20"/>
      <c r="I905" s="20"/>
      <c r="J905" s="20"/>
      <c r="K905" s="20"/>
      <c r="L905" s="20"/>
      <c r="M905" s="20"/>
    </row>
    <row r="906" spans="1:13" ht="12.75">
      <c r="A906" s="20"/>
      <c r="B906" s="20"/>
      <c r="C906" s="18"/>
      <c r="D906" s="20"/>
      <c r="E906" s="20"/>
      <c r="F906" s="20"/>
      <c r="G906" s="20"/>
      <c r="H906" s="20"/>
      <c r="I906" s="20"/>
      <c r="J906" s="20"/>
      <c r="K906" s="20"/>
      <c r="L906" s="20"/>
      <c r="M906" s="20"/>
    </row>
    <row r="907" spans="1:13" ht="12.75">
      <c r="A907" s="20"/>
      <c r="B907" s="20"/>
      <c r="C907" s="18"/>
      <c r="D907" s="20"/>
      <c r="E907" s="20"/>
      <c r="F907" s="20"/>
      <c r="G907" s="20"/>
      <c r="H907" s="20"/>
      <c r="I907" s="20"/>
      <c r="J907" s="20"/>
      <c r="K907" s="20"/>
      <c r="L907" s="20"/>
      <c r="M907" s="20"/>
    </row>
    <row r="908" spans="1:13" ht="12.75">
      <c r="A908" s="20"/>
      <c r="B908" s="20"/>
      <c r="C908" s="18"/>
      <c r="D908" s="20"/>
      <c r="E908" s="20"/>
      <c r="F908" s="20"/>
      <c r="G908" s="20"/>
      <c r="H908" s="20"/>
      <c r="I908" s="20"/>
      <c r="J908" s="20"/>
      <c r="K908" s="20"/>
      <c r="L908" s="20"/>
      <c r="M908" s="20"/>
    </row>
    <row r="909" spans="1:13" ht="12.75">
      <c r="A909" s="20"/>
      <c r="B909" s="20"/>
      <c r="C909" s="18"/>
      <c r="D909" s="20"/>
      <c r="E909" s="20"/>
      <c r="F909" s="20"/>
      <c r="G909" s="20"/>
      <c r="H909" s="20"/>
      <c r="I909" s="20"/>
      <c r="J909" s="20"/>
      <c r="K909" s="20"/>
      <c r="L909" s="20"/>
      <c r="M909" s="20"/>
    </row>
    <row r="910" spans="1:13" ht="12.75">
      <c r="A910" s="20"/>
      <c r="B910" s="20"/>
      <c r="C910" s="18"/>
      <c r="D910" s="20"/>
      <c r="E910" s="20"/>
      <c r="F910" s="20"/>
      <c r="G910" s="20"/>
      <c r="H910" s="20"/>
      <c r="I910" s="20"/>
      <c r="J910" s="20"/>
      <c r="K910" s="20"/>
      <c r="L910" s="20"/>
      <c r="M910" s="20"/>
    </row>
    <row r="911" spans="1:13" ht="12.75">
      <c r="A911" s="20"/>
      <c r="B911" s="20"/>
      <c r="C911" s="18"/>
      <c r="D911" s="20"/>
      <c r="E911" s="20"/>
      <c r="F911" s="20"/>
      <c r="G911" s="20"/>
      <c r="H911" s="20"/>
      <c r="I911" s="20"/>
      <c r="J911" s="20"/>
      <c r="K911" s="20"/>
      <c r="L911" s="20"/>
      <c r="M911" s="20"/>
    </row>
    <row r="912" spans="1:13" ht="12.75">
      <c r="A912" s="20"/>
      <c r="B912" s="20"/>
      <c r="C912" s="18"/>
      <c r="D912" s="20"/>
      <c r="E912" s="20"/>
      <c r="F912" s="20"/>
      <c r="G912" s="20"/>
      <c r="H912" s="20"/>
      <c r="I912" s="20"/>
      <c r="J912" s="20"/>
      <c r="K912" s="20"/>
      <c r="L912" s="20"/>
      <c r="M912" s="20"/>
    </row>
    <row r="913" spans="1:13" ht="12.75">
      <c r="A913" s="20"/>
      <c r="B913" s="20"/>
      <c r="C913" s="18"/>
      <c r="D913" s="20"/>
      <c r="E913" s="20"/>
      <c r="F913" s="20"/>
      <c r="G913" s="20"/>
      <c r="H913" s="20"/>
      <c r="I913" s="20"/>
      <c r="J913" s="20"/>
      <c r="K913" s="20"/>
      <c r="L913" s="20"/>
      <c r="M913" s="20"/>
    </row>
    <row r="914" spans="1:13" ht="12.75">
      <c r="A914" s="20"/>
      <c r="B914" s="20"/>
      <c r="C914" s="18"/>
      <c r="D914" s="20"/>
      <c r="E914" s="20"/>
      <c r="F914" s="20"/>
      <c r="G914" s="20"/>
      <c r="H914" s="20"/>
      <c r="I914" s="20"/>
      <c r="J914" s="20"/>
      <c r="K914" s="20"/>
      <c r="L914" s="20"/>
      <c r="M914" s="20"/>
    </row>
    <row r="915" spans="1:13" ht="12.75">
      <c r="A915" s="20"/>
      <c r="B915" s="20"/>
      <c r="C915" s="18"/>
      <c r="D915" s="20"/>
      <c r="E915" s="20"/>
      <c r="F915" s="20"/>
      <c r="G915" s="20"/>
      <c r="H915" s="20"/>
      <c r="I915" s="20"/>
      <c r="J915" s="20"/>
      <c r="K915" s="20"/>
      <c r="L915" s="20"/>
      <c r="M915" s="20"/>
    </row>
    <row r="916" spans="1:13" ht="12.75">
      <c r="A916" s="20"/>
      <c r="B916" s="20"/>
      <c r="C916" s="18"/>
      <c r="D916" s="20"/>
      <c r="E916" s="20"/>
      <c r="F916" s="20"/>
      <c r="G916" s="20"/>
      <c r="H916" s="20"/>
      <c r="I916" s="20"/>
      <c r="J916" s="20"/>
      <c r="K916" s="20"/>
      <c r="L916" s="20"/>
      <c r="M916" s="20"/>
    </row>
    <row r="917" spans="1:13" ht="12.75">
      <c r="A917" s="20"/>
      <c r="B917" s="20"/>
      <c r="C917" s="18"/>
      <c r="D917" s="20"/>
      <c r="E917" s="20"/>
      <c r="F917" s="20"/>
      <c r="G917" s="20"/>
      <c r="H917" s="20"/>
      <c r="I917" s="20"/>
      <c r="J917" s="20"/>
      <c r="K917" s="20"/>
      <c r="L917" s="20"/>
      <c r="M917" s="20"/>
    </row>
    <row r="918" spans="1:13" ht="12.75">
      <c r="A918" s="20"/>
      <c r="B918" s="20"/>
      <c r="C918" s="18"/>
      <c r="D918" s="20"/>
      <c r="E918" s="20"/>
      <c r="F918" s="20"/>
      <c r="G918" s="20"/>
      <c r="H918" s="20"/>
      <c r="I918" s="20"/>
      <c r="J918" s="20"/>
      <c r="K918" s="20"/>
      <c r="L918" s="20"/>
      <c r="M918" s="20"/>
    </row>
    <row r="919" spans="1:13" ht="12.75">
      <c r="A919" s="20"/>
      <c r="B919" s="20"/>
      <c r="C919" s="18"/>
      <c r="D919" s="20"/>
      <c r="E919" s="20"/>
      <c r="F919" s="20"/>
      <c r="G919" s="20"/>
      <c r="H919" s="20"/>
      <c r="I919" s="20"/>
      <c r="J919" s="20"/>
      <c r="K919" s="20"/>
      <c r="L919" s="20"/>
      <c r="M919" s="20"/>
    </row>
    <row r="920" spans="1:13" ht="12.75">
      <c r="A920" s="20"/>
      <c r="B920" s="20"/>
      <c r="C920" s="18"/>
      <c r="D920" s="20"/>
      <c r="E920" s="20"/>
      <c r="F920" s="20"/>
      <c r="G920" s="20"/>
      <c r="H920" s="20"/>
      <c r="I920" s="20"/>
      <c r="J920" s="20"/>
      <c r="K920" s="20"/>
      <c r="L920" s="20"/>
      <c r="M920" s="20"/>
    </row>
    <row r="921" spans="1:13" ht="12.75">
      <c r="A921" s="20"/>
      <c r="B921" s="20"/>
      <c r="C921" s="18"/>
      <c r="D921" s="20"/>
      <c r="E921" s="20"/>
      <c r="F921" s="20"/>
      <c r="G921" s="20"/>
      <c r="H921" s="20"/>
      <c r="I921" s="20"/>
      <c r="J921" s="20"/>
      <c r="K921" s="20"/>
      <c r="L921" s="20"/>
      <c r="M921" s="20"/>
    </row>
    <row r="922" spans="1:13" ht="12.75">
      <c r="A922" s="20"/>
      <c r="B922" s="20"/>
      <c r="C922" s="18"/>
      <c r="D922" s="20"/>
      <c r="E922" s="20"/>
      <c r="F922" s="20"/>
      <c r="G922" s="20"/>
      <c r="H922" s="20"/>
      <c r="I922" s="20"/>
      <c r="J922" s="20"/>
      <c r="K922" s="20"/>
      <c r="L922" s="20"/>
      <c r="M922" s="20"/>
    </row>
    <row r="923" spans="1:13" ht="12.75">
      <c r="A923" s="20"/>
      <c r="B923" s="20"/>
      <c r="C923" s="18"/>
      <c r="D923" s="20"/>
      <c r="E923" s="20"/>
      <c r="F923" s="20"/>
      <c r="G923" s="20"/>
      <c r="H923" s="20"/>
      <c r="I923" s="20"/>
      <c r="J923" s="20"/>
      <c r="K923" s="20"/>
      <c r="L923" s="20"/>
      <c r="M923" s="20"/>
    </row>
    <row r="924" spans="1:13" ht="12.75">
      <c r="A924" s="20"/>
      <c r="B924" s="20"/>
      <c r="C924" s="18"/>
      <c r="D924" s="20"/>
      <c r="E924" s="20"/>
      <c r="F924" s="20"/>
      <c r="G924" s="20"/>
      <c r="H924" s="20"/>
      <c r="I924" s="20"/>
      <c r="J924" s="20"/>
      <c r="K924" s="20"/>
      <c r="L924" s="20"/>
      <c r="M924" s="20"/>
    </row>
    <row r="925" spans="1:13" ht="12.75">
      <c r="A925" s="20"/>
      <c r="B925" s="20"/>
      <c r="C925" s="18"/>
      <c r="D925" s="20"/>
      <c r="E925" s="20"/>
      <c r="F925" s="20"/>
      <c r="G925" s="20"/>
      <c r="H925" s="20"/>
      <c r="I925" s="20"/>
      <c r="J925" s="20"/>
      <c r="K925" s="20"/>
      <c r="L925" s="20"/>
      <c r="M925" s="20"/>
    </row>
    <row r="926" spans="1:13" ht="12.75">
      <c r="A926" s="20"/>
      <c r="B926" s="20"/>
      <c r="C926" s="18"/>
      <c r="D926" s="20"/>
      <c r="E926" s="20"/>
      <c r="F926" s="20"/>
      <c r="G926" s="20"/>
      <c r="H926" s="20"/>
      <c r="I926" s="20"/>
      <c r="J926" s="20"/>
      <c r="K926" s="20"/>
      <c r="L926" s="20"/>
      <c r="M926" s="20"/>
    </row>
    <row r="927" spans="1:13" ht="12.75">
      <c r="A927" s="20"/>
      <c r="B927" s="20"/>
      <c r="C927" s="18"/>
      <c r="D927" s="20"/>
      <c r="E927" s="20"/>
      <c r="F927" s="20"/>
      <c r="G927" s="20"/>
      <c r="H927" s="20"/>
      <c r="I927" s="20"/>
      <c r="J927" s="20"/>
      <c r="K927" s="20"/>
      <c r="L927" s="20"/>
      <c r="M927" s="20"/>
    </row>
    <row r="928" spans="1:13" ht="12.75">
      <c r="A928" s="20"/>
      <c r="B928" s="20"/>
      <c r="C928" s="18"/>
      <c r="D928" s="20"/>
      <c r="E928" s="20"/>
      <c r="F928" s="20"/>
      <c r="G928" s="20"/>
      <c r="H928" s="20"/>
      <c r="I928" s="20"/>
      <c r="J928" s="20"/>
      <c r="K928" s="20"/>
      <c r="L928" s="20"/>
      <c r="M928" s="20"/>
    </row>
    <row r="929" spans="1:13" ht="12.75">
      <c r="A929" s="20"/>
      <c r="B929" s="20"/>
      <c r="C929" s="18"/>
      <c r="D929" s="20"/>
      <c r="E929" s="20"/>
      <c r="F929" s="20"/>
      <c r="G929" s="20"/>
      <c r="H929" s="20"/>
      <c r="I929" s="20"/>
      <c r="J929" s="20"/>
      <c r="K929" s="20"/>
      <c r="L929" s="20"/>
      <c r="M929" s="20"/>
    </row>
    <row r="930" spans="1:13" ht="12.75">
      <c r="A930" s="20"/>
      <c r="B930" s="20"/>
      <c r="C930" s="18"/>
      <c r="D930" s="20"/>
      <c r="E930" s="20"/>
      <c r="F930" s="20"/>
      <c r="G930" s="20"/>
      <c r="H930" s="20"/>
      <c r="I930" s="20"/>
      <c r="J930" s="20"/>
      <c r="K930" s="20"/>
      <c r="L930" s="20"/>
      <c r="M930" s="20"/>
    </row>
    <row r="931" spans="1:13" ht="12.75">
      <c r="A931" s="20"/>
      <c r="B931" s="20"/>
      <c r="C931" s="18"/>
      <c r="D931" s="20"/>
      <c r="E931" s="20"/>
      <c r="F931" s="20"/>
      <c r="G931" s="20"/>
      <c r="H931" s="20"/>
      <c r="I931" s="20"/>
      <c r="J931" s="20"/>
      <c r="K931" s="20"/>
      <c r="L931" s="20"/>
      <c r="M931" s="20"/>
    </row>
    <row r="932" spans="1:13" ht="12.75">
      <c r="A932" s="20"/>
      <c r="B932" s="20"/>
      <c r="C932" s="18"/>
      <c r="D932" s="20"/>
      <c r="E932" s="20"/>
      <c r="F932" s="20"/>
      <c r="G932" s="20"/>
      <c r="H932" s="20"/>
      <c r="I932" s="20"/>
      <c r="J932" s="20"/>
      <c r="K932" s="20"/>
      <c r="L932" s="20"/>
      <c r="M932" s="20"/>
    </row>
    <row r="933" spans="1:13" ht="12.75">
      <c r="A933" s="20"/>
      <c r="B933" s="20"/>
      <c r="C933" s="18"/>
      <c r="D933" s="20"/>
      <c r="E933" s="20"/>
      <c r="F933" s="20"/>
      <c r="G933" s="20"/>
      <c r="H933" s="20"/>
      <c r="I933" s="20"/>
      <c r="J933" s="20"/>
      <c r="K933" s="20"/>
      <c r="L933" s="20"/>
      <c r="M933" s="20"/>
    </row>
    <row r="934" spans="1:13" ht="12.75">
      <c r="A934" s="20"/>
      <c r="B934" s="20"/>
      <c r="C934" s="18"/>
      <c r="D934" s="20"/>
      <c r="E934" s="20"/>
      <c r="F934" s="20"/>
      <c r="G934" s="20"/>
      <c r="H934" s="20"/>
      <c r="I934" s="20"/>
      <c r="J934" s="20"/>
      <c r="K934" s="20"/>
      <c r="L934" s="20"/>
      <c r="M934" s="20"/>
    </row>
    <row r="935" spans="1:13" ht="12.75">
      <c r="A935" s="20"/>
      <c r="B935" s="20"/>
      <c r="C935" s="18"/>
      <c r="D935" s="20"/>
      <c r="E935" s="20"/>
      <c r="F935" s="20"/>
      <c r="G935" s="20"/>
      <c r="H935" s="20"/>
      <c r="I935" s="20"/>
      <c r="J935" s="20"/>
      <c r="K935" s="20"/>
      <c r="L935" s="20"/>
      <c r="M935" s="20"/>
    </row>
    <row r="936" spans="1:13" ht="12.75">
      <c r="A936" s="20"/>
      <c r="B936" s="20"/>
      <c r="C936" s="18"/>
      <c r="D936" s="20"/>
      <c r="E936" s="20"/>
      <c r="F936" s="20"/>
      <c r="G936" s="20"/>
      <c r="H936" s="20"/>
      <c r="I936" s="20"/>
      <c r="J936" s="20"/>
      <c r="K936" s="20"/>
      <c r="L936" s="20"/>
      <c r="M936" s="20"/>
    </row>
    <row r="937" spans="1:13" ht="12.75">
      <c r="A937" s="20"/>
      <c r="B937" s="20"/>
      <c r="C937" s="18"/>
      <c r="D937" s="20"/>
      <c r="E937" s="20"/>
      <c r="F937" s="20"/>
      <c r="G937" s="20"/>
      <c r="H937" s="20"/>
      <c r="I937" s="20"/>
      <c r="J937" s="20"/>
      <c r="K937" s="20"/>
      <c r="L937" s="20"/>
      <c r="M937" s="20"/>
    </row>
    <row r="938" spans="1:13" ht="12.75">
      <c r="A938" s="20"/>
      <c r="B938" s="20"/>
      <c r="C938" s="18"/>
      <c r="D938" s="20"/>
      <c r="E938" s="20"/>
      <c r="F938" s="20"/>
      <c r="G938" s="20"/>
      <c r="H938" s="20"/>
      <c r="I938" s="20"/>
      <c r="J938" s="20"/>
      <c r="K938" s="20"/>
      <c r="L938" s="20"/>
      <c r="M938" s="20"/>
    </row>
    <row r="939" spans="1:13" ht="12.75">
      <c r="A939" s="20"/>
      <c r="B939" s="20"/>
      <c r="C939" s="18"/>
      <c r="D939" s="20"/>
      <c r="E939" s="20"/>
      <c r="F939" s="20"/>
      <c r="G939" s="20"/>
      <c r="H939" s="20"/>
      <c r="I939" s="20"/>
      <c r="J939" s="20"/>
      <c r="K939" s="20"/>
      <c r="L939" s="20"/>
      <c r="M939" s="20"/>
    </row>
    <row r="940" spans="1:13" ht="12.75">
      <c r="A940" s="20"/>
      <c r="B940" s="20"/>
      <c r="C940" s="18"/>
      <c r="D940" s="20"/>
      <c r="E940" s="20"/>
      <c r="F940" s="20"/>
      <c r="G940" s="20"/>
      <c r="H940" s="20"/>
      <c r="I940" s="20"/>
      <c r="J940" s="20"/>
      <c r="K940" s="20"/>
      <c r="L940" s="20"/>
      <c r="M940" s="20"/>
    </row>
    <row r="941" spans="1:13" ht="12.75">
      <c r="A941" s="20"/>
      <c r="B941" s="20"/>
      <c r="C941" s="18"/>
      <c r="D941" s="20"/>
      <c r="E941" s="20"/>
      <c r="F941" s="20"/>
      <c r="G941" s="20"/>
      <c r="H941" s="20"/>
      <c r="I941" s="20"/>
      <c r="J941" s="20"/>
      <c r="K941" s="20"/>
      <c r="L941" s="20"/>
      <c r="M941" s="20"/>
    </row>
    <row r="942" spans="1:13" ht="12.75">
      <c r="A942" s="20"/>
      <c r="B942" s="20"/>
      <c r="C942" s="18"/>
      <c r="D942" s="20"/>
      <c r="E942" s="20"/>
      <c r="F942" s="20"/>
      <c r="G942" s="20"/>
      <c r="H942" s="20"/>
      <c r="I942" s="20"/>
      <c r="J942" s="20"/>
      <c r="K942" s="20"/>
      <c r="L942" s="20"/>
      <c r="M942" s="20"/>
    </row>
    <row r="943" spans="1:13" ht="12.75">
      <c r="A943" s="20"/>
      <c r="B943" s="20"/>
      <c r="C943" s="18"/>
      <c r="D943" s="20"/>
      <c r="E943" s="20"/>
      <c r="F943" s="20"/>
      <c r="G943" s="20"/>
      <c r="H943" s="20"/>
      <c r="I943" s="20"/>
      <c r="J943" s="20"/>
      <c r="K943" s="20"/>
      <c r="L943" s="20"/>
      <c r="M943" s="20"/>
    </row>
    <row r="944" spans="1:13" ht="12.75">
      <c r="A944" s="20"/>
      <c r="B944" s="20"/>
      <c r="C944" s="18"/>
      <c r="D944" s="20"/>
      <c r="E944" s="20"/>
      <c r="F944" s="20"/>
      <c r="G944" s="20"/>
      <c r="H944" s="20"/>
      <c r="I944" s="20"/>
      <c r="J944" s="20"/>
      <c r="K944" s="20"/>
      <c r="L944" s="20"/>
      <c r="M944" s="20"/>
    </row>
    <row r="945" spans="1:13" ht="12.75">
      <c r="A945" s="20"/>
      <c r="B945" s="20"/>
      <c r="C945" s="18"/>
      <c r="D945" s="20"/>
      <c r="E945" s="20"/>
      <c r="F945" s="20"/>
      <c r="G945" s="20"/>
      <c r="H945" s="20"/>
      <c r="I945" s="20"/>
      <c r="J945" s="20"/>
      <c r="K945" s="20"/>
      <c r="L945" s="20"/>
      <c r="M945" s="20"/>
    </row>
    <row r="946" spans="1:13" ht="12.75">
      <c r="A946" s="20"/>
      <c r="B946" s="20"/>
      <c r="C946" s="18"/>
      <c r="D946" s="20"/>
      <c r="E946" s="20"/>
      <c r="F946" s="20"/>
      <c r="G946" s="20"/>
      <c r="H946" s="20"/>
      <c r="I946" s="20"/>
      <c r="J946" s="20"/>
      <c r="K946" s="20"/>
      <c r="L946" s="20"/>
      <c r="M946" s="20"/>
    </row>
    <row r="947" spans="1:13" ht="12.75">
      <c r="A947" s="20"/>
      <c r="B947" s="20"/>
      <c r="C947" s="18"/>
      <c r="D947" s="20"/>
      <c r="E947" s="20"/>
      <c r="F947" s="20"/>
      <c r="G947" s="20"/>
      <c r="H947" s="20"/>
      <c r="I947" s="20"/>
      <c r="J947" s="20"/>
      <c r="K947" s="20"/>
      <c r="L947" s="20"/>
      <c r="M947" s="20"/>
    </row>
    <row r="948" spans="1:13" ht="12.75">
      <c r="A948" s="20"/>
      <c r="B948" s="20"/>
      <c r="C948" s="18"/>
      <c r="D948" s="20"/>
      <c r="E948" s="20"/>
      <c r="F948" s="20"/>
      <c r="G948" s="20"/>
      <c r="H948" s="20"/>
      <c r="I948" s="20"/>
      <c r="J948" s="20"/>
      <c r="K948" s="20"/>
      <c r="L948" s="20"/>
      <c r="M948" s="20"/>
    </row>
    <row r="949" spans="1:13" ht="12.75">
      <c r="A949" s="20"/>
      <c r="B949" s="20"/>
      <c r="C949" s="18"/>
      <c r="D949" s="20"/>
      <c r="E949" s="20"/>
      <c r="F949" s="20"/>
      <c r="G949" s="20"/>
      <c r="H949" s="20"/>
      <c r="I949" s="20"/>
      <c r="J949" s="20"/>
      <c r="K949" s="20"/>
      <c r="L949" s="20"/>
      <c r="M949" s="20"/>
    </row>
    <row r="950" spans="1:13" ht="12.75">
      <c r="A950" s="20"/>
      <c r="B950" s="20"/>
      <c r="C950" s="18"/>
      <c r="D950" s="20"/>
      <c r="E950" s="20"/>
      <c r="F950" s="20"/>
      <c r="G950" s="20"/>
      <c r="H950" s="20"/>
      <c r="I950" s="20"/>
      <c r="J950" s="20"/>
      <c r="K950" s="20"/>
      <c r="L950" s="20"/>
      <c r="M950" s="20"/>
    </row>
    <row r="951" spans="1:13" ht="12.75">
      <c r="A951" s="20"/>
      <c r="B951" s="20"/>
      <c r="C951" s="18"/>
      <c r="D951" s="20"/>
      <c r="E951" s="20"/>
      <c r="F951" s="20"/>
      <c r="G951" s="20"/>
      <c r="H951" s="20"/>
      <c r="I951" s="20"/>
      <c r="J951" s="20"/>
      <c r="K951" s="20"/>
      <c r="L951" s="20"/>
      <c r="M951" s="20"/>
    </row>
    <row r="952" spans="1:13" ht="12.75">
      <c r="A952" s="20"/>
      <c r="B952" s="20"/>
      <c r="C952" s="18"/>
      <c r="D952" s="20"/>
      <c r="E952" s="20"/>
      <c r="F952" s="20"/>
      <c r="G952" s="20"/>
      <c r="H952" s="20"/>
      <c r="I952" s="20"/>
      <c r="J952" s="20"/>
      <c r="K952" s="20"/>
      <c r="L952" s="20"/>
      <c r="M952" s="20"/>
    </row>
    <row r="953" spans="1:13" ht="12.75">
      <c r="A953" s="20"/>
      <c r="B953" s="20"/>
      <c r="C953" s="18"/>
      <c r="D953" s="20"/>
      <c r="E953" s="20"/>
      <c r="F953" s="20"/>
      <c r="G953" s="20"/>
      <c r="H953" s="20"/>
      <c r="I953" s="20"/>
      <c r="J953" s="20"/>
      <c r="K953" s="20"/>
      <c r="L953" s="20"/>
      <c r="M953" s="20"/>
    </row>
    <row r="954" spans="1:13" ht="12.75">
      <c r="A954" s="20"/>
      <c r="B954" s="20"/>
      <c r="C954" s="18"/>
      <c r="D954" s="20"/>
      <c r="E954" s="20"/>
      <c r="F954" s="20"/>
      <c r="G954" s="20"/>
      <c r="H954" s="20"/>
      <c r="I954" s="20"/>
      <c r="J954" s="20"/>
      <c r="K954" s="20"/>
      <c r="L954" s="20"/>
      <c r="M954" s="20"/>
    </row>
    <row r="955" spans="1:13" ht="12.75">
      <c r="A955" s="20"/>
      <c r="B955" s="20"/>
      <c r="C955" s="18"/>
      <c r="D955" s="20"/>
      <c r="E955" s="20"/>
      <c r="F955" s="20"/>
      <c r="G955" s="20"/>
      <c r="H955" s="20"/>
      <c r="I955" s="20"/>
      <c r="J955" s="20"/>
      <c r="K955" s="20"/>
      <c r="L955" s="20"/>
      <c r="M955" s="20"/>
    </row>
    <row r="956" spans="1:13" ht="12.75">
      <c r="A956" s="20"/>
      <c r="B956" s="20"/>
      <c r="C956" s="18"/>
      <c r="D956" s="20"/>
      <c r="E956" s="20"/>
      <c r="F956" s="20"/>
      <c r="G956" s="20"/>
      <c r="H956" s="20"/>
      <c r="I956" s="20"/>
      <c r="J956" s="20"/>
      <c r="K956" s="20"/>
      <c r="L956" s="20"/>
      <c r="M956" s="20"/>
    </row>
    <row r="957" spans="1:13" ht="12.75">
      <c r="A957" s="20"/>
      <c r="B957" s="20"/>
      <c r="C957" s="18"/>
      <c r="D957" s="20"/>
      <c r="E957" s="20"/>
      <c r="F957" s="20"/>
      <c r="G957" s="20"/>
      <c r="H957" s="20"/>
      <c r="I957" s="20"/>
      <c r="J957" s="20"/>
      <c r="K957" s="20"/>
      <c r="L957" s="20"/>
      <c r="M957" s="20"/>
    </row>
    <row r="958" spans="1:13" ht="12.75">
      <c r="A958" s="20"/>
      <c r="B958" s="20"/>
      <c r="C958" s="18"/>
      <c r="D958" s="20"/>
      <c r="E958" s="20"/>
      <c r="F958" s="20"/>
      <c r="G958" s="20"/>
      <c r="H958" s="20"/>
      <c r="I958" s="20"/>
      <c r="J958" s="20"/>
      <c r="K958" s="20"/>
      <c r="L958" s="20"/>
      <c r="M958" s="20"/>
    </row>
    <row r="959" spans="1:13" ht="12.75">
      <c r="A959" s="20"/>
      <c r="B959" s="20"/>
      <c r="C959" s="18"/>
      <c r="D959" s="20"/>
      <c r="E959" s="20"/>
      <c r="F959" s="20"/>
      <c r="G959" s="20"/>
      <c r="H959" s="20"/>
      <c r="I959" s="20"/>
      <c r="J959" s="20"/>
      <c r="K959" s="20"/>
      <c r="L959" s="20"/>
      <c r="M959" s="20"/>
    </row>
    <row r="960" spans="1:13" ht="12.75">
      <c r="A960" s="20"/>
      <c r="B960" s="20"/>
      <c r="C960" s="18"/>
      <c r="D960" s="20"/>
      <c r="E960" s="20"/>
      <c r="F960" s="20"/>
      <c r="G960" s="20"/>
      <c r="H960" s="20"/>
      <c r="I960" s="20"/>
      <c r="J960" s="20"/>
      <c r="K960" s="20"/>
      <c r="L960" s="20"/>
      <c r="M960" s="20"/>
    </row>
    <row r="961" spans="1:13" ht="12.75">
      <c r="A961" s="20"/>
      <c r="B961" s="20"/>
      <c r="C961" s="18"/>
      <c r="D961" s="20"/>
      <c r="E961" s="20"/>
      <c r="F961" s="20"/>
      <c r="G961" s="20"/>
      <c r="H961" s="20"/>
      <c r="I961" s="20"/>
      <c r="J961" s="20"/>
      <c r="K961" s="20"/>
      <c r="L961" s="20"/>
      <c r="M961" s="20"/>
    </row>
    <row r="962" spans="1:13" ht="12.75">
      <c r="A962" s="20"/>
      <c r="B962" s="20"/>
      <c r="C962" s="18"/>
      <c r="D962" s="20"/>
      <c r="E962" s="20"/>
      <c r="F962" s="20"/>
      <c r="G962" s="20"/>
      <c r="H962" s="20"/>
      <c r="I962" s="20"/>
      <c r="J962" s="20"/>
      <c r="K962" s="20"/>
      <c r="L962" s="20"/>
      <c r="M962" s="20"/>
    </row>
    <row r="963" spans="1:13" ht="12.75">
      <c r="A963" s="20"/>
      <c r="B963" s="20"/>
      <c r="C963" s="18"/>
      <c r="D963" s="20"/>
      <c r="E963" s="20"/>
      <c r="F963" s="20"/>
      <c r="G963" s="20"/>
      <c r="H963" s="20"/>
      <c r="I963" s="20"/>
      <c r="J963" s="20"/>
      <c r="K963" s="20"/>
      <c r="L963" s="20"/>
      <c r="M963" s="20"/>
    </row>
    <row r="964" spans="1:13" ht="12.75">
      <c r="A964" s="20"/>
      <c r="B964" s="20"/>
      <c r="C964" s="18"/>
      <c r="D964" s="20"/>
      <c r="E964" s="20"/>
      <c r="F964" s="20"/>
      <c r="G964" s="20"/>
      <c r="H964" s="20"/>
      <c r="I964" s="20"/>
      <c r="J964" s="20"/>
      <c r="K964" s="20"/>
      <c r="L964" s="20"/>
      <c r="M964" s="20"/>
    </row>
    <row r="965" spans="1:13" ht="12.75">
      <c r="A965" s="20"/>
      <c r="B965" s="20"/>
      <c r="C965" s="18"/>
      <c r="D965" s="20"/>
      <c r="E965" s="20"/>
      <c r="F965" s="20"/>
      <c r="G965" s="20"/>
      <c r="H965" s="20"/>
      <c r="I965" s="20"/>
      <c r="J965" s="20"/>
      <c r="K965" s="20"/>
      <c r="L965" s="20"/>
      <c r="M965" s="20"/>
    </row>
    <row r="966" spans="1:13" ht="12.75">
      <c r="A966" s="20"/>
      <c r="B966" s="20"/>
      <c r="C966" s="18"/>
      <c r="D966" s="20"/>
      <c r="E966" s="20"/>
      <c r="F966" s="20"/>
      <c r="G966" s="20"/>
      <c r="H966" s="20"/>
      <c r="I966" s="20"/>
      <c r="J966" s="20"/>
      <c r="K966" s="20"/>
      <c r="L966" s="20"/>
      <c r="M966" s="20"/>
    </row>
    <row r="967" spans="1:13" ht="12.75">
      <c r="A967" s="20"/>
      <c r="B967" s="20"/>
      <c r="C967" s="18"/>
      <c r="D967" s="20"/>
      <c r="E967" s="20"/>
      <c r="F967" s="20"/>
      <c r="G967" s="20"/>
      <c r="H967" s="20"/>
      <c r="I967" s="20"/>
      <c r="J967" s="20"/>
      <c r="K967" s="20"/>
      <c r="L967" s="20"/>
      <c r="M967" s="20"/>
    </row>
    <row r="968" spans="1:13" ht="12.75">
      <c r="A968" s="20"/>
      <c r="B968" s="20"/>
      <c r="C968" s="18"/>
      <c r="D968" s="20"/>
      <c r="E968" s="20"/>
      <c r="F968" s="20"/>
      <c r="G968" s="20"/>
      <c r="H968" s="20"/>
      <c r="I968" s="20"/>
      <c r="J968" s="20"/>
      <c r="K968" s="20"/>
      <c r="L968" s="20"/>
      <c r="M968" s="20"/>
    </row>
    <row r="969" spans="1:13" ht="12.75">
      <c r="A969" s="20"/>
      <c r="B969" s="20"/>
      <c r="C969" s="18"/>
      <c r="D969" s="20"/>
      <c r="E969" s="20"/>
      <c r="F969" s="20"/>
      <c r="G969" s="20"/>
      <c r="H969" s="20"/>
      <c r="I969" s="20"/>
      <c r="J969" s="20"/>
      <c r="K969" s="20"/>
      <c r="L969" s="20"/>
      <c r="M969" s="20"/>
    </row>
    <row r="970" spans="1:13" ht="12.75">
      <c r="A970" s="20"/>
      <c r="B970" s="20"/>
      <c r="C970" s="18"/>
      <c r="D970" s="20"/>
      <c r="E970" s="20"/>
      <c r="F970" s="20"/>
      <c r="G970" s="20"/>
      <c r="H970" s="20"/>
      <c r="I970" s="20"/>
      <c r="J970" s="20"/>
      <c r="K970" s="20"/>
      <c r="L970" s="20"/>
      <c r="M970" s="20"/>
    </row>
    <row r="971" spans="1:13" ht="12.75">
      <c r="A971" s="20"/>
      <c r="B971" s="20"/>
      <c r="C971" s="18"/>
      <c r="D971" s="20"/>
      <c r="E971" s="20"/>
      <c r="F971" s="20"/>
      <c r="G971" s="20"/>
      <c r="H971" s="20"/>
      <c r="I971" s="20"/>
      <c r="J971" s="20"/>
      <c r="K971" s="20"/>
      <c r="L971" s="20"/>
      <c r="M971" s="20"/>
    </row>
    <row r="972" spans="1:13" ht="12.75">
      <c r="A972" s="20"/>
      <c r="B972" s="20"/>
      <c r="C972" s="18"/>
      <c r="D972" s="20"/>
      <c r="E972" s="20"/>
      <c r="F972" s="20"/>
      <c r="G972" s="20"/>
      <c r="H972" s="20"/>
      <c r="I972" s="20"/>
      <c r="J972" s="20"/>
      <c r="K972" s="20"/>
      <c r="L972" s="20"/>
      <c r="M972" s="20"/>
    </row>
    <row r="973" spans="1:13" ht="12.75">
      <c r="A973" s="20"/>
      <c r="B973" s="20"/>
      <c r="C973" s="18"/>
      <c r="D973" s="20"/>
      <c r="E973" s="20"/>
      <c r="F973" s="20"/>
      <c r="G973" s="20"/>
      <c r="H973" s="20"/>
      <c r="I973" s="20"/>
      <c r="J973" s="20"/>
      <c r="K973" s="20"/>
      <c r="L973" s="20"/>
      <c r="M973" s="20"/>
    </row>
    <row r="974" spans="1:13" ht="12.75">
      <c r="A974" s="20"/>
      <c r="B974" s="20"/>
      <c r="C974" s="18"/>
      <c r="D974" s="20"/>
      <c r="E974" s="20"/>
      <c r="F974" s="20"/>
      <c r="G974" s="20"/>
      <c r="H974" s="20"/>
      <c r="I974" s="20"/>
      <c r="J974" s="20"/>
      <c r="K974" s="20"/>
      <c r="L974" s="20"/>
      <c r="M974" s="20"/>
    </row>
    <row r="975" spans="1:13" ht="12.75">
      <c r="A975" s="20"/>
      <c r="B975" s="20"/>
      <c r="C975" s="18"/>
      <c r="D975" s="20"/>
      <c r="E975" s="20"/>
      <c r="F975" s="20"/>
      <c r="G975" s="20"/>
      <c r="H975" s="20"/>
      <c r="I975" s="20"/>
      <c r="J975" s="20"/>
      <c r="K975" s="20"/>
      <c r="L975" s="20"/>
      <c r="M975" s="20"/>
    </row>
    <row r="976" spans="1:13" ht="12.75">
      <c r="A976" s="20"/>
      <c r="B976" s="20"/>
      <c r="C976" s="18"/>
      <c r="D976" s="20"/>
      <c r="E976" s="20"/>
      <c r="F976" s="20"/>
      <c r="G976" s="20"/>
      <c r="H976" s="20"/>
      <c r="I976" s="20"/>
      <c r="J976" s="20"/>
      <c r="K976" s="20"/>
      <c r="L976" s="20"/>
      <c r="M976" s="20"/>
    </row>
    <row r="977" spans="1:13" ht="12.75">
      <c r="A977" s="20"/>
      <c r="B977" s="20"/>
      <c r="C977" s="18"/>
      <c r="D977" s="20"/>
      <c r="E977" s="20"/>
      <c r="F977" s="20"/>
      <c r="G977" s="20"/>
      <c r="H977" s="20"/>
      <c r="I977" s="20"/>
      <c r="J977" s="20"/>
      <c r="K977" s="20"/>
      <c r="L977" s="20"/>
      <c r="M977" s="20"/>
    </row>
    <row r="978" spans="1:13" ht="12.75">
      <c r="A978" s="20"/>
      <c r="B978" s="20"/>
      <c r="C978" s="18"/>
      <c r="D978" s="20"/>
      <c r="E978" s="20"/>
      <c r="F978" s="20"/>
      <c r="G978" s="20"/>
      <c r="H978" s="20"/>
      <c r="I978" s="20"/>
      <c r="J978" s="20"/>
      <c r="K978" s="20"/>
      <c r="L978" s="20"/>
      <c r="M978" s="20"/>
    </row>
    <row r="979" spans="1:13" ht="12.75">
      <c r="A979" s="20"/>
      <c r="B979" s="20"/>
      <c r="C979" s="18"/>
      <c r="D979" s="20"/>
      <c r="E979" s="20"/>
      <c r="F979" s="20"/>
      <c r="G979" s="20"/>
      <c r="H979" s="20"/>
      <c r="I979" s="20"/>
      <c r="J979" s="20"/>
      <c r="K979" s="20"/>
      <c r="L979" s="20"/>
      <c r="M979" s="20"/>
    </row>
    <row r="980" spans="1:13" ht="12.75">
      <c r="A980" s="20"/>
      <c r="B980" s="20"/>
      <c r="C980" s="18"/>
      <c r="D980" s="20"/>
      <c r="E980" s="20"/>
      <c r="F980" s="20"/>
      <c r="G980" s="20"/>
      <c r="H980" s="20"/>
      <c r="I980" s="20"/>
      <c r="J980" s="20"/>
      <c r="K980" s="20"/>
      <c r="L980" s="20"/>
      <c r="M980" s="20"/>
    </row>
    <row r="981" spans="1:13" ht="12.75">
      <c r="A981" s="20"/>
      <c r="B981" s="20"/>
      <c r="C981" s="18"/>
      <c r="D981" s="20"/>
      <c r="E981" s="20"/>
      <c r="F981" s="20"/>
      <c r="G981" s="20"/>
      <c r="H981" s="20"/>
      <c r="I981" s="20"/>
      <c r="J981" s="20"/>
      <c r="K981" s="20"/>
      <c r="L981" s="20"/>
      <c r="M981" s="20"/>
    </row>
    <row r="982" spans="1:13" ht="12.75">
      <c r="A982" s="20"/>
      <c r="B982" s="20"/>
      <c r="C982" s="18"/>
      <c r="D982" s="20"/>
      <c r="E982" s="20"/>
      <c r="F982" s="20"/>
      <c r="G982" s="20"/>
      <c r="H982" s="20"/>
      <c r="I982" s="20"/>
      <c r="J982" s="20"/>
      <c r="K982" s="20"/>
      <c r="L982" s="20"/>
      <c r="M982" s="20"/>
    </row>
    <row r="983" spans="1:13" ht="12.75">
      <c r="A983" s="20"/>
      <c r="B983" s="20"/>
      <c r="C983" s="18"/>
      <c r="D983" s="20"/>
      <c r="E983" s="20"/>
      <c r="F983" s="20"/>
      <c r="G983" s="20"/>
      <c r="H983" s="20"/>
      <c r="I983" s="20"/>
      <c r="J983" s="20"/>
      <c r="K983" s="20"/>
      <c r="L983" s="20"/>
      <c r="M983" s="20"/>
    </row>
    <row r="984" spans="1:13" ht="12.75">
      <c r="A984" s="20"/>
      <c r="B984" s="20"/>
      <c r="C984" s="18"/>
      <c r="D984" s="20"/>
      <c r="E984" s="20"/>
      <c r="F984" s="20"/>
      <c r="G984" s="20"/>
      <c r="H984" s="20"/>
      <c r="I984" s="20"/>
      <c r="J984" s="20"/>
      <c r="K984" s="20"/>
      <c r="L984" s="20"/>
      <c r="M984" s="20"/>
    </row>
    <row r="985" spans="1:13" ht="12.75">
      <c r="A985" s="20"/>
      <c r="B985" s="20"/>
      <c r="C985" s="18"/>
      <c r="D985" s="20"/>
      <c r="E985" s="20"/>
      <c r="F985" s="20"/>
      <c r="G985" s="20"/>
      <c r="H985" s="20"/>
      <c r="I985" s="20"/>
      <c r="J985" s="20"/>
      <c r="K985" s="20"/>
      <c r="L985" s="20"/>
      <c r="M985" s="20"/>
    </row>
    <row r="986" spans="1:13" ht="12.75">
      <c r="A986" s="20"/>
      <c r="B986" s="20"/>
      <c r="C986" s="18"/>
      <c r="D986" s="20"/>
      <c r="E986" s="20"/>
      <c r="F986" s="20"/>
      <c r="G986" s="20"/>
      <c r="H986" s="20"/>
      <c r="I986" s="20"/>
      <c r="J986" s="20"/>
      <c r="K986" s="20"/>
      <c r="L986" s="20"/>
      <c r="M986" s="20"/>
    </row>
    <row r="987" spans="1:13" ht="12.75">
      <c r="A987" s="20"/>
      <c r="B987" s="20"/>
      <c r="C987" s="18"/>
      <c r="D987" s="20"/>
      <c r="E987" s="20"/>
      <c r="F987" s="20"/>
      <c r="G987" s="20"/>
      <c r="H987" s="20"/>
      <c r="I987" s="20"/>
      <c r="J987" s="20"/>
      <c r="K987" s="20"/>
      <c r="L987" s="20"/>
      <c r="M987" s="20"/>
    </row>
    <row r="988" spans="1:13" ht="12.75">
      <c r="A988" s="20"/>
      <c r="B988" s="20"/>
      <c r="C988" s="18"/>
      <c r="D988" s="20"/>
      <c r="E988" s="20"/>
      <c r="F988" s="20"/>
      <c r="G988" s="20"/>
      <c r="H988" s="20"/>
      <c r="I988" s="20"/>
      <c r="J988" s="20"/>
      <c r="K988" s="20"/>
      <c r="L988" s="20"/>
      <c r="M988" s="20"/>
    </row>
    <row r="989" spans="1:13" ht="12.75">
      <c r="A989" s="20"/>
      <c r="B989" s="20"/>
      <c r="E989" s="20"/>
      <c r="F989" s="20"/>
      <c r="G989" s="20"/>
      <c r="H989" s="20"/>
      <c r="I989" s="20"/>
      <c r="J989" s="20"/>
      <c r="K989" s="20"/>
      <c r="L989" s="20"/>
      <c r="M989" s="20"/>
    </row>
    <row r="990" spans="1:13" ht="12.75">
      <c r="A990" s="20"/>
      <c r="B990" s="20"/>
      <c r="E990" s="20"/>
      <c r="F990" s="20"/>
      <c r="G990" s="20"/>
      <c r="H990" s="20"/>
      <c r="I990" s="20"/>
      <c r="J990" s="20"/>
      <c r="K990" s="20"/>
      <c r="L990" s="20"/>
      <c r="M990" s="20"/>
    </row>
  </sheetData>
  <mergeCells count="8">
    <mergeCell ref="C14:D15"/>
    <mergeCell ref="G14:I16"/>
    <mergeCell ref="J14:J16"/>
    <mergeCell ref="C2:C3"/>
    <mergeCell ref="D2:D3"/>
    <mergeCell ref="G2:I3"/>
    <mergeCell ref="J2:L3"/>
    <mergeCell ref="C5:D6"/>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5703125" defaultRowHeight="15" customHeight="1"/>
  <cols>
    <col min="11" max="11" width="5.140625" customWidth="1"/>
  </cols>
  <sheetData>
    <row r="1" spans="1:26">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c r="A2" s="20"/>
      <c r="B2" s="20"/>
      <c r="C2" s="20"/>
      <c r="D2" s="20"/>
      <c r="E2" s="20"/>
      <c r="F2" s="20"/>
      <c r="G2" s="20"/>
      <c r="H2" s="20"/>
      <c r="I2" s="20"/>
      <c r="J2" s="20"/>
      <c r="K2" s="20"/>
      <c r="L2" s="20"/>
      <c r="M2" s="20"/>
      <c r="N2" s="20"/>
      <c r="O2" s="20"/>
      <c r="P2" s="20"/>
      <c r="Q2" s="20"/>
      <c r="R2" s="20"/>
      <c r="S2" s="20"/>
      <c r="T2" s="20"/>
      <c r="U2" s="20"/>
      <c r="V2" s="20"/>
      <c r="W2" s="20"/>
      <c r="X2" s="20"/>
      <c r="Y2" s="20"/>
      <c r="Z2" s="20"/>
    </row>
    <row r="3" spans="1:26">
      <c r="A3" s="20"/>
      <c r="B3" s="141" t="s">
        <v>3035</v>
      </c>
      <c r="C3" s="129"/>
      <c r="D3" s="129"/>
      <c r="E3" s="129"/>
      <c r="F3" s="129"/>
      <c r="G3" s="129"/>
      <c r="H3" s="129"/>
      <c r="I3" s="129"/>
      <c r="J3" s="129"/>
      <c r="K3" s="124"/>
      <c r="L3" s="20"/>
      <c r="M3" s="20"/>
      <c r="N3" s="20"/>
      <c r="O3" s="20"/>
      <c r="P3" s="20"/>
      <c r="Q3" s="20"/>
      <c r="R3" s="20"/>
      <c r="S3" s="20"/>
      <c r="T3" s="20"/>
      <c r="U3" s="20"/>
      <c r="V3" s="20"/>
      <c r="W3" s="20"/>
      <c r="X3" s="20"/>
      <c r="Y3" s="20"/>
      <c r="Z3" s="20"/>
    </row>
    <row r="4" spans="1:26">
      <c r="A4" s="20"/>
      <c r="B4" s="130"/>
      <c r="C4" s="131"/>
      <c r="D4" s="131"/>
      <c r="E4" s="131"/>
      <c r="F4" s="131"/>
      <c r="G4" s="131"/>
      <c r="H4" s="131"/>
      <c r="I4" s="131"/>
      <c r="J4" s="131"/>
      <c r="K4" s="132"/>
      <c r="L4" s="20"/>
      <c r="M4" s="20"/>
      <c r="N4" s="20"/>
      <c r="O4" s="20"/>
      <c r="P4" s="20"/>
      <c r="Q4" s="20"/>
      <c r="R4" s="20"/>
      <c r="S4" s="20"/>
      <c r="T4" s="20"/>
      <c r="U4" s="20"/>
      <c r="V4" s="20"/>
      <c r="W4" s="20"/>
      <c r="X4" s="20"/>
      <c r="Y4" s="20"/>
      <c r="Z4" s="20"/>
    </row>
    <row r="5" spans="1:26">
      <c r="A5" s="20"/>
      <c r="B5" s="125"/>
      <c r="C5" s="133"/>
      <c r="D5" s="133"/>
      <c r="E5" s="133"/>
      <c r="F5" s="133"/>
      <c r="G5" s="133"/>
      <c r="H5" s="133"/>
      <c r="I5" s="133"/>
      <c r="J5" s="133"/>
      <c r="K5" s="126"/>
      <c r="L5" s="20"/>
      <c r="M5" s="20"/>
      <c r="N5" s="20"/>
      <c r="O5" s="20"/>
      <c r="P5" s="20"/>
      <c r="Q5" s="20"/>
      <c r="R5" s="20"/>
      <c r="S5" s="20"/>
      <c r="T5" s="20"/>
      <c r="U5" s="20"/>
      <c r="V5" s="20"/>
      <c r="W5" s="20"/>
      <c r="X5" s="20"/>
      <c r="Y5" s="20"/>
      <c r="Z5" s="20"/>
    </row>
    <row r="6" spans="1:26">
      <c r="A6" s="20"/>
      <c r="B6" s="142"/>
      <c r="C6" s="129"/>
      <c r="D6" s="129"/>
      <c r="E6" s="129"/>
      <c r="F6" s="129"/>
      <c r="G6" s="129"/>
      <c r="H6" s="129"/>
      <c r="I6" s="129"/>
      <c r="J6" s="129"/>
      <c r="K6" s="124"/>
      <c r="L6" s="20"/>
      <c r="M6" s="20"/>
      <c r="N6" s="20"/>
      <c r="O6" s="20"/>
      <c r="P6" s="20"/>
      <c r="Q6" s="20"/>
      <c r="R6" s="20"/>
      <c r="S6" s="20"/>
      <c r="T6" s="20"/>
      <c r="U6" s="20"/>
      <c r="V6" s="20"/>
      <c r="W6" s="20"/>
      <c r="X6" s="20"/>
      <c r="Y6" s="20"/>
      <c r="Z6" s="20"/>
    </row>
    <row r="7" spans="1:26">
      <c r="A7" s="20"/>
      <c r="B7" s="130"/>
      <c r="C7" s="131"/>
      <c r="D7" s="131"/>
      <c r="E7" s="131"/>
      <c r="F7" s="131"/>
      <c r="G7" s="131"/>
      <c r="H7" s="131"/>
      <c r="I7" s="131"/>
      <c r="J7" s="131"/>
      <c r="K7" s="132"/>
      <c r="L7" s="20"/>
      <c r="M7" s="20"/>
      <c r="N7" s="20"/>
      <c r="O7" s="20"/>
      <c r="P7" s="20"/>
      <c r="Q7" s="20"/>
      <c r="R7" s="20"/>
      <c r="S7" s="20"/>
      <c r="T7" s="20"/>
      <c r="U7" s="20"/>
      <c r="V7" s="20"/>
      <c r="W7" s="20"/>
      <c r="X7" s="20"/>
      <c r="Y7" s="20"/>
      <c r="Z7" s="20"/>
    </row>
    <row r="8" spans="1:26">
      <c r="A8" s="20"/>
      <c r="B8" s="130"/>
      <c r="C8" s="131"/>
      <c r="D8" s="131"/>
      <c r="E8" s="131"/>
      <c r="F8" s="131"/>
      <c r="G8" s="131"/>
      <c r="H8" s="131"/>
      <c r="I8" s="131"/>
      <c r="J8" s="131"/>
      <c r="K8" s="132"/>
      <c r="L8" s="20"/>
      <c r="M8" s="20"/>
      <c r="N8" s="20"/>
      <c r="O8" s="20"/>
      <c r="P8" s="20"/>
      <c r="Q8" s="20"/>
      <c r="R8" s="20"/>
      <c r="S8" s="20"/>
      <c r="T8" s="20"/>
      <c r="U8" s="20"/>
      <c r="V8" s="20"/>
      <c r="W8" s="20"/>
      <c r="X8" s="20"/>
      <c r="Y8" s="20"/>
      <c r="Z8" s="20"/>
    </row>
    <row r="9" spans="1:26">
      <c r="A9" s="20"/>
      <c r="B9" s="130"/>
      <c r="C9" s="131"/>
      <c r="D9" s="131"/>
      <c r="E9" s="131"/>
      <c r="F9" s="131"/>
      <c r="G9" s="131"/>
      <c r="H9" s="131"/>
      <c r="I9" s="131"/>
      <c r="J9" s="131"/>
      <c r="K9" s="132"/>
      <c r="L9" s="20"/>
      <c r="M9" s="20"/>
      <c r="N9" s="20"/>
      <c r="O9" s="20"/>
      <c r="P9" s="20"/>
      <c r="Q9" s="20"/>
      <c r="R9" s="20"/>
      <c r="S9" s="20"/>
      <c r="T9" s="20"/>
      <c r="U9" s="20"/>
      <c r="V9" s="20"/>
      <c r="W9" s="20"/>
      <c r="X9" s="20"/>
      <c r="Y9" s="20"/>
      <c r="Z9" s="20"/>
    </row>
    <row r="10" spans="1:26">
      <c r="A10" s="20"/>
      <c r="B10" s="130"/>
      <c r="C10" s="131"/>
      <c r="D10" s="131"/>
      <c r="E10" s="131"/>
      <c r="F10" s="131"/>
      <c r="G10" s="131"/>
      <c r="H10" s="131"/>
      <c r="I10" s="131"/>
      <c r="J10" s="131"/>
      <c r="K10" s="132"/>
      <c r="L10" s="20"/>
      <c r="M10" s="20"/>
      <c r="N10" s="20"/>
      <c r="O10" s="20"/>
      <c r="P10" s="20"/>
      <c r="Q10" s="20"/>
      <c r="R10" s="20"/>
      <c r="S10" s="20"/>
      <c r="T10" s="20"/>
      <c r="U10" s="20"/>
      <c r="V10" s="20"/>
      <c r="W10" s="20"/>
      <c r="X10" s="20"/>
      <c r="Y10" s="20"/>
      <c r="Z10" s="20"/>
    </row>
    <row r="11" spans="1:26">
      <c r="A11" s="20"/>
      <c r="B11" s="130"/>
      <c r="C11" s="131"/>
      <c r="D11" s="131"/>
      <c r="E11" s="131"/>
      <c r="F11" s="131"/>
      <c r="G11" s="131"/>
      <c r="H11" s="131"/>
      <c r="I11" s="131"/>
      <c r="J11" s="131"/>
      <c r="K11" s="132"/>
      <c r="L11" s="20"/>
      <c r="M11" s="20"/>
      <c r="N11" s="20"/>
      <c r="O11" s="20"/>
      <c r="P11" s="20"/>
      <c r="Q11" s="20"/>
      <c r="R11" s="20"/>
      <c r="S11" s="20"/>
      <c r="T11" s="20"/>
      <c r="U11" s="20"/>
      <c r="V11" s="20"/>
      <c r="W11" s="20"/>
      <c r="X11" s="20"/>
      <c r="Y11" s="20"/>
      <c r="Z11" s="20"/>
    </row>
    <row r="12" spans="1:26">
      <c r="A12" s="20"/>
      <c r="B12" s="130"/>
      <c r="C12" s="131"/>
      <c r="D12" s="131"/>
      <c r="E12" s="131"/>
      <c r="F12" s="131"/>
      <c r="G12" s="131"/>
      <c r="H12" s="131"/>
      <c r="I12" s="131"/>
      <c r="J12" s="131"/>
      <c r="K12" s="132"/>
      <c r="L12" s="20"/>
      <c r="M12" s="20"/>
      <c r="N12" s="20"/>
      <c r="O12" s="20"/>
      <c r="P12" s="20"/>
      <c r="Q12" s="20"/>
      <c r="R12" s="20"/>
      <c r="S12" s="20"/>
      <c r="T12" s="20"/>
      <c r="U12" s="20"/>
      <c r="V12" s="20"/>
      <c r="W12" s="20"/>
      <c r="X12" s="20"/>
      <c r="Y12" s="20"/>
      <c r="Z12" s="20"/>
    </row>
    <row r="13" spans="1:26">
      <c r="A13" s="20"/>
      <c r="B13" s="130"/>
      <c r="C13" s="131"/>
      <c r="D13" s="131"/>
      <c r="E13" s="131"/>
      <c r="F13" s="131"/>
      <c r="G13" s="131"/>
      <c r="H13" s="131"/>
      <c r="I13" s="131"/>
      <c r="J13" s="131"/>
      <c r="K13" s="132"/>
      <c r="L13" s="20"/>
      <c r="M13" s="20"/>
      <c r="N13" s="20"/>
      <c r="O13" s="20"/>
      <c r="P13" s="20"/>
      <c r="Q13" s="20"/>
      <c r="R13" s="20"/>
      <c r="S13" s="20"/>
      <c r="T13" s="20"/>
      <c r="U13" s="20"/>
      <c r="V13" s="20"/>
      <c r="W13" s="20"/>
      <c r="X13" s="20"/>
      <c r="Y13" s="20"/>
      <c r="Z13" s="20"/>
    </row>
    <row r="14" spans="1:26">
      <c r="A14" s="20"/>
      <c r="B14" s="130"/>
      <c r="C14" s="131"/>
      <c r="D14" s="131"/>
      <c r="E14" s="131"/>
      <c r="F14" s="131"/>
      <c r="G14" s="131"/>
      <c r="H14" s="131"/>
      <c r="I14" s="131"/>
      <c r="J14" s="131"/>
      <c r="K14" s="132"/>
      <c r="L14" s="20"/>
      <c r="M14" s="20"/>
      <c r="N14" s="20"/>
      <c r="O14" s="20"/>
      <c r="P14" s="20"/>
      <c r="Q14" s="20"/>
      <c r="R14" s="20"/>
      <c r="S14" s="20"/>
      <c r="T14" s="20"/>
      <c r="U14" s="20"/>
      <c r="V14" s="20"/>
      <c r="W14" s="20"/>
      <c r="X14" s="20"/>
      <c r="Y14" s="20"/>
      <c r="Z14" s="20"/>
    </row>
    <row r="15" spans="1:26">
      <c r="A15" s="20"/>
      <c r="B15" s="130"/>
      <c r="C15" s="131"/>
      <c r="D15" s="131"/>
      <c r="E15" s="131"/>
      <c r="F15" s="131"/>
      <c r="G15" s="131"/>
      <c r="H15" s="131"/>
      <c r="I15" s="131"/>
      <c r="J15" s="131"/>
      <c r="K15" s="132"/>
      <c r="L15" s="20"/>
      <c r="M15" s="20"/>
      <c r="N15" s="20"/>
      <c r="O15" s="20"/>
      <c r="P15" s="20"/>
      <c r="Q15" s="20"/>
      <c r="R15" s="20"/>
      <c r="S15" s="20"/>
      <c r="T15" s="20"/>
      <c r="U15" s="20"/>
      <c r="V15" s="20"/>
      <c r="W15" s="20"/>
      <c r="X15" s="20"/>
      <c r="Y15" s="20"/>
      <c r="Z15" s="20"/>
    </row>
    <row r="16" spans="1:26">
      <c r="A16" s="20"/>
      <c r="B16" s="130"/>
      <c r="C16" s="131"/>
      <c r="D16" s="131"/>
      <c r="E16" s="131"/>
      <c r="F16" s="131"/>
      <c r="G16" s="131"/>
      <c r="H16" s="131"/>
      <c r="I16" s="131"/>
      <c r="J16" s="131"/>
      <c r="K16" s="132"/>
      <c r="L16" s="20"/>
      <c r="M16" s="20"/>
      <c r="N16" s="20"/>
      <c r="O16" s="20"/>
      <c r="P16" s="20"/>
      <c r="Q16" s="20"/>
      <c r="R16" s="20"/>
      <c r="S16" s="20"/>
      <c r="T16" s="20"/>
      <c r="U16" s="20"/>
      <c r="V16" s="20"/>
      <c r="W16" s="20"/>
      <c r="X16" s="20"/>
      <c r="Y16" s="20"/>
      <c r="Z16" s="20"/>
    </row>
    <row r="17" spans="1:26">
      <c r="A17" s="20"/>
      <c r="B17" s="130"/>
      <c r="C17" s="131"/>
      <c r="D17" s="131"/>
      <c r="E17" s="131"/>
      <c r="F17" s="131"/>
      <c r="G17" s="131"/>
      <c r="H17" s="131"/>
      <c r="I17" s="131"/>
      <c r="J17" s="131"/>
      <c r="K17" s="132"/>
      <c r="L17" s="20"/>
      <c r="M17" s="20"/>
      <c r="N17" s="20"/>
      <c r="O17" s="20"/>
      <c r="P17" s="20"/>
      <c r="Q17" s="20"/>
      <c r="R17" s="20"/>
      <c r="S17" s="20"/>
      <c r="T17" s="20"/>
      <c r="U17" s="20"/>
      <c r="V17" s="20"/>
      <c r="W17" s="20"/>
      <c r="X17" s="20"/>
      <c r="Y17" s="20"/>
      <c r="Z17" s="20"/>
    </row>
    <row r="18" spans="1:26">
      <c r="A18" s="20"/>
      <c r="B18" s="130"/>
      <c r="C18" s="131"/>
      <c r="D18" s="131"/>
      <c r="E18" s="131"/>
      <c r="F18" s="131"/>
      <c r="G18" s="131"/>
      <c r="H18" s="131"/>
      <c r="I18" s="131"/>
      <c r="J18" s="131"/>
      <c r="K18" s="132"/>
      <c r="L18" s="20"/>
      <c r="M18" s="20"/>
      <c r="N18" s="20"/>
      <c r="O18" s="20"/>
      <c r="P18" s="20"/>
      <c r="Q18" s="20"/>
      <c r="R18" s="20"/>
      <c r="S18" s="20"/>
      <c r="T18" s="20"/>
      <c r="U18" s="20"/>
      <c r="V18" s="20"/>
      <c r="W18" s="20"/>
      <c r="X18" s="20"/>
      <c r="Y18" s="20"/>
      <c r="Z18" s="20"/>
    </row>
    <row r="19" spans="1:26">
      <c r="A19" s="20"/>
      <c r="B19" s="130"/>
      <c r="C19" s="131"/>
      <c r="D19" s="131"/>
      <c r="E19" s="131"/>
      <c r="F19" s="131"/>
      <c r="G19" s="131"/>
      <c r="H19" s="131"/>
      <c r="I19" s="131"/>
      <c r="J19" s="131"/>
      <c r="K19" s="132"/>
      <c r="L19" s="20"/>
      <c r="M19" s="20"/>
      <c r="N19" s="20"/>
      <c r="O19" s="20"/>
      <c r="P19" s="20"/>
      <c r="Q19" s="20"/>
      <c r="R19" s="20"/>
      <c r="S19" s="20"/>
      <c r="T19" s="20"/>
      <c r="U19" s="20"/>
      <c r="V19" s="20"/>
      <c r="W19" s="20"/>
      <c r="X19" s="20"/>
      <c r="Y19" s="20"/>
      <c r="Z19" s="20"/>
    </row>
    <row r="20" spans="1:26">
      <c r="A20" s="20"/>
      <c r="B20" s="130"/>
      <c r="C20" s="131"/>
      <c r="D20" s="131"/>
      <c r="E20" s="131"/>
      <c r="F20" s="131"/>
      <c r="G20" s="131"/>
      <c r="H20" s="131"/>
      <c r="I20" s="131"/>
      <c r="J20" s="131"/>
      <c r="K20" s="132"/>
      <c r="L20" s="20"/>
      <c r="M20" s="20"/>
      <c r="N20" s="20"/>
      <c r="O20" s="20"/>
      <c r="P20" s="20"/>
      <c r="Q20" s="20"/>
      <c r="R20" s="20"/>
      <c r="S20" s="20"/>
      <c r="T20" s="20"/>
      <c r="U20" s="20"/>
      <c r="V20" s="20"/>
      <c r="W20" s="20"/>
      <c r="X20" s="20"/>
      <c r="Y20" s="20"/>
      <c r="Z20" s="20"/>
    </row>
    <row r="21" spans="1:26">
      <c r="A21" s="20"/>
      <c r="B21" s="130"/>
      <c r="C21" s="131"/>
      <c r="D21" s="131"/>
      <c r="E21" s="131"/>
      <c r="F21" s="131"/>
      <c r="G21" s="131"/>
      <c r="H21" s="131"/>
      <c r="I21" s="131"/>
      <c r="J21" s="131"/>
      <c r="K21" s="132"/>
      <c r="L21" s="20"/>
      <c r="M21" s="20"/>
      <c r="N21" s="20"/>
      <c r="O21" s="20"/>
      <c r="P21" s="20"/>
      <c r="Q21" s="20"/>
      <c r="R21" s="20"/>
      <c r="S21" s="20"/>
      <c r="T21" s="20"/>
      <c r="U21" s="20"/>
      <c r="V21" s="20"/>
      <c r="W21" s="20"/>
      <c r="X21" s="20"/>
      <c r="Y21" s="20"/>
      <c r="Z21" s="20"/>
    </row>
    <row r="22" spans="1:26">
      <c r="A22" s="20"/>
      <c r="B22" s="130"/>
      <c r="C22" s="131"/>
      <c r="D22" s="131"/>
      <c r="E22" s="131"/>
      <c r="F22" s="131"/>
      <c r="G22" s="131"/>
      <c r="H22" s="131"/>
      <c r="I22" s="131"/>
      <c r="J22" s="131"/>
      <c r="K22" s="132"/>
      <c r="L22" s="20"/>
      <c r="M22" s="20"/>
      <c r="N22" s="20"/>
      <c r="O22" s="20"/>
      <c r="P22" s="20"/>
      <c r="Q22" s="20"/>
      <c r="R22" s="20"/>
      <c r="S22" s="20"/>
      <c r="T22" s="20"/>
      <c r="U22" s="20"/>
      <c r="V22" s="20"/>
      <c r="W22" s="20"/>
      <c r="X22" s="20"/>
      <c r="Y22" s="20"/>
      <c r="Z22" s="20"/>
    </row>
    <row r="23" spans="1:26">
      <c r="A23" s="20"/>
      <c r="B23" s="130"/>
      <c r="C23" s="131"/>
      <c r="D23" s="131"/>
      <c r="E23" s="131"/>
      <c r="F23" s="131"/>
      <c r="G23" s="131"/>
      <c r="H23" s="131"/>
      <c r="I23" s="131"/>
      <c r="J23" s="131"/>
      <c r="K23" s="132"/>
      <c r="L23" s="20"/>
      <c r="M23" s="20"/>
      <c r="N23" s="20"/>
      <c r="O23" s="20"/>
      <c r="P23" s="20"/>
      <c r="Q23" s="20"/>
      <c r="R23" s="20"/>
      <c r="S23" s="20"/>
      <c r="T23" s="20"/>
      <c r="U23" s="20"/>
      <c r="V23" s="20"/>
      <c r="W23" s="20"/>
      <c r="X23" s="20"/>
      <c r="Y23" s="20"/>
      <c r="Z23" s="20"/>
    </row>
    <row r="24" spans="1:26">
      <c r="A24" s="20"/>
      <c r="B24" s="130"/>
      <c r="C24" s="131"/>
      <c r="D24" s="131"/>
      <c r="E24" s="131"/>
      <c r="F24" s="131"/>
      <c r="G24" s="131"/>
      <c r="H24" s="131"/>
      <c r="I24" s="131"/>
      <c r="J24" s="131"/>
      <c r="K24" s="132"/>
      <c r="L24" s="20"/>
      <c r="M24" s="20"/>
      <c r="N24" s="20"/>
      <c r="O24" s="20"/>
      <c r="P24" s="20"/>
      <c r="Q24" s="20"/>
      <c r="R24" s="20"/>
      <c r="S24" s="20"/>
      <c r="T24" s="20"/>
      <c r="U24" s="20"/>
      <c r="V24" s="20"/>
      <c r="W24" s="20"/>
      <c r="X24" s="20"/>
      <c r="Y24" s="20"/>
      <c r="Z24" s="20"/>
    </row>
    <row r="25" spans="1:26">
      <c r="A25" s="20"/>
      <c r="B25" s="130"/>
      <c r="C25" s="131"/>
      <c r="D25" s="131"/>
      <c r="E25" s="131"/>
      <c r="F25" s="131"/>
      <c r="G25" s="131"/>
      <c r="H25" s="131"/>
      <c r="I25" s="131"/>
      <c r="J25" s="131"/>
      <c r="K25" s="132"/>
      <c r="L25" s="20"/>
      <c r="M25" s="20"/>
      <c r="N25" s="20"/>
      <c r="O25" s="20"/>
      <c r="P25" s="20"/>
      <c r="Q25" s="20"/>
      <c r="R25" s="20"/>
      <c r="S25" s="20"/>
      <c r="T25" s="20"/>
      <c r="U25" s="20"/>
      <c r="V25" s="20"/>
      <c r="W25" s="20"/>
      <c r="X25" s="20"/>
      <c r="Y25" s="20"/>
      <c r="Z25" s="20"/>
    </row>
    <row r="26" spans="1:26">
      <c r="A26" s="20"/>
      <c r="B26" s="125"/>
      <c r="C26" s="133"/>
      <c r="D26" s="133"/>
      <c r="E26" s="133"/>
      <c r="F26" s="133"/>
      <c r="G26" s="133"/>
      <c r="H26" s="133"/>
      <c r="I26" s="133"/>
      <c r="J26" s="133"/>
      <c r="K26" s="126"/>
      <c r="L26" s="20"/>
      <c r="M26" s="20"/>
      <c r="N26" s="20"/>
      <c r="O26" s="20"/>
      <c r="P26" s="20"/>
      <c r="Q26" s="20"/>
      <c r="R26" s="20"/>
      <c r="S26" s="20"/>
      <c r="T26" s="20"/>
      <c r="U26" s="20"/>
      <c r="V26" s="20"/>
      <c r="W26" s="20"/>
      <c r="X26" s="20"/>
      <c r="Y26" s="20"/>
      <c r="Z26" s="20"/>
    </row>
    <row r="27" spans="1:26">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B3:K5"/>
    <mergeCell ref="B6:K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8"/>
  <sheetViews>
    <sheetView workbookViewId="0"/>
  </sheetViews>
  <sheetFormatPr defaultColWidth="12.5703125" defaultRowHeight="15" customHeight="1"/>
  <cols>
    <col min="1" max="1" width="2.85546875" customWidth="1"/>
    <col min="2" max="2" width="21.85546875" customWidth="1"/>
  </cols>
  <sheetData>
    <row r="1" spans="1:26">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c r="A2" s="20"/>
      <c r="B2" s="39" t="s">
        <v>3023</v>
      </c>
      <c r="C2" s="20"/>
      <c r="D2" s="20"/>
      <c r="E2" s="20"/>
      <c r="F2" s="20"/>
      <c r="G2" s="20"/>
      <c r="H2" s="20"/>
      <c r="I2" s="20"/>
      <c r="J2" s="20"/>
      <c r="K2" s="20"/>
      <c r="L2" s="20"/>
      <c r="M2" s="20"/>
      <c r="N2" s="20"/>
      <c r="O2" s="20"/>
      <c r="P2" s="20"/>
      <c r="Q2" s="20"/>
      <c r="R2" s="20"/>
      <c r="S2" s="20"/>
      <c r="T2" s="20"/>
      <c r="U2" s="20"/>
      <c r="V2" s="20"/>
      <c r="W2" s="20"/>
      <c r="X2" s="20"/>
      <c r="Y2" s="20"/>
      <c r="Z2" s="20"/>
    </row>
    <row r="3" spans="1:26">
      <c r="A3" s="20"/>
      <c r="B3" s="40" t="s">
        <v>3024</v>
      </c>
      <c r="C3" s="20"/>
      <c r="D3" s="20"/>
      <c r="E3" s="20"/>
      <c r="F3" s="20"/>
      <c r="G3" s="20"/>
      <c r="H3" s="20"/>
      <c r="I3" s="20"/>
      <c r="J3" s="20"/>
      <c r="K3" s="20"/>
      <c r="L3" s="20"/>
      <c r="M3" s="20"/>
      <c r="N3" s="20"/>
      <c r="O3" s="20"/>
      <c r="P3" s="20"/>
      <c r="Q3" s="20"/>
      <c r="R3" s="20"/>
      <c r="S3" s="20"/>
      <c r="T3" s="20"/>
      <c r="U3" s="20"/>
      <c r="V3" s="20"/>
      <c r="W3" s="20"/>
      <c r="X3" s="20"/>
      <c r="Y3" s="20"/>
      <c r="Z3" s="20"/>
    </row>
    <row r="4" spans="1:26">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c r="A6" s="20"/>
      <c r="B6" s="20"/>
      <c r="C6" s="20"/>
      <c r="D6" s="20"/>
      <c r="E6" s="20"/>
      <c r="F6" s="20"/>
      <c r="G6" s="20"/>
      <c r="H6" s="20"/>
      <c r="I6" s="20"/>
      <c r="J6" s="20"/>
      <c r="K6" s="20"/>
      <c r="L6" s="20"/>
      <c r="M6" s="20"/>
      <c r="N6" s="20"/>
      <c r="O6" s="20"/>
      <c r="P6" s="20"/>
      <c r="Q6" s="20"/>
      <c r="R6" s="20"/>
      <c r="S6" s="20"/>
      <c r="T6" s="20"/>
      <c r="U6" s="20"/>
      <c r="V6" s="20"/>
      <c r="W6" s="20"/>
      <c r="X6" s="20"/>
      <c r="Y6" s="20"/>
      <c r="Z6" s="20"/>
    </row>
    <row r="7" spans="1:26">
      <c r="A7" s="20"/>
      <c r="B7" s="20"/>
      <c r="C7" s="20"/>
      <c r="D7" s="20"/>
      <c r="E7" s="20"/>
      <c r="F7" s="20"/>
      <c r="G7" s="20"/>
      <c r="H7" s="20"/>
      <c r="I7" s="20"/>
      <c r="J7" s="20"/>
      <c r="K7" s="20"/>
      <c r="L7" s="20"/>
      <c r="M7" s="20"/>
      <c r="N7" s="20"/>
      <c r="O7" s="20"/>
      <c r="P7" s="20"/>
      <c r="Q7" s="20"/>
      <c r="R7" s="20"/>
      <c r="S7" s="20"/>
      <c r="T7" s="20"/>
      <c r="U7" s="20"/>
      <c r="V7" s="20"/>
      <c r="W7" s="20"/>
      <c r="X7" s="20"/>
      <c r="Y7" s="20"/>
      <c r="Z7" s="20"/>
    </row>
    <row r="8" spans="1:26">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c r="A9" s="20"/>
      <c r="B9" s="20"/>
      <c r="C9" s="20"/>
      <c r="D9" s="20"/>
      <c r="E9" s="20"/>
      <c r="F9" s="20"/>
      <c r="G9" s="20"/>
      <c r="H9" s="20"/>
      <c r="I9" s="20"/>
      <c r="J9" s="20"/>
      <c r="K9" s="20"/>
      <c r="L9" s="20"/>
      <c r="M9" s="20"/>
      <c r="N9" s="20"/>
      <c r="O9" s="20"/>
      <c r="P9" s="20"/>
      <c r="Q9" s="20"/>
      <c r="R9" s="20"/>
      <c r="S9" s="20"/>
      <c r="T9" s="20"/>
      <c r="U9" s="20"/>
      <c r="V9" s="20"/>
      <c r="W9" s="20"/>
      <c r="X9" s="20"/>
      <c r="Y9" s="20"/>
      <c r="Z9" s="20"/>
    </row>
    <row r="10" spans="1:26">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c r="A30" s="20"/>
      <c r="B30" s="20"/>
      <c r="C30" s="20"/>
      <c r="D30" s="20"/>
      <c r="E30" s="20"/>
      <c r="F30" s="20"/>
      <c r="G30" s="20"/>
      <c r="H30" s="20"/>
      <c r="I30" s="20"/>
      <c r="J30" s="20"/>
      <c r="K30" s="20"/>
      <c r="L30" s="20"/>
      <c r="M30" s="20"/>
      <c r="N30" s="20"/>
      <c r="O30" s="41"/>
      <c r="P30" s="20"/>
      <c r="Q30" s="20"/>
      <c r="R30" s="20"/>
      <c r="S30" s="20"/>
      <c r="T30" s="20"/>
      <c r="U30" s="20"/>
      <c r="V30" s="20"/>
      <c r="W30" s="20"/>
      <c r="X30" s="20"/>
      <c r="Y30" s="20"/>
      <c r="Z30" s="20"/>
    </row>
    <row r="31" spans="1:26">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6EF66"/>
    <outlinePr summaryBelow="0" summaryRight="0"/>
    <pageSetUpPr fitToPage="1"/>
  </sheetPr>
  <dimension ref="A1:AA1004"/>
  <sheetViews>
    <sheetView workbookViewId="0"/>
  </sheetViews>
  <sheetFormatPr defaultColWidth="12.5703125" defaultRowHeight="15" customHeight="1"/>
  <cols>
    <col min="1" max="1" width="3.5703125" customWidth="1"/>
    <col min="2" max="2" width="4.42578125" customWidth="1"/>
    <col min="3" max="3" width="47.140625" customWidth="1"/>
    <col min="4" max="4" width="19" customWidth="1"/>
    <col min="5" max="6" width="4.28515625" customWidth="1"/>
    <col min="7" max="7" width="3.5703125" customWidth="1"/>
    <col min="8" max="8" width="39.140625" customWidth="1"/>
    <col min="9" max="9" width="16.28515625" customWidth="1"/>
    <col min="10" max="11" width="4.5703125" customWidth="1"/>
    <col min="12" max="12" width="27.42578125" customWidth="1"/>
    <col min="13" max="13" width="16.5703125" customWidth="1"/>
    <col min="15" max="15" width="21.7109375" customWidth="1"/>
    <col min="16" max="16" width="17.5703125" customWidth="1"/>
  </cols>
  <sheetData>
    <row r="1" spans="1:27" ht="12.75">
      <c r="A1" s="42"/>
      <c r="B1" s="17"/>
      <c r="C1" s="18"/>
      <c r="D1" s="19"/>
      <c r="E1" s="17"/>
      <c r="F1" s="17"/>
      <c r="G1" s="43"/>
      <c r="H1" s="44"/>
      <c r="I1" s="20"/>
      <c r="J1" s="20"/>
      <c r="K1" s="20"/>
      <c r="L1" s="20"/>
      <c r="M1" s="20"/>
      <c r="N1" s="20"/>
      <c r="O1" s="20"/>
      <c r="P1" s="20"/>
      <c r="Q1" s="20"/>
      <c r="R1" s="20"/>
      <c r="S1" s="20"/>
      <c r="T1" s="20"/>
      <c r="U1" s="20"/>
      <c r="V1" s="20"/>
      <c r="W1" s="20"/>
      <c r="X1" s="20"/>
      <c r="Y1" s="20"/>
      <c r="Z1" s="20"/>
      <c r="AA1" s="20"/>
    </row>
    <row r="2" spans="1:27" ht="12.75">
      <c r="A2" s="17"/>
      <c r="B2" s="17"/>
      <c r="C2" s="18"/>
      <c r="D2" s="20"/>
      <c r="E2" s="17"/>
      <c r="F2" s="17"/>
      <c r="G2" s="20"/>
      <c r="H2" s="44"/>
      <c r="I2" s="20"/>
      <c r="J2" s="20"/>
      <c r="K2" s="20"/>
      <c r="L2" s="20"/>
      <c r="M2" s="20"/>
      <c r="N2" s="20"/>
      <c r="O2" s="20"/>
      <c r="P2" s="20"/>
      <c r="Q2" s="20"/>
      <c r="R2" s="20"/>
      <c r="S2" s="20"/>
      <c r="T2" s="20"/>
      <c r="U2" s="20"/>
      <c r="V2" s="20"/>
      <c r="W2" s="20"/>
      <c r="X2" s="20"/>
      <c r="Y2" s="20"/>
      <c r="Z2" s="20"/>
      <c r="AA2" s="20"/>
    </row>
    <row r="3" spans="1:27" ht="12.75">
      <c r="A3" s="17"/>
      <c r="B3" s="21"/>
      <c r="C3" s="123" t="s">
        <v>3022</v>
      </c>
      <c r="D3" s="124"/>
      <c r="E3" s="22"/>
      <c r="F3" s="17"/>
      <c r="G3" s="45"/>
      <c r="H3" s="147" t="s">
        <v>3036</v>
      </c>
      <c r="I3" s="124"/>
      <c r="J3" s="46"/>
      <c r="K3" s="20"/>
      <c r="L3" s="148" t="s">
        <v>3037</v>
      </c>
      <c r="M3" s="149">
        <v>1.84E-2</v>
      </c>
      <c r="N3" s="20"/>
      <c r="O3" s="148" t="s">
        <v>3038</v>
      </c>
      <c r="P3" s="150">
        <f>M3/3</f>
        <v>6.1333333333333335E-3</v>
      </c>
      <c r="Q3" s="20"/>
      <c r="R3" s="20"/>
      <c r="S3" s="20"/>
      <c r="T3" s="20"/>
      <c r="U3" s="20"/>
      <c r="V3" s="20"/>
      <c r="W3" s="20"/>
      <c r="X3" s="20"/>
      <c r="Y3" s="20"/>
      <c r="Z3" s="20"/>
      <c r="AA3" s="20"/>
    </row>
    <row r="4" spans="1:27" ht="29.25" customHeight="1">
      <c r="A4" s="17"/>
      <c r="B4" s="23"/>
      <c r="C4" s="125"/>
      <c r="D4" s="126"/>
      <c r="E4" s="24"/>
      <c r="F4" s="17"/>
      <c r="G4" s="47"/>
      <c r="H4" s="130"/>
      <c r="I4" s="132"/>
      <c r="J4" s="48"/>
      <c r="K4" s="20"/>
      <c r="L4" s="136"/>
      <c r="M4" s="136"/>
      <c r="N4" s="20"/>
      <c r="O4" s="136"/>
      <c r="P4" s="136"/>
      <c r="Q4" s="20"/>
      <c r="R4" s="20"/>
      <c r="S4" s="20"/>
      <c r="T4" s="20"/>
      <c r="U4" s="20"/>
      <c r="V4" s="20"/>
      <c r="W4" s="20"/>
      <c r="X4" s="20"/>
      <c r="Y4" s="20"/>
      <c r="Z4" s="20"/>
      <c r="AA4" s="20"/>
    </row>
    <row r="5" spans="1:27" ht="33.75" customHeight="1">
      <c r="A5" s="17"/>
      <c r="B5" s="23"/>
      <c r="C5" s="49" t="s">
        <v>3039</v>
      </c>
      <c r="D5" s="50">
        <f>SUMIF('🔎 Анализ объявлений'!R:R, "", '🔎 Анализ объявлений'!V:V)*30</f>
        <v>88470</v>
      </c>
      <c r="E5" s="24"/>
      <c r="F5" s="17"/>
      <c r="G5" s="47"/>
      <c r="H5" s="51" t="s">
        <v>3040</v>
      </c>
      <c r="I5" s="52">
        <f ca="1">IFERROR(__xludf.DUMMYFUNCTION("ARRAYFORMULA(SUM(IF(NOT(REGEXMATCH(LOWER('🔎 Анализ объявлений'!R2:R51), ""п"")), 1, 0)))/ROWS('🔎 Анализ объявлений'!R2:R51)"),0.18)</f>
        <v>0.18</v>
      </c>
      <c r="J5" s="48"/>
      <c r="K5" s="20"/>
      <c r="L5" s="20"/>
      <c r="M5" s="53"/>
      <c r="N5" s="20"/>
      <c r="O5" s="18"/>
      <c r="P5" s="20"/>
      <c r="Q5" s="20"/>
      <c r="R5" s="20"/>
      <c r="S5" s="20"/>
      <c r="T5" s="20"/>
      <c r="U5" s="20"/>
      <c r="V5" s="20"/>
      <c r="W5" s="20"/>
      <c r="X5" s="20"/>
      <c r="Y5" s="20"/>
      <c r="Z5" s="20"/>
      <c r="AA5" s="20"/>
    </row>
    <row r="6" spans="1:27" ht="48.75" customHeight="1">
      <c r="A6" s="17"/>
      <c r="B6" s="23"/>
      <c r="C6" s="49" t="s">
        <v>3041</v>
      </c>
      <c r="D6" s="54">
        <f>SUMIF('🔎 Анализ объявлений'!R:R, "П", '🔎 Анализ объявлений'!V:V)*30</f>
        <v>171570</v>
      </c>
      <c r="E6" s="24"/>
      <c r="F6" s="17"/>
      <c r="G6" s="47"/>
      <c r="H6" s="51" t="s">
        <v>3042</v>
      </c>
      <c r="I6" s="52">
        <f ca="1">IFERROR(__xludf.DUMMYFUNCTION("ARRAYFORMULA(SUM(IF(REGEXMATCH(LOWER('🔎 Анализ объявлений'!R2:R51), ""п""), 1, 0)))/ROWS('🔎 Анализ объявлений'!R2:R51)"),0.82)</f>
        <v>0.82</v>
      </c>
      <c r="J6" s="48"/>
      <c r="K6" s="20"/>
      <c r="L6" s="55" t="s">
        <v>3043</v>
      </c>
      <c r="M6" s="56">
        <v>1</v>
      </c>
      <c r="N6" s="20"/>
      <c r="O6" s="57" t="s">
        <v>3044</v>
      </c>
      <c r="P6" s="58">
        <f>P3*2</f>
        <v>1.2266666666666667E-2</v>
      </c>
      <c r="Q6" s="20"/>
      <c r="R6" s="20"/>
      <c r="S6" s="20"/>
      <c r="T6" s="20"/>
      <c r="U6" s="20"/>
      <c r="V6" s="20"/>
      <c r="W6" s="20"/>
      <c r="X6" s="20"/>
      <c r="Y6" s="20"/>
      <c r="Z6" s="20"/>
      <c r="AA6" s="20"/>
    </row>
    <row r="7" spans="1:27" ht="32.25" customHeight="1">
      <c r="A7" s="17"/>
      <c r="B7" s="23"/>
      <c r="C7" s="49" t="s">
        <v>3025</v>
      </c>
      <c r="D7" s="54">
        <f>AVERAGE(LARGE( '🔎 Анализ объявлений'!V2:V1004, 1), LARGE('🔎 Анализ объявлений'!V2:V1004, 2), LARGE('🔎 Анализ объявлений'!V2:V1004, 3), LARGE('🔎 Анализ объявлений'!V2:V1004, 4), LARGE('🔎 Анализ объявлений'!V2:V1004, 5))*30</f>
        <v>15858</v>
      </c>
      <c r="E7" s="24"/>
      <c r="F7" s="17"/>
      <c r="G7" s="47"/>
      <c r="H7" s="51" t="s">
        <v>3045</v>
      </c>
      <c r="I7" s="59">
        <f ca="1">IFERROR(__xludf.DUMMYFUNCTION("ARRAYFORMULA(SUM(IF(NOT(REGEXMATCH(LOWER('🔎 Анализ объявлений'!R2:R51), ""п"")), 1, 0)))"),9)</f>
        <v>9</v>
      </c>
      <c r="J7" s="48"/>
      <c r="K7" s="20"/>
      <c r="L7" s="17"/>
      <c r="M7" s="53"/>
      <c r="N7" s="20"/>
      <c r="O7" s="57" t="s">
        <v>3046</v>
      </c>
      <c r="P7" s="58">
        <f>P3*4</f>
        <v>2.4533333333333334E-2</v>
      </c>
      <c r="Q7" s="20"/>
      <c r="R7" s="20"/>
      <c r="S7" s="20"/>
      <c r="T7" s="20"/>
      <c r="U7" s="20"/>
      <c r="V7" s="20"/>
      <c r="W7" s="20"/>
      <c r="X7" s="20"/>
      <c r="Y7" s="20"/>
      <c r="Z7" s="20"/>
      <c r="AA7" s="20"/>
    </row>
    <row r="8" spans="1:27" ht="49.5" customHeight="1">
      <c r="A8" s="17"/>
      <c r="B8" s="23"/>
      <c r="C8" s="49" t="s">
        <v>3026</v>
      </c>
      <c r="D8" s="54">
        <f>SUM('🔎 Анализ объявлений'!V:V)*30</f>
        <v>260040</v>
      </c>
      <c r="E8" s="24"/>
      <c r="F8" s="17"/>
      <c r="G8" s="47"/>
      <c r="H8" s="51" t="s">
        <v>3047</v>
      </c>
      <c r="I8" s="59">
        <f ca="1">IFERROR(__xludf.DUMMYFUNCTION("ARRAYFORMULA(SUM(IF(REGEXMATCH(LOWER('🔎 Анализ объявлений'!R2:R51), ""п""), 1, 0)))"),41)</f>
        <v>41</v>
      </c>
      <c r="J8" s="48"/>
      <c r="K8" s="20"/>
      <c r="L8" s="60" t="s">
        <v>3048</v>
      </c>
      <c r="M8" s="56">
        <f>D8*M6*0.5*30+R13*30</f>
        <v>3912480</v>
      </c>
      <c r="N8" s="20"/>
      <c r="O8" s="57"/>
      <c r="P8" s="58"/>
      <c r="Q8" s="20"/>
      <c r="R8" s="20"/>
      <c r="S8" s="20"/>
      <c r="T8" s="20"/>
      <c r="U8" s="20"/>
      <c r="V8" s="20"/>
      <c r="W8" s="20"/>
      <c r="X8" s="20"/>
      <c r="Y8" s="20"/>
      <c r="Z8" s="20"/>
      <c r="AA8" s="20"/>
    </row>
    <row r="9" spans="1:27" ht="28.5" customHeight="1">
      <c r="A9" s="17"/>
      <c r="B9" s="31"/>
      <c r="C9" s="32"/>
      <c r="D9" s="33"/>
      <c r="E9" s="34"/>
      <c r="F9" s="17"/>
      <c r="G9" s="61"/>
      <c r="H9" s="62" t="s">
        <v>3049</v>
      </c>
      <c r="I9" s="63"/>
      <c r="J9" s="64"/>
      <c r="K9" s="20"/>
      <c r="L9" s="20"/>
      <c r="M9" s="53"/>
      <c r="N9" s="20"/>
      <c r="O9" s="20"/>
      <c r="P9" s="20"/>
      <c r="Q9" s="20"/>
      <c r="R9" s="20"/>
      <c r="S9" s="20"/>
      <c r="T9" s="20"/>
      <c r="U9" s="20"/>
      <c r="V9" s="20"/>
      <c r="W9" s="20"/>
      <c r="X9" s="20"/>
      <c r="Y9" s="20"/>
      <c r="Z9" s="20"/>
      <c r="AA9" s="20"/>
    </row>
    <row r="10" spans="1:27" ht="23.25" customHeight="1">
      <c r="A10" s="17"/>
      <c r="B10" s="17"/>
      <c r="C10" s="18"/>
      <c r="D10" s="20"/>
      <c r="E10" s="17"/>
      <c r="F10" s="17"/>
      <c r="G10" s="20"/>
      <c r="H10" s="44"/>
      <c r="I10" s="20"/>
      <c r="J10" s="20"/>
      <c r="K10" s="20"/>
      <c r="L10" s="20"/>
      <c r="M10" s="20"/>
      <c r="N10" s="20"/>
      <c r="O10" s="20"/>
      <c r="P10" s="20"/>
      <c r="Q10" s="20"/>
      <c r="R10" s="20"/>
      <c r="S10" s="20"/>
      <c r="T10" s="20"/>
      <c r="U10" s="20"/>
      <c r="V10" s="20"/>
      <c r="W10" s="20"/>
      <c r="X10" s="20"/>
      <c r="Y10" s="20"/>
      <c r="Z10" s="20"/>
      <c r="AA10" s="20"/>
    </row>
    <row r="11" spans="1:27" ht="12.75">
      <c r="A11" s="17"/>
      <c r="B11" s="21"/>
      <c r="C11" s="127" t="s">
        <v>3031</v>
      </c>
      <c r="D11" s="124"/>
      <c r="E11" s="22"/>
      <c r="F11" s="17"/>
      <c r="G11" s="45"/>
      <c r="H11" s="151"/>
      <c r="I11" s="124"/>
      <c r="J11" s="46"/>
      <c r="K11" s="20"/>
      <c r="L11" s="148" t="s">
        <v>3050</v>
      </c>
      <c r="M11" s="146" t="s">
        <v>3051</v>
      </c>
      <c r="N11" s="146" t="s">
        <v>3052</v>
      </c>
      <c r="O11" s="146" t="s">
        <v>3053</v>
      </c>
      <c r="P11" s="146" t="s">
        <v>3054</v>
      </c>
      <c r="Q11" s="146" t="s">
        <v>3055</v>
      </c>
      <c r="R11" s="146" t="s">
        <v>3055</v>
      </c>
      <c r="S11" s="146" t="s">
        <v>3055</v>
      </c>
      <c r="T11" s="146" t="s">
        <v>3055</v>
      </c>
      <c r="U11" s="20"/>
      <c r="V11" s="20"/>
      <c r="W11" s="20"/>
      <c r="X11" s="20"/>
      <c r="Y11" s="20"/>
      <c r="Z11" s="20"/>
      <c r="AA11" s="20"/>
    </row>
    <row r="12" spans="1:27" ht="20.25" customHeight="1">
      <c r="A12" s="17"/>
      <c r="B12" s="23"/>
      <c r="C12" s="125"/>
      <c r="D12" s="126"/>
      <c r="E12" s="24"/>
      <c r="F12" s="17"/>
      <c r="G12" s="47"/>
      <c r="H12" s="130"/>
      <c r="I12" s="132"/>
      <c r="J12" s="48"/>
      <c r="K12" s="20"/>
      <c r="L12" s="136"/>
      <c r="M12" s="136"/>
      <c r="N12" s="136"/>
      <c r="O12" s="136"/>
      <c r="P12" s="136"/>
      <c r="Q12" s="136"/>
      <c r="R12" s="136"/>
      <c r="S12" s="136"/>
      <c r="T12" s="136"/>
      <c r="U12" s="20"/>
      <c r="V12" s="20"/>
      <c r="W12" s="20"/>
      <c r="X12" s="20"/>
      <c r="Y12" s="20"/>
      <c r="Z12" s="20"/>
      <c r="AA12" s="20"/>
    </row>
    <row r="13" spans="1:27" ht="32.25" customHeight="1">
      <c r="A13" s="17"/>
      <c r="B13" s="23"/>
      <c r="C13" s="65" t="s">
        <v>3033</v>
      </c>
      <c r="D13" s="54">
        <f>MROUND(D5*P6,1)</f>
        <v>1085</v>
      </c>
      <c r="E13" s="24"/>
      <c r="F13" s="17"/>
      <c r="G13" s="47"/>
      <c r="H13" s="66"/>
      <c r="I13" s="67"/>
      <c r="J13" s="48"/>
      <c r="K13" s="20"/>
      <c r="L13" s="68" t="s">
        <v>3056</v>
      </c>
      <c r="M13" s="69">
        <v>36</v>
      </c>
      <c r="N13" s="70">
        <v>72</v>
      </c>
      <c r="O13" s="71">
        <v>132</v>
      </c>
      <c r="P13" s="72">
        <v>198</v>
      </c>
      <c r="Q13" s="73">
        <v>264</v>
      </c>
      <c r="R13" s="73">
        <v>396</v>
      </c>
      <c r="S13" s="73">
        <v>528</v>
      </c>
      <c r="T13" s="73">
        <v>660</v>
      </c>
      <c r="U13" s="20"/>
      <c r="V13" s="20"/>
      <c r="W13" s="20"/>
      <c r="X13" s="20"/>
      <c r="Y13" s="20"/>
      <c r="Z13" s="20"/>
      <c r="AA13" s="20"/>
    </row>
    <row r="14" spans="1:27" ht="33.75" customHeight="1">
      <c r="A14" s="17"/>
      <c r="B14" s="23"/>
      <c r="C14" s="65" t="s">
        <v>3034</v>
      </c>
      <c r="D14" s="74">
        <f>MROUND(D6*P8,1)</f>
        <v>0</v>
      </c>
      <c r="E14" s="24"/>
      <c r="F14" s="17"/>
      <c r="G14" s="47"/>
      <c r="H14" s="66"/>
      <c r="I14" s="75"/>
      <c r="J14" s="48"/>
      <c r="K14" s="20"/>
      <c r="L14" s="76" t="s">
        <v>3057</v>
      </c>
      <c r="M14" s="69">
        <v>10</v>
      </c>
      <c r="N14" s="70">
        <v>27</v>
      </c>
      <c r="O14" s="71">
        <v>58</v>
      </c>
      <c r="P14" s="77">
        <v>64</v>
      </c>
      <c r="Q14" s="73">
        <v>92</v>
      </c>
      <c r="R14" s="73">
        <v>102</v>
      </c>
      <c r="S14" s="73">
        <v>114</v>
      </c>
      <c r="T14" s="73">
        <v>126</v>
      </c>
      <c r="U14" s="20"/>
      <c r="V14" s="20"/>
      <c r="W14" s="20"/>
      <c r="X14" s="20"/>
      <c r="Y14" s="20"/>
      <c r="Z14" s="20"/>
      <c r="AA14" s="20"/>
    </row>
    <row r="15" spans="1:27" ht="31.5" customHeight="1">
      <c r="A15" s="17"/>
      <c r="B15" s="23"/>
      <c r="C15" s="65" t="s">
        <v>3058</v>
      </c>
      <c r="D15" s="74">
        <f>MROUND(D7*M3,1)</f>
        <v>292</v>
      </c>
      <c r="E15" s="24"/>
      <c r="F15" s="17"/>
      <c r="G15" s="47"/>
      <c r="H15" s="66"/>
      <c r="I15" s="78"/>
      <c r="J15" s="48"/>
      <c r="K15" s="20"/>
      <c r="L15" s="76" t="s">
        <v>3059</v>
      </c>
      <c r="M15" s="79">
        <f t="shared" ref="M15:T15" si="0">MROUND(M14*$P$8,1)</f>
        <v>0</v>
      </c>
      <c r="N15" s="79">
        <f t="shared" si="0"/>
        <v>0</v>
      </c>
      <c r="O15" s="79">
        <f t="shared" si="0"/>
        <v>0</v>
      </c>
      <c r="P15" s="79">
        <f t="shared" si="0"/>
        <v>0</v>
      </c>
      <c r="Q15" s="79">
        <f t="shared" si="0"/>
        <v>0</v>
      </c>
      <c r="R15" s="79">
        <f t="shared" si="0"/>
        <v>0</v>
      </c>
      <c r="S15" s="79">
        <f t="shared" si="0"/>
        <v>0</v>
      </c>
      <c r="T15" s="79">
        <f t="shared" si="0"/>
        <v>0</v>
      </c>
      <c r="U15" s="20"/>
      <c r="V15" s="20"/>
      <c r="W15" s="20"/>
      <c r="X15" s="20"/>
      <c r="Y15" s="20"/>
      <c r="Z15" s="20"/>
      <c r="AA15" s="20"/>
    </row>
    <row r="16" spans="1:27" ht="28.5" customHeight="1">
      <c r="A16" s="17"/>
      <c r="B16" s="23"/>
      <c r="C16" s="65" t="s">
        <v>3060</v>
      </c>
      <c r="D16" s="54">
        <f>MROUND(D8*M3,1)</f>
        <v>4785</v>
      </c>
      <c r="E16" s="24"/>
      <c r="F16" s="17"/>
      <c r="G16" s="47"/>
      <c r="H16" s="143"/>
      <c r="I16" s="144"/>
      <c r="J16" s="48"/>
      <c r="K16" s="20"/>
      <c r="L16" s="20"/>
      <c r="M16" s="20"/>
      <c r="N16" s="20"/>
      <c r="O16" s="20"/>
      <c r="P16" s="20"/>
      <c r="Q16" s="20"/>
      <c r="R16" s="20"/>
      <c r="S16" s="20"/>
      <c r="T16" s="20"/>
      <c r="U16" s="20"/>
      <c r="V16" s="20"/>
      <c r="W16" s="20"/>
      <c r="X16" s="20"/>
      <c r="Y16" s="20"/>
      <c r="Z16" s="20"/>
      <c r="AA16" s="20"/>
    </row>
    <row r="17" spans="1:27" ht="30" customHeight="1">
      <c r="A17" s="17"/>
      <c r="B17" s="31"/>
      <c r="C17" s="32"/>
      <c r="D17" s="33"/>
      <c r="E17" s="34"/>
      <c r="F17" s="17"/>
      <c r="G17" s="47"/>
      <c r="H17" s="66"/>
      <c r="I17" s="80"/>
      <c r="J17" s="48"/>
      <c r="K17" s="20"/>
      <c r="L17" s="20"/>
      <c r="M17" s="20"/>
      <c r="N17" s="20"/>
      <c r="O17" s="20"/>
      <c r="P17" s="20"/>
      <c r="Q17" s="20"/>
      <c r="R17" s="20"/>
      <c r="S17" s="20"/>
      <c r="T17" s="20"/>
      <c r="U17" s="20"/>
      <c r="V17" s="20"/>
      <c r="W17" s="20"/>
      <c r="X17" s="20"/>
      <c r="Y17" s="20"/>
      <c r="Z17" s="20"/>
      <c r="AA17" s="20"/>
    </row>
    <row r="18" spans="1:27" ht="17.25" customHeight="1">
      <c r="A18" s="17"/>
      <c r="B18" s="17"/>
      <c r="C18" s="18"/>
      <c r="D18" s="20"/>
      <c r="E18" s="17"/>
      <c r="F18" s="17"/>
      <c r="G18" s="47"/>
      <c r="H18" s="66"/>
      <c r="I18" s="80"/>
      <c r="J18" s="48"/>
      <c r="K18" s="20"/>
      <c r="L18" s="20"/>
      <c r="M18" s="20"/>
      <c r="N18" s="20"/>
      <c r="O18" s="20"/>
      <c r="P18" s="20"/>
      <c r="Q18" s="20"/>
      <c r="R18" s="20"/>
      <c r="S18" s="20"/>
      <c r="T18" s="20"/>
      <c r="U18" s="20"/>
      <c r="V18" s="20"/>
      <c r="W18" s="20"/>
      <c r="X18" s="20"/>
      <c r="Y18" s="20"/>
      <c r="Z18" s="20"/>
      <c r="AA18" s="20"/>
    </row>
    <row r="19" spans="1:27" ht="33.75" customHeight="1">
      <c r="A19" s="17"/>
      <c r="B19" s="21"/>
      <c r="C19" s="145" t="s">
        <v>3061</v>
      </c>
      <c r="D19" s="124"/>
      <c r="E19" s="22"/>
      <c r="F19" s="17"/>
      <c r="G19" s="47"/>
      <c r="H19" s="66"/>
      <c r="I19" s="81"/>
      <c r="J19" s="48"/>
      <c r="K19" s="20"/>
      <c r="L19" s="17"/>
      <c r="M19" s="20"/>
      <c r="N19" s="20"/>
      <c r="O19" s="20"/>
      <c r="P19" s="20"/>
      <c r="Q19" s="20"/>
      <c r="R19" s="20"/>
      <c r="S19" s="20"/>
      <c r="T19" s="20"/>
      <c r="U19" s="20"/>
      <c r="V19" s="20"/>
      <c r="W19" s="20"/>
      <c r="X19" s="20"/>
      <c r="Y19" s="20"/>
    </row>
    <row r="20" spans="1:27" ht="19.5" customHeight="1">
      <c r="A20" s="17"/>
      <c r="B20" s="23"/>
      <c r="C20" s="130"/>
      <c r="D20" s="132"/>
      <c r="E20" s="24"/>
      <c r="F20" s="17"/>
      <c r="G20" s="47"/>
      <c r="H20" s="143"/>
      <c r="I20" s="144"/>
      <c r="J20" s="48"/>
      <c r="K20" s="20"/>
      <c r="L20" s="17"/>
      <c r="M20" s="20"/>
      <c r="N20" s="20"/>
      <c r="O20" s="20"/>
      <c r="P20" s="20"/>
      <c r="Q20" s="20"/>
      <c r="R20" s="20"/>
      <c r="S20" s="20"/>
      <c r="T20" s="20"/>
      <c r="U20" s="20"/>
      <c r="V20" s="20"/>
      <c r="W20" s="20"/>
      <c r="X20" s="20"/>
      <c r="Y20" s="20"/>
    </row>
    <row r="21" spans="1:27" ht="30">
      <c r="A21" s="17"/>
      <c r="B21" s="23"/>
      <c r="C21" s="82" t="s">
        <v>3062</v>
      </c>
      <c r="D21" s="83">
        <f>(D5*M6)/D13</f>
        <v>81.539170506912441</v>
      </c>
      <c r="E21" s="24"/>
      <c r="F21" s="17"/>
      <c r="G21" s="47"/>
      <c r="H21" s="66"/>
      <c r="I21" s="81"/>
      <c r="J21" s="48"/>
      <c r="K21" s="20"/>
      <c r="L21" s="17"/>
      <c r="M21" s="20"/>
      <c r="N21" s="20"/>
      <c r="O21" s="20"/>
      <c r="P21" s="20"/>
      <c r="Q21" s="20"/>
      <c r="R21" s="20"/>
      <c r="S21" s="20"/>
      <c r="T21" s="20"/>
      <c r="U21" s="20"/>
      <c r="V21" s="20"/>
      <c r="W21" s="20"/>
      <c r="X21" s="20"/>
      <c r="Y21" s="20"/>
      <c r="Z21" s="20"/>
      <c r="AA21" s="20"/>
    </row>
    <row r="22" spans="1:27" ht="19.5" customHeight="1">
      <c r="A22" s="17"/>
      <c r="B22" s="23"/>
      <c r="C22" s="82" t="s">
        <v>3063</v>
      </c>
      <c r="D22" s="54" t="e">
        <f>(D6*M6)+P13/D14</f>
        <v>#DIV/0!</v>
      </c>
      <c r="E22" s="24"/>
      <c r="F22" s="17"/>
      <c r="G22" s="61"/>
      <c r="H22" s="84"/>
      <c r="I22" s="33"/>
      <c r="J22" s="64"/>
      <c r="K22" s="20"/>
      <c r="L22" s="17"/>
      <c r="M22" s="20"/>
      <c r="N22" s="20"/>
      <c r="O22" s="20"/>
      <c r="P22" s="20"/>
      <c r="Q22" s="20"/>
      <c r="R22" s="20"/>
      <c r="S22" s="20"/>
      <c r="T22" s="20"/>
      <c r="U22" s="20"/>
      <c r="V22" s="20"/>
      <c r="W22" s="20"/>
      <c r="X22" s="20"/>
      <c r="Y22" s="20"/>
      <c r="Z22" s="20"/>
      <c r="AA22" s="20"/>
    </row>
    <row r="23" spans="1:27" ht="23.25" customHeight="1">
      <c r="A23" s="17"/>
      <c r="B23" s="23"/>
      <c r="C23" s="82" t="s">
        <v>3064</v>
      </c>
      <c r="D23" s="54" t="e">
        <f>(D21+D22)/2</f>
        <v>#DIV/0!</v>
      </c>
      <c r="E23" s="24"/>
      <c r="F23" s="17"/>
      <c r="G23" s="20"/>
      <c r="H23" s="44"/>
      <c r="I23" s="20"/>
      <c r="J23" s="20"/>
      <c r="K23" s="20"/>
      <c r="L23" s="20"/>
      <c r="M23" s="20"/>
      <c r="N23" s="20"/>
      <c r="O23" s="20"/>
      <c r="P23" s="20"/>
      <c r="Q23" s="20"/>
      <c r="R23" s="20"/>
      <c r="S23" s="20"/>
      <c r="T23" s="20"/>
      <c r="U23" s="20"/>
      <c r="V23" s="20"/>
      <c r="W23" s="20"/>
      <c r="X23" s="20"/>
      <c r="Y23" s="20"/>
      <c r="Z23" s="20"/>
      <c r="AA23" s="20"/>
    </row>
    <row r="24" spans="1:27" ht="23.25" customHeight="1">
      <c r="A24" s="17"/>
      <c r="B24" s="31"/>
      <c r="C24" s="32"/>
      <c r="D24" s="33"/>
      <c r="E24" s="34"/>
      <c r="F24" s="17"/>
      <c r="G24" s="20"/>
      <c r="H24" s="44" t="s">
        <v>3065</v>
      </c>
      <c r="I24" s="20"/>
      <c r="J24" s="20"/>
      <c r="K24" s="20"/>
      <c r="L24" s="20" t="s">
        <v>3066</v>
      </c>
      <c r="M24" s="20"/>
      <c r="N24" s="20"/>
      <c r="O24" s="20"/>
      <c r="P24" s="20"/>
      <c r="Q24" s="20"/>
      <c r="R24" s="20"/>
      <c r="S24" s="20"/>
      <c r="T24" s="20"/>
      <c r="U24" s="20"/>
      <c r="V24" s="20"/>
      <c r="W24" s="20"/>
      <c r="X24" s="20"/>
      <c r="Y24" s="20"/>
      <c r="Z24" s="20"/>
      <c r="AA24" s="20"/>
    </row>
    <row r="25" spans="1:27" ht="24" customHeight="1">
      <c r="A25" s="17"/>
      <c r="B25" s="17"/>
      <c r="C25" s="18"/>
      <c r="D25" s="20"/>
      <c r="E25" s="17"/>
      <c r="F25" s="17"/>
      <c r="G25" s="20"/>
      <c r="H25" s="44"/>
      <c r="I25" s="20"/>
      <c r="J25" s="20"/>
      <c r="K25" s="20"/>
      <c r="L25" s="20" t="s">
        <v>3067</v>
      </c>
      <c r="M25" s="20"/>
      <c r="N25" s="20"/>
      <c r="O25" s="20"/>
      <c r="P25" s="20"/>
      <c r="Q25" s="20"/>
      <c r="R25" s="20"/>
      <c r="S25" s="20"/>
      <c r="T25" s="20"/>
      <c r="U25" s="20"/>
      <c r="V25" s="20"/>
      <c r="W25" s="20"/>
      <c r="X25" s="20"/>
      <c r="Y25" s="20"/>
      <c r="Z25" s="20"/>
      <c r="AA25" s="20"/>
    </row>
    <row r="26" spans="1:27" ht="12.75">
      <c r="A26" s="17"/>
      <c r="B26" s="17"/>
      <c r="C26" s="18"/>
      <c r="D26" s="20"/>
      <c r="E26" s="17"/>
      <c r="F26" s="17"/>
      <c r="G26" s="20"/>
      <c r="H26" s="44"/>
      <c r="I26" s="20"/>
      <c r="J26" s="20"/>
      <c r="K26" s="20"/>
      <c r="L26" s="20" t="s">
        <v>3068</v>
      </c>
      <c r="M26" s="20"/>
      <c r="N26" s="20"/>
      <c r="O26" s="20"/>
      <c r="P26" s="20"/>
      <c r="Q26" s="20"/>
      <c r="R26" s="20"/>
      <c r="S26" s="20"/>
      <c r="T26" s="20"/>
      <c r="U26" s="20"/>
      <c r="V26" s="20"/>
      <c r="W26" s="20"/>
      <c r="X26" s="20"/>
      <c r="Y26" s="20"/>
      <c r="Z26" s="20"/>
      <c r="AA26" s="20"/>
    </row>
    <row r="27" spans="1:27" ht="12.75">
      <c r="A27" s="17"/>
      <c r="B27" s="17"/>
      <c r="C27" s="18"/>
      <c r="D27" s="20"/>
      <c r="E27" s="17"/>
      <c r="F27" s="17"/>
      <c r="G27" s="20"/>
      <c r="H27" s="44"/>
      <c r="I27" s="20"/>
      <c r="J27" s="20"/>
      <c r="K27" s="20"/>
      <c r="L27" s="20"/>
      <c r="M27" s="20"/>
      <c r="N27" s="20"/>
      <c r="O27" s="20"/>
      <c r="P27" s="20"/>
      <c r="Q27" s="20"/>
      <c r="R27" s="20"/>
      <c r="S27" s="20"/>
      <c r="T27" s="20"/>
      <c r="U27" s="20"/>
      <c r="V27" s="20"/>
      <c r="W27" s="20"/>
      <c r="X27" s="20"/>
      <c r="Y27" s="20"/>
      <c r="Z27" s="20"/>
      <c r="AA27" s="20"/>
    </row>
    <row r="28" spans="1:27" ht="12.75">
      <c r="A28" s="17"/>
      <c r="B28" s="17"/>
      <c r="C28" s="18"/>
      <c r="D28" s="20"/>
      <c r="E28" s="17"/>
      <c r="F28" s="17"/>
      <c r="G28" s="20"/>
      <c r="H28" s="44"/>
      <c r="I28" s="20"/>
      <c r="J28" s="20"/>
      <c r="K28" s="20"/>
      <c r="L28" s="20"/>
      <c r="M28" s="20"/>
      <c r="N28" s="20"/>
      <c r="O28" s="20"/>
      <c r="P28" s="20"/>
      <c r="Q28" s="20"/>
      <c r="R28" s="20"/>
      <c r="S28" s="20"/>
      <c r="T28" s="20"/>
      <c r="U28" s="20"/>
      <c r="V28" s="20"/>
      <c r="W28" s="20"/>
      <c r="X28" s="20"/>
      <c r="Y28" s="20"/>
      <c r="Z28" s="20"/>
      <c r="AA28" s="20"/>
    </row>
    <row r="29" spans="1:27" ht="12.75">
      <c r="A29" s="17"/>
      <c r="B29" s="17"/>
      <c r="C29" s="18"/>
      <c r="D29" s="20"/>
      <c r="E29" s="17"/>
      <c r="F29" s="17"/>
      <c r="G29" s="20"/>
      <c r="H29" s="44"/>
      <c r="I29" s="20"/>
      <c r="J29" s="20"/>
      <c r="K29" s="20"/>
      <c r="L29" s="20" t="s">
        <v>3069</v>
      </c>
      <c r="M29" s="20"/>
      <c r="N29" s="20"/>
      <c r="O29" s="20"/>
      <c r="P29" s="20"/>
      <c r="Q29" s="20"/>
      <c r="R29" s="20"/>
      <c r="S29" s="20"/>
      <c r="T29" s="20"/>
      <c r="U29" s="20"/>
      <c r="V29" s="20"/>
      <c r="W29" s="20"/>
      <c r="X29" s="20"/>
      <c r="Y29" s="20"/>
      <c r="Z29" s="20"/>
      <c r="AA29" s="20"/>
    </row>
    <row r="30" spans="1:27" ht="12.75">
      <c r="A30" s="17"/>
      <c r="B30" s="17"/>
      <c r="C30" s="18"/>
      <c r="D30" s="20"/>
      <c r="E30" s="17"/>
      <c r="F30" s="17"/>
      <c r="G30" s="20"/>
      <c r="H30" s="44"/>
      <c r="I30" s="20"/>
      <c r="J30" s="20"/>
      <c r="K30" s="20"/>
      <c r="L30" s="20" t="s">
        <v>3070</v>
      </c>
      <c r="M30" s="20"/>
      <c r="N30" s="20"/>
      <c r="O30" s="20"/>
      <c r="P30" s="20"/>
      <c r="Q30" s="20"/>
      <c r="R30" s="20"/>
      <c r="S30" s="20"/>
      <c r="T30" s="20"/>
      <c r="U30" s="20"/>
      <c r="V30" s="20"/>
      <c r="W30" s="20"/>
      <c r="X30" s="20"/>
      <c r="Y30" s="20"/>
      <c r="Z30" s="20"/>
      <c r="AA30" s="20"/>
    </row>
    <row r="31" spans="1:27" ht="12.75">
      <c r="A31" s="17"/>
      <c r="B31" s="17"/>
      <c r="C31" s="18"/>
      <c r="D31" s="20"/>
      <c r="E31" s="17"/>
      <c r="F31" s="17"/>
      <c r="G31" s="20"/>
      <c r="H31" s="44"/>
      <c r="I31" s="20"/>
      <c r="J31" s="20"/>
      <c r="K31" s="20"/>
      <c r="L31" s="20" t="s">
        <v>3071</v>
      </c>
      <c r="M31" s="20"/>
      <c r="N31" s="20"/>
      <c r="O31" s="20"/>
      <c r="P31" s="20"/>
      <c r="Q31" s="20"/>
      <c r="R31" s="20"/>
      <c r="S31" s="20"/>
      <c r="T31" s="20"/>
      <c r="U31" s="20"/>
      <c r="V31" s="20"/>
      <c r="W31" s="20"/>
      <c r="X31" s="20"/>
      <c r="Y31" s="20"/>
      <c r="Z31" s="20"/>
      <c r="AA31" s="20"/>
    </row>
    <row r="32" spans="1:27" ht="12.75">
      <c r="A32" s="17"/>
      <c r="B32" s="17"/>
      <c r="C32" s="18"/>
      <c r="D32" s="20"/>
      <c r="E32" s="17"/>
      <c r="F32" s="17"/>
      <c r="G32" s="20"/>
      <c r="H32" s="44"/>
      <c r="I32" s="20"/>
      <c r="J32" s="20"/>
      <c r="K32" s="20"/>
      <c r="L32" s="20"/>
      <c r="M32" s="20"/>
      <c r="N32" s="20"/>
      <c r="O32" s="20"/>
      <c r="P32" s="20"/>
      <c r="Q32" s="20"/>
      <c r="R32" s="20"/>
      <c r="S32" s="20"/>
      <c r="T32" s="20"/>
      <c r="U32" s="20"/>
      <c r="V32" s="20"/>
      <c r="W32" s="20"/>
      <c r="X32" s="20"/>
      <c r="Y32" s="20"/>
      <c r="Z32" s="20"/>
      <c r="AA32" s="20"/>
    </row>
    <row r="33" spans="1:27" ht="12.75">
      <c r="A33" s="17"/>
      <c r="B33" s="17"/>
      <c r="C33" s="18"/>
      <c r="D33" s="20"/>
      <c r="E33" s="17"/>
      <c r="F33" s="17"/>
      <c r="G33" s="20"/>
      <c r="H33" s="44"/>
      <c r="I33" s="20"/>
      <c r="J33" s="20"/>
      <c r="K33" s="20"/>
      <c r="L33" s="20"/>
      <c r="M33" s="20"/>
      <c r="N33" s="20"/>
      <c r="O33" s="20"/>
      <c r="P33" s="20"/>
      <c r="Q33" s="20"/>
      <c r="R33" s="20"/>
      <c r="S33" s="20"/>
      <c r="T33" s="20"/>
      <c r="U33" s="20"/>
      <c r="V33" s="20"/>
      <c r="W33" s="20"/>
      <c r="X33" s="20"/>
      <c r="Y33" s="20"/>
      <c r="Z33" s="20"/>
      <c r="AA33" s="20"/>
    </row>
    <row r="34" spans="1:27" ht="12.75">
      <c r="A34" s="20"/>
      <c r="B34" s="20"/>
      <c r="C34" s="18"/>
      <c r="D34" s="20"/>
      <c r="E34" s="20"/>
      <c r="F34" s="20"/>
      <c r="G34" s="20"/>
      <c r="H34" s="18"/>
      <c r="I34" s="20"/>
      <c r="J34" s="20"/>
      <c r="K34" s="20"/>
      <c r="L34" s="20"/>
      <c r="M34" s="20"/>
      <c r="N34" s="20"/>
      <c r="O34" s="20"/>
      <c r="P34" s="20"/>
      <c r="Q34" s="20"/>
      <c r="R34" s="20"/>
      <c r="S34" s="20"/>
      <c r="T34" s="20"/>
      <c r="U34" s="20"/>
      <c r="V34" s="20"/>
      <c r="W34" s="20"/>
      <c r="X34" s="20"/>
      <c r="Y34" s="20"/>
      <c r="Z34" s="20"/>
      <c r="AA34" s="20"/>
    </row>
    <row r="35" spans="1:27" ht="12.75">
      <c r="A35" s="20"/>
      <c r="B35" s="20"/>
      <c r="C35" s="18"/>
      <c r="D35" s="20"/>
      <c r="E35" s="20"/>
      <c r="F35" s="20"/>
      <c r="G35" s="20"/>
      <c r="H35" s="18"/>
      <c r="I35" s="20"/>
      <c r="J35" s="20"/>
      <c r="K35" s="20"/>
      <c r="L35" s="20"/>
      <c r="M35" s="20"/>
      <c r="N35" s="20"/>
      <c r="O35" s="20"/>
      <c r="P35" s="20"/>
      <c r="Q35" s="20"/>
      <c r="R35" s="20"/>
      <c r="S35" s="20"/>
      <c r="T35" s="20"/>
      <c r="U35" s="20"/>
      <c r="V35" s="20"/>
      <c r="W35" s="20"/>
      <c r="X35" s="20"/>
      <c r="Y35" s="20"/>
      <c r="Z35" s="20"/>
      <c r="AA35" s="20"/>
    </row>
    <row r="36" spans="1:27" ht="12.75">
      <c r="A36" s="20"/>
      <c r="B36" s="20"/>
      <c r="C36" s="18"/>
      <c r="D36" s="20"/>
      <c r="E36" s="20"/>
      <c r="F36" s="20"/>
      <c r="G36" s="20"/>
      <c r="H36" s="18"/>
      <c r="I36" s="20"/>
      <c r="J36" s="20"/>
      <c r="K36" s="20"/>
      <c r="L36" s="20"/>
      <c r="M36" s="20"/>
      <c r="N36" s="20"/>
      <c r="O36" s="20"/>
      <c r="P36" s="20"/>
      <c r="Q36" s="20"/>
      <c r="R36" s="20"/>
      <c r="S36" s="20"/>
      <c r="T36" s="20"/>
      <c r="U36" s="20"/>
      <c r="V36" s="20"/>
      <c r="W36" s="20"/>
      <c r="X36" s="20"/>
      <c r="Y36" s="20"/>
      <c r="Z36" s="20"/>
      <c r="AA36" s="20"/>
    </row>
    <row r="37" spans="1:27" ht="12.75">
      <c r="A37" s="20"/>
      <c r="B37" s="20"/>
      <c r="C37" s="18"/>
      <c r="D37" s="20"/>
      <c r="E37" s="20"/>
      <c r="F37" s="20"/>
      <c r="G37" s="20"/>
      <c r="H37" s="18"/>
      <c r="I37" s="20"/>
      <c r="J37" s="20"/>
      <c r="K37" s="20"/>
      <c r="L37" s="20"/>
      <c r="M37" s="20"/>
      <c r="N37" s="20"/>
      <c r="O37" s="20"/>
      <c r="P37" s="20"/>
      <c r="Q37" s="20"/>
      <c r="R37" s="20"/>
      <c r="S37" s="20"/>
      <c r="T37" s="20"/>
      <c r="U37" s="20"/>
      <c r="V37" s="20"/>
      <c r="W37" s="20"/>
      <c r="X37" s="20"/>
      <c r="Y37" s="20"/>
      <c r="Z37" s="20"/>
      <c r="AA37" s="20"/>
    </row>
    <row r="38" spans="1:27" ht="12.75">
      <c r="A38" s="20"/>
      <c r="B38" s="20"/>
      <c r="C38" s="18"/>
      <c r="D38" s="20"/>
      <c r="E38" s="20"/>
      <c r="F38" s="20"/>
      <c r="G38" s="20"/>
      <c r="H38" s="18"/>
      <c r="I38" s="20"/>
      <c r="J38" s="20"/>
      <c r="K38" s="20"/>
      <c r="L38" s="20"/>
      <c r="M38" s="20"/>
      <c r="N38" s="20"/>
      <c r="O38" s="20"/>
      <c r="P38" s="20"/>
      <c r="Q38" s="20"/>
      <c r="R38" s="20"/>
      <c r="S38" s="20"/>
      <c r="T38" s="20"/>
      <c r="U38" s="20"/>
      <c r="V38" s="20"/>
      <c r="W38" s="20"/>
      <c r="X38" s="20"/>
      <c r="Y38" s="20"/>
      <c r="Z38" s="20"/>
      <c r="AA38" s="20"/>
    </row>
    <row r="39" spans="1:27" ht="12.75">
      <c r="A39" s="20"/>
      <c r="B39" s="20"/>
      <c r="C39" s="18"/>
      <c r="D39" s="20"/>
      <c r="E39" s="20"/>
      <c r="F39" s="20"/>
      <c r="G39" s="20"/>
      <c r="H39" s="18"/>
      <c r="I39" s="20"/>
      <c r="J39" s="20"/>
      <c r="K39" s="20"/>
      <c r="L39" s="20"/>
      <c r="M39" s="20"/>
      <c r="N39" s="20"/>
      <c r="O39" s="20"/>
      <c r="P39" s="20"/>
      <c r="Q39" s="20"/>
      <c r="R39" s="20"/>
      <c r="S39" s="20"/>
      <c r="T39" s="20"/>
      <c r="U39" s="20"/>
      <c r="V39" s="20"/>
      <c r="W39" s="20"/>
      <c r="X39" s="20"/>
      <c r="Y39" s="20"/>
      <c r="Z39" s="20"/>
      <c r="AA39" s="20"/>
    </row>
    <row r="40" spans="1:27" ht="12.75">
      <c r="A40" s="20"/>
      <c r="B40" s="20"/>
      <c r="C40" s="18"/>
      <c r="D40" s="20"/>
      <c r="E40" s="20"/>
      <c r="F40" s="20"/>
      <c r="G40" s="20"/>
      <c r="H40" s="18"/>
      <c r="I40" s="20"/>
      <c r="J40" s="20"/>
      <c r="K40" s="20"/>
      <c r="L40" s="20"/>
      <c r="M40" s="20"/>
      <c r="N40" s="20"/>
      <c r="O40" s="20"/>
      <c r="P40" s="20"/>
      <c r="Q40" s="20"/>
      <c r="R40" s="20"/>
      <c r="S40" s="20"/>
      <c r="T40" s="20"/>
      <c r="U40" s="20"/>
      <c r="V40" s="20"/>
      <c r="W40" s="20"/>
      <c r="X40" s="20"/>
      <c r="Y40" s="20"/>
      <c r="Z40" s="20"/>
      <c r="AA40" s="20"/>
    </row>
    <row r="41" spans="1:27" ht="12.75">
      <c r="A41" s="20"/>
      <c r="B41" s="20"/>
      <c r="C41" s="18"/>
      <c r="D41" s="20"/>
      <c r="E41" s="20"/>
      <c r="F41" s="20"/>
      <c r="G41" s="20"/>
      <c r="H41" s="18"/>
      <c r="I41" s="20"/>
      <c r="J41" s="20"/>
      <c r="K41" s="20"/>
      <c r="L41" s="20"/>
      <c r="M41" s="20"/>
      <c r="N41" s="20"/>
      <c r="O41" s="20"/>
      <c r="P41" s="20"/>
      <c r="Q41" s="20"/>
      <c r="R41" s="20"/>
      <c r="S41" s="20"/>
      <c r="T41" s="20"/>
      <c r="U41" s="20"/>
      <c r="V41" s="20"/>
      <c r="W41" s="20"/>
      <c r="X41" s="20"/>
      <c r="Y41" s="20"/>
      <c r="Z41" s="20"/>
      <c r="AA41" s="20"/>
    </row>
    <row r="42" spans="1:27" ht="12.75">
      <c r="A42" s="20"/>
      <c r="B42" s="20"/>
      <c r="C42" s="18"/>
      <c r="D42" s="20"/>
      <c r="E42" s="20"/>
      <c r="F42" s="20"/>
      <c r="G42" s="20"/>
      <c r="H42" s="18"/>
      <c r="I42" s="20"/>
      <c r="J42" s="20"/>
      <c r="K42" s="20"/>
      <c r="L42" s="20"/>
      <c r="M42" s="20"/>
      <c r="N42" s="20"/>
      <c r="O42" s="20"/>
      <c r="P42" s="20"/>
      <c r="Q42" s="20"/>
      <c r="R42" s="20"/>
      <c r="S42" s="20"/>
      <c r="T42" s="20"/>
      <c r="U42" s="20"/>
      <c r="V42" s="20"/>
      <c r="W42" s="20"/>
      <c r="X42" s="20"/>
      <c r="Y42" s="20"/>
      <c r="Z42" s="20"/>
      <c r="AA42" s="20"/>
    </row>
    <row r="43" spans="1:27" ht="12.75">
      <c r="A43" s="20"/>
      <c r="B43" s="20"/>
      <c r="C43" s="18"/>
      <c r="D43" s="20"/>
      <c r="E43" s="20"/>
      <c r="F43" s="20"/>
      <c r="G43" s="20"/>
      <c r="H43" s="18"/>
      <c r="I43" s="20"/>
      <c r="J43" s="20"/>
      <c r="K43" s="20"/>
      <c r="L43" s="20"/>
      <c r="M43" s="20"/>
      <c r="N43" s="20"/>
      <c r="O43" s="20"/>
      <c r="P43" s="20"/>
      <c r="Q43" s="20"/>
      <c r="R43" s="20"/>
      <c r="S43" s="20"/>
      <c r="T43" s="20"/>
      <c r="U43" s="20"/>
      <c r="V43" s="20"/>
      <c r="W43" s="20"/>
      <c r="X43" s="20"/>
      <c r="Y43" s="20"/>
      <c r="Z43" s="20"/>
      <c r="AA43" s="20"/>
    </row>
    <row r="44" spans="1:27" ht="12.75">
      <c r="A44" s="20"/>
      <c r="B44" s="20"/>
      <c r="C44" s="18"/>
      <c r="D44" s="20"/>
      <c r="E44" s="20"/>
      <c r="F44" s="20"/>
      <c r="G44" s="20"/>
      <c r="H44" s="18"/>
      <c r="I44" s="20"/>
      <c r="J44" s="20"/>
      <c r="K44" s="20"/>
      <c r="L44" s="20"/>
      <c r="M44" s="20"/>
      <c r="N44" s="20"/>
      <c r="O44" s="20"/>
      <c r="P44" s="20"/>
      <c r="Q44" s="20"/>
      <c r="R44" s="20"/>
      <c r="S44" s="20"/>
      <c r="T44" s="20"/>
      <c r="U44" s="20"/>
      <c r="V44" s="20"/>
      <c r="W44" s="20"/>
      <c r="X44" s="20"/>
      <c r="Y44" s="20"/>
      <c r="Z44" s="20"/>
      <c r="AA44" s="20"/>
    </row>
    <row r="45" spans="1:27" ht="12.75">
      <c r="A45" s="20"/>
      <c r="B45" s="20"/>
      <c r="C45" s="18"/>
      <c r="D45" s="20"/>
      <c r="E45" s="20"/>
      <c r="F45" s="20"/>
      <c r="G45" s="20"/>
      <c r="H45" s="18"/>
      <c r="I45" s="20"/>
      <c r="J45" s="20"/>
      <c r="K45" s="20"/>
      <c r="L45" s="20"/>
      <c r="M45" s="20"/>
      <c r="N45" s="20"/>
      <c r="O45" s="20"/>
      <c r="P45" s="20"/>
      <c r="Q45" s="20"/>
      <c r="R45" s="20"/>
      <c r="S45" s="20"/>
      <c r="T45" s="20"/>
      <c r="U45" s="20"/>
      <c r="V45" s="20"/>
      <c r="W45" s="20"/>
      <c r="X45" s="20"/>
      <c r="Y45" s="20"/>
      <c r="Z45" s="20"/>
      <c r="AA45" s="20"/>
    </row>
    <row r="46" spans="1:27" ht="12.75">
      <c r="A46" s="20"/>
      <c r="B46" s="20"/>
      <c r="C46" s="18"/>
      <c r="D46" s="20"/>
      <c r="E46" s="20"/>
      <c r="F46" s="20"/>
      <c r="G46" s="20"/>
      <c r="H46" s="18"/>
      <c r="I46" s="20"/>
      <c r="J46" s="20"/>
      <c r="K46" s="20"/>
      <c r="L46" s="20"/>
      <c r="M46" s="20"/>
      <c r="N46" s="20"/>
      <c r="O46" s="20"/>
      <c r="P46" s="20"/>
      <c r="Q46" s="20"/>
      <c r="R46" s="20"/>
      <c r="S46" s="20"/>
      <c r="T46" s="20"/>
      <c r="U46" s="20"/>
      <c r="V46" s="20"/>
      <c r="W46" s="20"/>
      <c r="X46" s="20"/>
      <c r="Y46" s="20"/>
      <c r="Z46" s="20"/>
      <c r="AA46" s="20"/>
    </row>
    <row r="47" spans="1:27" ht="12.75">
      <c r="A47" s="20"/>
      <c r="B47" s="20"/>
      <c r="C47" s="18"/>
      <c r="D47" s="20"/>
      <c r="E47" s="20"/>
      <c r="F47" s="20"/>
      <c r="G47" s="20"/>
      <c r="H47" s="18"/>
      <c r="I47" s="20"/>
      <c r="J47" s="20"/>
      <c r="K47" s="20"/>
      <c r="L47" s="20"/>
      <c r="M47" s="20"/>
      <c r="N47" s="20"/>
      <c r="O47" s="20"/>
      <c r="P47" s="20"/>
      <c r="Q47" s="20"/>
      <c r="R47" s="20"/>
      <c r="S47" s="20"/>
      <c r="T47" s="20"/>
      <c r="U47" s="20"/>
      <c r="V47" s="20"/>
      <c r="W47" s="20"/>
      <c r="X47" s="20"/>
      <c r="Y47" s="20"/>
      <c r="Z47" s="20"/>
      <c r="AA47" s="20"/>
    </row>
    <row r="48" spans="1:27" ht="12.75">
      <c r="A48" s="20"/>
      <c r="B48" s="20"/>
      <c r="C48" s="18"/>
      <c r="D48" s="20"/>
      <c r="E48" s="20"/>
      <c r="F48" s="20"/>
      <c r="G48" s="20"/>
      <c r="H48" s="18"/>
      <c r="I48" s="20"/>
      <c r="J48" s="20"/>
      <c r="K48" s="20"/>
      <c r="L48" s="20"/>
      <c r="M48" s="20"/>
      <c r="N48" s="20"/>
      <c r="O48" s="20"/>
      <c r="P48" s="20"/>
      <c r="Q48" s="20"/>
      <c r="R48" s="20"/>
      <c r="S48" s="20"/>
      <c r="T48" s="20"/>
      <c r="U48" s="20"/>
      <c r="V48" s="20"/>
      <c r="W48" s="20"/>
      <c r="X48" s="20"/>
      <c r="Y48" s="20"/>
      <c r="Z48" s="20"/>
      <c r="AA48" s="20"/>
    </row>
    <row r="49" spans="1:27" ht="12.75">
      <c r="A49" s="20"/>
      <c r="B49" s="20"/>
      <c r="C49" s="18"/>
      <c r="D49" s="20"/>
      <c r="E49" s="20"/>
      <c r="F49" s="20"/>
      <c r="G49" s="20"/>
      <c r="H49" s="18"/>
      <c r="I49" s="20"/>
      <c r="J49" s="20"/>
      <c r="K49" s="20"/>
      <c r="L49" s="20"/>
      <c r="M49" s="20"/>
      <c r="N49" s="20"/>
      <c r="O49" s="20"/>
      <c r="P49" s="20"/>
      <c r="Q49" s="20"/>
      <c r="R49" s="20"/>
      <c r="S49" s="20"/>
      <c r="T49" s="20"/>
      <c r="U49" s="20"/>
      <c r="V49" s="20"/>
      <c r="W49" s="20"/>
      <c r="X49" s="20"/>
      <c r="Y49" s="20"/>
      <c r="Z49" s="20"/>
      <c r="AA49" s="20"/>
    </row>
    <row r="50" spans="1:27" ht="12.75">
      <c r="A50" s="20"/>
      <c r="B50" s="20"/>
      <c r="C50" s="18"/>
      <c r="D50" s="20"/>
      <c r="E50" s="20"/>
      <c r="F50" s="20"/>
      <c r="G50" s="20"/>
      <c r="H50" s="18"/>
      <c r="I50" s="20"/>
      <c r="J50" s="20"/>
      <c r="K50" s="20"/>
      <c r="L50" s="20"/>
      <c r="M50" s="20"/>
      <c r="N50" s="20"/>
      <c r="O50" s="20"/>
      <c r="P50" s="20"/>
      <c r="Q50" s="20"/>
      <c r="R50" s="20"/>
      <c r="S50" s="20"/>
      <c r="T50" s="20"/>
      <c r="U50" s="20"/>
      <c r="V50" s="20"/>
      <c r="W50" s="20"/>
      <c r="X50" s="20"/>
      <c r="Y50" s="20"/>
      <c r="Z50" s="20"/>
      <c r="AA50" s="20"/>
    </row>
    <row r="51" spans="1:27" ht="12.75">
      <c r="A51" s="20"/>
      <c r="B51" s="20"/>
      <c r="C51" s="18"/>
      <c r="D51" s="20"/>
      <c r="E51" s="20"/>
      <c r="F51" s="20"/>
      <c r="G51" s="20"/>
      <c r="H51" s="18"/>
      <c r="I51" s="20"/>
      <c r="J51" s="20"/>
      <c r="K51" s="20"/>
      <c r="L51" s="20"/>
      <c r="M51" s="20"/>
      <c r="N51" s="20"/>
      <c r="O51" s="20"/>
      <c r="P51" s="20"/>
      <c r="Q51" s="20"/>
      <c r="R51" s="20"/>
      <c r="S51" s="20"/>
      <c r="T51" s="20"/>
      <c r="U51" s="20"/>
      <c r="V51" s="20"/>
      <c r="W51" s="20"/>
      <c r="X51" s="20"/>
      <c r="Y51" s="20"/>
      <c r="Z51" s="20"/>
      <c r="AA51" s="20"/>
    </row>
    <row r="52" spans="1:27" ht="12.75">
      <c r="A52" s="20"/>
      <c r="B52" s="20"/>
      <c r="C52" s="18"/>
      <c r="D52" s="20"/>
      <c r="E52" s="20"/>
      <c r="F52" s="20"/>
      <c r="G52" s="20"/>
      <c r="H52" s="18"/>
      <c r="I52" s="20"/>
      <c r="J52" s="20"/>
      <c r="K52" s="20"/>
      <c r="L52" s="20"/>
      <c r="M52" s="20"/>
      <c r="N52" s="20"/>
      <c r="O52" s="20"/>
      <c r="P52" s="20"/>
      <c r="Q52" s="20"/>
      <c r="R52" s="20"/>
      <c r="S52" s="20"/>
      <c r="T52" s="20"/>
      <c r="U52" s="20"/>
      <c r="V52" s="20"/>
      <c r="W52" s="20"/>
      <c r="X52" s="20"/>
      <c r="Y52" s="20"/>
      <c r="Z52" s="20"/>
      <c r="AA52" s="20"/>
    </row>
    <row r="53" spans="1:27" ht="12.75">
      <c r="A53" s="20"/>
      <c r="B53" s="20"/>
      <c r="C53" s="18"/>
      <c r="D53" s="20"/>
      <c r="E53" s="20"/>
      <c r="F53" s="20"/>
      <c r="G53" s="20"/>
      <c r="H53" s="18"/>
      <c r="I53" s="20"/>
      <c r="J53" s="20"/>
      <c r="K53" s="20"/>
      <c r="L53" s="20"/>
      <c r="M53" s="20"/>
      <c r="N53" s="20"/>
      <c r="O53" s="20"/>
      <c r="P53" s="20"/>
      <c r="Q53" s="20"/>
      <c r="R53" s="20"/>
      <c r="S53" s="20"/>
      <c r="T53" s="20"/>
      <c r="U53" s="20"/>
      <c r="V53" s="20"/>
      <c r="W53" s="20"/>
      <c r="X53" s="20"/>
      <c r="Y53" s="20"/>
      <c r="Z53" s="20"/>
      <c r="AA53" s="20"/>
    </row>
    <row r="54" spans="1:27" ht="12.75">
      <c r="A54" s="20"/>
      <c r="B54" s="20"/>
      <c r="C54" s="18"/>
      <c r="D54" s="20"/>
      <c r="E54" s="20"/>
      <c r="F54" s="20"/>
      <c r="G54" s="20"/>
      <c r="H54" s="18"/>
      <c r="I54" s="20"/>
      <c r="J54" s="20"/>
      <c r="K54" s="20"/>
      <c r="L54" s="20"/>
      <c r="M54" s="20"/>
      <c r="N54" s="20"/>
      <c r="O54" s="20"/>
      <c r="P54" s="20"/>
      <c r="Q54" s="20"/>
      <c r="R54" s="20"/>
      <c r="S54" s="20"/>
      <c r="T54" s="20"/>
      <c r="U54" s="20"/>
      <c r="V54" s="20"/>
      <c r="W54" s="20"/>
      <c r="X54" s="20"/>
      <c r="Y54" s="20"/>
      <c r="Z54" s="20"/>
      <c r="AA54" s="20"/>
    </row>
    <row r="55" spans="1:27" ht="12.75">
      <c r="A55" s="20"/>
      <c r="B55" s="20"/>
      <c r="C55" s="18"/>
      <c r="D55" s="20"/>
      <c r="E55" s="20"/>
      <c r="F55" s="20"/>
      <c r="G55" s="20"/>
      <c r="H55" s="18"/>
      <c r="I55" s="20"/>
      <c r="J55" s="20"/>
      <c r="K55" s="20"/>
      <c r="L55" s="20"/>
      <c r="M55" s="20"/>
      <c r="N55" s="20"/>
      <c r="O55" s="20"/>
      <c r="P55" s="20"/>
      <c r="Q55" s="20"/>
      <c r="R55" s="20"/>
      <c r="S55" s="20"/>
      <c r="T55" s="20"/>
      <c r="U55" s="20"/>
      <c r="V55" s="20"/>
      <c r="W55" s="20"/>
      <c r="X55" s="20"/>
      <c r="Y55" s="20"/>
      <c r="Z55" s="20"/>
      <c r="AA55" s="20"/>
    </row>
    <row r="56" spans="1:27" ht="12.75">
      <c r="A56" s="20"/>
      <c r="B56" s="20"/>
      <c r="C56" s="18"/>
      <c r="D56" s="20"/>
      <c r="E56" s="20"/>
      <c r="F56" s="20"/>
      <c r="G56" s="20"/>
      <c r="H56" s="18"/>
      <c r="I56" s="20"/>
      <c r="J56" s="20"/>
      <c r="K56" s="20"/>
      <c r="L56" s="20"/>
      <c r="M56" s="20"/>
      <c r="N56" s="20"/>
      <c r="O56" s="20"/>
      <c r="P56" s="20"/>
      <c r="Q56" s="20"/>
      <c r="R56" s="20"/>
      <c r="S56" s="20"/>
      <c r="T56" s="20"/>
      <c r="U56" s="20"/>
      <c r="V56" s="20"/>
      <c r="W56" s="20"/>
      <c r="X56" s="20"/>
      <c r="Y56" s="20"/>
      <c r="Z56" s="20"/>
      <c r="AA56" s="20"/>
    </row>
    <row r="57" spans="1:27" ht="12.75">
      <c r="A57" s="20"/>
      <c r="B57" s="20"/>
      <c r="C57" s="18"/>
      <c r="D57" s="20"/>
      <c r="E57" s="20"/>
      <c r="F57" s="20"/>
      <c r="G57" s="20"/>
      <c r="H57" s="18"/>
      <c r="I57" s="20"/>
      <c r="J57" s="20"/>
      <c r="K57" s="20"/>
      <c r="L57" s="20"/>
      <c r="M57" s="20"/>
      <c r="N57" s="20"/>
      <c r="O57" s="20"/>
      <c r="P57" s="20"/>
      <c r="Q57" s="20"/>
      <c r="R57" s="20"/>
      <c r="S57" s="20"/>
      <c r="T57" s="20"/>
      <c r="U57" s="20"/>
      <c r="V57" s="20"/>
      <c r="W57" s="20"/>
      <c r="X57" s="20"/>
      <c r="Y57" s="20"/>
      <c r="Z57" s="20"/>
      <c r="AA57" s="20"/>
    </row>
    <row r="58" spans="1:27" ht="12.75">
      <c r="A58" s="20"/>
      <c r="B58" s="20"/>
      <c r="C58" s="18"/>
      <c r="D58" s="20"/>
      <c r="E58" s="20"/>
      <c r="F58" s="20"/>
      <c r="G58" s="20"/>
      <c r="H58" s="18"/>
      <c r="I58" s="20"/>
      <c r="J58" s="20"/>
      <c r="K58" s="20"/>
      <c r="L58" s="20"/>
      <c r="M58" s="20"/>
      <c r="N58" s="20"/>
      <c r="O58" s="20"/>
      <c r="P58" s="20"/>
      <c r="Q58" s="20"/>
      <c r="R58" s="20"/>
      <c r="S58" s="20"/>
      <c r="T58" s="20"/>
      <c r="U58" s="20"/>
      <c r="V58" s="20"/>
      <c r="W58" s="20"/>
      <c r="X58" s="20"/>
      <c r="Y58" s="20"/>
      <c r="Z58" s="20"/>
      <c r="AA58" s="20"/>
    </row>
    <row r="59" spans="1:27" ht="12.75">
      <c r="A59" s="20"/>
      <c r="B59" s="20"/>
      <c r="C59" s="18"/>
      <c r="D59" s="20"/>
      <c r="E59" s="20"/>
      <c r="F59" s="20"/>
      <c r="G59" s="20"/>
      <c r="H59" s="18"/>
      <c r="I59" s="20"/>
      <c r="J59" s="20"/>
      <c r="K59" s="20"/>
      <c r="L59" s="20"/>
      <c r="M59" s="20"/>
      <c r="N59" s="20"/>
      <c r="O59" s="20"/>
      <c r="P59" s="20"/>
      <c r="Q59" s="20"/>
      <c r="R59" s="20"/>
      <c r="S59" s="20"/>
      <c r="T59" s="20"/>
      <c r="U59" s="20"/>
      <c r="V59" s="20"/>
      <c r="W59" s="20"/>
      <c r="X59" s="20"/>
      <c r="Y59" s="20"/>
      <c r="Z59" s="20"/>
      <c r="AA59" s="20"/>
    </row>
    <row r="60" spans="1:27" ht="12.75">
      <c r="A60" s="20"/>
      <c r="B60" s="20"/>
      <c r="C60" s="18"/>
      <c r="D60" s="20"/>
      <c r="E60" s="20"/>
      <c r="F60" s="20"/>
      <c r="G60" s="20"/>
      <c r="H60" s="18"/>
      <c r="I60" s="20"/>
      <c r="J60" s="20"/>
      <c r="K60" s="20"/>
      <c r="L60" s="20"/>
      <c r="M60" s="20"/>
      <c r="N60" s="20"/>
      <c r="O60" s="20"/>
      <c r="P60" s="20"/>
      <c r="Q60" s="20"/>
      <c r="R60" s="20"/>
      <c r="S60" s="20"/>
      <c r="T60" s="20"/>
      <c r="U60" s="20"/>
      <c r="V60" s="20"/>
      <c r="W60" s="20"/>
      <c r="X60" s="20"/>
      <c r="Y60" s="20"/>
      <c r="Z60" s="20"/>
      <c r="AA60" s="20"/>
    </row>
    <row r="61" spans="1:27" ht="12.75">
      <c r="A61" s="20"/>
      <c r="B61" s="20"/>
      <c r="C61" s="18"/>
      <c r="D61" s="20"/>
      <c r="E61" s="20"/>
      <c r="F61" s="20"/>
      <c r="G61" s="20"/>
      <c r="H61" s="18"/>
      <c r="I61" s="20"/>
      <c r="J61" s="20"/>
      <c r="K61" s="20"/>
      <c r="L61" s="20"/>
      <c r="M61" s="20"/>
      <c r="N61" s="20"/>
      <c r="O61" s="20"/>
      <c r="P61" s="20"/>
      <c r="Q61" s="20"/>
      <c r="R61" s="20"/>
      <c r="S61" s="20"/>
      <c r="T61" s="20"/>
      <c r="U61" s="20"/>
      <c r="V61" s="20"/>
      <c r="W61" s="20"/>
      <c r="X61" s="20"/>
      <c r="Y61" s="20"/>
      <c r="Z61" s="20"/>
      <c r="AA61" s="20"/>
    </row>
    <row r="62" spans="1:27" ht="12.75">
      <c r="A62" s="20"/>
      <c r="B62" s="20"/>
      <c r="C62" s="18"/>
      <c r="D62" s="20"/>
      <c r="E62" s="20"/>
      <c r="F62" s="20"/>
      <c r="G62" s="20"/>
      <c r="H62" s="18"/>
      <c r="I62" s="20"/>
      <c r="J62" s="20"/>
      <c r="K62" s="20"/>
      <c r="L62" s="20"/>
      <c r="M62" s="20"/>
      <c r="N62" s="20"/>
      <c r="O62" s="20"/>
      <c r="P62" s="20"/>
      <c r="Q62" s="20"/>
      <c r="R62" s="20"/>
      <c r="S62" s="20"/>
      <c r="T62" s="20"/>
      <c r="U62" s="20"/>
      <c r="V62" s="20"/>
      <c r="W62" s="20"/>
      <c r="X62" s="20"/>
      <c r="Y62" s="20"/>
      <c r="Z62" s="20"/>
      <c r="AA62" s="20"/>
    </row>
    <row r="63" spans="1:27" ht="12.75">
      <c r="A63" s="20"/>
      <c r="B63" s="20"/>
      <c r="C63" s="18"/>
      <c r="D63" s="20"/>
      <c r="E63" s="20"/>
      <c r="F63" s="20"/>
      <c r="G63" s="20"/>
      <c r="H63" s="18"/>
      <c r="I63" s="20"/>
      <c r="J63" s="20"/>
      <c r="K63" s="20"/>
      <c r="L63" s="20"/>
      <c r="M63" s="20"/>
      <c r="N63" s="20"/>
      <c r="O63" s="20"/>
      <c r="P63" s="20"/>
      <c r="Q63" s="20"/>
      <c r="R63" s="20"/>
      <c r="S63" s="20"/>
      <c r="T63" s="20"/>
      <c r="U63" s="20"/>
      <c r="V63" s="20"/>
      <c r="W63" s="20"/>
      <c r="X63" s="20"/>
      <c r="Y63" s="20"/>
      <c r="Z63" s="20"/>
      <c r="AA63" s="20"/>
    </row>
    <row r="64" spans="1:27" ht="12.75">
      <c r="A64" s="20"/>
      <c r="B64" s="20"/>
      <c r="C64" s="18"/>
      <c r="D64" s="20"/>
      <c r="E64" s="20"/>
      <c r="F64" s="20"/>
      <c r="G64" s="20"/>
      <c r="H64" s="18"/>
      <c r="I64" s="20"/>
      <c r="J64" s="20"/>
      <c r="K64" s="20"/>
      <c r="L64" s="20"/>
      <c r="M64" s="20"/>
      <c r="N64" s="20"/>
      <c r="O64" s="20"/>
      <c r="P64" s="20"/>
      <c r="Q64" s="20"/>
      <c r="R64" s="20"/>
      <c r="S64" s="20"/>
      <c r="T64" s="20"/>
      <c r="U64" s="20"/>
      <c r="V64" s="20"/>
      <c r="W64" s="20"/>
      <c r="X64" s="20"/>
      <c r="Y64" s="20"/>
      <c r="Z64" s="20"/>
      <c r="AA64" s="20"/>
    </row>
    <row r="65" spans="1:27" ht="12.75">
      <c r="A65" s="20"/>
      <c r="B65" s="20"/>
      <c r="C65" s="18"/>
      <c r="D65" s="20"/>
      <c r="E65" s="20"/>
      <c r="F65" s="20"/>
      <c r="G65" s="20"/>
      <c r="H65" s="18"/>
      <c r="I65" s="20"/>
      <c r="J65" s="20"/>
      <c r="K65" s="20"/>
      <c r="L65" s="20"/>
      <c r="M65" s="20"/>
      <c r="N65" s="20"/>
      <c r="O65" s="20"/>
      <c r="P65" s="20"/>
      <c r="Q65" s="20"/>
      <c r="R65" s="20"/>
      <c r="S65" s="20"/>
      <c r="T65" s="20"/>
      <c r="U65" s="20"/>
      <c r="V65" s="20"/>
      <c r="W65" s="20"/>
      <c r="X65" s="20"/>
      <c r="Y65" s="20"/>
      <c r="Z65" s="20"/>
      <c r="AA65" s="20"/>
    </row>
    <row r="66" spans="1:27" ht="12.75">
      <c r="A66" s="20"/>
      <c r="B66" s="20"/>
      <c r="C66" s="18"/>
      <c r="D66" s="20"/>
      <c r="E66" s="20"/>
      <c r="F66" s="20"/>
      <c r="G66" s="20"/>
      <c r="H66" s="18"/>
      <c r="I66" s="20"/>
      <c r="J66" s="20"/>
      <c r="K66" s="20"/>
      <c r="L66" s="20"/>
      <c r="M66" s="20"/>
      <c r="N66" s="20"/>
      <c r="O66" s="20"/>
      <c r="P66" s="20"/>
      <c r="Q66" s="20"/>
      <c r="R66" s="20"/>
      <c r="S66" s="20"/>
      <c r="T66" s="20"/>
      <c r="U66" s="20"/>
      <c r="V66" s="20"/>
      <c r="W66" s="20"/>
      <c r="X66" s="20"/>
      <c r="Y66" s="20"/>
      <c r="Z66" s="20"/>
      <c r="AA66" s="20"/>
    </row>
    <row r="67" spans="1:27" ht="12.75">
      <c r="A67" s="20"/>
      <c r="B67" s="20"/>
      <c r="C67" s="18"/>
      <c r="D67" s="20"/>
      <c r="E67" s="20"/>
      <c r="F67" s="20"/>
      <c r="G67" s="20"/>
      <c r="H67" s="18"/>
      <c r="I67" s="20"/>
      <c r="J67" s="20"/>
      <c r="K67" s="20"/>
      <c r="L67" s="20"/>
      <c r="M67" s="20"/>
      <c r="N67" s="20"/>
      <c r="O67" s="20"/>
      <c r="P67" s="20"/>
      <c r="Q67" s="20"/>
      <c r="R67" s="20"/>
      <c r="S67" s="20"/>
      <c r="T67" s="20"/>
      <c r="U67" s="20"/>
      <c r="V67" s="20"/>
      <c r="W67" s="20"/>
      <c r="X67" s="20"/>
      <c r="Y67" s="20"/>
      <c r="Z67" s="20"/>
      <c r="AA67" s="20"/>
    </row>
    <row r="68" spans="1:27" ht="12.75">
      <c r="A68" s="20"/>
      <c r="B68" s="20"/>
      <c r="C68" s="18"/>
      <c r="D68" s="20"/>
      <c r="E68" s="20"/>
      <c r="F68" s="20"/>
      <c r="G68" s="20"/>
      <c r="H68" s="18"/>
      <c r="I68" s="20"/>
      <c r="J68" s="20"/>
      <c r="K68" s="20"/>
      <c r="L68" s="20"/>
      <c r="M68" s="20"/>
      <c r="N68" s="20"/>
      <c r="O68" s="20"/>
      <c r="P68" s="20"/>
      <c r="Q68" s="20"/>
      <c r="R68" s="20"/>
      <c r="S68" s="20"/>
      <c r="T68" s="20"/>
      <c r="U68" s="20"/>
      <c r="V68" s="20"/>
      <c r="W68" s="20"/>
      <c r="X68" s="20"/>
      <c r="Y68" s="20"/>
      <c r="Z68" s="20"/>
      <c r="AA68" s="20"/>
    </row>
    <row r="69" spans="1:27" ht="12.75">
      <c r="A69" s="20"/>
      <c r="B69" s="20"/>
      <c r="C69" s="18"/>
      <c r="D69" s="20"/>
      <c r="E69" s="20"/>
      <c r="F69" s="20"/>
      <c r="G69" s="20"/>
      <c r="H69" s="18"/>
      <c r="I69" s="20"/>
      <c r="J69" s="20"/>
      <c r="K69" s="20"/>
      <c r="L69" s="20"/>
      <c r="M69" s="20"/>
      <c r="N69" s="20"/>
      <c r="O69" s="20"/>
      <c r="P69" s="20"/>
      <c r="Q69" s="20"/>
      <c r="R69" s="20"/>
      <c r="S69" s="20"/>
      <c r="T69" s="20"/>
      <c r="U69" s="20"/>
      <c r="V69" s="20"/>
      <c r="W69" s="20"/>
      <c r="X69" s="20"/>
      <c r="Y69" s="20"/>
      <c r="Z69" s="20"/>
      <c r="AA69" s="20"/>
    </row>
    <row r="70" spans="1:27" ht="12.75">
      <c r="A70" s="20"/>
      <c r="B70" s="20"/>
      <c r="C70" s="18"/>
      <c r="D70" s="20"/>
      <c r="E70" s="20"/>
      <c r="F70" s="20"/>
      <c r="G70" s="20"/>
      <c r="H70" s="18"/>
      <c r="I70" s="20"/>
      <c r="J70" s="20"/>
      <c r="K70" s="20"/>
      <c r="L70" s="20"/>
      <c r="M70" s="20"/>
      <c r="N70" s="20"/>
      <c r="O70" s="20"/>
      <c r="P70" s="20"/>
      <c r="Q70" s="20"/>
      <c r="R70" s="20"/>
      <c r="S70" s="20"/>
      <c r="T70" s="20"/>
      <c r="U70" s="20"/>
      <c r="V70" s="20"/>
      <c r="W70" s="20"/>
      <c r="X70" s="20"/>
      <c r="Y70" s="20"/>
      <c r="Z70" s="20"/>
      <c r="AA70" s="20"/>
    </row>
    <row r="71" spans="1:27" ht="12.75">
      <c r="A71" s="20"/>
      <c r="B71" s="20"/>
      <c r="C71" s="18"/>
      <c r="D71" s="20"/>
      <c r="E71" s="20"/>
      <c r="F71" s="20"/>
      <c r="G71" s="20"/>
      <c r="H71" s="18"/>
      <c r="I71" s="20"/>
      <c r="J71" s="20"/>
      <c r="K71" s="20"/>
      <c r="L71" s="20"/>
      <c r="M71" s="20"/>
      <c r="N71" s="20"/>
      <c r="O71" s="20"/>
      <c r="P71" s="20"/>
      <c r="Q71" s="20"/>
      <c r="R71" s="20"/>
      <c r="S71" s="20"/>
      <c r="T71" s="20"/>
      <c r="U71" s="20"/>
      <c r="V71" s="20"/>
      <c r="W71" s="20"/>
      <c r="X71" s="20"/>
      <c r="Y71" s="20"/>
      <c r="Z71" s="20"/>
      <c r="AA71" s="20"/>
    </row>
    <row r="72" spans="1:27" ht="12.75">
      <c r="A72" s="20"/>
      <c r="B72" s="20"/>
      <c r="C72" s="18"/>
      <c r="D72" s="20"/>
      <c r="E72" s="20"/>
      <c r="F72" s="20"/>
      <c r="G72" s="20"/>
      <c r="H72" s="18"/>
      <c r="I72" s="20"/>
      <c r="J72" s="20"/>
      <c r="K72" s="20"/>
      <c r="L72" s="20"/>
      <c r="M72" s="20"/>
      <c r="N72" s="20"/>
      <c r="O72" s="20"/>
      <c r="P72" s="20"/>
      <c r="Q72" s="20"/>
      <c r="R72" s="20"/>
      <c r="S72" s="20"/>
      <c r="T72" s="20"/>
      <c r="U72" s="20"/>
      <c r="V72" s="20"/>
      <c r="W72" s="20"/>
      <c r="X72" s="20"/>
      <c r="Y72" s="20"/>
      <c r="Z72" s="20"/>
      <c r="AA72" s="20"/>
    </row>
    <row r="73" spans="1:27" ht="12.75">
      <c r="A73" s="20"/>
      <c r="B73" s="20"/>
      <c r="C73" s="18"/>
      <c r="D73" s="20"/>
      <c r="E73" s="20"/>
      <c r="F73" s="20"/>
      <c r="G73" s="20"/>
      <c r="H73" s="18"/>
      <c r="I73" s="20"/>
      <c r="J73" s="20"/>
      <c r="K73" s="20"/>
      <c r="L73" s="20"/>
      <c r="M73" s="20"/>
      <c r="N73" s="20"/>
      <c r="O73" s="20"/>
      <c r="P73" s="20"/>
      <c r="Q73" s="20"/>
      <c r="R73" s="20"/>
      <c r="S73" s="20"/>
      <c r="T73" s="20"/>
      <c r="U73" s="20"/>
      <c r="V73" s="20"/>
      <c r="W73" s="20"/>
      <c r="X73" s="20"/>
      <c r="Y73" s="20"/>
      <c r="Z73" s="20"/>
      <c r="AA73" s="20"/>
    </row>
    <row r="74" spans="1:27" ht="12.75">
      <c r="A74" s="20"/>
      <c r="B74" s="20"/>
      <c r="C74" s="18"/>
      <c r="D74" s="20"/>
      <c r="E74" s="20"/>
      <c r="F74" s="20"/>
      <c r="G74" s="20"/>
      <c r="H74" s="18"/>
      <c r="I74" s="20"/>
      <c r="J74" s="20"/>
      <c r="K74" s="20"/>
      <c r="L74" s="20"/>
      <c r="M74" s="20"/>
      <c r="N74" s="20"/>
      <c r="O74" s="20"/>
      <c r="P74" s="20"/>
      <c r="Q74" s="20"/>
      <c r="R74" s="20"/>
      <c r="S74" s="20"/>
      <c r="T74" s="20"/>
      <c r="U74" s="20"/>
      <c r="V74" s="20"/>
      <c r="W74" s="20"/>
      <c r="X74" s="20"/>
      <c r="Y74" s="20"/>
      <c r="Z74" s="20"/>
      <c r="AA74" s="20"/>
    </row>
    <row r="75" spans="1:27" ht="12.75">
      <c r="A75" s="20"/>
      <c r="B75" s="20"/>
      <c r="C75" s="18"/>
      <c r="D75" s="20"/>
      <c r="E75" s="20"/>
      <c r="F75" s="20"/>
      <c r="G75" s="20"/>
      <c r="H75" s="18"/>
      <c r="I75" s="20"/>
      <c r="J75" s="20"/>
      <c r="K75" s="20"/>
      <c r="L75" s="20"/>
      <c r="M75" s="20"/>
      <c r="N75" s="20"/>
      <c r="O75" s="20"/>
      <c r="P75" s="20"/>
      <c r="Q75" s="20"/>
      <c r="R75" s="20"/>
      <c r="S75" s="20"/>
      <c r="T75" s="20"/>
      <c r="U75" s="20"/>
      <c r="V75" s="20"/>
      <c r="W75" s="20"/>
      <c r="X75" s="20"/>
      <c r="Y75" s="20"/>
      <c r="Z75" s="20"/>
      <c r="AA75" s="20"/>
    </row>
    <row r="76" spans="1:27" ht="12.75">
      <c r="A76" s="20"/>
      <c r="B76" s="20"/>
      <c r="C76" s="18"/>
      <c r="D76" s="20"/>
      <c r="E76" s="20"/>
      <c r="F76" s="20"/>
      <c r="G76" s="20"/>
      <c r="H76" s="18"/>
      <c r="I76" s="20"/>
      <c r="J76" s="20"/>
      <c r="K76" s="20"/>
      <c r="L76" s="20"/>
      <c r="M76" s="20"/>
      <c r="N76" s="20"/>
      <c r="O76" s="20"/>
      <c r="P76" s="20"/>
      <c r="Q76" s="20"/>
      <c r="R76" s="20"/>
      <c r="S76" s="20"/>
      <c r="T76" s="20"/>
      <c r="U76" s="20"/>
      <c r="V76" s="20"/>
      <c r="W76" s="20"/>
      <c r="X76" s="20"/>
      <c r="Y76" s="20"/>
      <c r="Z76" s="20"/>
      <c r="AA76" s="20"/>
    </row>
    <row r="77" spans="1:27" ht="12.75">
      <c r="A77" s="20"/>
      <c r="B77" s="20"/>
      <c r="C77" s="18"/>
      <c r="D77" s="20"/>
      <c r="E77" s="20"/>
      <c r="F77" s="20"/>
      <c r="G77" s="20"/>
      <c r="H77" s="18"/>
      <c r="I77" s="20"/>
      <c r="J77" s="20"/>
      <c r="K77" s="20"/>
      <c r="L77" s="20"/>
      <c r="M77" s="20"/>
      <c r="N77" s="20"/>
      <c r="O77" s="20"/>
      <c r="P77" s="20"/>
      <c r="Q77" s="20"/>
      <c r="R77" s="20"/>
      <c r="S77" s="20"/>
      <c r="T77" s="20"/>
      <c r="U77" s="20"/>
      <c r="V77" s="20"/>
      <c r="W77" s="20"/>
      <c r="X77" s="20"/>
      <c r="Y77" s="20"/>
      <c r="Z77" s="20"/>
      <c r="AA77" s="20"/>
    </row>
    <row r="78" spans="1:27" ht="12.75">
      <c r="A78" s="20"/>
      <c r="B78" s="20"/>
      <c r="C78" s="18"/>
      <c r="D78" s="20"/>
      <c r="E78" s="20"/>
      <c r="F78" s="20"/>
      <c r="G78" s="20"/>
      <c r="H78" s="18"/>
      <c r="I78" s="20"/>
      <c r="J78" s="20"/>
      <c r="K78" s="20"/>
      <c r="L78" s="20"/>
      <c r="M78" s="20"/>
      <c r="N78" s="20"/>
      <c r="O78" s="20"/>
      <c r="P78" s="20"/>
      <c r="Q78" s="20"/>
      <c r="R78" s="20"/>
      <c r="S78" s="20"/>
      <c r="T78" s="20"/>
      <c r="U78" s="20"/>
      <c r="V78" s="20"/>
      <c r="W78" s="20"/>
      <c r="X78" s="20"/>
      <c r="Y78" s="20"/>
      <c r="Z78" s="20"/>
      <c r="AA78" s="20"/>
    </row>
    <row r="79" spans="1:27" ht="12.75">
      <c r="A79" s="20"/>
      <c r="B79" s="20"/>
      <c r="C79" s="18"/>
      <c r="D79" s="20"/>
      <c r="E79" s="20"/>
      <c r="F79" s="20"/>
      <c r="G79" s="20"/>
      <c r="H79" s="18"/>
      <c r="I79" s="20"/>
      <c r="J79" s="20"/>
      <c r="K79" s="20"/>
      <c r="L79" s="20"/>
      <c r="M79" s="20"/>
      <c r="N79" s="20"/>
      <c r="O79" s="20"/>
      <c r="P79" s="20"/>
      <c r="Q79" s="20"/>
      <c r="R79" s="20"/>
      <c r="S79" s="20"/>
      <c r="T79" s="20"/>
      <c r="U79" s="20"/>
      <c r="V79" s="20"/>
      <c r="W79" s="20"/>
      <c r="X79" s="20"/>
      <c r="Y79" s="20"/>
      <c r="Z79" s="20"/>
      <c r="AA79" s="20"/>
    </row>
    <row r="80" spans="1:27" ht="12.75">
      <c r="A80" s="20"/>
      <c r="B80" s="20"/>
      <c r="C80" s="18"/>
      <c r="D80" s="20"/>
      <c r="E80" s="20"/>
      <c r="F80" s="20"/>
      <c r="G80" s="20"/>
      <c r="H80" s="18"/>
      <c r="I80" s="20"/>
      <c r="J80" s="20"/>
      <c r="K80" s="20"/>
      <c r="L80" s="20"/>
      <c r="M80" s="20"/>
      <c r="N80" s="20"/>
      <c r="O80" s="20"/>
      <c r="P80" s="20"/>
      <c r="Q80" s="20"/>
      <c r="R80" s="20"/>
      <c r="S80" s="20"/>
      <c r="T80" s="20"/>
      <c r="U80" s="20"/>
      <c r="V80" s="20"/>
      <c r="W80" s="20"/>
      <c r="X80" s="20"/>
      <c r="Y80" s="20"/>
      <c r="Z80" s="20"/>
      <c r="AA80" s="20"/>
    </row>
    <row r="81" spans="1:27" ht="12.75">
      <c r="A81" s="20"/>
      <c r="B81" s="20"/>
      <c r="C81" s="18"/>
      <c r="D81" s="20"/>
      <c r="E81" s="20"/>
      <c r="F81" s="20"/>
      <c r="G81" s="20"/>
      <c r="H81" s="18"/>
      <c r="I81" s="20"/>
      <c r="J81" s="20"/>
      <c r="K81" s="20"/>
      <c r="L81" s="20"/>
      <c r="M81" s="20"/>
      <c r="N81" s="20"/>
      <c r="O81" s="20"/>
      <c r="P81" s="20"/>
      <c r="Q81" s="20"/>
      <c r="R81" s="20"/>
      <c r="S81" s="20"/>
      <c r="T81" s="20"/>
      <c r="U81" s="20"/>
      <c r="V81" s="20"/>
      <c r="W81" s="20"/>
      <c r="X81" s="20"/>
      <c r="Y81" s="20"/>
      <c r="Z81" s="20"/>
      <c r="AA81" s="20"/>
    </row>
    <row r="82" spans="1:27" ht="12.75">
      <c r="A82" s="20"/>
      <c r="B82" s="20"/>
      <c r="C82" s="18"/>
      <c r="D82" s="20"/>
      <c r="E82" s="20"/>
      <c r="F82" s="20"/>
      <c r="G82" s="20"/>
      <c r="H82" s="18"/>
      <c r="I82" s="20"/>
      <c r="J82" s="20"/>
      <c r="K82" s="20"/>
      <c r="L82" s="20"/>
      <c r="M82" s="20"/>
      <c r="N82" s="20"/>
      <c r="O82" s="20"/>
      <c r="P82" s="20"/>
      <c r="Q82" s="20"/>
      <c r="R82" s="20"/>
      <c r="S82" s="20"/>
      <c r="T82" s="20"/>
      <c r="U82" s="20"/>
      <c r="V82" s="20"/>
      <c r="W82" s="20"/>
      <c r="X82" s="20"/>
      <c r="Y82" s="20"/>
      <c r="Z82" s="20"/>
      <c r="AA82" s="20"/>
    </row>
    <row r="83" spans="1:27" ht="12.75">
      <c r="A83" s="20"/>
      <c r="B83" s="20"/>
      <c r="C83" s="18"/>
      <c r="D83" s="20"/>
      <c r="E83" s="20"/>
      <c r="F83" s="20"/>
      <c r="G83" s="20"/>
      <c r="H83" s="18"/>
      <c r="I83" s="20"/>
      <c r="J83" s="20"/>
      <c r="K83" s="20"/>
      <c r="L83" s="20"/>
      <c r="M83" s="20"/>
      <c r="N83" s="20"/>
      <c r="O83" s="20"/>
      <c r="P83" s="20"/>
      <c r="Q83" s="20"/>
      <c r="R83" s="20"/>
      <c r="S83" s="20"/>
      <c r="T83" s="20"/>
      <c r="U83" s="20"/>
      <c r="V83" s="20"/>
      <c r="W83" s="20"/>
      <c r="X83" s="20"/>
      <c r="Y83" s="20"/>
      <c r="Z83" s="20"/>
      <c r="AA83" s="20"/>
    </row>
    <row r="84" spans="1:27" ht="12.75">
      <c r="A84" s="20"/>
      <c r="B84" s="20"/>
      <c r="C84" s="18"/>
      <c r="D84" s="20"/>
      <c r="E84" s="20"/>
      <c r="F84" s="20"/>
      <c r="G84" s="20"/>
      <c r="H84" s="18"/>
      <c r="I84" s="20"/>
      <c r="J84" s="20"/>
      <c r="K84" s="20"/>
      <c r="L84" s="20"/>
      <c r="M84" s="20"/>
      <c r="N84" s="20"/>
      <c r="O84" s="20"/>
      <c r="P84" s="20"/>
      <c r="Q84" s="20"/>
      <c r="R84" s="20"/>
      <c r="S84" s="20"/>
      <c r="T84" s="20"/>
      <c r="U84" s="20"/>
      <c r="V84" s="20"/>
      <c r="W84" s="20"/>
      <c r="X84" s="20"/>
      <c r="Y84" s="20"/>
      <c r="Z84" s="20"/>
      <c r="AA84" s="20"/>
    </row>
    <row r="85" spans="1:27" ht="12.75">
      <c r="A85" s="20"/>
      <c r="B85" s="20"/>
      <c r="C85" s="18"/>
      <c r="D85" s="20"/>
      <c r="E85" s="20"/>
      <c r="F85" s="20"/>
      <c r="G85" s="20"/>
      <c r="H85" s="18"/>
      <c r="I85" s="20"/>
      <c r="J85" s="20"/>
      <c r="K85" s="20"/>
      <c r="L85" s="20"/>
      <c r="M85" s="20"/>
      <c r="N85" s="20"/>
      <c r="O85" s="20"/>
      <c r="P85" s="20"/>
      <c r="Q85" s="20"/>
      <c r="R85" s="20"/>
      <c r="S85" s="20"/>
      <c r="T85" s="20"/>
      <c r="U85" s="20"/>
      <c r="V85" s="20"/>
      <c r="W85" s="20"/>
      <c r="X85" s="20"/>
      <c r="Y85" s="20"/>
      <c r="Z85" s="20"/>
      <c r="AA85" s="20"/>
    </row>
    <row r="86" spans="1:27" ht="12.75">
      <c r="A86" s="20"/>
      <c r="B86" s="20"/>
      <c r="C86" s="18"/>
      <c r="D86" s="20"/>
      <c r="E86" s="20"/>
      <c r="F86" s="20"/>
      <c r="G86" s="20"/>
      <c r="H86" s="18"/>
      <c r="I86" s="20"/>
      <c r="J86" s="20"/>
      <c r="K86" s="20"/>
      <c r="L86" s="20"/>
      <c r="M86" s="20"/>
      <c r="N86" s="20"/>
      <c r="O86" s="20"/>
      <c r="P86" s="20"/>
      <c r="Q86" s="20"/>
      <c r="R86" s="20"/>
      <c r="S86" s="20"/>
      <c r="T86" s="20"/>
      <c r="U86" s="20"/>
      <c r="V86" s="20"/>
      <c r="W86" s="20"/>
      <c r="X86" s="20"/>
      <c r="Y86" s="20"/>
      <c r="Z86" s="20"/>
      <c r="AA86" s="20"/>
    </row>
    <row r="87" spans="1:27" ht="12.75">
      <c r="A87" s="20"/>
      <c r="B87" s="20"/>
      <c r="C87" s="18"/>
      <c r="D87" s="20"/>
      <c r="E87" s="20"/>
      <c r="F87" s="20"/>
      <c r="G87" s="20"/>
      <c r="H87" s="18"/>
      <c r="I87" s="20"/>
      <c r="J87" s="20"/>
      <c r="K87" s="20"/>
      <c r="L87" s="20"/>
      <c r="M87" s="20"/>
      <c r="N87" s="20"/>
      <c r="O87" s="20"/>
      <c r="P87" s="20"/>
      <c r="Q87" s="20"/>
      <c r="R87" s="20"/>
      <c r="S87" s="20"/>
      <c r="T87" s="20"/>
      <c r="U87" s="20"/>
      <c r="V87" s="20"/>
      <c r="W87" s="20"/>
      <c r="X87" s="20"/>
      <c r="Y87" s="20"/>
      <c r="Z87" s="20"/>
      <c r="AA87" s="20"/>
    </row>
    <row r="88" spans="1:27" ht="12.75">
      <c r="A88" s="20"/>
      <c r="B88" s="20"/>
      <c r="C88" s="18"/>
      <c r="D88" s="20"/>
      <c r="E88" s="20"/>
      <c r="F88" s="20"/>
      <c r="G88" s="20"/>
      <c r="H88" s="18"/>
      <c r="I88" s="20"/>
      <c r="J88" s="20"/>
      <c r="K88" s="20"/>
      <c r="L88" s="20"/>
      <c r="M88" s="20"/>
      <c r="N88" s="20"/>
      <c r="O88" s="20"/>
      <c r="P88" s="20"/>
      <c r="Q88" s="20"/>
      <c r="R88" s="20"/>
      <c r="S88" s="20"/>
      <c r="T88" s="20"/>
      <c r="U88" s="20"/>
      <c r="V88" s="20"/>
      <c r="W88" s="20"/>
      <c r="X88" s="20"/>
      <c r="Y88" s="20"/>
      <c r="Z88" s="20"/>
      <c r="AA88" s="20"/>
    </row>
    <row r="89" spans="1:27" ht="12.75">
      <c r="A89" s="20"/>
      <c r="B89" s="20"/>
      <c r="C89" s="18"/>
      <c r="D89" s="20"/>
      <c r="E89" s="20"/>
      <c r="F89" s="20"/>
      <c r="G89" s="20"/>
      <c r="H89" s="18"/>
      <c r="I89" s="20"/>
      <c r="J89" s="20"/>
      <c r="K89" s="20"/>
      <c r="L89" s="20"/>
      <c r="M89" s="20"/>
      <c r="N89" s="20"/>
      <c r="O89" s="20"/>
      <c r="P89" s="20"/>
      <c r="Q89" s="20"/>
      <c r="R89" s="20"/>
      <c r="S89" s="20"/>
      <c r="T89" s="20"/>
      <c r="U89" s="20"/>
      <c r="V89" s="20"/>
      <c r="W89" s="20"/>
      <c r="X89" s="20"/>
      <c r="Y89" s="20"/>
      <c r="Z89" s="20"/>
      <c r="AA89" s="20"/>
    </row>
    <row r="90" spans="1:27" ht="12.75">
      <c r="A90" s="20"/>
      <c r="B90" s="20"/>
      <c r="C90" s="18"/>
      <c r="D90" s="20"/>
      <c r="E90" s="20"/>
      <c r="F90" s="20"/>
      <c r="G90" s="20"/>
      <c r="H90" s="18"/>
      <c r="I90" s="20"/>
      <c r="J90" s="20"/>
      <c r="K90" s="20"/>
      <c r="L90" s="20"/>
      <c r="M90" s="20"/>
      <c r="N90" s="20"/>
      <c r="O90" s="20"/>
      <c r="P90" s="20"/>
      <c r="Q90" s="20"/>
      <c r="R90" s="20"/>
      <c r="S90" s="20"/>
      <c r="T90" s="20"/>
      <c r="U90" s="20"/>
      <c r="V90" s="20"/>
      <c r="W90" s="20"/>
      <c r="X90" s="20"/>
      <c r="Y90" s="20"/>
      <c r="Z90" s="20"/>
      <c r="AA90" s="20"/>
    </row>
    <row r="91" spans="1:27" ht="12.75">
      <c r="A91" s="20"/>
      <c r="B91" s="20"/>
      <c r="C91" s="18"/>
      <c r="D91" s="20"/>
      <c r="E91" s="20"/>
      <c r="F91" s="20"/>
      <c r="G91" s="20"/>
      <c r="H91" s="18"/>
      <c r="I91" s="20"/>
      <c r="J91" s="20"/>
      <c r="K91" s="20"/>
      <c r="L91" s="20"/>
      <c r="M91" s="20"/>
      <c r="N91" s="20"/>
      <c r="O91" s="20"/>
      <c r="P91" s="20"/>
      <c r="Q91" s="20"/>
      <c r="R91" s="20"/>
      <c r="S91" s="20"/>
      <c r="T91" s="20"/>
      <c r="U91" s="20"/>
      <c r="V91" s="20"/>
      <c r="W91" s="20"/>
      <c r="X91" s="20"/>
      <c r="Y91" s="20"/>
      <c r="Z91" s="20"/>
      <c r="AA91" s="20"/>
    </row>
    <row r="92" spans="1:27" ht="12.75">
      <c r="A92" s="20"/>
      <c r="B92" s="20"/>
      <c r="C92" s="18"/>
      <c r="D92" s="20"/>
      <c r="E92" s="20"/>
      <c r="F92" s="20"/>
      <c r="G92" s="20"/>
      <c r="H92" s="18"/>
      <c r="I92" s="20"/>
      <c r="J92" s="20"/>
      <c r="K92" s="20"/>
      <c r="L92" s="20"/>
      <c r="M92" s="20"/>
      <c r="N92" s="20"/>
      <c r="O92" s="20"/>
      <c r="P92" s="20"/>
      <c r="Q92" s="20"/>
      <c r="R92" s="20"/>
      <c r="S92" s="20"/>
      <c r="T92" s="20"/>
      <c r="U92" s="20"/>
      <c r="V92" s="20"/>
      <c r="W92" s="20"/>
      <c r="X92" s="20"/>
      <c r="Y92" s="20"/>
      <c r="Z92" s="20"/>
      <c r="AA92" s="20"/>
    </row>
    <row r="93" spans="1:27" ht="12.75">
      <c r="A93" s="20"/>
      <c r="B93" s="20"/>
      <c r="C93" s="18"/>
      <c r="D93" s="20"/>
      <c r="E93" s="20"/>
      <c r="F93" s="20"/>
      <c r="G93" s="20"/>
      <c r="H93" s="18"/>
      <c r="I93" s="20"/>
      <c r="J93" s="20"/>
      <c r="K93" s="20"/>
      <c r="L93" s="20"/>
      <c r="M93" s="20"/>
      <c r="N93" s="20"/>
      <c r="O93" s="20"/>
      <c r="P93" s="20"/>
      <c r="Q93" s="20"/>
      <c r="R93" s="20"/>
      <c r="S93" s="20"/>
      <c r="T93" s="20"/>
      <c r="U93" s="20"/>
      <c r="V93" s="20"/>
      <c r="W93" s="20"/>
      <c r="X93" s="20"/>
      <c r="Y93" s="20"/>
      <c r="Z93" s="20"/>
      <c r="AA93" s="20"/>
    </row>
    <row r="94" spans="1:27" ht="12.75">
      <c r="A94" s="20"/>
      <c r="B94" s="20"/>
      <c r="C94" s="18"/>
      <c r="D94" s="20"/>
      <c r="E94" s="20"/>
      <c r="F94" s="20"/>
      <c r="G94" s="20"/>
      <c r="H94" s="18"/>
      <c r="I94" s="20"/>
      <c r="J94" s="20"/>
      <c r="K94" s="20"/>
      <c r="L94" s="20"/>
      <c r="M94" s="20"/>
      <c r="N94" s="20"/>
      <c r="O94" s="20"/>
      <c r="P94" s="20"/>
      <c r="Q94" s="20"/>
      <c r="R94" s="20"/>
      <c r="S94" s="20"/>
      <c r="T94" s="20"/>
      <c r="U94" s="20"/>
      <c r="V94" s="20"/>
      <c r="W94" s="20"/>
      <c r="X94" s="20"/>
      <c r="Y94" s="20"/>
      <c r="Z94" s="20"/>
      <c r="AA94" s="20"/>
    </row>
    <row r="95" spans="1:27" ht="12.75">
      <c r="A95" s="20"/>
      <c r="B95" s="20"/>
      <c r="C95" s="18"/>
      <c r="D95" s="20"/>
      <c r="E95" s="20"/>
      <c r="F95" s="20"/>
      <c r="G95" s="20"/>
      <c r="H95" s="18"/>
      <c r="I95" s="20"/>
      <c r="J95" s="20"/>
      <c r="K95" s="20"/>
      <c r="L95" s="20"/>
      <c r="M95" s="20"/>
      <c r="N95" s="20"/>
      <c r="O95" s="20"/>
      <c r="P95" s="20"/>
      <c r="Q95" s="20"/>
      <c r="R95" s="20"/>
      <c r="S95" s="20"/>
      <c r="T95" s="20"/>
      <c r="U95" s="20"/>
      <c r="V95" s="20"/>
      <c r="W95" s="20"/>
      <c r="X95" s="20"/>
      <c r="Y95" s="20"/>
      <c r="Z95" s="20"/>
      <c r="AA95" s="20"/>
    </row>
    <row r="96" spans="1:27" ht="12.75">
      <c r="A96" s="20"/>
      <c r="B96" s="20"/>
      <c r="C96" s="18"/>
      <c r="D96" s="20"/>
      <c r="E96" s="20"/>
      <c r="F96" s="20"/>
      <c r="G96" s="20"/>
      <c r="H96" s="18"/>
      <c r="I96" s="20"/>
      <c r="J96" s="20"/>
      <c r="K96" s="20"/>
      <c r="L96" s="20"/>
      <c r="M96" s="20"/>
      <c r="N96" s="20"/>
      <c r="O96" s="20"/>
      <c r="P96" s="20"/>
      <c r="Q96" s="20"/>
      <c r="R96" s="20"/>
      <c r="S96" s="20"/>
      <c r="T96" s="20"/>
      <c r="U96" s="20"/>
      <c r="V96" s="20"/>
      <c r="W96" s="20"/>
      <c r="X96" s="20"/>
      <c r="Y96" s="20"/>
      <c r="Z96" s="20"/>
      <c r="AA96" s="20"/>
    </row>
    <row r="97" spans="1:27" ht="12.75">
      <c r="A97" s="20"/>
      <c r="B97" s="20"/>
      <c r="C97" s="18"/>
      <c r="D97" s="20"/>
      <c r="E97" s="20"/>
      <c r="F97" s="20"/>
      <c r="G97" s="20"/>
      <c r="H97" s="18"/>
      <c r="I97" s="20"/>
      <c r="J97" s="20"/>
      <c r="K97" s="20"/>
      <c r="L97" s="20"/>
      <c r="M97" s="20"/>
      <c r="N97" s="20"/>
      <c r="O97" s="20"/>
      <c r="P97" s="20"/>
      <c r="Q97" s="20"/>
      <c r="R97" s="20"/>
      <c r="S97" s="20"/>
      <c r="T97" s="20"/>
      <c r="U97" s="20"/>
      <c r="V97" s="20"/>
      <c r="W97" s="20"/>
      <c r="X97" s="20"/>
      <c r="Y97" s="20"/>
      <c r="Z97" s="20"/>
      <c r="AA97" s="20"/>
    </row>
    <row r="98" spans="1:27" ht="12.75">
      <c r="A98" s="20"/>
      <c r="B98" s="20"/>
      <c r="C98" s="18"/>
      <c r="D98" s="20"/>
      <c r="E98" s="20"/>
      <c r="F98" s="20"/>
      <c r="G98" s="20"/>
      <c r="H98" s="18"/>
      <c r="I98" s="20"/>
      <c r="J98" s="20"/>
      <c r="K98" s="20"/>
      <c r="L98" s="20"/>
      <c r="M98" s="20"/>
      <c r="N98" s="20"/>
      <c r="O98" s="20"/>
      <c r="P98" s="20"/>
      <c r="Q98" s="20"/>
      <c r="R98" s="20"/>
      <c r="S98" s="20"/>
      <c r="T98" s="20"/>
      <c r="U98" s="20"/>
      <c r="V98" s="20"/>
      <c r="W98" s="20"/>
      <c r="X98" s="20"/>
      <c r="Y98" s="20"/>
      <c r="Z98" s="20"/>
      <c r="AA98" s="20"/>
    </row>
    <row r="99" spans="1:27" ht="12.75">
      <c r="A99" s="20"/>
      <c r="B99" s="20"/>
      <c r="C99" s="18"/>
      <c r="D99" s="20"/>
      <c r="E99" s="20"/>
      <c r="F99" s="20"/>
      <c r="G99" s="20"/>
      <c r="H99" s="18"/>
      <c r="I99" s="20"/>
      <c r="J99" s="20"/>
      <c r="K99" s="20"/>
      <c r="L99" s="20"/>
      <c r="M99" s="20"/>
      <c r="N99" s="20"/>
      <c r="O99" s="20"/>
      <c r="P99" s="20"/>
      <c r="Q99" s="20"/>
      <c r="R99" s="20"/>
      <c r="S99" s="20"/>
      <c r="T99" s="20"/>
      <c r="U99" s="20"/>
      <c r="V99" s="20"/>
      <c r="W99" s="20"/>
      <c r="X99" s="20"/>
      <c r="Y99" s="20"/>
      <c r="Z99" s="20"/>
      <c r="AA99" s="20"/>
    </row>
    <row r="100" spans="1:27" ht="12.75">
      <c r="A100" s="20"/>
      <c r="B100" s="20"/>
      <c r="C100" s="18"/>
      <c r="D100" s="20"/>
      <c r="E100" s="20"/>
      <c r="F100" s="20"/>
      <c r="G100" s="20"/>
      <c r="H100" s="18"/>
      <c r="I100" s="20"/>
      <c r="J100" s="20"/>
      <c r="K100" s="20"/>
      <c r="L100" s="20"/>
      <c r="M100" s="20"/>
      <c r="N100" s="20"/>
      <c r="O100" s="20"/>
      <c r="P100" s="20"/>
      <c r="Q100" s="20"/>
      <c r="R100" s="20"/>
      <c r="S100" s="20"/>
      <c r="T100" s="20"/>
      <c r="U100" s="20"/>
      <c r="V100" s="20"/>
      <c r="W100" s="20"/>
      <c r="X100" s="20"/>
      <c r="Y100" s="20"/>
      <c r="Z100" s="20"/>
      <c r="AA100" s="20"/>
    </row>
    <row r="101" spans="1:27" ht="12.75">
      <c r="A101" s="20"/>
      <c r="B101" s="20"/>
      <c r="C101" s="18"/>
      <c r="D101" s="20"/>
      <c r="E101" s="20"/>
      <c r="F101" s="20"/>
      <c r="G101" s="20"/>
      <c r="H101" s="18"/>
      <c r="I101" s="20"/>
      <c r="J101" s="20"/>
      <c r="K101" s="20"/>
      <c r="L101" s="20"/>
      <c r="M101" s="20"/>
      <c r="N101" s="20"/>
      <c r="O101" s="20"/>
      <c r="P101" s="20"/>
      <c r="Q101" s="20"/>
      <c r="R101" s="20"/>
      <c r="S101" s="20"/>
      <c r="T101" s="20"/>
      <c r="U101" s="20"/>
      <c r="V101" s="20"/>
      <c r="W101" s="20"/>
      <c r="X101" s="20"/>
      <c r="Y101" s="20"/>
      <c r="Z101" s="20"/>
      <c r="AA101" s="20"/>
    </row>
    <row r="102" spans="1:27" ht="12.75">
      <c r="A102" s="20"/>
      <c r="B102" s="20"/>
      <c r="C102" s="18"/>
      <c r="D102" s="20"/>
      <c r="E102" s="20"/>
      <c r="F102" s="20"/>
      <c r="G102" s="20"/>
      <c r="H102" s="18"/>
      <c r="I102" s="20"/>
      <c r="J102" s="20"/>
      <c r="K102" s="20"/>
      <c r="L102" s="20"/>
      <c r="M102" s="20"/>
      <c r="N102" s="20"/>
      <c r="O102" s="20"/>
      <c r="P102" s="20"/>
      <c r="Q102" s="20"/>
      <c r="R102" s="20"/>
      <c r="S102" s="20"/>
      <c r="T102" s="20"/>
      <c r="U102" s="20"/>
      <c r="V102" s="20"/>
      <c r="W102" s="20"/>
      <c r="X102" s="20"/>
      <c r="Y102" s="20"/>
      <c r="Z102" s="20"/>
      <c r="AA102" s="20"/>
    </row>
    <row r="103" spans="1:27" ht="12.75">
      <c r="A103" s="20"/>
      <c r="B103" s="20"/>
      <c r="C103" s="18"/>
      <c r="D103" s="20"/>
      <c r="E103" s="20"/>
      <c r="F103" s="20"/>
      <c r="G103" s="20"/>
      <c r="H103" s="18"/>
      <c r="I103" s="20"/>
      <c r="J103" s="20"/>
      <c r="K103" s="20"/>
      <c r="L103" s="20"/>
      <c r="M103" s="20"/>
      <c r="N103" s="20"/>
      <c r="O103" s="20"/>
      <c r="P103" s="20"/>
      <c r="Q103" s="20"/>
      <c r="R103" s="20"/>
      <c r="S103" s="20"/>
      <c r="T103" s="20"/>
      <c r="U103" s="20"/>
      <c r="V103" s="20"/>
      <c r="W103" s="20"/>
      <c r="X103" s="20"/>
      <c r="Y103" s="20"/>
      <c r="Z103" s="20"/>
      <c r="AA103" s="20"/>
    </row>
    <row r="104" spans="1:27" ht="12.75">
      <c r="A104" s="20"/>
      <c r="B104" s="20"/>
      <c r="C104" s="18"/>
      <c r="D104" s="20"/>
      <c r="E104" s="20"/>
      <c r="F104" s="20"/>
      <c r="G104" s="20"/>
      <c r="H104" s="18"/>
      <c r="I104" s="20"/>
      <c r="J104" s="20"/>
      <c r="K104" s="20"/>
      <c r="L104" s="20"/>
      <c r="M104" s="20"/>
      <c r="N104" s="20"/>
      <c r="O104" s="20"/>
      <c r="P104" s="20"/>
      <c r="Q104" s="20"/>
      <c r="R104" s="20"/>
      <c r="S104" s="20"/>
      <c r="T104" s="20"/>
      <c r="U104" s="20"/>
      <c r="V104" s="20"/>
      <c r="W104" s="20"/>
      <c r="X104" s="20"/>
      <c r="Y104" s="20"/>
      <c r="Z104" s="20"/>
      <c r="AA104" s="20"/>
    </row>
    <row r="105" spans="1:27" ht="12.75">
      <c r="A105" s="20"/>
      <c r="B105" s="20"/>
      <c r="C105" s="18"/>
      <c r="D105" s="20"/>
      <c r="E105" s="20"/>
      <c r="F105" s="20"/>
      <c r="G105" s="20"/>
      <c r="H105" s="18"/>
      <c r="I105" s="20"/>
      <c r="J105" s="20"/>
      <c r="K105" s="20"/>
      <c r="L105" s="20"/>
      <c r="M105" s="20"/>
      <c r="N105" s="20"/>
      <c r="O105" s="20"/>
      <c r="P105" s="20"/>
      <c r="Q105" s="20"/>
      <c r="R105" s="20"/>
      <c r="S105" s="20"/>
      <c r="T105" s="20"/>
      <c r="U105" s="20"/>
      <c r="V105" s="20"/>
      <c r="W105" s="20"/>
      <c r="X105" s="20"/>
      <c r="Y105" s="20"/>
      <c r="Z105" s="20"/>
      <c r="AA105" s="20"/>
    </row>
    <row r="106" spans="1:27" ht="12.75">
      <c r="A106" s="20"/>
      <c r="B106" s="20"/>
      <c r="C106" s="18"/>
      <c r="D106" s="20"/>
      <c r="E106" s="20"/>
      <c r="F106" s="20"/>
      <c r="G106" s="20"/>
      <c r="H106" s="18"/>
      <c r="I106" s="20"/>
      <c r="J106" s="20"/>
      <c r="K106" s="20"/>
      <c r="L106" s="20"/>
      <c r="M106" s="20"/>
      <c r="N106" s="20"/>
      <c r="O106" s="20"/>
      <c r="P106" s="20"/>
      <c r="Q106" s="20"/>
      <c r="R106" s="20"/>
      <c r="S106" s="20"/>
      <c r="T106" s="20"/>
      <c r="U106" s="20"/>
      <c r="V106" s="20"/>
      <c r="W106" s="20"/>
      <c r="X106" s="20"/>
      <c r="Y106" s="20"/>
      <c r="Z106" s="20"/>
      <c r="AA106" s="20"/>
    </row>
    <row r="107" spans="1:27" ht="12.75">
      <c r="A107" s="20"/>
      <c r="B107" s="20"/>
      <c r="C107" s="18"/>
      <c r="D107" s="20"/>
      <c r="E107" s="20"/>
      <c r="F107" s="20"/>
      <c r="G107" s="20"/>
      <c r="H107" s="18"/>
      <c r="I107" s="20"/>
      <c r="J107" s="20"/>
      <c r="K107" s="20"/>
      <c r="L107" s="20"/>
      <c r="M107" s="20"/>
      <c r="N107" s="20"/>
      <c r="O107" s="20"/>
      <c r="P107" s="20"/>
      <c r="Q107" s="20"/>
      <c r="R107" s="20"/>
      <c r="S107" s="20"/>
      <c r="T107" s="20"/>
      <c r="U107" s="20"/>
      <c r="V107" s="20"/>
      <c r="W107" s="20"/>
      <c r="X107" s="20"/>
      <c r="Y107" s="20"/>
      <c r="Z107" s="20"/>
      <c r="AA107" s="20"/>
    </row>
    <row r="108" spans="1:27" ht="12.75">
      <c r="A108" s="20"/>
      <c r="B108" s="20"/>
      <c r="C108" s="18"/>
      <c r="D108" s="20"/>
      <c r="E108" s="20"/>
      <c r="F108" s="20"/>
      <c r="G108" s="20"/>
      <c r="H108" s="18"/>
      <c r="I108" s="20"/>
      <c r="J108" s="20"/>
      <c r="K108" s="20"/>
      <c r="L108" s="20"/>
      <c r="M108" s="20"/>
      <c r="N108" s="20"/>
      <c r="O108" s="20"/>
      <c r="P108" s="20"/>
      <c r="Q108" s="20"/>
      <c r="R108" s="20"/>
      <c r="S108" s="20"/>
      <c r="T108" s="20"/>
      <c r="U108" s="20"/>
      <c r="V108" s="20"/>
      <c r="W108" s="20"/>
      <c r="X108" s="20"/>
      <c r="Y108" s="20"/>
      <c r="Z108" s="20"/>
      <c r="AA108" s="20"/>
    </row>
    <row r="109" spans="1:27" ht="12.75">
      <c r="A109" s="20"/>
      <c r="B109" s="20"/>
      <c r="C109" s="18"/>
      <c r="D109" s="20"/>
      <c r="E109" s="20"/>
      <c r="F109" s="20"/>
      <c r="G109" s="20"/>
      <c r="H109" s="18"/>
      <c r="I109" s="20"/>
      <c r="J109" s="20"/>
      <c r="K109" s="20"/>
      <c r="L109" s="20"/>
      <c r="M109" s="20"/>
      <c r="N109" s="20"/>
      <c r="O109" s="20"/>
      <c r="P109" s="20"/>
      <c r="Q109" s="20"/>
      <c r="R109" s="20"/>
      <c r="S109" s="20"/>
      <c r="T109" s="20"/>
      <c r="U109" s="20"/>
      <c r="V109" s="20"/>
      <c r="W109" s="20"/>
      <c r="X109" s="20"/>
      <c r="Y109" s="20"/>
      <c r="Z109" s="20"/>
      <c r="AA109" s="20"/>
    </row>
    <row r="110" spans="1:27" ht="12.75">
      <c r="A110" s="20"/>
      <c r="B110" s="20"/>
      <c r="C110" s="18"/>
      <c r="D110" s="20"/>
      <c r="E110" s="20"/>
      <c r="F110" s="20"/>
      <c r="G110" s="20"/>
      <c r="H110" s="18"/>
      <c r="I110" s="20"/>
      <c r="J110" s="20"/>
      <c r="K110" s="20"/>
      <c r="L110" s="20"/>
      <c r="M110" s="20"/>
      <c r="N110" s="20"/>
      <c r="O110" s="20"/>
      <c r="P110" s="20"/>
      <c r="Q110" s="20"/>
      <c r="R110" s="20"/>
      <c r="S110" s="20"/>
      <c r="T110" s="20"/>
      <c r="U110" s="20"/>
      <c r="V110" s="20"/>
      <c r="W110" s="20"/>
      <c r="X110" s="20"/>
      <c r="Y110" s="20"/>
      <c r="Z110" s="20"/>
      <c r="AA110" s="20"/>
    </row>
    <row r="111" spans="1:27" ht="12.75">
      <c r="A111" s="20"/>
      <c r="B111" s="20"/>
      <c r="C111" s="18"/>
      <c r="D111" s="20"/>
      <c r="E111" s="20"/>
      <c r="F111" s="20"/>
      <c r="G111" s="20"/>
      <c r="H111" s="18"/>
      <c r="I111" s="20"/>
      <c r="J111" s="20"/>
      <c r="K111" s="20"/>
      <c r="L111" s="20"/>
      <c r="M111" s="20"/>
      <c r="N111" s="20"/>
      <c r="O111" s="20"/>
      <c r="P111" s="20"/>
      <c r="Q111" s="20"/>
      <c r="R111" s="20"/>
      <c r="S111" s="20"/>
      <c r="T111" s="20"/>
      <c r="U111" s="20"/>
      <c r="V111" s="20"/>
      <c r="W111" s="20"/>
      <c r="X111" s="20"/>
      <c r="Y111" s="20"/>
      <c r="Z111" s="20"/>
      <c r="AA111" s="20"/>
    </row>
    <row r="112" spans="1:27" ht="12.75">
      <c r="A112" s="20"/>
      <c r="B112" s="20"/>
      <c r="C112" s="18"/>
      <c r="D112" s="20"/>
      <c r="E112" s="20"/>
      <c r="F112" s="20"/>
      <c r="G112" s="20"/>
      <c r="H112" s="18"/>
      <c r="I112" s="20"/>
      <c r="J112" s="20"/>
      <c r="K112" s="20"/>
      <c r="L112" s="20"/>
      <c r="M112" s="20"/>
      <c r="N112" s="20"/>
      <c r="O112" s="20"/>
      <c r="P112" s="20"/>
      <c r="Q112" s="20"/>
      <c r="R112" s="20"/>
      <c r="S112" s="20"/>
      <c r="T112" s="20"/>
      <c r="U112" s="20"/>
      <c r="V112" s="20"/>
      <c r="W112" s="20"/>
      <c r="X112" s="20"/>
      <c r="Y112" s="20"/>
      <c r="Z112" s="20"/>
      <c r="AA112" s="20"/>
    </row>
    <row r="113" spans="1:27" ht="12.75">
      <c r="A113" s="20"/>
      <c r="B113" s="20"/>
      <c r="C113" s="18"/>
      <c r="D113" s="20"/>
      <c r="E113" s="20"/>
      <c r="F113" s="20"/>
      <c r="G113" s="20"/>
      <c r="H113" s="18"/>
      <c r="I113" s="20"/>
      <c r="J113" s="20"/>
      <c r="K113" s="20"/>
      <c r="L113" s="20"/>
      <c r="M113" s="20"/>
      <c r="N113" s="20"/>
      <c r="O113" s="20"/>
      <c r="P113" s="20"/>
      <c r="Q113" s="20"/>
      <c r="R113" s="20"/>
      <c r="S113" s="20"/>
      <c r="T113" s="20"/>
      <c r="U113" s="20"/>
      <c r="V113" s="20"/>
      <c r="W113" s="20"/>
      <c r="X113" s="20"/>
      <c r="Y113" s="20"/>
      <c r="Z113" s="20"/>
      <c r="AA113" s="20"/>
    </row>
    <row r="114" spans="1:27" ht="12.75">
      <c r="A114" s="20"/>
      <c r="B114" s="20"/>
      <c r="C114" s="18"/>
      <c r="D114" s="20"/>
      <c r="E114" s="20"/>
      <c r="F114" s="20"/>
      <c r="G114" s="20"/>
      <c r="H114" s="18"/>
      <c r="I114" s="20"/>
      <c r="J114" s="20"/>
      <c r="K114" s="20"/>
      <c r="L114" s="20"/>
      <c r="M114" s="20"/>
      <c r="N114" s="20"/>
      <c r="O114" s="20"/>
      <c r="P114" s="20"/>
      <c r="Q114" s="20"/>
      <c r="R114" s="20"/>
      <c r="S114" s="20"/>
      <c r="T114" s="20"/>
      <c r="U114" s="20"/>
      <c r="V114" s="20"/>
      <c r="W114" s="20"/>
      <c r="X114" s="20"/>
      <c r="Y114" s="20"/>
      <c r="Z114" s="20"/>
      <c r="AA114" s="20"/>
    </row>
    <row r="115" spans="1:27" ht="12.75">
      <c r="A115" s="20"/>
      <c r="B115" s="20"/>
      <c r="C115" s="18"/>
      <c r="D115" s="20"/>
      <c r="E115" s="20"/>
      <c r="F115" s="20"/>
      <c r="G115" s="20"/>
      <c r="H115" s="18"/>
      <c r="I115" s="20"/>
      <c r="J115" s="20"/>
      <c r="K115" s="20"/>
      <c r="L115" s="20"/>
      <c r="M115" s="20"/>
      <c r="N115" s="20"/>
      <c r="O115" s="20"/>
      <c r="P115" s="20"/>
      <c r="Q115" s="20"/>
      <c r="R115" s="20"/>
      <c r="S115" s="20"/>
      <c r="T115" s="20"/>
      <c r="U115" s="20"/>
      <c r="V115" s="20"/>
      <c r="W115" s="20"/>
      <c r="X115" s="20"/>
      <c r="Y115" s="20"/>
      <c r="Z115" s="20"/>
      <c r="AA115" s="20"/>
    </row>
    <row r="116" spans="1:27" ht="12.75">
      <c r="A116" s="20"/>
      <c r="B116" s="20"/>
      <c r="C116" s="18"/>
      <c r="D116" s="20"/>
      <c r="E116" s="20"/>
      <c r="F116" s="20"/>
      <c r="G116" s="20"/>
      <c r="H116" s="18"/>
      <c r="I116" s="20"/>
      <c r="J116" s="20"/>
      <c r="K116" s="20"/>
      <c r="L116" s="20"/>
      <c r="M116" s="20"/>
      <c r="N116" s="20"/>
      <c r="O116" s="20"/>
      <c r="P116" s="20"/>
      <c r="Q116" s="20"/>
      <c r="R116" s="20"/>
      <c r="S116" s="20"/>
      <c r="T116" s="20"/>
      <c r="U116" s="20"/>
      <c r="V116" s="20"/>
      <c r="W116" s="20"/>
      <c r="X116" s="20"/>
      <c r="Y116" s="20"/>
      <c r="Z116" s="20"/>
      <c r="AA116" s="20"/>
    </row>
    <row r="117" spans="1:27" ht="12.75">
      <c r="A117" s="20"/>
      <c r="B117" s="20"/>
      <c r="C117" s="18"/>
      <c r="D117" s="20"/>
      <c r="E117" s="20"/>
      <c r="F117" s="20"/>
      <c r="G117" s="20"/>
      <c r="H117" s="18"/>
      <c r="I117" s="20"/>
      <c r="J117" s="20"/>
      <c r="K117" s="20"/>
      <c r="L117" s="20"/>
      <c r="M117" s="20"/>
      <c r="N117" s="20"/>
      <c r="O117" s="20"/>
      <c r="P117" s="20"/>
      <c r="Q117" s="20"/>
      <c r="R117" s="20"/>
      <c r="S117" s="20"/>
      <c r="T117" s="20"/>
      <c r="U117" s="20"/>
      <c r="V117" s="20"/>
      <c r="W117" s="20"/>
      <c r="X117" s="20"/>
      <c r="Y117" s="20"/>
      <c r="Z117" s="20"/>
      <c r="AA117" s="20"/>
    </row>
    <row r="118" spans="1:27" ht="12.75">
      <c r="A118" s="20"/>
      <c r="B118" s="20"/>
      <c r="C118" s="18"/>
      <c r="D118" s="20"/>
      <c r="E118" s="20"/>
      <c r="F118" s="20"/>
      <c r="G118" s="20"/>
      <c r="H118" s="18"/>
      <c r="I118" s="20"/>
      <c r="J118" s="20"/>
      <c r="K118" s="20"/>
      <c r="L118" s="20"/>
      <c r="M118" s="20"/>
      <c r="N118" s="20"/>
      <c r="O118" s="20"/>
      <c r="P118" s="20"/>
      <c r="Q118" s="20"/>
      <c r="R118" s="20"/>
      <c r="S118" s="20"/>
      <c r="T118" s="20"/>
      <c r="U118" s="20"/>
      <c r="V118" s="20"/>
      <c r="W118" s="20"/>
      <c r="X118" s="20"/>
      <c r="Y118" s="20"/>
      <c r="Z118" s="20"/>
      <c r="AA118" s="20"/>
    </row>
    <row r="119" spans="1:27" ht="12.75">
      <c r="A119" s="20"/>
      <c r="B119" s="20"/>
      <c r="C119" s="18"/>
      <c r="D119" s="20"/>
      <c r="E119" s="20"/>
      <c r="F119" s="20"/>
      <c r="G119" s="20"/>
      <c r="H119" s="18"/>
      <c r="I119" s="20"/>
      <c r="J119" s="20"/>
      <c r="K119" s="20"/>
      <c r="L119" s="20"/>
      <c r="M119" s="20"/>
      <c r="N119" s="20"/>
      <c r="O119" s="20"/>
      <c r="P119" s="20"/>
      <c r="Q119" s="20"/>
      <c r="R119" s="20"/>
      <c r="S119" s="20"/>
      <c r="T119" s="20"/>
      <c r="U119" s="20"/>
      <c r="V119" s="20"/>
      <c r="W119" s="20"/>
      <c r="X119" s="20"/>
      <c r="Y119" s="20"/>
      <c r="Z119" s="20"/>
      <c r="AA119" s="20"/>
    </row>
    <row r="120" spans="1:27" ht="12.75">
      <c r="A120" s="20"/>
      <c r="B120" s="20"/>
      <c r="C120" s="18"/>
      <c r="D120" s="20"/>
      <c r="E120" s="20"/>
      <c r="F120" s="20"/>
      <c r="G120" s="20"/>
      <c r="H120" s="18"/>
      <c r="I120" s="20"/>
      <c r="J120" s="20"/>
      <c r="K120" s="20"/>
      <c r="L120" s="20"/>
      <c r="M120" s="20"/>
      <c r="N120" s="20"/>
      <c r="O120" s="20"/>
      <c r="P120" s="20"/>
      <c r="Q120" s="20"/>
      <c r="R120" s="20"/>
      <c r="S120" s="20"/>
      <c r="T120" s="20"/>
      <c r="U120" s="20"/>
      <c r="V120" s="20"/>
      <c r="W120" s="20"/>
      <c r="X120" s="20"/>
      <c r="Y120" s="20"/>
      <c r="Z120" s="20"/>
      <c r="AA120" s="20"/>
    </row>
    <row r="121" spans="1:27" ht="12.75">
      <c r="A121" s="20"/>
      <c r="B121" s="20"/>
      <c r="C121" s="18"/>
      <c r="D121" s="20"/>
      <c r="E121" s="20"/>
      <c r="F121" s="20"/>
      <c r="G121" s="20"/>
      <c r="H121" s="18"/>
      <c r="I121" s="20"/>
      <c r="J121" s="20"/>
      <c r="K121" s="20"/>
      <c r="L121" s="20"/>
      <c r="M121" s="20"/>
      <c r="N121" s="20"/>
      <c r="O121" s="20"/>
      <c r="P121" s="20"/>
      <c r="Q121" s="20"/>
      <c r="R121" s="20"/>
      <c r="S121" s="20"/>
      <c r="T121" s="20"/>
      <c r="U121" s="20"/>
      <c r="V121" s="20"/>
      <c r="W121" s="20"/>
      <c r="X121" s="20"/>
      <c r="Y121" s="20"/>
      <c r="Z121" s="20"/>
      <c r="AA121" s="20"/>
    </row>
    <row r="122" spans="1:27" ht="12.75">
      <c r="A122" s="20"/>
      <c r="B122" s="20"/>
      <c r="C122" s="18"/>
      <c r="D122" s="20"/>
      <c r="E122" s="20"/>
      <c r="F122" s="20"/>
      <c r="G122" s="20"/>
      <c r="H122" s="18"/>
      <c r="I122" s="20"/>
      <c r="J122" s="20"/>
      <c r="K122" s="20"/>
      <c r="L122" s="20"/>
      <c r="M122" s="20"/>
      <c r="N122" s="20"/>
      <c r="O122" s="20"/>
      <c r="P122" s="20"/>
      <c r="Q122" s="20"/>
      <c r="R122" s="20"/>
      <c r="S122" s="20"/>
      <c r="T122" s="20"/>
      <c r="U122" s="20"/>
      <c r="V122" s="20"/>
      <c r="W122" s="20"/>
      <c r="X122" s="20"/>
      <c r="Y122" s="20"/>
      <c r="Z122" s="20"/>
      <c r="AA122" s="20"/>
    </row>
    <row r="123" spans="1:27" ht="12.75">
      <c r="A123" s="20"/>
      <c r="B123" s="20"/>
      <c r="C123" s="18"/>
      <c r="D123" s="20"/>
      <c r="E123" s="20"/>
      <c r="F123" s="20"/>
      <c r="G123" s="20"/>
      <c r="H123" s="18"/>
      <c r="I123" s="20"/>
      <c r="J123" s="20"/>
      <c r="K123" s="20"/>
      <c r="L123" s="20"/>
      <c r="M123" s="20"/>
      <c r="N123" s="20"/>
      <c r="O123" s="20"/>
      <c r="P123" s="20"/>
      <c r="Q123" s="20"/>
      <c r="R123" s="20"/>
      <c r="S123" s="20"/>
      <c r="T123" s="20"/>
      <c r="U123" s="20"/>
      <c r="V123" s="20"/>
      <c r="W123" s="20"/>
      <c r="X123" s="20"/>
      <c r="Y123" s="20"/>
      <c r="Z123" s="20"/>
      <c r="AA123" s="20"/>
    </row>
    <row r="124" spans="1:27" ht="12.75">
      <c r="A124" s="20"/>
      <c r="B124" s="20"/>
      <c r="C124" s="18"/>
      <c r="D124" s="20"/>
      <c r="E124" s="20"/>
      <c r="F124" s="20"/>
      <c r="G124" s="20"/>
      <c r="H124" s="18"/>
      <c r="I124" s="20"/>
      <c r="J124" s="20"/>
      <c r="K124" s="20"/>
      <c r="L124" s="20"/>
      <c r="M124" s="20"/>
      <c r="N124" s="20"/>
      <c r="O124" s="20"/>
      <c r="P124" s="20"/>
      <c r="Q124" s="20"/>
      <c r="R124" s="20"/>
      <c r="S124" s="20"/>
      <c r="T124" s="20"/>
      <c r="U124" s="20"/>
      <c r="V124" s="20"/>
      <c r="W124" s="20"/>
      <c r="X124" s="20"/>
      <c r="Y124" s="20"/>
      <c r="Z124" s="20"/>
      <c r="AA124" s="20"/>
    </row>
    <row r="125" spans="1:27" ht="12.75">
      <c r="A125" s="20"/>
      <c r="B125" s="20"/>
      <c r="C125" s="18"/>
      <c r="D125" s="20"/>
      <c r="E125" s="20"/>
      <c r="F125" s="20"/>
      <c r="G125" s="20"/>
      <c r="H125" s="18"/>
      <c r="I125" s="20"/>
      <c r="J125" s="20"/>
      <c r="K125" s="20"/>
      <c r="L125" s="20"/>
      <c r="M125" s="20"/>
      <c r="N125" s="20"/>
      <c r="O125" s="20"/>
      <c r="P125" s="20"/>
      <c r="Q125" s="20"/>
      <c r="R125" s="20"/>
      <c r="S125" s="20"/>
      <c r="T125" s="20"/>
      <c r="U125" s="20"/>
      <c r="V125" s="20"/>
      <c r="W125" s="20"/>
      <c r="X125" s="20"/>
      <c r="Y125" s="20"/>
      <c r="Z125" s="20"/>
      <c r="AA125" s="20"/>
    </row>
    <row r="126" spans="1:27" ht="12.75">
      <c r="A126" s="20"/>
      <c r="B126" s="20"/>
      <c r="C126" s="18"/>
      <c r="D126" s="20"/>
      <c r="E126" s="20"/>
      <c r="F126" s="20"/>
      <c r="G126" s="20"/>
      <c r="H126" s="18"/>
      <c r="I126" s="20"/>
      <c r="J126" s="20"/>
      <c r="K126" s="20"/>
      <c r="L126" s="20"/>
      <c r="M126" s="20"/>
      <c r="N126" s="20"/>
      <c r="O126" s="20"/>
      <c r="P126" s="20"/>
      <c r="Q126" s="20"/>
      <c r="R126" s="20"/>
      <c r="S126" s="20"/>
      <c r="T126" s="20"/>
      <c r="U126" s="20"/>
      <c r="V126" s="20"/>
      <c r="W126" s="20"/>
      <c r="X126" s="20"/>
      <c r="Y126" s="20"/>
      <c r="Z126" s="20"/>
      <c r="AA126" s="20"/>
    </row>
    <row r="127" spans="1:27" ht="12.75">
      <c r="A127" s="20"/>
      <c r="B127" s="20"/>
      <c r="C127" s="18"/>
      <c r="D127" s="20"/>
      <c r="E127" s="20"/>
      <c r="F127" s="20"/>
      <c r="G127" s="20"/>
      <c r="H127" s="18"/>
      <c r="I127" s="20"/>
      <c r="J127" s="20"/>
      <c r="K127" s="20"/>
      <c r="L127" s="20"/>
      <c r="M127" s="20"/>
      <c r="N127" s="20"/>
      <c r="O127" s="20"/>
      <c r="P127" s="20"/>
      <c r="Q127" s="20"/>
      <c r="R127" s="20"/>
      <c r="S127" s="20"/>
      <c r="T127" s="20"/>
      <c r="U127" s="20"/>
      <c r="V127" s="20"/>
      <c r="W127" s="20"/>
      <c r="X127" s="20"/>
      <c r="Y127" s="20"/>
      <c r="Z127" s="20"/>
      <c r="AA127" s="20"/>
    </row>
    <row r="128" spans="1:27" ht="12.75">
      <c r="A128" s="20"/>
      <c r="B128" s="20"/>
      <c r="C128" s="18"/>
      <c r="D128" s="20"/>
      <c r="E128" s="20"/>
      <c r="F128" s="20"/>
      <c r="G128" s="20"/>
      <c r="H128" s="18"/>
      <c r="I128" s="20"/>
      <c r="J128" s="20"/>
      <c r="K128" s="20"/>
      <c r="L128" s="20"/>
      <c r="M128" s="20"/>
      <c r="N128" s="20"/>
      <c r="O128" s="20"/>
      <c r="P128" s="20"/>
      <c r="Q128" s="20"/>
      <c r="R128" s="20"/>
      <c r="S128" s="20"/>
      <c r="T128" s="20"/>
      <c r="U128" s="20"/>
      <c r="V128" s="20"/>
      <c r="W128" s="20"/>
      <c r="X128" s="20"/>
      <c r="Y128" s="20"/>
      <c r="Z128" s="20"/>
      <c r="AA128" s="20"/>
    </row>
    <row r="129" spans="1:27" ht="12.75">
      <c r="A129" s="20"/>
      <c r="B129" s="20"/>
      <c r="C129" s="18"/>
      <c r="D129" s="20"/>
      <c r="E129" s="20"/>
      <c r="F129" s="20"/>
      <c r="G129" s="20"/>
      <c r="H129" s="18"/>
      <c r="I129" s="20"/>
      <c r="J129" s="20"/>
      <c r="K129" s="20"/>
      <c r="L129" s="20"/>
      <c r="M129" s="20"/>
      <c r="N129" s="20"/>
      <c r="O129" s="20"/>
      <c r="P129" s="20"/>
      <c r="Q129" s="20"/>
      <c r="R129" s="20"/>
      <c r="S129" s="20"/>
      <c r="T129" s="20"/>
      <c r="U129" s="20"/>
      <c r="V129" s="20"/>
      <c r="W129" s="20"/>
      <c r="X129" s="20"/>
      <c r="Y129" s="20"/>
      <c r="Z129" s="20"/>
      <c r="AA129" s="20"/>
    </row>
    <row r="130" spans="1:27" ht="12.75">
      <c r="A130" s="20"/>
      <c r="B130" s="20"/>
      <c r="C130" s="18"/>
      <c r="D130" s="20"/>
      <c r="E130" s="20"/>
      <c r="F130" s="20"/>
      <c r="G130" s="20"/>
      <c r="H130" s="18"/>
      <c r="I130" s="20"/>
      <c r="J130" s="20"/>
      <c r="K130" s="20"/>
      <c r="L130" s="20"/>
      <c r="M130" s="20"/>
      <c r="N130" s="20"/>
      <c r="O130" s="20"/>
      <c r="P130" s="20"/>
      <c r="Q130" s="20"/>
      <c r="R130" s="20"/>
      <c r="S130" s="20"/>
      <c r="T130" s="20"/>
      <c r="U130" s="20"/>
      <c r="V130" s="20"/>
      <c r="W130" s="20"/>
      <c r="X130" s="20"/>
      <c r="Y130" s="20"/>
      <c r="Z130" s="20"/>
      <c r="AA130" s="20"/>
    </row>
    <row r="131" spans="1:27" ht="12.75">
      <c r="A131" s="20"/>
      <c r="B131" s="20"/>
      <c r="C131" s="18"/>
      <c r="D131" s="20"/>
      <c r="E131" s="20"/>
      <c r="F131" s="20"/>
      <c r="G131" s="20"/>
      <c r="H131" s="18"/>
      <c r="I131" s="20"/>
      <c r="J131" s="20"/>
      <c r="K131" s="20"/>
      <c r="L131" s="20"/>
      <c r="M131" s="20"/>
      <c r="N131" s="20"/>
      <c r="O131" s="20"/>
      <c r="P131" s="20"/>
      <c r="Q131" s="20"/>
      <c r="R131" s="20"/>
      <c r="S131" s="20"/>
      <c r="T131" s="20"/>
      <c r="U131" s="20"/>
      <c r="V131" s="20"/>
      <c r="W131" s="20"/>
      <c r="X131" s="20"/>
      <c r="Y131" s="20"/>
      <c r="Z131" s="20"/>
      <c r="AA131" s="20"/>
    </row>
    <row r="132" spans="1:27" ht="12.75">
      <c r="A132" s="20"/>
      <c r="B132" s="20"/>
      <c r="C132" s="18"/>
      <c r="D132" s="20"/>
      <c r="E132" s="20"/>
      <c r="F132" s="20"/>
      <c r="G132" s="20"/>
      <c r="H132" s="18"/>
      <c r="I132" s="20"/>
      <c r="J132" s="20"/>
      <c r="K132" s="20"/>
      <c r="L132" s="20"/>
      <c r="M132" s="20"/>
      <c r="N132" s="20"/>
      <c r="O132" s="20"/>
      <c r="P132" s="20"/>
      <c r="Q132" s="20"/>
      <c r="R132" s="20"/>
      <c r="S132" s="20"/>
      <c r="T132" s="20"/>
      <c r="U132" s="20"/>
      <c r="V132" s="20"/>
      <c r="W132" s="20"/>
      <c r="X132" s="20"/>
      <c r="Y132" s="20"/>
      <c r="Z132" s="20"/>
      <c r="AA132" s="20"/>
    </row>
    <row r="133" spans="1:27" ht="12.75">
      <c r="A133" s="20"/>
      <c r="B133" s="20"/>
      <c r="C133" s="18"/>
      <c r="D133" s="20"/>
      <c r="E133" s="20"/>
      <c r="F133" s="20"/>
      <c r="G133" s="20"/>
      <c r="H133" s="18"/>
      <c r="I133" s="20"/>
      <c r="J133" s="20"/>
      <c r="K133" s="20"/>
      <c r="L133" s="20"/>
      <c r="M133" s="20"/>
      <c r="N133" s="20"/>
      <c r="O133" s="20"/>
      <c r="P133" s="20"/>
      <c r="Q133" s="20"/>
      <c r="R133" s="20"/>
      <c r="S133" s="20"/>
      <c r="T133" s="20"/>
      <c r="U133" s="20"/>
      <c r="V133" s="20"/>
      <c r="W133" s="20"/>
      <c r="X133" s="20"/>
      <c r="Y133" s="20"/>
      <c r="Z133" s="20"/>
      <c r="AA133" s="20"/>
    </row>
    <row r="134" spans="1:27" ht="12.75">
      <c r="A134" s="20"/>
      <c r="B134" s="20"/>
      <c r="C134" s="18"/>
      <c r="D134" s="20"/>
      <c r="E134" s="20"/>
      <c r="F134" s="20"/>
      <c r="G134" s="20"/>
      <c r="H134" s="18"/>
      <c r="I134" s="20"/>
      <c r="J134" s="20"/>
      <c r="K134" s="20"/>
      <c r="L134" s="20"/>
      <c r="M134" s="20"/>
      <c r="N134" s="20"/>
      <c r="O134" s="20"/>
      <c r="P134" s="20"/>
      <c r="Q134" s="20"/>
      <c r="R134" s="20"/>
      <c r="S134" s="20"/>
      <c r="T134" s="20"/>
      <c r="U134" s="20"/>
      <c r="V134" s="20"/>
      <c r="W134" s="20"/>
      <c r="X134" s="20"/>
      <c r="Y134" s="20"/>
      <c r="Z134" s="20"/>
      <c r="AA134" s="20"/>
    </row>
    <row r="135" spans="1:27" ht="12.75">
      <c r="A135" s="20"/>
      <c r="B135" s="20"/>
      <c r="C135" s="18"/>
      <c r="D135" s="20"/>
      <c r="E135" s="20"/>
      <c r="F135" s="20"/>
      <c r="G135" s="20"/>
      <c r="H135" s="18"/>
      <c r="I135" s="20"/>
      <c r="J135" s="20"/>
      <c r="K135" s="20"/>
      <c r="L135" s="20"/>
      <c r="M135" s="20"/>
      <c r="N135" s="20"/>
      <c r="O135" s="20"/>
      <c r="P135" s="20"/>
      <c r="Q135" s="20"/>
      <c r="R135" s="20"/>
      <c r="S135" s="20"/>
      <c r="T135" s="20"/>
      <c r="U135" s="20"/>
      <c r="V135" s="20"/>
      <c r="W135" s="20"/>
      <c r="X135" s="20"/>
      <c r="Y135" s="20"/>
      <c r="Z135" s="20"/>
      <c r="AA135" s="20"/>
    </row>
    <row r="136" spans="1:27" ht="12.75">
      <c r="A136" s="20"/>
      <c r="B136" s="20"/>
      <c r="C136" s="18"/>
      <c r="D136" s="20"/>
      <c r="E136" s="20"/>
      <c r="F136" s="20"/>
      <c r="G136" s="20"/>
      <c r="H136" s="18"/>
      <c r="I136" s="20"/>
      <c r="J136" s="20"/>
      <c r="K136" s="20"/>
      <c r="L136" s="20"/>
      <c r="M136" s="20"/>
      <c r="N136" s="20"/>
      <c r="O136" s="20"/>
      <c r="P136" s="20"/>
      <c r="Q136" s="20"/>
      <c r="R136" s="20"/>
      <c r="S136" s="20"/>
      <c r="T136" s="20"/>
      <c r="U136" s="20"/>
      <c r="V136" s="20"/>
      <c r="W136" s="20"/>
      <c r="X136" s="20"/>
      <c r="Y136" s="20"/>
      <c r="Z136" s="20"/>
      <c r="AA136" s="20"/>
    </row>
    <row r="137" spans="1:27" ht="12.75">
      <c r="A137" s="20"/>
      <c r="B137" s="20"/>
      <c r="C137" s="18"/>
      <c r="D137" s="20"/>
      <c r="E137" s="20"/>
      <c r="F137" s="20"/>
      <c r="G137" s="20"/>
      <c r="H137" s="18"/>
      <c r="I137" s="20"/>
      <c r="J137" s="20"/>
      <c r="K137" s="20"/>
      <c r="L137" s="20"/>
      <c r="M137" s="20"/>
      <c r="N137" s="20"/>
      <c r="O137" s="20"/>
      <c r="P137" s="20"/>
      <c r="Q137" s="20"/>
      <c r="R137" s="20"/>
      <c r="S137" s="20"/>
      <c r="T137" s="20"/>
      <c r="U137" s="20"/>
      <c r="V137" s="20"/>
      <c r="W137" s="20"/>
      <c r="X137" s="20"/>
      <c r="Y137" s="20"/>
      <c r="Z137" s="20"/>
      <c r="AA137" s="20"/>
    </row>
    <row r="138" spans="1:27" ht="12.75">
      <c r="A138" s="20"/>
      <c r="B138" s="20"/>
      <c r="C138" s="18"/>
      <c r="D138" s="20"/>
      <c r="E138" s="20"/>
      <c r="F138" s="20"/>
      <c r="G138" s="20"/>
      <c r="H138" s="18"/>
      <c r="I138" s="20"/>
      <c r="J138" s="20"/>
      <c r="K138" s="20"/>
      <c r="L138" s="20"/>
      <c r="M138" s="20"/>
      <c r="N138" s="20"/>
      <c r="O138" s="20"/>
      <c r="P138" s="20"/>
      <c r="Q138" s="20"/>
      <c r="R138" s="20"/>
      <c r="S138" s="20"/>
      <c r="T138" s="20"/>
      <c r="U138" s="20"/>
      <c r="V138" s="20"/>
      <c r="W138" s="20"/>
      <c r="X138" s="20"/>
      <c r="Y138" s="20"/>
      <c r="Z138" s="20"/>
      <c r="AA138" s="20"/>
    </row>
    <row r="139" spans="1:27" ht="12.75">
      <c r="A139" s="20"/>
      <c r="B139" s="20"/>
      <c r="C139" s="18"/>
      <c r="D139" s="20"/>
      <c r="E139" s="20"/>
      <c r="F139" s="20"/>
      <c r="G139" s="20"/>
      <c r="H139" s="18"/>
      <c r="I139" s="20"/>
      <c r="J139" s="20"/>
      <c r="K139" s="20"/>
      <c r="L139" s="20"/>
      <c r="M139" s="20"/>
      <c r="N139" s="20"/>
      <c r="O139" s="20"/>
      <c r="P139" s="20"/>
      <c r="Q139" s="20"/>
      <c r="R139" s="20"/>
      <c r="S139" s="20"/>
      <c r="T139" s="20"/>
      <c r="U139" s="20"/>
      <c r="V139" s="20"/>
      <c r="W139" s="20"/>
      <c r="X139" s="20"/>
      <c r="Y139" s="20"/>
      <c r="Z139" s="20"/>
      <c r="AA139" s="20"/>
    </row>
    <row r="140" spans="1:27" ht="12.75">
      <c r="A140" s="20"/>
      <c r="B140" s="20"/>
      <c r="C140" s="18"/>
      <c r="D140" s="20"/>
      <c r="E140" s="20"/>
      <c r="F140" s="20"/>
      <c r="G140" s="20"/>
      <c r="H140" s="18"/>
      <c r="I140" s="20"/>
      <c r="J140" s="20"/>
      <c r="K140" s="20"/>
      <c r="L140" s="20"/>
      <c r="M140" s="20"/>
      <c r="N140" s="20"/>
      <c r="O140" s="20"/>
      <c r="P140" s="20"/>
      <c r="Q140" s="20"/>
      <c r="R140" s="20"/>
      <c r="S140" s="20"/>
      <c r="T140" s="20"/>
      <c r="U140" s="20"/>
      <c r="V140" s="20"/>
      <c r="W140" s="20"/>
      <c r="X140" s="20"/>
      <c r="Y140" s="20"/>
      <c r="Z140" s="20"/>
      <c r="AA140" s="20"/>
    </row>
    <row r="141" spans="1:27" ht="12.75">
      <c r="A141" s="20"/>
      <c r="B141" s="20"/>
      <c r="C141" s="18"/>
      <c r="D141" s="20"/>
      <c r="E141" s="20"/>
      <c r="F141" s="20"/>
      <c r="G141" s="20"/>
      <c r="H141" s="18"/>
      <c r="I141" s="20"/>
      <c r="J141" s="20"/>
      <c r="K141" s="20"/>
      <c r="L141" s="20"/>
      <c r="M141" s="20"/>
      <c r="N141" s="20"/>
      <c r="O141" s="20"/>
      <c r="P141" s="20"/>
      <c r="Q141" s="20"/>
      <c r="R141" s="20"/>
      <c r="S141" s="20"/>
      <c r="T141" s="20"/>
      <c r="U141" s="20"/>
      <c r="V141" s="20"/>
      <c r="W141" s="20"/>
      <c r="X141" s="20"/>
      <c r="Y141" s="20"/>
      <c r="Z141" s="20"/>
      <c r="AA141" s="20"/>
    </row>
    <row r="142" spans="1:27" ht="12.75">
      <c r="A142" s="20"/>
      <c r="B142" s="20"/>
      <c r="C142" s="18"/>
      <c r="D142" s="20"/>
      <c r="E142" s="20"/>
      <c r="F142" s="20"/>
      <c r="G142" s="20"/>
      <c r="H142" s="18"/>
      <c r="I142" s="20"/>
      <c r="J142" s="20"/>
      <c r="K142" s="20"/>
      <c r="L142" s="20"/>
      <c r="M142" s="20"/>
      <c r="N142" s="20"/>
      <c r="O142" s="20"/>
      <c r="P142" s="20"/>
      <c r="Q142" s="20"/>
      <c r="R142" s="20"/>
      <c r="S142" s="20"/>
      <c r="T142" s="20"/>
      <c r="U142" s="20"/>
      <c r="V142" s="20"/>
      <c r="W142" s="20"/>
      <c r="X142" s="20"/>
      <c r="Y142" s="20"/>
      <c r="Z142" s="20"/>
      <c r="AA142" s="20"/>
    </row>
    <row r="143" spans="1:27" ht="12.75">
      <c r="A143" s="20"/>
      <c r="B143" s="20"/>
      <c r="C143" s="18"/>
      <c r="D143" s="20"/>
      <c r="E143" s="20"/>
      <c r="F143" s="20"/>
      <c r="G143" s="20"/>
      <c r="H143" s="18"/>
      <c r="I143" s="20"/>
      <c r="J143" s="20"/>
      <c r="K143" s="20"/>
      <c r="L143" s="20"/>
      <c r="M143" s="20"/>
      <c r="N143" s="20"/>
      <c r="O143" s="20"/>
      <c r="P143" s="20"/>
      <c r="Q143" s="20"/>
      <c r="R143" s="20"/>
      <c r="S143" s="20"/>
      <c r="T143" s="20"/>
      <c r="U143" s="20"/>
      <c r="V143" s="20"/>
      <c r="W143" s="20"/>
      <c r="X143" s="20"/>
      <c r="Y143" s="20"/>
      <c r="Z143" s="20"/>
      <c r="AA143" s="20"/>
    </row>
    <row r="144" spans="1:27" ht="12.75">
      <c r="A144" s="20"/>
      <c r="B144" s="20"/>
      <c r="C144" s="18"/>
      <c r="D144" s="20"/>
      <c r="E144" s="20"/>
      <c r="F144" s="20"/>
      <c r="G144" s="20"/>
      <c r="H144" s="18"/>
      <c r="I144" s="20"/>
      <c r="J144" s="20"/>
      <c r="K144" s="20"/>
      <c r="L144" s="20"/>
      <c r="M144" s="20"/>
      <c r="N144" s="20"/>
      <c r="O144" s="20"/>
      <c r="P144" s="20"/>
      <c r="Q144" s="20"/>
      <c r="R144" s="20"/>
      <c r="S144" s="20"/>
      <c r="T144" s="20"/>
      <c r="U144" s="20"/>
      <c r="V144" s="20"/>
      <c r="W144" s="20"/>
      <c r="X144" s="20"/>
      <c r="Y144" s="20"/>
      <c r="Z144" s="20"/>
      <c r="AA144" s="20"/>
    </row>
    <row r="145" spans="1:27" ht="12.75">
      <c r="A145" s="20"/>
      <c r="B145" s="20"/>
      <c r="C145" s="18"/>
      <c r="D145" s="20"/>
      <c r="E145" s="20"/>
      <c r="F145" s="20"/>
      <c r="G145" s="20"/>
      <c r="H145" s="18"/>
      <c r="I145" s="20"/>
      <c r="J145" s="20"/>
      <c r="K145" s="20"/>
      <c r="L145" s="20"/>
      <c r="M145" s="20"/>
      <c r="N145" s="20"/>
      <c r="O145" s="20"/>
      <c r="P145" s="20"/>
      <c r="Q145" s="20"/>
      <c r="R145" s="20"/>
      <c r="S145" s="20"/>
      <c r="T145" s="20"/>
      <c r="U145" s="20"/>
      <c r="V145" s="20"/>
      <c r="W145" s="20"/>
      <c r="X145" s="20"/>
      <c r="Y145" s="20"/>
      <c r="Z145" s="20"/>
      <c r="AA145" s="20"/>
    </row>
    <row r="146" spans="1:27" ht="12.75">
      <c r="A146" s="20"/>
      <c r="B146" s="20"/>
      <c r="C146" s="18"/>
      <c r="D146" s="20"/>
      <c r="E146" s="20"/>
      <c r="F146" s="20"/>
      <c r="G146" s="20"/>
      <c r="H146" s="18"/>
      <c r="I146" s="20"/>
      <c r="J146" s="20"/>
      <c r="K146" s="20"/>
      <c r="L146" s="20"/>
      <c r="M146" s="20"/>
      <c r="N146" s="20"/>
      <c r="O146" s="20"/>
      <c r="P146" s="20"/>
      <c r="Q146" s="20"/>
      <c r="R146" s="20"/>
      <c r="S146" s="20"/>
      <c r="T146" s="20"/>
      <c r="U146" s="20"/>
      <c r="V146" s="20"/>
      <c r="W146" s="20"/>
      <c r="X146" s="20"/>
      <c r="Y146" s="20"/>
      <c r="Z146" s="20"/>
      <c r="AA146" s="20"/>
    </row>
    <row r="147" spans="1:27" ht="12.75">
      <c r="A147" s="20"/>
      <c r="B147" s="20"/>
      <c r="C147" s="18"/>
      <c r="D147" s="20"/>
      <c r="E147" s="20"/>
      <c r="F147" s="20"/>
      <c r="G147" s="20"/>
      <c r="H147" s="18"/>
      <c r="I147" s="20"/>
      <c r="J147" s="20"/>
      <c r="K147" s="20"/>
      <c r="L147" s="20"/>
      <c r="M147" s="20"/>
      <c r="N147" s="20"/>
      <c r="O147" s="20"/>
      <c r="P147" s="20"/>
      <c r="Q147" s="20"/>
      <c r="R147" s="20"/>
      <c r="S147" s="20"/>
      <c r="T147" s="20"/>
      <c r="U147" s="20"/>
      <c r="V147" s="20"/>
      <c r="W147" s="20"/>
      <c r="X147" s="20"/>
      <c r="Y147" s="20"/>
      <c r="Z147" s="20"/>
      <c r="AA147" s="20"/>
    </row>
    <row r="148" spans="1:27" ht="12.75">
      <c r="A148" s="20"/>
      <c r="B148" s="20"/>
      <c r="C148" s="18"/>
      <c r="D148" s="20"/>
      <c r="E148" s="20"/>
      <c r="F148" s="20"/>
      <c r="G148" s="20"/>
      <c r="H148" s="18"/>
      <c r="I148" s="20"/>
      <c r="J148" s="20"/>
      <c r="K148" s="20"/>
      <c r="L148" s="20"/>
      <c r="M148" s="20"/>
      <c r="N148" s="20"/>
      <c r="O148" s="20"/>
      <c r="P148" s="20"/>
      <c r="Q148" s="20"/>
      <c r="R148" s="20"/>
      <c r="S148" s="20"/>
      <c r="T148" s="20"/>
      <c r="U148" s="20"/>
      <c r="V148" s="20"/>
      <c r="W148" s="20"/>
      <c r="X148" s="20"/>
      <c r="Y148" s="20"/>
      <c r="Z148" s="20"/>
      <c r="AA148" s="20"/>
    </row>
    <row r="149" spans="1:27" ht="12.75">
      <c r="A149" s="20"/>
      <c r="B149" s="20"/>
      <c r="C149" s="18"/>
      <c r="D149" s="20"/>
      <c r="E149" s="20"/>
      <c r="F149" s="20"/>
      <c r="G149" s="20"/>
      <c r="H149" s="18"/>
      <c r="I149" s="20"/>
      <c r="J149" s="20"/>
      <c r="K149" s="20"/>
      <c r="L149" s="20"/>
      <c r="M149" s="20"/>
      <c r="N149" s="20"/>
      <c r="O149" s="20"/>
      <c r="P149" s="20"/>
      <c r="Q149" s="20"/>
      <c r="R149" s="20"/>
      <c r="S149" s="20"/>
      <c r="T149" s="20"/>
      <c r="U149" s="20"/>
      <c r="V149" s="20"/>
      <c r="W149" s="20"/>
      <c r="X149" s="20"/>
      <c r="Y149" s="20"/>
      <c r="Z149" s="20"/>
      <c r="AA149" s="20"/>
    </row>
    <row r="150" spans="1:27" ht="12.75">
      <c r="A150" s="20"/>
      <c r="B150" s="20"/>
      <c r="C150" s="18"/>
      <c r="D150" s="20"/>
      <c r="E150" s="20"/>
      <c r="F150" s="20"/>
      <c r="G150" s="20"/>
      <c r="H150" s="18"/>
      <c r="I150" s="20"/>
      <c r="J150" s="20"/>
      <c r="K150" s="20"/>
      <c r="L150" s="20"/>
      <c r="M150" s="20"/>
      <c r="N150" s="20"/>
      <c r="O150" s="20"/>
      <c r="P150" s="20"/>
      <c r="Q150" s="20"/>
      <c r="R150" s="20"/>
      <c r="S150" s="20"/>
      <c r="T150" s="20"/>
      <c r="U150" s="20"/>
      <c r="V150" s="20"/>
      <c r="W150" s="20"/>
      <c r="X150" s="20"/>
      <c r="Y150" s="20"/>
      <c r="Z150" s="20"/>
      <c r="AA150" s="20"/>
    </row>
    <row r="151" spans="1:27" ht="12.75">
      <c r="A151" s="20"/>
      <c r="B151" s="20"/>
      <c r="C151" s="18"/>
      <c r="D151" s="20"/>
      <c r="E151" s="20"/>
      <c r="F151" s="20"/>
      <c r="G151" s="20"/>
      <c r="H151" s="18"/>
      <c r="I151" s="20"/>
      <c r="J151" s="20"/>
      <c r="K151" s="20"/>
      <c r="L151" s="20"/>
      <c r="M151" s="20"/>
      <c r="N151" s="20"/>
      <c r="O151" s="20"/>
      <c r="P151" s="20"/>
      <c r="Q151" s="20"/>
      <c r="R151" s="20"/>
      <c r="S151" s="20"/>
      <c r="T151" s="20"/>
      <c r="U151" s="20"/>
      <c r="V151" s="20"/>
      <c r="W151" s="20"/>
      <c r="X151" s="20"/>
      <c r="Y151" s="20"/>
      <c r="Z151" s="20"/>
      <c r="AA151" s="20"/>
    </row>
    <row r="152" spans="1:27" ht="12.75">
      <c r="A152" s="20"/>
      <c r="B152" s="20"/>
      <c r="C152" s="18"/>
      <c r="D152" s="20"/>
      <c r="E152" s="20"/>
      <c r="F152" s="20"/>
      <c r="G152" s="20"/>
      <c r="H152" s="18"/>
      <c r="I152" s="20"/>
      <c r="J152" s="20"/>
      <c r="K152" s="20"/>
      <c r="L152" s="20"/>
      <c r="M152" s="20"/>
      <c r="N152" s="20"/>
      <c r="O152" s="20"/>
      <c r="P152" s="20"/>
      <c r="Q152" s="20"/>
      <c r="R152" s="20"/>
      <c r="S152" s="20"/>
      <c r="T152" s="20"/>
      <c r="U152" s="20"/>
      <c r="V152" s="20"/>
      <c r="W152" s="20"/>
      <c r="X152" s="20"/>
      <c r="Y152" s="20"/>
      <c r="Z152" s="20"/>
      <c r="AA152" s="20"/>
    </row>
    <row r="153" spans="1:27" ht="12.75">
      <c r="A153" s="20"/>
      <c r="B153" s="20"/>
      <c r="C153" s="18"/>
      <c r="D153" s="20"/>
      <c r="E153" s="20"/>
      <c r="F153" s="20"/>
      <c r="G153" s="20"/>
      <c r="H153" s="18"/>
      <c r="I153" s="20"/>
      <c r="J153" s="20"/>
      <c r="K153" s="20"/>
      <c r="L153" s="20"/>
      <c r="M153" s="20"/>
      <c r="N153" s="20"/>
      <c r="O153" s="20"/>
      <c r="P153" s="20"/>
      <c r="Q153" s="20"/>
      <c r="R153" s="20"/>
      <c r="S153" s="20"/>
      <c r="T153" s="20"/>
      <c r="U153" s="20"/>
      <c r="V153" s="20"/>
      <c r="W153" s="20"/>
      <c r="X153" s="20"/>
      <c r="Y153" s="20"/>
      <c r="Z153" s="20"/>
      <c r="AA153" s="20"/>
    </row>
    <row r="154" spans="1:27" ht="12.75">
      <c r="A154" s="20"/>
      <c r="B154" s="20"/>
      <c r="C154" s="18"/>
      <c r="D154" s="20"/>
      <c r="E154" s="20"/>
      <c r="F154" s="20"/>
      <c r="G154" s="20"/>
      <c r="H154" s="18"/>
      <c r="I154" s="20"/>
      <c r="J154" s="20"/>
      <c r="K154" s="20"/>
      <c r="L154" s="20"/>
      <c r="M154" s="20"/>
      <c r="N154" s="20"/>
      <c r="O154" s="20"/>
      <c r="P154" s="20"/>
      <c r="Q154" s="20"/>
      <c r="R154" s="20"/>
      <c r="S154" s="20"/>
      <c r="T154" s="20"/>
      <c r="U154" s="20"/>
      <c r="V154" s="20"/>
      <c r="W154" s="20"/>
      <c r="X154" s="20"/>
      <c r="Y154" s="20"/>
      <c r="Z154" s="20"/>
      <c r="AA154" s="20"/>
    </row>
    <row r="155" spans="1:27" ht="12.75">
      <c r="A155" s="20"/>
      <c r="B155" s="20"/>
      <c r="C155" s="18"/>
      <c r="D155" s="20"/>
      <c r="E155" s="20"/>
      <c r="F155" s="20"/>
      <c r="G155" s="20"/>
      <c r="H155" s="18"/>
      <c r="I155" s="20"/>
      <c r="J155" s="20"/>
      <c r="K155" s="20"/>
      <c r="L155" s="20"/>
      <c r="M155" s="20"/>
      <c r="N155" s="20"/>
      <c r="O155" s="20"/>
      <c r="P155" s="20"/>
      <c r="Q155" s="20"/>
      <c r="R155" s="20"/>
      <c r="S155" s="20"/>
      <c r="T155" s="20"/>
      <c r="U155" s="20"/>
      <c r="V155" s="20"/>
      <c r="W155" s="20"/>
      <c r="X155" s="20"/>
      <c r="Y155" s="20"/>
      <c r="Z155" s="20"/>
      <c r="AA155" s="20"/>
    </row>
    <row r="156" spans="1:27" ht="12.75">
      <c r="A156" s="20"/>
      <c r="B156" s="20"/>
      <c r="C156" s="18"/>
      <c r="D156" s="20"/>
      <c r="E156" s="20"/>
      <c r="F156" s="20"/>
      <c r="G156" s="20"/>
      <c r="H156" s="18"/>
      <c r="I156" s="20"/>
      <c r="J156" s="20"/>
      <c r="K156" s="20"/>
      <c r="L156" s="20"/>
      <c r="M156" s="20"/>
      <c r="N156" s="20"/>
      <c r="O156" s="20"/>
      <c r="P156" s="20"/>
      <c r="Q156" s="20"/>
      <c r="R156" s="20"/>
      <c r="S156" s="20"/>
      <c r="T156" s="20"/>
      <c r="U156" s="20"/>
      <c r="V156" s="20"/>
      <c r="W156" s="20"/>
      <c r="X156" s="20"/>
      <c r="Y156" s="20"/>
      <c r="Z156" s="20"/>
      <c r="AA156" s="20"/>
    </row>
    <row r="157" spans="1:27" ht="12.75">
      <c r="A157" s="20"/>
      <c r="B157" s="20"/>
      <c r="C157" s="18"/>
      <c r="D157" s="20"/>
      <c r="E157" s="20"/>
      <c r="F157" s="20"/>
      <c r="G157" s="20"/>
      <c r="H157" s="18"/>
      <c r="I157" s="20"/>
      <c r="J157" s="20"/>
      <c r="K157" s="20"/>
      <c r="L157" s="20"/>
      <c r="M157" s="20"/>
      <c r="N157" s="20"/>
      <c r="O157" s="20"/>
      <c r="P157" s="20"/>
      <c r="Q157" s="20"/>
      <c r="R157" s="20"/>
      <c r="S157" s="20"/>
      <c r="T157" s="20"/>
      <c r="U157" s="20"/>
      <c r="V157" s="20"/>
      <c r="W157" s="20"/>
      <c r="X157" s="20"/>
      <c r="Y157" s="20"/>
      <c r="Z157" s="20"/>
      <c r="AA157" s="20"/>
    </row>
    <row r="158" spans="1:27" ht="12.75">
      <c r="A158" s="20"/>
      <c r="B158" s="20"/>
      <c r="C158" s="18"/>
      <c r="D158" s="20"/>
      <c r="E158" s="20"/>
      <c r="F158" s="20"/>
      <c r="G158" s="20"/>
      <c r="H158" s="18"/>
      <c r="I158" s="20"/>
      <c r="J158" s="20"/>
      <c r="K158" s="20"/>
      <c r="L158" s="20"/>
      <c r="M158" s="20"/>
      <c r="N158" s="20"/>
      <c r="O158" s="20"/>
      <c r="P158" s="20"/>
      <c r="Q158" s="20"/>
      <c r="R158" s="20"/>
      <c r="S158" s="20"/>
      <c r="T158" s="20"/>
      <c r="U158" s="20"/>
      <c r="V158" s="20"/>
      <c r="W158" s="20"/>
      <c r="X158" s="20"/>
      <c r="Y158" s="20"/>
      <c r="Z158" s="20"/>
      <c r="AA158" s="20"/>
    </row>
    <row r="159" spans="1:27" ht="12.75">
      <c r="A159" s="20"/>
      <c r="B159" s="20"/>
      <c r="C159" s="18"/>
      <c r="D159" s="20"/>
      <c r="E159" s="20"/>
      <c r="F159" s="20"/>
      <c r="G159" s="20"/>
      <c r="H159" s="18"/>
      <c r="I159" s="20"/>
      <c r="J159" s="20"/>
      <c r="K159" s="20"/>
      <c r="L159" s="20"/>
      <c r="M159" s="20"/>
      <c r="N159" s="20"/>
      <c r="O159" s="20"/>
      <c r="P159" s="20"/>
      <c r="Q159" s="20"/>
      <c r="R159" s="20"/>
      <c r="S159" s="20"/>
      <c r="T159" s="20"/>
      <c r="U159" s="20"/>
      <c r="V159" s="20"/>
      <c r="W159" s="20"/>
      <c r="X159" s="20"/>
      <c r="Y159" s="20"/>
      <c r="Z159" s="20"/>
      <c r="AA159" s="20"/>
    </row>
    <row r="160" spans="1:27" ht="12.75">
      <c r="A160" s="20"/>
      <c r="B160" s="20"/>
      <c r="C160" s="18"/>
      <c r="D160" s="20"/>
      <c r="E160" s="20"/>
      <c r="F160" s="20"/>
      <c r="G160" s="20"/>
      <c r="H160" s="18"/>
      <c r="I160" s="20"/>
      <c r="J160" s="20"/>
      <c r="K160" s="20"/>
      <c r="L160" s="20"/>
      <c r="M160" s="20"/>
      <c r="N160" s="20"/>
      <c r="O160" s="20"/>
      <c r="P160" s="20"/>
      <c r="Q160" s="20"/>
      <c r="R160" s="20"/>
      <c r="S160" s="20"/>
      <c r="T160" s="20"/>
      <c r="U160" s="20"/>
      <c r="V160" s="20"/>
      <c r="W160" s="20"/>
      <c r="X160" s="20"/>
      <c r="Y160" s="20"/>
      <c r="Z160" s="20"/>
      <c r="AA160" s="20"/>
    </row>
    <row r="161" spans="1:27" ht="12.75">
      <c r="A161" s="20"/>
      <c r="B161" s="20"/>
      <c r="C161" s="18"/>
      <c r="D161" s="20"/>
      <c r="E161" s="20"/>
      <c r="F161" s="20"/>
      <c r="G161" s="20"/>
      <c r="H161" s="18"/>
      <c r="I161" s="20"/>
      <c r="J161" s="20"/>
      <c r="K161" s="20"/>
      <c r="L161" s="20"/>
      <c r="M161" s="20"/>
      <c r="N161" s="20"/>
      <c r="O161" s="20"/>
      <c r="P161" s="20"/>
      <c r="Q161" s="20"/>
      <c r="R161" s="20"/>
      <c r="S161" s="20"/>
      <c r="T161" s="20"/>
      <c r="U161" s="20"/>
      <c r="V161" s="20"/>
      <c r="W161" s="20"/>
      <c r="X161" s="20"/>
      <c r="Y161" s="20"/>
      <c r="Z161" s="20"/>
      <c r="AA161" s="20"/>
    </row>
    <row r="162" spans="1:27" ht="12.75">
      <c r="A162" s="20"/>
      <c r="B162" s="20"/>
      <c r="C162" s="18"/>
      <c r="D162" s="20"/>
      <c r="E162" s="20"/>
      <c r="F162" s="20"/>
      <c r="G162" s="20"/>
      <c r="H162" s="18"/>
      <c r="I162" s="20"/>
      <c r="J162" s="20"/>
      <c r="K162" s="20"/>
      <c r="L162" s="20"/>
      <c r="M162" s="20"/>
      <c r="N162" s="20"/>
      <c r="O162" s="20"/>
      <c r="P162" s="20"/>
      <c r="Q162" s="20"/>
      <c r="R162" s="20"/>
      <c r="S162" s="20"/>
      <c r="T162" s="20"/>
      <c r="U162" s="20"/>
      <c r="V162" s="20"/>
      <c r="W162" s="20"/>
      <c r="X162" s="20"/>
      <c r="Y162" s="20"/>
      <c r="Z162" s="20"/>
      <c r="AA162" s="20"/>
    </row>
    <row r="163" spans="1:27" ht="12.75">
      <c r="A163" s="20"/>
      <c r="B163" s="20"/>
      <c r="C163" s="18"/>
      <c r="D163" s="20"/>
      <c r="E163" s="20"/>
      <c r="F163" s="20"/>
      <c r="G163" s="20"/>
      <c r="H163" s="18"/>
      <c r="I163" s="20"/>
      <c r="J163" s="20"/>
      <c r="K163" s="20"/>
      <c r="L163" s="20"/>
      <c r="M163" s="20"/>
      <c r="N163" s="20"/>
      <c r="O163" s="20"/>
      <c r="P163" s="20"/>
      <c r="Q163" s="20"/>
      <c r="R163" s="20"/>
      <c r="S163" s="20"/>
      <c r="T163" s="20"/>
      <c r="U163" s="20"/>
      <c r="V163" s="20"/>
      <c r="W163" s="20"/>
      <c r="X163" s="20"/>
      <c r="Y163" s="20"/>
      <c r="Z163" s="20"/>
      <c r="AA163" s="20"/>
    </row>
    <row r="164" spans="1:27" ht="12.75">
      <c r="A164" s="20"/>
      <c r="B164" s="20"/>
      <c r="C164" s="18"/>
      <c r="D164" s="20"/>
      <c r="E164" s="20"/>
      <c r="F164" s="20"/>
      <c r="G164" s="20"/>
      <c r="H164" s="18"/>
      <c r="I164" s="20"/>
      <c r="J164" s="20"/>
      <c r="K164" s="20"/>
      <c r="L164" s="20"/>
      <c r="M164" s="20"/>
      <c r="N164" s="20"/>
      <c r="O164" s="20"/>
      <c r="P164" s="20"/>
      <c r="Q164" s="20"/>
      <c r="R164" s="20"/>
      <c r="S164" s="20"/>
      <c r="T164" s="20"/>
      <c r="U164" s="20"/>
      <c r="V164" s="20"/>
      <c r="W164" s="20"/>
      <c r="X164" s="20"/>
      <c r="Y164" s="20"/>
      <c r="Z164" s="20"/>
      <c r="AA164" s="20"/>
    </row>
    <row r="165" spans="1:27" ht="12.75">
      <c r="A165" s="20"/>
      <c r="B165" s="20"/>
      <c r="C165" s="18"/>
      <c r="D165" s="20"/>
      <c r="E165" s="20"/>
      <c r="F165" s="20"/>
      <c r="G165" s="20"/>
      <c r="H165" s="18"/>
      <c r="I165" s="20"/>
      <c r="J165" s="20"/>
      <c r="K165" s="20"/>
      <c r="L165" s="20"/>
      <c r="M165" s="20"/>
      <c r="N165" s="20"/>
      <c r="O165" s="20"/>
      <c r="P165" s="20"/>
      <c r="Q165" s="20"/>
      <c r="R165" s="20"/>
      <c r="S165" s="20"/>
      <c r="T165" s="20"/>
      <c r="U165" s="20"/>
      <c r="V165" s="20"/>
      <c r="W165" s="20"/>
      <c r="X165" s="20"/>
      <c r="Y165" s="20"/>
      <c r="Z165" s="20"/>
      <c r="AA165" s="20"/>
    </row>
    <row r="166" spans="1:27" ht="12.75">
      <c r="A166" s="20"/>
      <c r="B166" s="20"/>
      <c r="C166" s="18"/>
      <c r="D166" s="20"/>
      <c r="E166" s="20"/>
      <c r="F166" s="20"/>
      <c r="G166" s="20"/>
      <c r="H166" s="18"/>
      <c r="I166" s="20"/>
      <c r="J166" s="20"/>
      <c r="K166" s="20"/>
      <c r="L166" s="20"/>
      <c r="M166" s="20"/>
      <c r="N166" s="20"/>
      <c r="O166" s="20"/>
      <c r="P166" s="20"/>
      <c r="Q166" s="20"/>
      <c r="R166" s="20"/>
      <c r="S166" s="20"/>
      <c r="T166" s="20"/>
      <c r="U166" s="20"/>
      <c r="V166" s="20"/>
      <c r="W166" s="20"/>
      <c r="X166" s="20"/>
      <c r="Y166" s="20"/>
      <c r="Z166" s="20"/>
      <c r="AA166" s="20"/>
    </row>
    <row r="167" spans="1:27" ht="12.75">
      <c r="A167" s="20"/>
      <c r="B167" s="20"/>
      <c r="C167" s="18"/>
      <c r="D167" s="20"/>
      <c r="E167" s="20"/>
      <c r="F167" s="20"/>
      <c r="G167" s="20"/>
      <c r="H167" s="18"/>
      <c r="I167" s="20"/>
      <c r="J167" s="20"/>
      <c r="K167" s="20"/>
      <c r="L167" s="20"/>
      <c r="M167" s="20"/>
      <c r="N167" s="20"/>
      <c r="O167" s="20"/>
      <c r="P167" s="20"/>
      <c r="Q167" s="20"/>
      <c r="R167" s="20"/>
      <c r="S167" s="20"/>
      <c r="T167" s="20"/>
      <c r="U167" s="20"/>
      <c r="V167" s="20"/>
      <c r="W167" s="20"/>
      <c r="X167" s="20"/>
      <c r="Y167" s="20"/>
      <c r="Z167" s="20"/>
      <c r="AA167" s="20"/>
    </row>
    <row r="168" spans="1:27" ht="12.75">
      <c r="A168" s="20"/>
      <c r="B168" s="20"/>
      <c r="C168" s="18"/>
      <c r="D168" s="20"/>
      <c r="E168" s="20"/>
      <c r="F168" s="20"/>
      <c r="G168" s="20"/>
      <c r="H168" s="18"/>
      <c r="I168" s="20"/>
      <c r="J168" s="20"/>
      <c r="K168" s="20"/>
      <c r="L168" s="20"/>
      <c r="M168" s="20"/>
      <c r="N168" s="20"/>
      <c r="O168" s="20"/>
      <c r="P168" s="20"/>
      <c r="Q168" s="20"/>
      <c r="R168" s="20"/>
      <c r="S168" s="20"/>
      <c r="T168" s="20"/>
      <c r="U168" s="20"/>
      <c r="V168" s="20"/>
      <c r="W168" s="20"/>
      <c r="X168" s="20"/>
      <c r="Y168" s="20"/>
      <c r="Z168" s="20"/>
      <c r="AA168" s="20"/>
    </row>
    <row r="169" spans="1:27" ht="12.75">
      <c r="A169" s="20"/>
      <c r="B169" s="20"/>
      <c r="C169" s="18"/>
      <c r="D169" s="20"/>
      <c r="E169" s="20"/>
      <c r="F169" s="20"/>
      <c r="G169" s="20"/>
      <c r="H169" s="18"/>
      <c r="I169" s="20"/>
      <c r="J169" s="20"/>
      <c r="K169" s="20"/>
      <c r="L169" s="20"/>
      <c r="M169" s="20"/>
      <c r="N169" s="20"/>
      <c r="O169" s="20"/>
      <c r="P169" s="20"/>
      <c r="Q169" s="20"/>
      <c r="R169" s="20"/>
      <c r="S169" s="20"/>
      <c r="T169" s="20"/>
      <c r="U169" s="20"/>
      <c r="V169" s="20"/>
      <c r="W169" s="20"/>
      <c r="X169" s="20"/>
      <c r="Y169" s="20"/>
      <c r="Z169" s="20"/>
      <c r="AA169" s="20"/>
    </row>
    <row r="170" spans="1:27" ht="12.75">
      <c r="A170" s="20"/>
      <c r="B170" s="20"/>
      <c r="C170" s="18"/>
      <c r="D170" s="20"/>
      <c r="E170" s="20"/>
      <c r="F170" s="20"/>
      <c r="G170" s="20"/>
      <c r="H170" s="18"/>
      <c r="I170" s="20"/>
      <c r="J170" s="20"/>
      <c r="K170" s="20"/>
      <c r="L170" s="20"/>
      <c r="M170" s="20"/>
      <c r="N170" s="20"/>
      <c r="O170" s="20"/>
      <c r="P170" s="20"/>
      <c r="Q170" s="20"/>
      <c r="R170" s="20"/>
      <c r="S170" s="20"/>
      <c r="T170" s="20"/>
      <c r="U170" s="20"/>
      <c r="V170" s="20"/>
      <c r="W170" s="20"/>
      <c r="X170" s="20"/>
      <c r="Y170" s="20"/>
      <c r="Z170" s="20"/>
      <c r="AA170" s="20"/>
    </row>
    <row r="171" spans="1:27" ht="12.75">
      <c r="A171" s="20"/>
      <c r="B171" s="20"/>
      <c r="C171" s="18"/>
      <c r="D171" s="20"/>
      <c r="E171" s="20"/>
      <c r="F171" s="20"/>
      <c r="G171" s="20"/>
      <c r="H171" s="18"/>
      <c r="I171" s="20"/>
      <c r="J171" s="20"/>
      <c r="K171" s="20"/>
      <c r="L171" s="20"/>
      <c r="M171" s="20"/>
      <c r="N171" s="20"/>
      <c r="O171" s="20"/>
      <c r="P171" s="20"/>
      <c r="Q171" s="20"/>
      <c r="R171" s="20"/>
      <c r="S171" s="20"/>
      <c r="T171" s="20"/>
      <c r="U171" s="20"/>
      <c r="V171" s="20"/>
      <c r="W171" s="20"/>
      <c r="X171" s="20"/>
      <c r="Y171" s="20"/>
      <c r="Z171" s="20"/>
      <c r="AA171" s="20"/>
    </row>
    <row r="172" spans="1:27" ht="12.75">
      <c r="A172" s="20"/>
      <c r="B172" s="20"/>
      <c r="C172" s="18"/>
      <c r="D172" s="20"/>
      <c r="E172" s="20"/>
      <c r="F172" s="20"/>
      <c r="G172" s="20"/>
      <c r="H172" s="18"/>
      <c r="I172" s="20"/>
      <c r="J172" s="20"/>
      <c r="K172" s="20"/>
      <c r="L172" s="20"/>
      <c r="M172" s="20"/>
      <c r="N172" s="20"/>
      <c r="O172" s="20"/>
      <c r="P172" s="20"/>
      <c r="Q172" s="20"/>
      <c r="R172" s="20"/>
      <c r="S172" s="20"/>
      <c r="T172" s="20"/>
      <c r="U172" s="20"/>
      <c r="V172" s="20"/>
      <c r="W172" s="20"/>
      <c r="X172" s="20"/>
      <c r="Y172" s="20"/>
      <c r="Z172" s="20"/>
      <c r="AA172" s="20"/>
    </row>
    <row r="173" spans="1:27" ht="12.75">
      <c r="A173" s="20"/>
      <c r="B173" s="20"/>
      <c r="C173" s="18"/>
      <c r="D173" s="20"/>
      <c r="E173" s="20"/>
      <c r="F173" s="20"/>
      <c r="G173" s="20"/>
      <c r="H173" s="18"/>
      <c r="I173" s="20"/>
      <c r="J173" s="20"/>
      <c r="K173" s="20"/>
      <c r="L173" s="20"/>
      <c r="M173" s="20"/>
      <c r="N173" s="20"/>
      <c r="O173" s="20"/>
      <c r="P173" s="20"/>
      <c r="Q173" s="20"/>
      <c r="R173" s="20"/>
      <c r="S173" s="20"/>
      <c r="T173" s="20"/>
      <c r="U173" s="20"/>
      <c r="V173" s="20"/>
      <c r="W173" s="20"/>
      <c r="X173" s="20"/>
      <c r="Y173" s="20"/>
      <c r="Z173" s="20"/>
      <c r="AA173" s="20"/>
    </row>
    <row r="174" spans="1:27" ht="12.75">
      <c r="A174" s="20"/>
      <c r="B174" s="20"/>
      <c r="C174" s="18"/>
      <c r="D174" s="20"/>
      <c r="E174" s="20"/>
      <c r="F174" s="20"/>
      <c r="G174" s="20"/>
      <c r="H174" s="18"/>
      <c r="I174" s="20"/>
      <c r="J174" s="20"/>
      <c r="K174" s="20"/>
      <c r="L174" s="20"/>
      <c r="M174" s="20"/>
      <c r="N174" s="20"/>
      <c r="O174" s="20"/>
      <c r="P174" s="20"/>
      <c r="Q174" s="20"/>
      <c r="R174" s="20"/>
      <c r="S174" s="20"/>
      <c r="T174" s="20"/>
      <c r="U174" s="20"/>
      <c r="V174" s="20"/>
      <c r="W174" s="20"/>
      <c r="X174" s="20"/>
      <c r="Y174" s="20"/>
      <c r="Z174" s="20"/>
      <c r="AA174" s="20"/>
    </row>
    <row r="175" spans="1:27" ht="12.75">
      <c r="A175" s="20"/>
      <c r="B175" s="20"/>
      <c r="C175" s="18"/>
      <c r="D175" s="20"/>
      <c r="E175" s="20"/>
      <c r="F175" s="20"/>
      <c r="G175" s="20"/>
      <c r="H175" s="18"/>
      <c r="I175" s="20"/>
      <c r="J175" s="20"/>
      <c r="K175" s="20"/>
      <c r="L175" s="20"/>
      <c r="M175" s="20"/>
      <c r="N175" s="20"/>
      <c r="O175" s="20"/>
      <c r="P175" s="20"/>
      <c r="Q175" s="20"/>
      <c r="R175" s="20"/>
      <c r="S175" s="20"/>
      <c r="T175" s="20"/>
      <c r="U175" s="20"/>
      <c r="V175" s="20"/>
      <c r="W175" s="20"/>
      <c r="X175" s="20"/>
      <c r="Y175" s="20"/>
      <c r="Z175" s="20"/>
      <c r="AA175" s="20"/>
    </row>
    <row r="176" spans="1:27" ht="12.75">
      <c r="A176" s="20"/>
      <c r="B176" s="20"/>
      <c r="C176" s="18"/>
      <c r="D176" s="20"/>
      <c r="E176" s="20"/>
      <c r="F176" s="20"/>
      <c r="G176" s="20"/>
      <c r="H176" s="18"/>
      <c r="I176" s="20"/>
      <c r="J176" s="20"/>
      <c r="K176" s="20"/>
      <c r="L176" s="20"/>
      <c r="M176" s="20"/>
      <c r="N176" s="20"/>
      <c r="O176" s="20"/>
      <c r="P176" s="20"/>
      <c r="Q176" s="20"/>
      <c r="R176" s="20"/>
      <c r="S176" s="20"/>
      <c r="T176" s="20"/>
      <c r="U176" s="20"/>
      <c r="V176" s="20"/>
      <c r="W176" s="20"/>
      <c r="X176" s="20"/>
      <c r="Y176" s="20"/>
      <c r="Z176" s="20"/>
      <c r="AA176" s="20"/>
    </row>
    <row r="177" spans="1:27" ht="12.75">
      <c r="A177" s="20"/>
      <c r="B177" s="20"/>
      <c r="C177" s="18"/>
      <c r="D177" s="20"/>
      <c r="E177" s="20"/>
      <c r="F177" s="20"/>
      <c r="G177" s="20"/>
      <c r="H177" s="18"/>
      <c r="I177" s="20"/>
      <c r="J177" s="20"/>
      <c r="K177" s="20"/>
      <c r="L177" s="20"/>
      <c r="M177" s="20"/>
      <c r="N177" s="20"/>
      <c r="O177" s="20"/>
      <c r="P177" s="20"/>
      <c r="Q177" s="20"/>
      <c r="R177" s="20"/>
      <c r="S177" s="20"/>
      <c r="T177" s="20"/>
      <c r="U177" s="20"/>
      <c r="V177" s="20"/>
      <c r="W177" s="20"/>
      <c r="X177" s="20"/>
      <c r="Y177" s="20"/>
      <c r="Z177" s="20"/>
      <c r="AA177" s="20"/>
    </row>
    <row r="178" spans="1:27" ht="12.75">
      <c r="A178" s="20"/>
      <c r="B178" s="20"/>
      <c r="C178" s="18"/>
      <c r="D178" s="20"/>
      <c r="E178" s="20"/>
      <c r="F178" s="20"/>
      <c r="G178" s="20"/>
      <c r="H178" s="18"/>
      <c r="I178" s="20"/>
      <c r="J178" s="20"/>
      <c r="K178" s="20"/>
      <c r="L178" s="20"/>
      <c r="M178" s="20"/>
      <c r="N178" s="20"/>
      <c r="O178" s="20"/>
      <c r="P178" s="20"/>
      <c r="Q178" s="20"/>
      <c r="R178" s="20"/>
      <c r="S178" s="20"/>
      <c r="T178" s="20"/>
      <c r="U178" s="20"/>
      <c r="V178" s="20"/>
      <c r="W178" s="20"/>
      <c r="X178" s="20"/>
      <c r="Y178" s="20"/>
      <c r="Z178" s="20"/>
      <c r="AA178" s="20"/>
    </row>
    <row r="179" spans="1:27" ht="12.75">
      <c r="A179" s="20"/>
      <c r="B179" s="20"/>
      <c r="C179" s="18"/>
      <c r="D179" s="20"/>
      <c r="E179" s="20"/>
      <c r="F179" s="20"/>
      <c r="G179" s="20"/>
      <c r="H179" s="18"/>
      <c r="I179" s="20"/>
      <c r="J179" s="20"/>
      <c r="K179" s="20"/>
      <c r="L179" s="20"/>
      <c r="M179" s="20"/>
      <c r="N179" s="20"/>
      <c r="O179" s="20"/>
      <c r="P179" s="20"/>
      <c r="Q179" s="20"/>
      <c r="R179" s="20"/>
      <c r="S179" s="20"/>
      <c r="T179" s="20"/>
      <c r="U179" s="20"/>
      <c r="V179" s="20"/>
      <c r="W179" s="20"/>
      <c r="X179" s="20"/>
      <c r="Y179" s="20"/>
      <c r="Z179" s="20"/>
      <c r="AA179" s="20"/>
    </row>
    <row r="180" spans="1:27" ht="12.75">
      <c r="A180" s="20"/>
      <c r="B180" s="20"/>
      <c r="C180" s="18"/>
      <c r="D180" s="20"/>
      <c r="E180" s="20"/>
      <c r="F180" s="20"/>
      <c r="G180" s="20"/>
      <c r="H180" s="18"/>
      <c r="I180" s="20"/>
      <c r="J180" s="20"/>
      <c r="K180" s="20"/>
      <c r="L180" s="20"/>
      <c r="M180" s="20"/>
      <c r="N180" s="20"/>
      <c r="O180" s="20"/>
      <c r="P180" s="20"/>
      <c r="Q180" s="20"/>
      <c r="R180" s="20"/>
      <c r="S180" s="20"/>
      <c r="T180" s="20"/>
      <c r="U180" s="20"/>
      <c r="V180" s="20"/>
      <c r="W180" s="20"/>
      <c r="X180" s="20"/>
      <c r="Y180" s="20"/>
      <c r="Z180" s="20"/>
      <c r="AA180" s="20"/>
    </row>
    <row r="181" spans="1:27" ht="12.75">
      <c r="A181" s="20"/>
      <c r="B181" s="20"/>
      <c r="C181" s="18"/>
      <c r="D181" s="20"/>
      <c r="E181" s="20"/>
      <c r="F181" s="20"/>
      <c r="G181" s="20"/>
      <c r="H181" s="18"/>
      <c r="I181" s="20"/>
      <c r="J181" s="20"/>
      <c r="K181" s="20"/>
      <c r="L181" s="20"/>
      <c r="M181" s="20"/>
      <c r="N181" s="20"/>
      <c r="O181" s="20"/>
      <c r="P181" s="20"/>
      <c r="Q181" s="20"/>
      <c r="R181" s="20"/>
      <c r="S181" s="20"/>
      <c r="T181" s="20"/>
      <c r="U181" s="20"/>
      <c r="V181" s="20"/>
      <c r="W181" s="20"/>
      <c r="X181" s="20"/>
      <c r="Y181" s="20"/>
      <c r="Z181" s="20"/>
      <c r="AA181" s="20"/>
    </row>
    <row r="182" spans="1:27" ht="12.75">
      <c r="A182" s="20"/>
      <c r="B182" s="20"/>
      <c r="C182" s="18"/>
      <c r="D182" s="20"/>
      <c r="E182" s="20"/>
      <c r="F182" s="20"/>
      <c r="G182" s="20"/>
      <c r="H182" s="18"/>
      <c r="I182" s="20"/>
      <c r="J182" s="20"/>
      <c r="K182" s="20"/>
      <c r="L182" s="20"/>
      <c r="M182" s="20"/>
      <c r="N182" s="20"/>
      <c r="O182" s="20"/>
      <c r="P182" s="20"/>
      <c r="Q182" s="20"/>
      <c r="R182" s="20"/>
      <c r="S182" s="20"/>
      <c r="T182" s="20"/>
      <c r="U182" s="20"/>
      <c r="V182" s="20"/>
      <c r="W182" s="20"/>
      <c r="X182" s="20"/>
      <c r="Y182" s="20"/>
      <c r="Z182" s="20"/>
      <c r="AA182" s="20"/>
    </row>
    <row r="183" spans="1:27" ht="12.75">
      <c r="A183" s="20"/>
      <c r="B183" s="20"/>
      <c r="C183" s="18"/>
      <c r="D183" s="20"/>
      <c r="E183" s="20"/>
      <c r="F183" s="20"/>
      <c r="G183" s="20"/>
      <c r="H183" s="18"/>
      <c r="I183" s="20"/>
      <c r="J183" s="20"/>
      <c r="K183" s="20"/>
      <c r="L183" s="20"/>
      <c r="M183" s="20"/>
      <c r="N183" s="20"/>
      <c r="O183" s="20"/>
      <c r="P183" s="20"/>
      <c r="Q183" s="20"/>
      <c r="R183" s="20"/>
      <c r="S183" s="20"/>
      <c r="T183" s="20"/>
      <c r="U183" s="20"/>
      <c r="V183" s="20"/>
      <c r="W183" s="20"/>
      <c r="X183" s="20"/>
      <c r="Y183" s="20"/>
      <c r="Z183" s="20"/>
      <c r="AA183" s="20"/>
    </row>
    <row r="184" spans="1:27" ht="12.75">
      <c r="A184" s="20"/>
      <c r="B184" s="20"/>
      <c r="C184" s="18"/>
      <c r="D184" s="20"/>
      <c r="E184" s="20"/>
      <c r="F184" s="20"/>
      <c r="G184" s="20"/>
      <c r="H184" s="18"/>
      <c r="I184" s="20"/>
      <c r="J184" s="20"/>
      <c r="K184" s="20"/>
      <c r="L184" s="20"/>
      <c r="M184" s="20"/>
      <c r="N184" s="20"/>
      <c r="O184" s="20"/>
      <c r="P184" s="20"/>
      <c r="Q184" s="20"/>
      <c r="R184" s="20"/>
      <c r="S184" s="20"/>
      <c r="T184" s="20"/>
      <c r="U184" s="20"/>
      <c r="V184" s="20"/>
      <c r="W184" s="20"/>
      <c r="X184" s="20"/>
      <c r="Y184" s="20"/>
      <c r="Z184" s="20"/>
      <c r="AA184" s="20"/>
    </row>
    <row r="185" spans="1:27" ht="12.75">
      <c r="A185" s="20"/>
      <c r="B185" s="20"/>
      <c r="C185" s="18"/>
      <c r="D185" s="20"/>
      <c r="E185" s="20"/>
      <c r="F185" s="20"/>
      <c r="G185" s="20"/>
      <c r="H185" s="18"/>
      <c r="I185" s="20"/>
      <c r="J185" s="20"/>
      <c r="K185" s="20"/>
      <c r="L185" s="20"/>
      <c r="M185" s="20"/>
      <c r="N185" s="20"/>
      <c r="O185" s="20"/>
      <c r="P185" s="20"/>
      <c r="Q185" s="20"/>
      <c r="R185" s="20"/>
      <c r="S185" s="20"/>
      <c r="T185" s="20"/>
      <c r="U185" s="20"/>
      <c r="V185" s="20"/>
      <c r="W185" s="20"/>
      <c r="X185" s="20"/>
      <c r="Y185" s="20"/>
      <c r="Z185" s="20"/>
      <c r="AA185" s="20"/>
    </row>
    <row r="186" spans="1:27" ht="12.75">
      <c r="A186" s="20"/>
      <c r="B186" s="20"/>
      <c r="C186" s="18"/>
      <c r="D186" s="20"/>
      <c r="E186" s="20"/>
      <c r="F186" s="20"/>
      <c r="G186" s="20"/>
      <c r="H186" s="18"/>
      <c r="I186" s="20"/>
      <c r="J186" s="20"/>
      <c r="K186" s="20"/>
      <c r="L186" s="20"/>
      <c r="M186" s="20"/>
      <c r="N186" s="20"/>
      <c r="O186" s="20"/>
      <c r="P186" s="20"/>
      <c r="Q186" s="20"/>
      <c r="R186" s="20"/>
      <c r="S186" s="20"/>
      <c r="T186" s="20"/>
      <c r="U186" s="20"/>
      <c r="V186" s="20"/>
      <c r="W186" s="20"/>
      <c r="X186" s="20"/>
      <c r="Y186" s="20"/>
      <c r="Z186" s="20"/>
      <c r="AA186" s="20"/>
    </row>
    <row r="187" spans="1:27" ht="12.75">
      <c r="A187" s="20"/>
      <c r="B187" s="20"/>
      <c r="C187" s="18"/>
      <c r="D187" s="20"/>
      <c r="E187" s="20"/>
      <c r="F187" s="20"/>
      <c r="G187" s="20"/>
      <c r="H187" s="18"/>
      <c r="I187" s="20"/>
      <c r="J187" s="20"/>
      <c r="K187" s="20"/>
      <c r="L187" s="20"/>
      <c r="M187" s="20"/>
      <c r="N187" s="20"/>
      <c r="O187" s="20"/>
      <c r="P187" s="20"/>
      <c r="Q187" s="20"/>
      <c r="R187" s="20"/>
      <c r="S187" s="20"/>
      <c r="T187" s="20"/>
      <c r="U187" s="20"/>
      <c r="V187" s="20"/>
      <c r="W187" s="20"/>
      <c r="X187" s="20"/>
      <c r="Y187" s="20"/>
      <c r="Z187" s="20"/>
      <c r="AA187" s="20"/>
    </row>
    <row r="188" spans="1:27" ht="12.75">
      <c r="A188" s="20"/>
      <c r="B188" s="20"/>
      <c r="C188" s="18"/>
      <c r="D188" s="20"/>
      <c r="E188" s="20"/>
      <c r="F188" s="20"/>
      <c r="G188" s="20"/>
      <c r="H188" s="18"/>
      <c r="I188" s="20"/>
      <c r="J188" s="20"/>
      <c r="K188" s="20"/>
      <c r="L188" s="20"/>
      <c r="M188" s="20"/>
      <c r="N188" s="20"/>
      <c r="O188" s="20"/>
      <c r="P188" s="20"/>
      <c r="Q188" s="20"/>
      <c r="R188" s="20"/>
      <c r="S188" s="20"/>
      <c r="T188" s="20"/>
      <c r="U188" s="20"/>
      <c r="V188" s="20"/>
      <c r="W188" s="20"/>
      <c r="X188" s="20"/>
      <c r="Y188" s="20"/>
      <c r="Z188" s="20"/>
      <c r="AA188" s="20"/>
    </row>
    <row r="189" spans="1:27" ht="12.75">
      <c r="A189" s="20"/>
      <c r="B189" s="20"/>
      <c r="C189" s="18"/>
      <c r="D189" s="20"/>
      <c r="E189" s="20"/>
      <c r="F189" s="20"/>
      <c r="G189" s="20"/>
      <c r="H189" s="18"/>
      <c r="I189" s="20"/>
      <c r="J189" s="20"/>
      <c r="K189" s="20"/>
      <c r="L189" s="20"/>
      <c r="M189" s="20"/>
      <c r="N189" s="20"/>
      <c r="O189" s="20"/>
      <c r="P189" s="20"/>
      <c r="Q189" s="20"/>
      <c r="R189" s="20"/>
      <c r="S189" s="20"/>
      <c r="T189" s="20"/>
      <c r="U189" s="20"/>
      <c r="V189" s="20"/>
      <c r="W189" s="20"/>
      <c r="X189" s="20"/>
      <c r="Y189" s="20"/>
      <c r="Z189" s="20"/>
      <c r="AA189" s="20"/>
    </row>
    <row r="190" spans="1:27" ht="12.75">
      <c r="A190" s="20"/>
      <c r="B190" s="20"/>
      <c r="C190" s="18"/>
      <c r="D190" s="20"/>
      <c r="E190" s="20"/>
      <c r="F190" s="20"/>
      <c r="G190" s="20"/>
      <c r="H190" s="18"/>
      <c r="I190" s="20"/>
      <c r="J190" s="20"/>
      <c r="K190" s="20"/>
      <c r="L190" s="20"/>
      <c r="M190" s="20"/>
      <c r="N190" s="20"/>
      <c r="O190" s="20"/>
      <c r="P190" s="20"/>
      <c r="Q190" s="20"/>
      <c r="R190" s="20"/>
      <c r="S190" s="20"/>
      <c r="T190" s="20"/>
      <c r="U190" s="20"/>
      <c r="V190" s="20"/>
      <c r="W190" s="20"/>
      <c r="X190" s="20"/>
      <c r="Y190" s="20"/>
      <c r="Z190" s="20"/>
      <c r="AA190" s="20"/>
    </row>
    <row r="191" spans="1:27" ht="12.75">
      <c r="A191" s="20"/>
      <c r="B191" s="20"/>
      <c r="C191" s="18"/>
      <c r="D191" s="20"/>
      <c r="E191" s="20"/>
      <c r="F191" s="20"/>
      <c r="G191" s="20"/>
      <c r="H191" s="18"/>
      <c r="I191" s="20"/>
      <c r="J191" s="20"/>
      <c r="K191" s="20"/>
      <c r="L191" s="20"/>
      <c r="M191" s="20"/>
      <c r="N191" s="20"/>
      <c r="O191" s="20"/>
      <c r="P191" s="20"/>
      <c r="Q191" s="20"/>
      <c r="R191" s="20"/>
      <c r="S191" s="20"/>
      <c r="T191" s="20"/>
      <c r="U191" s="20"/>
      <c r="V191" s="20"/>
      <c r="W191" s="20"/>
      <c r="X191" s="20"/>
      <c r="Y191" s="20"/>
      <c r="Z191" s="20"/>
      <c r="AA191" s="20"/>
    </row>
    <row r="192" spans="1:27" ht="12.75">
      <c r="A192" s="20"/>
      <c r="B192" s="20"/>
      <c r="C192" s="18"/>
      <c r="D192" s="20"/>
      <c r="E192" s="20"/>
      <c r="F192" s="20"/>
      <c r="G192" s="20"/>
      <c r="H192" s="18"/>
      <c r="I192" s="20"/>
      <c r="J192" s="20"/>
      <c r="K192" s="20"/>
      <c r="L192" s="20"/>
      <c r="M192" s="20"/>
      <c r="N192" s="20"/>
      <c r="O192" s="20"/>
      <c r="P192" s="20"/>
      <c r="Q192" s="20"/>
      <c r="R192" s="20"/>
      <c r="S192" s="20"/>
      <c r="T192" s="20"/>
      <c r="U192" s="20"/>
      <c r="V192" s="20"/>
      <c r="W192" s="20"/>
      <c r="X192" s="20"/>
      <c r="Y192" s="20"/>
      <c r="Z192" s="20"/>
      <c r="AA192" s="20"/>
    </row>
    <row r="193" spans="1:27" ht="12.75">
      <c r="A193" s="20"/>
      <c r="B193" s="20"/>
      <c r="C193" s="18"/>
      <c r="D193" s="20"/>
      <c r="E193" s="20"/>
      <c r="F193" s="20"/>
      <c r="G193" s="20"/>
      <c r="H193" s="18"/>
      <c r="I193" s="20"/>
      <c r="J193" s="20"/>
      <c r="K193" s="20"/>
      <c r="L193" s="20"/>
      <c r="M193" s="20"/>
      <c r="N193" s="20"/>
      <c r="O193" s="20"/>
      <c r="P193" s="20"/>
      <c r="Q193" s="20"/>
      <c r="R193" s="20"/>
      <c r="S193" s="20"/>
      <c r="T193" s="20"/>
      <c r="U193" s="20"/>
      <c r="V193" s="20"/>
      <c r="W193" s="20"/>
      <c r="X193" s="20"/>
      <c r="Y193" s="20"/>
      <c r="Z193" s="20"/>
      <c r="AA193" s="20"/>
    </row>
    <row r="194" spans="1:27" ht="12.75">
      <c r="A194" s="20"/>
      <c r="B194" s="20"/>
      <c r="C194" s="18"/>
      <c r="D194" s="20"/>
      <c r="E194" s="20"/>
      <c r="F194" s="20"/>
      <c r="G194" s="20"/>
      <c r="H194" s="18"/>
      <c r="I194" s="20"/>
      <c r="J194" s="20"/>
      <c r="K194" s="20"/>
      <c r="L194" s="20"/>
      <c r="M194" s="20"/>
      <c r="N194" s="20"/>
      <c r="O194" s="20"/>
      <c r="P194" s="20"/>
      <c r="Q194" s="20"/>
      <c r="R194" s="20"/>
      <c r="S194" s="20"/>
      <c r="T194" s="20"/>
      <c r="U194" s="20"/>
      <c r="V194" s="20"/>
      <c r="W194" s="20"/>
      <c r="X194" s="20"/>
      <c r="Y194" s="20"/>
      <c r="Z194" s="20"/>
      <c r="AA194" s="20"/>
    </row>
    <row r="195" spans="1:27" ht="12.75">
      <c r="A195" s="20"/>
      <c r="B195" s="20"/>
      <c r="C195" s="18"/>
      <c r="D195" s="20"/>
      <c r="E195" s="20"/>
      <c r="F195" s="20"/>
      <c r="G195" s="20"/>
      <c r="H195" s="18"/>
      <c r="I195" s="20"/>
      <c r="J195" s="20"/>
      <c r="K195" s="20"/>
      <c r="L195" s="20"/>
      <c r="M195" s="20"/>
      <c r="N195" s="20"/>
      <c r="O195" s="20"/>
      <c r="P195" s="20"/>
      <c r="Q195" s="20"/>
      <c r="R195" s="20"/>
      <c r="S195" s="20"/>
      <c r="T195" s="20"/>
      <c r="U195" s="20"/>
      <c r="V195" s="20"/>
      <c r="W195" s="20"/>
      <c r="X195" s="20"/>
      <c r="Y195" s="20"/>
      <c r="Z195" s="20"/>
      <c r="AA195" s="20"/>
    </row>
    <row r="196" spans="1:27" ht="12.75">
      <c r="A196" s="20"/>
      <c r="B196" s="20"/>
      <c r="C196" s="18"/>
      <c r="D196" s="20"/>
      <c r="E196" s="20"/>
      <c r="F196" s="20"/>
      <c r="G196" s="20"/>
      <c r="H196" s="18"/>
      <c r="I196" s="20"/>
      <c r="J196" s="20"/>
      <c r="K196" s="20"/>
      <c r="L196" s="20"/>
      <c r="M196" s="20"/>
      <c r="N196" s="20"/>
      <c r="O196" s="20"/>
      <c r="P196" s="20"/>
      <c r="Q196" s="20"/>
      <c r="R196" s="20"/>
      <c r="S196" s="20"/>
      <c r="T196" s="20"/>
      <c r="U196" s="20"/>
      <c r="V196" s="20"/>
      <c r="W196" s="20"/>
      <c r="X196" s="20"/>
      <c r="Y196" s="20"/>
      <c r="Z196" s="20"/>
      <c r="AA196" s="20"/>
    </row>
    <row r="197" spans="1:27" ht="12.75">
      <c r="A197" s="20"/>
      <c r="B197" s="20"/>
      <c r="C197" s="18"/>
      <c r="D197" s="20"/>
      <c r="E197" s="20"/>
      <c r="F197" s="20"/>
      <c r="G197" s="20"/>
      <c r="H197" s="18"/>
      <c r="I197" s="20"/>
      <c r="J197" s="20"/>
      <c r="K197" s="20"/>
      <c r="L197" s="20"/>
      <c r="M197" s="20"/>
      <c r="N197" s="20"/>
      <c r="O197" s="20"/>
      <c r="P197" s="20"/>
      <c r="Q197" s="20"/>
      <c r="R197" s="20"/>
      <c r="S197" s="20"/>
      <c r="T197" s="20"/>
      <c r="U197" s="20"/>
      <c r="V197" s="20"/>
      <c r="W197" s="20"/>
      <c r="X197" s="20"/>
      <c r="Y197" s="20"/>
      <c r="Z197" s="20"/>
      <c r="AA197" s="20"/>
    </row>
    <row r="198" spans="1:27" ht="12.75">
      <c r="A198" s="20"/>
      <c r="B198" s="20"/>
      <c r="C198" s="18"/>
      <c r="D198" s="20"/>
      <c r="E198" s="20"/>
      <c r="F198" s="20"/>
      <c r="G198" s="20"/>
      <c r="H198" s="18"/>
      <c r="I198" s="20"/>
      <c r="J198" s="20"/>
      <c r="K198" s="20"/>
      <c r="L198" s="20"/>
      <c r="M198" s="20"/>
      <c r="N198" s="20"/>
      <c r="O198" s="20"/>
      <c r="P198" s="20"/>
      <c r="Q198" s="20"/>
      <c r="R198" s="20"/>
      <c r="S198" s="20"/>
      <c r="T198" s="20"/>
      <c r="U198" s="20"/>
      <c r="V198" s="20"/>
      <c r="W198" s="20"/>
      <c r="X198" s="20"/>
      <c r="Y198" s="20"/>
      <c r="Z198" s="20"/>
      <c r="AA198" s="20"/>
    </row>
    <row r="199" spans="1:27" ht="12.75">
      <c r="A199" s="20"/>
      <c r="B199" s="20"/>
      <c r="C199" s="18"/>
      <c r="D199" s="20"/>
      <c r="E199" s="20"/>
      <c r="F199" s="20"/>
      <c r="G199" s="20"/>
      <c r="H199" s="18"/>
      <c r="I199" s="20"/>
      <c r="J199" s="20"/>
      <c r="K199" s="20"/>
      <c r="L199" s="20"/>
      <c r="M199" s="20"/>
      <c r="N199" s="20"/>
      <c r="O199" s="20"/>
      <c r="P199" s="20"/>
      <c r="Q199" s="20"/>
      <c r="R199" s="20"/>
      <c r="S199" s="20"/>
      <c r="T199" s="20"/>
      <c r="U199" s="20"/>
      <c r="V199" s="20"/>
      <c r="W199" s="20"/>
      <c r="X199" s="20"/>
      <c r="Y199" s="20"/>
      <c r="Z199" s="20"/>
      <c r="AA199" s="20"/>
    </row>
    <row r="200" spans="1:27" ht="12.75">
      <c r="A200" s="20"/>
      <c r="B200" s="20"/>
      <c r="C200" s="18"/>
      <c r="D200" s="20"/>
      <c r="E200" s="20"/>
      <c r="F200" s="20"/>
      <c r="G200" s="20"/>
      <c r="H200" s="18"/>
      <c r="I200" s="20"/>
      <c r="J200" s="20"/>
      <c r="K200" s="20"/>
      <c r="L200" s="20"/>
      <c r="M200" s="20"/>
      <c r="N200" s="20"/>
      <c r="O200" s="20"/>
      <c r="P200" s="20"/>
      <c r="Q200" s="20"/>
      <c r="R200" s="20"/>
      <c r="S200" s="20"/>
      <c r="T200" s="20"/>
      <c r="U200" s="20"/>
      <c r="V200" s="20"/>
      <c r="W200" s="20"/>
      <c r="X200" s="20"/>
      <c r="Y200" s="20"/>
      <c r="Z200" s="20"/>
      <c r="AA200" s="20"/>
    </row>
    <row r="201" spans="1:27" ht="12.75">
      <c r="A201" s="20"/>
      <c r="B201" s="20"/>
      <c r="C201" s="18"/>
      <c r="D201" s="20"/>
      <c r="E201" s="20"/>
      <c r="F201" s="20"/>
      <c r="G201" s="20"/>
      <c r="H201" s="18"/>
      <c r="I201" s="20"/>
      <c r="J201" s="20"/>
      <c r="K201" s="20"/>
      <c r="L201" s="20"/>
      <c r="M201" s="20"/>
      <c r="N201" s="20"/>
      <c r="O201" s="20"/>
      <c r="P201" s="20"/>
      <c r="Q201" s="20"/>
      <c r="R201" s="20"/>
      <c r="S201" s="20"/>
      <c r="T201" s="20"/>
      <c r="U201" s="20"/>
      <c r="V201" s="20"/>
      <c r="W201" s="20"/>
      <c r="X201" s="20"/>
      <c r="Y201" s="20"/>
      <c r="Z201" s="20"/>
      <c r="AA201" s="20"/>
    </row>
    <row r="202" spans="1:27" ht="12.75">
      <c r="A202" s="20"/>
      <c r="B202" s="20"/>
      <c r="C202" s="18"/>
      <c r="D202" s="20"/>
      <c r="E202" s="20"/>
      <c r="F202" s="20"/>
      <c r="G202" s="20"/>
      <c r="H202" s="18"/>
      <c r="I202" s="20"/>
      <c r="J202" s="20"/>
      <c r="K202" s="20"/>
      <c r="L202" s="20"/>
      <c r="M202" s="20"/>
      <c r="N202" s="20"/>
      <c r="O202" s="20"/>
      <c r="P202" s="20"/>
      <c r="Q202" s="20"/>
      <c r="R202" s="20"/>
      <c r="S202" s="20"/>
      <c r="T202" s="20"/>
      <c r="U202" s="20"/>
      <c r="V202" s="20"/>
      <c r="W202" s="20"/>
      <c r="X202" s="20"/>
      <c r="Y202" s="20"/>
      <c r="Z202" s="20"/>
      <c r="AA202" s="20"/>
    </row>
    <row r="203" spans="1:27" ht="12.75">
      <c r="A203" s="20"/>
      <c r="B203" s="20"/>
      <c r="C203" s="18"/>
      <c r="D203" s="20"/>
      <c r="E203" s="20"/>
      <c r="F203" s="20"/>
      <c r="G203" s="20"/>
      <c r="H203" s="18"/>
      <c r="I203" s="20"/>
      <c r="J203" s="20"/>
      <c r="K203" s="20"/>
      <c r="L203" s="20"/>
      <c r="M203" s="20"/>
      <c r="N203" s="20"/>
      <c r="O203" s="20"/>
      <c r="P203" s="20"/>
      <c r="Q203" s="20"/>
      <c r="R203" s="20"/>
      <c r="S203" s="20"/>
      <c r="T203" s="20"/>
      <c r="U203" s="20"/>
      <c r="V203" s="20"/>
      <c r="W203" s="20"/>
      <c r="X203" s="20"/>
      <c r="Y203" s="20"/>
      <c r="Z203" s="20"/>
      <c r="AA203" s="20"/>
    </row>
    <row r="204" spans="1:27" ht="12.75">
      <c r="A204" s="20"/>
      <c r="B204" s="20"/>
      <c r="C204" s="18"/>
      <c r="D204" s="20"/>
      <c r="E204" s="20"/>
      <c r="F204" s="20"/>
      <c r="G204" s="20"/>
      <c r="H204" s="18"/>
      <c r="I204" s="20"/>
      <c r="J204" s="20"/>
      <c r="K204" s="20"/>
      <c r="L204" s="20"/>
      <c r="M204" s="20"/>
      <c r="N204" s="20"/>
      <c r="O204" s="20"/>
      <c r="P204" s="20"/>
      <c r="Q204" s="20"/>
      <c r="R204" s="20"/>
      <c r="S204" s="20"/>
      <c r="T204" s="20"/>
      <c r="U204" s="20"/>
      <c r="V204" s="20"/>
      <c r="W204" s="20"/>
      <c r="X204" s="20"/>
      <c r="Y204" s="20"/>
      <c r="Z204" s="20"/>
      <c r="AA204" s="20"/>
    </row>
    <row r="205" spans="1:27" ht="12.75">
      <c r="A205" s="20"/>
      <c r="B205" s="20"/>
      <c r="C205" s="18"/>
      <c r="D205" s="20"/>
      <c r="E205" s="20"/>
      <c r="F205" s="20"/>
      <c r="G205" s="20"/>
      <c r="H205" s="18"/>
      <c r="I205" s="20"/>
      <c r="J205" s="20"/>
      <c r="K205" s="20"/>
      <c r="L205" s="20"/>
      <c r="M205" s="20"/>
      <c r="N205" s="20"/>
      <c r="O205" s="20"/>
      <c r="P205" s="20"/>
      <c r="Q205" s="20"/>
      <c r="R205" s="20"/>
      <c r="S205" s="20"/>
      <c r="T205" s="20"/>
      <c r="U205" s="20"/>
      <c r="V205" s="20"/>
      <c r="W205" s="20"/>
      <c r="X205" s="20"/>
      <c r="Y205" s="20"/>
      <c r="Z205" s="20"/>
      <c r="AA205" s="20"/>
    </row>
    <row r="206" spans="1:27" ht="12.75">
      <c r="A206" s="20"/>
      <c r="B206" s="20"/>
      <c r="C206" s="18"/>
      <c r="D206" s="20"/>
      <c r="E206" s="20"/>
      <c r="F206" s="20"/>
      <c r="G206" s="20"/>
      <c r="H206" s="18"/>
      <c r="I206" s="20"/>
      <c r="J206" s="20"/>
      <c r="K206" s="20"/>
      <c r="L206" s="20"/>
      <c r="M206" s="20"/>
      <c r="N206" s="20"/>
      <c r="O206" s="20"/>
      <c r="P206" s="20"/>
      <c r="Q206" s="20"/>
      <c r="R206" s="20"/>
      <c r="S206" s="20"/>
      <c r="T206" s="20"/>
      <c r="U206" s="20"/>
      <c r="V206" s="20"/>
      <c r="W206" s="20"/>
      <c r="X206" s="20"/>
      <c r="Y206" s="20"/>
      <c r="Z206" s="20"/>
      <c r="AA206" s="20"/>
    </row>
    <row r="207" spans="1:27" ht="12.75">
      <c r="A207" s="20"/>
      <c r="B207" s="20"/>
      <c r="C207" s="18"/>
      <c r="D207" s="20"/>
      <c r="E207" s="20"/>
      <c r="F207" s="20"/>
      <c r="G207" s="20"/>
      <c r="H207" s="18"/>
      <c r="I207" s="20"/>
      <c r="J207" s="20"/>
      <c r="K207" s="20"/>
      <c r="L207" s="20"/>
      <c r="M207" s="20"/>
      <c r="N207" s="20"/>
      <c r="O207" s="20"/>
      <c r="P207" s="20"/>
      <c r="Q207" s="20"/>
      <c r="R207" s="20"/>
      <c r="S207" s="20"/>
      <c r="T207" s="20"/>
      <c r="U207" s="20"/>
      <c r="V207" s="20"/>
      <c r="W207" s="20"/>
      <c r="X207" s="20"/>
      <c r="Y207" s="20"/>
      <c r="Z207" s="20"/>
      <c r="AA207" s="20"/>
    </row>
    <row r="208" spans="1:27" ht="12.75">
      <c r="A208" s="20"/>
      <c r="B208" s="20"/>
      <c r="C208" s="18"/>
      <c r="D208" s="20"/>
      <c r="E208" s="20"/>
      <c r="F208" s="20"/>
      <c r="G208" s="20"/>
      <c r="H208" s="18"/>
      <c r="I208" s="20"/>
      <c r="J208" s="20"/>
      <c r="K208" s="20"/>
      <c r="L208" s="20"/>
      <c r="M208" s="20"/>
      <c r="N208" s="20"/>
      <c r="O208" s="20"/>
      <c r="P208" s="20"/>
      <c r="Q208" s="20"/>
      <c r="R208" s="20"/>
      <c r="S208" s="20"/>
      <c r="T208" s="20"/>
      <c r="U208" s="20"/>
      <c r="V208" s="20"/>
      <c r="W208" s="20"/>
      <c r="X208" s="20"/>
      <c r="Y208" s="20"/>
      <c r="Z208" s="20"/>
      <c r="AA208" s="20"/>
    </row>
    <row r="209" spans="1:27" ht="12.75">
      <c r="A209" s="20"/>
      <c r="B209" s="20"/>
      <c r="C209" s="18"/>
      <c r="D209" s="20"/>
      <c r="E209" s="20"/>
      <c r="F209" s="20"/>
      <c r="G209" s="20"/>
      <c r="H209" s="18"/>
      <c r="I209" s="20"/>
      <c r="J209" s="20"/>
      <c r="K209" s="20"/>
      <c r="L209" s="20"/>
      <c r="M209" s="20"/>
      <c r="N209" s="20"/>
      <c r="O209" s="20"/>
      <c r="P209" s="20"/>
      <c r="Q209" s="20"/>
      <c r="R209" s="20"/>
      <c r="S209" s="20"/>
      <c r="T209" s="20"/>
      <c r="U209" s="20"/>
      <c r="V209" s="20"/>
      <c r="W209" s="20"/>
      <c r="X209" s="20"/>
      <c r="Y209" s="20"/>
      <c r="Z209" s="20"/>
      <c r="AA209" s="20"/>
    </row>
    <row r="210" spans="1:27" ht="12.75">
      <c r="A210" s="20"/>
      <c r="B210" s="20"/>
      <c r="C210" s="18"/>
      <c r="D210" s="20"/>
      <c r="E210" s="20"/>
      <c r="F210" s="20"/>
      <c r="G210" s="20"/>
      <c r="H210" s="18"/>
      <c r="I210" s="20"/>
      <c r="J210" s="20"/>
      <c r="K210" s="20"/>
      <c r="L210" s="20"/>
      <c r="M210" s="20"/>
      <c r="N210" s="20"/>
      <c r="O210" s="20"/>
      <c r="P210" s="20"/>
      <c r="Q210" s="20"/>
      <c r="R210" s="20"/>
      <c r="S210" s="20"/>
      <c r="T210" s="20"/>
      <c r="U210" s="20"/>
      <c r="V210" s="20"/>
      <c r="W210" s="20"/>
      <c r="X210" s="20"/>
      <c r="Y210" s="20"/>
      <c r="Z210" s="20"/>
      <c r="AA210" s="20"/>
    </row>
    <row r="211" spans="1:27" ht="12.75">
      <c r="A211" s="20"/>
      <c r="B211" s="20"/>
      <c r="C211" s="18"/>
      <c r="D211" s="20"/>
      <c r="E211" s="20"/>
      <c r="F211" s="20"/>
      <c r="G211" s="20"/>
      <c r="H211" s="18"/>
      <c r="I211" s="20"/>
      <c r="J211" s="20"/>
      <c r="K211" s="20"/>
      <c r="L211" s="20"/>
      <c r="M211" s="20"/>
      <c r="N211" s="20"/>
      <c r="O211" s="20"/>
      <c r="P211" s="20"/>
      <c r="Q211" s="20"/>
      <c r="R211" s="20"/>
      <c r="S211" s="20"/>
      <c r="T211" s="20"/>
      <c r="U211" s="20"/>
      <c r="V211" s="20"/>
      <c r="W211" s="20"/>
      <c r="X211" s="20"/>
      <c r="Y211" s="20"/>
      <c r="Z211" s="20"/>
      <c r="AA211" s="20"/>
    </row>
    <row r="212" spans="1:27" ht="12.75">
      <c r="A212" s="20"/>
      <c r="B212" s="20"/>
      <c r="C212" s="18"/>
      <c r="D212" s="20"/>
      <c r="E212" s="20"/>
      <c r="F212" s="20"/>
      <c r="G212" s="20"/>
      <c r="H212" s="18"/>
      <c r="I212" s="20"/>
      <c r="J212" s="20"/>
      <c r="K212" s="20"/>
      <c r="L212" s="20"/>
      <c r="M212" s="20"/>
      <c r="N212" s="20"/>
      <c r="O212" s="20"/>
      <c r="P212" s="20"/>
      <c r="Q212" s="20"/>
      <c r="R212" s="20"/>
      <c r="S212" s="20"/>
      <c r="T212" s="20"/>
      <c r="U212" s="20"/>
      <c r="V212" s="20"/>
      <c r="W212" s="20"/>
      <c r="X212" s="20"/>
      <c r="Y212" s="20"/>
      <c r="Z212" s="20"/>
      <c r="AA212" s="20"/>
    </row>
    <row r="213" spans="1:27" ht="12.75">
      <c r="A213" s="20"/>
      <c r="B213" s="20"/>
      <c r="C213" s="18"/>
      <c r="D213" s="20"/>
      <c r="E213" s="20"/>
      <c r="F213" s="20"/>
      <c r="G213" s="20"/>
      <c r="H213" s="18"/>
      <c r="I213" s="20"/>
      <c r="J213" s="20"/>
      <c r="K213" s="20"/>
      <c r="L213" s="20"/>
      <c r="M213" s="20"/>
      <c r="N213" s="20"/>
      <c r="O213" s="20"/>
      <c r="P213" s="20"/>
      <c r="Q213" s="20"/>
      <c r="R213" s="20"/>
      <c r="S213" s="20"/>
      <c r="T213" s="20"/>
      <c r="U213" s="20"/>
      <c r="V213" s="20"/>
      <c r="W213" s="20"/>
      <c r="X213" s="20"/>
      <c r="Y213" s="20"/>
      <c r="Z213" s="20"/>
      <c r="AA213" s="20"/>
    </row>
    <row r="214" spans="1:27" ht="12.75">
      <c r="A214" s="20"/>
      <c r="B214" s="20"/>
      <c r="C214" s="18"/>
      <c r="D214" s="20"/>
      <c r="E214" s="20"/>
      <c r="F214" s="20"/>
      <c r="G214" s="20"/>
      <c r="H214" s="18"/>
      <c r="I214" s="20"/>
      <c r="J214" s="20"/>
      <c r="K214" s="20"/>
      <c r="L214" s="20"/>
      <c r="M214" s="20"/>
      <c r="N214" s="20"/>
      <c r="O214" s="20"/>
      <c r="P214" s="20"/>
      <c r="Q214" s="20"/>
      <c r="R214" s="20"/>
      <c r="S214" s="20"/>
      <c r="T214" s="20"/>
      <c r="U214" s="20"/>
      <c r="V214" s="20"/>
      <c r="W214" s="20"/>
      <c r="X214" s="20"/>
      <c r="Y214" s="20"/>
      <c r="Z214" s="20"/>
      <c r="AA214" s="20"/>
    </row>
    <row r="215" spans="1:27" ht="12.75">
      <c r="A215" s="20"/>
      <c r="B215" s="20"/>
      <c r="C215" s="18"/>
      <c r="D215" s="20"/>
      <c r="E215" s="20"/>
      <c r="F215" s="20"/>
      <c r="G215" s="20"/>
      <c r="H215" s="18"/>
      <c r="I215" s="20"/>
      <c r="J215" s="20"/>
      <c r="K215" s="20"/>
      <c r="L215" s="20"/>
      <c r="M215" s="20"/>
      <c r="N215" s="20"/>
      <c r="O215" s="20"/>
      <c r="P215" s="20"/>
      <c r="Q215" s="20"/>
      <c r="R215" s="20"/>
      <c r="S215" s="20"/>
      <c r="T215" s="20"/>
      <c r="U215" s="20"/>
      <c r="V215" s="20"/>
      <c r="W215" s="20"/>
      <c r="X215" s="20"/>
      <c r="Y215" s="20"/>
      <c r="Z215" s="20"/>
      <c r="AA215" s="20"/>
    </row>
    <row r="216" spans="1:27" ht="12.75">
      <c r="A216" s="20"/>
      <c r="B216" s="20"/>
      <c r="C216" s="18"/>
      <c r="D216" s="20"/>
      <c r="E216" s="20"/>
      <c r="F216" s="20"/>
      <c r="G216" s="20"/>
      <c r="H216" s="18"/>
      <c r="I216" s="20"/>
      <c r="J216" s="20"/>
      <c r="K216" s="20"/>
      <c r="L216" s="20"/>
      <c r="M216" s="20"/>
      <c r="N216" s="20"/>
      <c r="O216" s="20"/>
      <c r="P216" s="20"/>
      <c r="Q216" s="20"/>
      <c r="R216" s="20"/>
      <c r="S216" s="20"/>
      <c r="T216" s="20"/>
      <c r="U216" s="20"/>
      <c r="V216" s="20"/>
      <c r="W216" s="20"/>
      <c r="X216" s="20"/>
      <c r="Y216" s="20"/>
      <c r="Z216" s="20"/>
      <c r="AA216" s="20"/>
    </row>
    <row r="217" spans="1:27" ht="12.75">
      <c r="A217" s="20"/>
      <c r="B217" s="20"/>
      <c r="C217" s="18"/>
      <c r="D217" s="20"/>
      <c r="E217" s="20"/>
      <c r="F217" s="20"/>
      <c r="G217" s="20"/>
      <c r="H217" s="18"/>
      <c r="I217" s="20"/>
      <c r="J217" s="20"/>
      <c r="K217" s="20"/>
      <c r="L217" s="20"/>
      <c r="M217" s="20"/>
      <c r="N217" s="20"/>
      <c r="O217" s="20"/>
      <c r="P217" s="20"/>
      <c r="Q217" s="20"/>
      <c r="R217" s="20"/>
      <c r="S217" s="20"/>
      <c r="T217" s="20"/>
      <c r="U217" s="20"/>
      <c r="V217" s="20"/>
      <c r="W217" s="20"/>
      <c r="X217" s="20"/>
      <c r="Y217" s="20"/>
      <c r="Z217" s="20"/>
      <c r="AA217" s="20"/>
    </row>
    <row r="218" spans="1:27" ht="12.75">
      <c r="A218" s="20"/>
      <c r="B218" s="20"/>
      <c r="C218" s="18"/>
      <c r="D218" s="20"/>
      <c r="E218" s="20"/>
      <c r="F218" s="20"/>
      <c r="G218" s="20"/>
      <c r="H218" s="18"/>
      <c r="I218" s="20"/>
      <c r="J218" s="20"/>
      <c r="K218" s="20"/>
      <c r="L218" s="20"/>
      <c r="M218" s="20"/>
      <c r="N218" s="20"/>
      <c r="O218" s="20"/>
      <c r="P218" s="20"/>
      <c r="Q218" s="20"/>
      <c r="R218" s="20"/>
      <c r="S218" s="20"/>
      <c r="T218" s="20"/>
      <c r="U218" s="20"/>
      <c r="V218" s="20"/>
      <c r="W218" s="20"/>
      <c r="X218" s="20"/>
      <c r="Y218" s="20"/>
      <c r="Z218" s="20"/>
      <c r="AA218" s="20"/>
    </row>
    <row r="219" spans="1:27" ht="12.75">
      <c r="A219" s="20"/>
      <c r="B219" s="20"/>
      <c r="C219" s="18"/>
      <c r="D219" s="20"/>
      <c r="E219" s="20"/>
      <c r="F219" s="20"/>
      <c r="G219" s="20"/>
      <c r="H219" s="18"/>
      <c r="I219" s="20"/>
      <c r="J219" s="20"/>
      <c r="K219" s="20"/>
      <c r="L219" s="20"/>
      <c r="M219" s="20"/>
      <c r="N219" s="20"/>
      <c r="O219" s="20"/>
      <c r="P219" s="20"/>
      <c r="Q219" s="20"/>
      <c r="R219" s="20"/>
      <c r="S219" s="20"/>
      <c r="T219" s="20"/>
      <c r="U219" s="20"/>
      <c r="V219" s="20"/>
      <c r="W219" s="20"/>
      <c r="X219" s="20"/>
      <c r="Y219" s="20"/>
      <c r="Z219" s="20"/>
      <c r="AA219" s="20"/>
    </row>
    <row r="220" spans="1:27" ht="12.75">
      <c r="A220" s="20"/>
      <c r="B220" s="20"/>
      <c r="C220" s="18"/>
      <c r="D220" s="20"/>
      <c r="E220" s="20"/>
      <c r="F220" s="20"/>
      <c r="G220" s="20"/>
      <c r="H220" s="18"/>
      <c r="I220" s="20"/>
      <c r="J220" s="20"/>
      <c r="K220" s="20"/>
      <c r="L220" s="20"/>
      <c r="M220" s="20"/>
      <c r="N220" s="20"/>
      <c r="O220" s="20"/>
      <c r="P220" s="20"/>
      <c r="Q220" s="20"/>
      <c r="R220" s="20"/>
      <c r="S220" s="20"/>
      <c r="T220" s="20"/>
      <c r="U220" s="20"/>
      <c r="V220" s="20"/>
      <c r="W220" s="20"/>
      <c r="X220" s="20"/>
      <c r="Y220" s="20"/>
      <c r="Z220" s="20"/>
      <c r="AA220" s="20"/>
    </row>
    <row r="221" spans="1:27" ht="12.75">
      <c r="A221" s="20"/>
      <c r="B221" s="20"/>
      <c r="C221" s="18"/>
      <c r="D221" s="20"/>
      <c r="E221" s="20"/>
      <c r="F221" s="20"/>
      <c r="G221" s="20"/>
      <c r="H221" s="18"/>
      <c r="I221" s="20"/>
      <c r="J221" s="20"/>
      <c r="K221" s="20"/>
      <c r="L221" s="20"/>
      <c r="M221" s="20"/>
      <c r="N221" s="20"/>
      <c r="O221" s="20"/>
      <c r="P221" s="20"/>
      <c r="Q221" s="20"/>
      <c r="R221" s="20"/>
      <c r="S221" s="20"/>
      <c r="T221" s="20"/>
      <c r="U221" s="20"/>
      <c r="V221" s="20"/>
      <c r="W221" s="20"/>
      <c r="X221" s="20"/>
      <c r="Y221" s="20"/>
      <c r="Z221" s="20"/>
      <c r="AA221" s="20"/>
    </row>
    <row r="222" spans="1:27" ht="12.75">
      <c r="A222" s="20"/>
      <c r="B222" s="20"/>
      <c r="C222" s="18"/>
      <c r="D222" s="20"/>
      <c r="E222" s="20"/>
      <c r="F222" s="20"/>
      <c r="G222" s="20"/>
      <c r="H222" s="18"/>
      <c r="I222" s="20"/>
      <c r="J222" s="20"/>
      <c r="K222" s="20"/>
      <c r="L222" s="20"/>
      <c r="M222" s="20"/>
      <c r="N222" s="20"/>
      <c r="O222" s="20"/>
      <c r="P222" s="20"/>
      <c r="Q222" s="20"/>
      <c r="R222" s="20"/>
      <c r="S222" s="20"/>
      <c r="T222" s="20"/>
      <c r="U222" s="20"/>
      <c r="V222" s="20"/>
      <c r="W222" s="20"/>
      <c r="X222" s="20"/>
      <c r="Y222" s="20"/>
      <c r="Z222" s="20"/>
      <c r="AA222" s="20"/>
    </row>
    <row r="223" spans="1:27" ht="12.75">
      <c r="A223" s="20"/>
      <c r="B223" s="20"/>
      <c r="C223" s="18"/>
      <c r="D223" s="20"/>
      <c r="E223" s="20"/>
      <c r="F223" s="20"/>
      <c r="G223" s="20"/>
      <c r="H223" s="18"/>
      <c r="I223" s="20"/>
      <c r="J223" s="20"/>
      <c r="K223" s="20"/>
      <c r="L223" s="20"/>
      <c r="M223" s="20"/>
      <c r="N223" s="20"/>
      <c r="O223" s="20"/>
      <c r="P223" s="20"/>
      <c r="Q223" s="20"/>
      <c r="R223" s="20"/>
      <c r="S223" s="20"/>
      <c r="T223" s="20"/>
      <c r="U223" s="20"/>
      <c r="V223" s="20"/>
      <c r="W223" s="20"/>
      <c r="X223" s="20"/>
      <c r="Y223" s="20"/>
      <c r="Z223" s="20"/>
      <c r="AA223" s="20"/>
    </row>
    <row r="224" spans="1:27" ht="12.75">
      <c r="A224" s="20"/>
      <c r="B224" s="20"/>
      <c r="C224" s="18"/>
      <c r="D224" s="20"/>
      <c r="E224" s="20"/>
      <c r="F224" s="20"/>
      <c r="G224" s="20"/>
      <c r="H224" s="18"/>
      <c r="I224" s="20"/>
      <c r="J224" s="20"/>
      <c r="K224" s="20"/>
      <c r="L224" s="20"/>
      <c r="M224" s="20"/>
      <c r="N224" s="20"/>
      <c r="O224" s="20"/>
      <c r="P224" s="20"/>
      <c r="Q224" s="20"/>
      <c r="R224" s="20"/>
      <c r="S224" s="20"/>
      <c r="T224" s="20"/>
      <c r="U224" s="20"/>
      <c r="V224" s="20"/>
      <c r="W224" s="20"/>
      <c r="X224" s="20"/>
      <c r="Y224" s="20"/>
      <c r="Z224" s="20"/>
      <c r="AA224" s="20"/>
    </row>
    <row r="225" spans="1:27" ht="12.75">
      <c r="A225" s="20"/>
      <c r="B225" s="20"/>
      <c r="C225" s="18"/>
      <c r="D225" s="20"/>
      <c r="E225" s="20"/>
      <c r="F225" s="20"/>
      <c r="G225" s="20"/>
      <c r="H225" s="18"/>
      <c r="I225" s="20"/>
      <c r="J225" s="20"/>
      <c r="K225" s="20"/>
      <c r="L225" s="20"/>
      <c r="M225" s="20"/>
      <c r="N225" s="20"/>
      <c r="O225" s="20"/>
      <c r="P225" s="20"/>
      <c r="Q225" s="20"/>
      <c r="R225" s="20"/>
      <c r="S225" s="20"/>
      <c r="T225" s="20"/>
      <c r="U225" s="20"/>
      <c r="V225" s="20"/>
      <c r="W225" s="20"/>
      <c r="X225" s="20"/>
      <c r="Y225" s="20"/>
      <c r="Z225" s="20"/>
      <c r="AA225" s="20"/>
    </row>
    <row r="226" spans="1:27" ht="12.75">
      <c r="A226" s="20"/>
      <c r="B226" s="20"/>
      <c r="C226" s="18"/>
      <c r="D226" s="20"/>
      <c r="E226" s="20"/>
      <c r="F226" s="20"/>
      <c r="G226" s="20"/>
      <c r="H226" s="18"/>
      <c r="I226" s="20"/>
      <c r="J226" s="20"/>
      <c r="K226" s="20"/>
      <c r="L226" s="20"/>
      <c r="M226" s="20"/>
      <c r="N226" s="20"/>
      <c r="O226" s="20"/>
      <c r="P226" s="20"/>
      <c r="Q226" s="20"/>
      <c r="R226" s="20"/>
      <c r="S226" s="20"/>
      <c r="T226" s="20"/>
      <c r="U226" s="20"/>
      <c r="V226" s="20"/>
      <c r="W226" s="20"/>
      <c r="X226" s="20"/>
      <c r="Y226" s="20"/>
      <c r="Z226" s="20"/>
      <c r="AA226" s="20"/>
    </row>
    <row r="227" spans="1:27" ht="12.75">
      <c r="A227" s="20"/>
      <c r="B227" s="20"/>
      <c r="C227" s="18"/>
      <c r="D227" s="20"/>
      <c r="E227" s="20"/>
      <c r="F227" s="20"/>
      <c r="G227" s="20"/>
      <c r="H227" s="18"/>
      <c r="I227" s="20"/>
      <c r="J227" s="20"/>
      <c r="K227" s="20"/>
      <c r="L227" s="20"/>
      <c r="M227" s="20"/>
      <c r="N227" s="20"/>
      <c r="O227" s="20"/>
      <c r="P227" s="20"/>
      <c r="Q227" s="20"/>
      <c r="R227" s="20"/>
      <c r="S227" s="20"/>
      <c r="T227" s="20"/>
      <c r="U227" s="20"/>
      <c r="V227" s="20"/>
      <c r="W227" s="20"/>
      <c r="X227" s="20"/>
      <c r="Y227" s="20"/>
      <c r="Z227" s="20"/>
      <c r="AA227" s="20"/>
    </row>
    <row r="228" spans="1:27" ht="12.75">
      <c r="A228" s="20"/>
      <c r="B228" s="20"/>
      <c r="C228" s="18"/>
      <c r="D228" s="20"/>
      <c r="E228" s="20"/>
      <c r="F228" s="20"/>
      <c r="G228" s="20"/>
      <c r="H228" s="18"/>
      <c r="I228" s="20"/>
      <c r="J228" s="20"/>
      <c r="K228" s="20"/>
      <c r="L228" s="20"/>
      <c r="M228" s="20"/>
      <c r="N228" s="20"/>
      <c r="O228" s="20"/>
      <c r="P228" s="20"/>
      <c r="Q228" s="20"/>
      <c r="R228" s="20"/>
      <c r="S228" s="20"/>
      <c r="T228" s="20"/>
      <c r="U228" s="20"/>
      <c r="V228" s="20"/>
      <c r="W228" s="20"/>
      <c r="X228" s="20"/>
      <c r="Y228" s="20"/>
      <c r="Z228" s="20"/>
      <c r="AA228" s="20"/>
    </row>
    <row r="229" spans="1:27" ht="12.75">
      <c r="A229" s="20"/>
      <c r="B229" s="20"/>
      <c r="C229" s="18"/>
      <c r="D229" s="20"/>
      <c r="E229" s="20"/>
      <c r="F229" s="20"/>
      <c r="G229" s="20"/>
      <c r="H229" s="18"/>
      <c r="I229" s="20"/>
      <c r="J229" s="20"/>
      <c r="K229" s="20"/>
      <c r="L229" s="20"/>
      <c r="M229" s="20"/>
      <c r="N229" s="20"/>
      <c r="O229" s="20"/>
      <c r="P229" s="20"/>
      <c r="Q229" s="20"/>
      <c r="R229" s="20"/>
      <c r="S229" s="20"/>
      <c r="T229" s="20"/>
      <c r="U229" s="20"/>
      <c r="V229" s="20"/>
      <c r="W229" s="20"/>
      <c r="X229" s="20"/>
      <c r="Y229" s="20"/>
      <c r="Z229" s="20"/>
      <c r="AA229" s="20"/>
    </row>
    <row r="230" spans="1:27" ht="12.75">
      <c r="A230" s="20"/>
      <c r="B230" s="20"/>
      <c r="C230" s="18"/>
      <c r="D230" s="20"/>
      <c r="E230" s="20"/>
      <c r="F230" s="20"/>
      <c r="G230" s="20"/>
      <c r="H230" s="18"/>
      <c r="I230" s="20"/>
      <c r="J230" s="20"/>
      <c r="K230" s="20"/>
      <c r="L230" s="20"/>
      <c r="M230" s="20"/>
      <c r="N230" s="20"/>
      <c r="O230" s="20"/>
      <c r="P230" s="20"/>
      <c r="Q230" s="20"/>
      <c r="R230" s="20"/>
      <c r="S230" s="20"/>
      <c r="T230" s="20"/>
      <c r="U230" s="20"/>
      <c r="V230" s="20"/>
      <c r="W230" s="20"/>
      <c r="X230" s="20"/>
      <c r="Y230" s="20"/>
      <c r="Z230" s="20"/>
      <c r="AA230" s="20"/>
    </row>
    <row r="231" spans="1:27" ht="12.75">
      <c r="A231" s="20"/>
      <c r="B231" s="20"/>
      <c r="C231" s="18"/>
      <c r="D231" s="20"/>
      <c r="E231" s="20"/>
      <c r="F231" s="20"/>
      <c r="G231" s="20"/>
      <c r="H231" s="18"/>
      <c r="I231" s="20"/>
      <c r="J231" s="20"/>
      <c r="K231" s="20"/>
      <c r="L231" s="20"/>
      <c r="M231" s="20"/>
      <c r="N231" s="20"/>
      <c r="O231" s="20"/>
      <c r="P231" s="20"/>
      <c r="Q231" s="20"/>
      <c r="R231" s="20"/>
      <c r="S231" s="20"/>
      <c r="T231" s="20"/>
      <c r="U231" s="20"/>
      <c r="V231" s="20"/>
      <c r="W231" s="20"/>
      <c r="X231" s="20"/>
      <c r="Y231" s="20"/>
      <c r="Z231" s="20"/>
      <c r="AA231" s="20"/>
    </row>
    <row r="232" spans="1:27" ht="12.75">
      <c r="A232" s="20"/>
      <c r="B232" s="20"/>
      <c r="C232" s="18"/>
      <c r="D232" s="20"/>
      <c r="E232" s="20"/>
      <c r="F232" s="20"/>
      <c r="G232" s="20"/>
      <c r="H232" s="18"/>
      <c r="I232" s="20"/>
      <c r="J232" s="20"/>
      <c r="K232" s="20"/>
      <c r="L232" s="20"/>
      <c r="M232" s="20"/>
      <c r="N232" s="20"/>
      <c r="O232" s="20"/>
      <c r="P232" s="20"/>
      <c r="Q232" s="20"/>
      <c r="R232" s="20"/>
      <c r="S232" s="20"/>
      <c r="T232" s="20"/>
      <c r="U232" s="20"/>
      <c r="V232" s="20"/>
      <c r="W232" s="20"/>
      <c r="X232" s="20"/>
      <c r="Y232" s="20"/>
      <c r="Z232" s="20"/>
      <c r="AA232" s="20"/>
    </row>
    <row r="233" spans="1:27" ht="12.75">
      <c r="A233" s="20"/>
      <c r="B233" s="20"/>
      <c r="C233" s="18"/>
      <c r="D233" s="20"/>
      <c r="E233" s="20"/>
      <c r="F233" s="20"/>
      <c r="G233" s="20"/>
      <c r="H233" s="18"/>
      <c r="I233" s="20"/>
      <c r="J233" s="20"/>
      <c r="K233" s="20"/>
      <c r="L233" s="20"/>
      <c r="M233" s="20"/>
      <c r="N233" s="20"/>
      <c r="O233" s="20"/>
      <c r="P233" s="20"/>
      <c r="Q233" s="20"/>
      <c r="R233" s="20"/>
      <c r="S233" s="20"/>
      <c r="T233" s="20"/>
      <c r="U233" s="20"/>
      <c r="V233" s="20"/>
      <c r="W233" s="20"/>
      <c r="X233" s="20"/>
      <c r="Y233" s="20"/>
      <c r="Z233" s="20"/>
      <c r="AA233" s="20"/>
    </row>
    <row r="234" spans="1:27" ht="12.75">
      <c r="A234" s="20"/>
      <c r="B234" s="20"/>
      <c r="C234" s="18"/>
      <c r="D234" s="20"/>
      <c r="E234" s="20"/>
      <c r="F234" s="20"/>
      <c r="G234" s="20"/>
      <c r="H234" s="18"/>
      <c r="I234" s="20"/>
      <c r="J234" s="20"/>
      <c r="K234" s="20"/>
      <c r="L234" s="20"/>
      <c r="M234" s="20"/>
      <c r="N234" s="20"/>
      <c r="O234" s="20"/>
      <c r="P234" s="20"/>
      <c r="Q234" s="20"/>
      <c r="R234" s="20"/>
      <c r="S234" s="20"/>
      <c r="T234" s="20"/>
      <c r="U234" s="20"/>
      <c r="V234" s="20"/>
      <c r="W234" s="20"/>
      <c r="X234" s="20"/>
      <c r="Y234" s="20"/>
      <c r="Z234" s="20"/>
      <c r="AA234" s="20"/>
    </row>
    <row r="235" spans="1:27" ht="12.75">
      <c r="A235" s="20"/>
      <c r="B235" s="20"/>
      <c r="C235" s="18"/>
      <c r="D235" s="20"/>
      <c r="E235" s="20"/>
      <c r="F235" s="20"/>
      <c r="G235" s="20"/>
      <c r="H235" s="18"/>
      <c r="I235" s="20"/>
      <c r="J235" s="20"/>
      <c r="K235" s="20"/>
      <c r="L235" s="20"/>
      <c r="M235" s="20"/>
      <c r="N235" s="20"/>
      <c r="O235" s="20"/>
      <c r="P235" s="20"/>
      <c r="Q235" s="20"/>
      <c r="R235" s="20"/>
      <c r="S235" s="20"/>
      <c r="T235" s="20"/>
      <c r="U235" s="20"/>
      <c r="V235" s="20"/>
      <c r="W235" s="20"/>
      <c r="X235" s="20"/>
      <c r="Y235" s="20"/>
      <c r="Z235" s="20"/>
      <c r="AA235" s="20"/>
    </row>
    <row r="236" spans="1:27" ht="12.75">
      <c r="A236" s="20"/>
      <c r="B236" s="20"/>
      <c r="C236" s="18"/>
      <c r="D236" s="20"/>
      <c r="E236" s="20"/>
      <c r="F236" s="20"/>
      <c r="G236" s="20"/>
      <c r="H236" s="18"/>
      <c r="I236" s="20"/>
      <c r="J236" s="20"/>
      <c r="K236" s="20"/>
      <c r="L236" s="20"/>
      <c r="M236" s="20"/>
      <c r="N236" s="20"/>
      <c r="O236" s="20"/>
      <c r="P236" s="20"/>
      <c r="Q236" s="20"/>
      <c r="R236" s="20"/>
      <c r="S236" s="20"/>
      <c r="T236" s="20"/>
      <c r="U236" s="20"/>
      <c r="V236" s="20"/>
      <c r="W236" s="20"/>
      <c r="X236" s="20"/>
      <c r="Y236" s="20"/>
      <c r="Z236" s="20"/>
      <c r="AA236" s="20"/>
    </row>
    <row r="237" spans="1:27" ht="12.75">
      <c r="A237" s="20"/>
      <c r="B237" s="20"/>
      <c r="C237" s="18"/>
      <c r="D237" s="20"/>
      <c r="E237" s="20"/>
      <c r="F237" s="20"/>
      <c r="G237" s="20"/>
      <c r="H237" s="18"/>
      <c r="I237" s="20"/>
      <c r="J237" s="20"/>
      <c r="K237" s="20"/>
      <c r="L237" s="20"/>
      <c r="M237" s="20"/>
      <c r="N237" s="20"/>
      <c r="O237" s="20"/>
      <c r="P237" s="20"/>
      <c r="Q237" s="20"/>
      <c r="R237" s="20"/>
      <c r="S237" s="20"/>
      <c r="T237" s="20"/>
      <c r="U237" s="20"/>
      <c r="V237" s="20"/>
      <c r="W237" s="20"/>
      <c r="X237" s="20"/>
      <c r="Y237" s="20"/>
      <c r="Z237" s="20"/>
      <c r="AA237" s="20"/>
    </row>
    <row r="238" spans="1:27" ht="12.75">
      <c r="A238" s="20"/>
      <c r="B238" s="20"/>
      <c r="C238" s="18"/>
      <c r="D238" s="20"/>
      <c r="E238" s="20"/>
      <c r="F238" s="20"/>
      <c r="G238" s="20"/>
      <c r="H238" s="18"/>
      <c r="I238" s="20"/>
      <c r="J238" s="20"/>
      <c r="K238" s="20"/>
      <c r="L238" s="20"/>
      <c r="M238" s="20"/>
      <c r="N238" s="20"/>
      <c r="O238" s="20"/>
      <c r="P238" s="20"/>
      <c r="Q238" s="20"/>
      <c r="R238" s="20"/>
      <c r="S238" s="20"/>
      <c r="T238" s="20"/>
      <c r="U238" s="20"/>
      <c r="V238" s="20"/>
      <c r="W238" s="20"/>
      <c r="X238" s="20"/>
      <c r="Y238" s="20"/>
      <c r="Z238" s="20"/>
      <c r="AA238" s="20"/>
    </row>
    <row r="239" spans="1:27" ht="12.75">
      <c r="A239" s="20"/>
      <c r="B239" s="20"/>
      <c r="C239" s="18"/>
      <c r="D239" s="20"/>
      <c r="E239" s="20"/>
      <c r="F239" s="20"/>
      <c r="G239" s="20"/>
      <c r="H239" s="18"/>
      <c r="I239" s="20"/>
      <c r="J239" s="20"/>
      <c r="K239" s="20"/>
      <c r="L239" s="20"/>
      <c r="M239" s="20"/>
      <c r="N239" s="20"/>
      <c r="O239" s="20"/>
      <c r="P239" s="20"/>
      <c r="Q239" s="20"/>
      <c r="R239" s="20"/>
      <c r="S239" s="20"/>
      <c r="T239" s="20"/>
      <c r="U239" s="20"/>
      <c r="V239" s="20"/>
      <c r="W239" s="20"/>
      <c r="X239" s="20"/>
      <c r="Y239" s="20"/>
      <c r="Z239" s="20"/>
      <c r="AA239" s="20"/>
    </row>
    <row r="240" spans="1:27" ht="12.75">
      <c r="A240" s="20"/>
      <c r="B240" s="20"/>
      <c r="C240" s="18"/>
      <c r="D240" s="20"/>
      <c r="E240" s="20"/>
      <c r="F240" s="20"/>
      <c r="G240" s="20"/>
      <c r="H240" s="18"/>
      <c r="I240" s="20"/>
      <c r="J240" s="20"/>
      <c r="K240" s="20"/>
      <c r="L240" s="20"/>
      <c r="M240" s="20"/>
      <c r="N240" s="20"/>
      <c r="O240" s="20"/>
      <c r="P240" s="20"/>
      <c r="Q240" s="20"/>
      <c r="R240" s="20"/>
      <c r="S240" s="20"/>
      <c r="T240" s="20"/>
      <c r="U240" s="20"/>
      <c r="V240" s="20"/>
      <c r="W240" s="20"/>
      <c r="X240" s="20"/>
      <c r="Y240" s="20"/>
      <c r="Z240" s="20"/>
      <c r="AA240" s="20"/>
    </row>
    <row r="241" spans="1:27" ht="12.75">
      <c r="A241" s="20"/>
      <c r="B241" s="20"/>
      <c r="C241" s="18"/>
      <c r="D241" s="20"/>
      <c r="E241" s="20"/>
      <c r="F241" s="20"/>
      <c r="G241" s="20"/>
      <c r="H241" s="18"/>
      <c r="I241" s="20"/>
      <c r="J241" s="20"/>
      <c r="K241" s="20"/>
      <c r="L241" s="20"/>
      <c r="M241" s="20"/>
      <c r="N241" s="20"/>
      <c r="O241" s="20"/>
      <c r="P241" s="20"/>
      <c r="Q241" s="20"/>
      <c r="R241" s="20"/>
      <c r="S241" s="20"/>
      <c r="T241" s="20"/>
      <c r="U241" s="20"/>
      <c r="V241" s="20"/>
      <c r="W241" s="20"/>
      <c r="X241" s="20"/>
      <c r="Y241" s="20"/>
      <c r="Z241" s="20"/>
      <c r="AA241" s="20"/>
    </row>
    <row r="242" spans="1:27" ht="12.75">
      <c r="A242" s="20"/>
      <c r="B242" s="20"/>
      <c r="C242" s="18"/>
      <c r="D242" s="20"/>
      <c r="E242" s="20"/>
      <c r="F242" s="20"/>
      <c r="G242" s="20"/>
      <c r="H242" s="18"/>
      <c r="I242" s="20"/>
      <c r="J242" s="20"/>
      <c r="K242" s="20"/>
      <c r="L242" s="20"/>
      <c r="M242" s="20"/>
      <c r="N242" s="20"/>
      <c r="O242" s="20"/>
      <c r="P242" s="20"/>
      <c r="Q242" s="20"/>
      <c r="R242" s="20"/>
      <c r="S242" s="20"/>
      <c r="T242" s="20"/>
      <c r="U242" s="20"/>
      <c r="V242" s="20"/>
      <c r="W242" s="20"/>
      <c r="X242" s="20"/>
      <c r="Y242" s="20"/>
      <c r="Z242" s="20"/>
      <c r="AA242" s="20"/>
    </row>
    <row r="243" spans="1:27" ht="12.75">
      <c r="A243" s="20"/>
      <c r="B243" s="20"/>
      <c r="C243" s="18"/>
      <c r="D243" s="20"/>
      <c r="E243" s="20"/>
      <c r="F243" s="20"/>
      <c r="G243" s="20"/>
      <c r="H243" s="18"/>
      <c r="I243" s="20"/>
      <c r="J243" s="20"/>
      <c r="K243" s="20"/>
      <c r="L243" s="20"/>
      <c r="M243" s="20"/>
      <c r="N243" s="20"/>
      <c r="O243" s="20"/>
      <c r="P243" s="20"/>
      <c r="Q243" s="20"/>
      <c r="R243" s="20"/>
      <c r="S243" s="20"/>
      <c r="T243" s="20"/>
      <c r="U243" s="20"/>
      <c r="V243" s="20"/>
      <c r="W243" s="20"/>
      <c r="X243" s="20"/>
      <c r="Y243" s="20"/>
      <c r="Z243" s="20"/>
      <c r="AA243" s="20"/>
    </row>
    <row r="244" spans="1:27" ht="12.75">
      <c r="A244" s="20"/>
      <c r="B244" s="20"/>
      <c r="C244" s="18"/>
      <c r="D244" s="20"/>
      <c r="E244" s="20"/>
      <c r="F244" s="20"/>
      <c r="G244" s="20"/>
      <c r="H244" s="18"/>
      <c r="I244" s="20"/>
      <c r="J244" s="20"/>
      <c r="K244" s="20"/>
      <c r="L244" s="20"/>
      <c r="M244" s="20"/>
      <c r="N244" s="20"/>
      <c r="O244" s="20"/>
      <c r="P244" s="20"/>
      <c r="Q244" s="20"/>
      <c r="R244" s="20"/>
      <c r="S244" s="20"/>
      <c r="T244" s="20"/>
      <c r="U244" s="20"/>
      <c r="V244" s="20"/>
      <c r="W244" s="20"/>
      <c r="X244" s="20"/>
      <c r="Y244" s="20"/>
      <c r="Z244" s="20"/>
      <c r="AA244" s="20"/>
    </row>
    <row r="245" spans="1:27" ht="12.75">
      <c r="A245" s="20"/>
      <c r="B245" s="20"/>
      <c r="C245" s="18"/>
      <c r="D245" s="20"/>
      <c r="E245" s="20"/>
      <c r="F245" s="20"/>
      <c r="G245" s="20"/>
      <c r="H245" s="18"/>
      <c r="I245" s="20"/>
      <c r="J245" s="20"/>
      <c r="K245" s="20"/>
      <c r="L245" s="20"/>
      <c r="M245" s="20"/>
      <c r="N245" s="20"/>
      <c r="O245" s="20"/>
      <c r="P245" s="20"/>
      <c r="Q245" s="20"/>
      <c r="R245" s="20"/>
      <c r="S245" s="20"/>
      <c r="T245" s="20"/>
      <c r="U245" s="20"/>
      <c r="V245" s="20"/>
      <c r="W245" s="20"/>
      <c r="X245" s="20"/>
      <c r="Y245" s="20"/>
      <c r="Z245" s="20"/>
      <c r="AA245" s="20"/>
    </row>
    <row r="246" spans="1:27" ht="12.75">
      <c r="A246" s="20"/>
      <c r="B246" s="20"/>
      <c r="C246" s="18"/>
      <c r="D246" s="20"/>
      <c r="E246" s="20"/>
      <c r="F246" s="20"/>
      <c r="G246" s="20"/>
      <c r="H246" s="18"/>
      <c r="I246" s="20"/>
      <c r="J246" s="20"/>
      <c r="K246" s="20"/>
      <c r="L246" s="20"/>
      <c r="M246" s="20"/>
      <c r="N246" s="20"/>
      <c r="O246" s="20"/>
      <c r="P246" s="20"/>
      <c r="Q246" s="20"/>
      <c r="R246" s="20"/>
      <c r="S246" s="20"/>
      <c r="T246" s="20"/>
      <c r="U246" s="20"/>
      <c r="V246" s="20"/>
      <c r="W246" s="20"/>
      <c r="X246" s="20"/>
      <c r="Y246" s="20"/>
      <c r="Z246" s="20"/>
      <c r="AA246" s="20"/>
    </row>
    <row r="247" spans="1:27" ht="12.75">
      <c r="A247" s="20"/>
      <c r="B247" s="20"/>
      <c r="C247" s="18"/>
      <c r="D247" s="20"/>
      <c r="E247" s="20"/>
      <c r="F247" s="20"/>
      <c r="G247" s="20"/>
      <c r="H247" s="18"/>
      <c r="I247" s="20"/>
      <c r="J247" s="20"/>
      <c r="K247" s="20"/>
      <c r="L247" s="20"/>
      <c r="M247" s="20"/>
      <c r="N247" s="20"/>
      <c r="O247" s="20"/>
      <c r="P247" s="20"/>
      <c r="Q247" s="20"/>
      <c r="R247" s="20"/>
      <c r="S247" s="20"/>
      <c r="T247" s="20"/>
      <c r="U247" s="20"/>
      <c r="V247" s="20"/>
      <c r="W247" s="20"/>
      <c r="X247" s="20"/>
      <c r="Y247" s="20"/>
      <c r="Z247" s="20"/>
      <c r="AA247" s="20"/>
    </row>
    <row r="248" spans="1:27" ht="12.75">
      <c r="A248" s="20"/>
      <c r="B248" s="20"/>
      <c r="C248" s="18"/>
      <c r="D248" s="20"/>
      <c r="E248" s="20"/>
      <c r="F248" s="20"/>
      <c r="G248" s="20"/>
      <c r="H248" s="18"/>
      <c r="I248" s="20"/>
      <c r="J248" s="20"/>
      <c r="K248" s="20"/>
      <c r="L248" s="20"/>
      <c r="M248" s="20"/>
      <c r="N248" s="20"/>
      <c r="O248" s="20"/>
      <c r="P248" s="20"/>
      <c r="Q248" s="20"/>
      <c r="R248" s="20"/>
      <c r="S248" s="20"/>
      <c r="T248" s="20"/>
      <c r="U248" s="20"/>
      <c r="V248" s="20"/>
      <c r="W248" s="20"/>
      <c r="X248" s="20"/>
      <c r="Y248" s="20"/>
      <c r="Z248" s="20"/>
      <c r="AA248" s="20"/>
    </row>
    <row r="249" spans="1:27" ht="12.75">
      <c r="A249" s="20"/>
      <c r="B249" s="20"/>
      <c r="C249" s="18"/>
      <c r="D249" s="20"/>
      <c r="E249" s="20"/>
      <c r="F249" s="20"/>
      <c r="G249" s="20"/>
      <c r="H249" s="18"/>
      <c r="I249" s="20"/>
      <c r="J249" s="20"/>
      <c r="K249" s="20"/>
      <c r="L249" s="20"/>
      <c r="M249" s="20"/>
      <c r="N249" s="20"/>
      <c r="O249" s="20"/>
      <c r="P249" s="20"/>
      <c r="Q249" s="20"/>
      <c r="R249" s="20"/>
      <c r="S249" s="20"/>
      <c r="T249" s="20"/>
      <c r="U249" s="20"/>
      <c r="V249" s="20"/>
      <c r="W249" s="20"/>
      <c r="X249" s="20"/>
      <c r="Y249" s="20"/>
      <c r="Z249" s="20"/>
      <c r="AA249" s="20"/>
    </row>
    <row r="250" spans="1:27" ht="12.75">
      <c r="A250" s="20"/>
      <c r="B250" s="20"/>
      <c r="C250" s="18"/>
      <c r="D250" s="20"/>
      <c r="E250" s="20"/>
      <c r="F250" s="20"/>
      <c r="G250" s="20"/>
      <c r="H250" s="18"/>
      <c r="I250" s="20"/>
      <c r="J250" s="20"/>
      <c r="K250" s="20"/>
      <c r="L250" s="20"/>
      <c r="M250" s="20"/>
      <c r="N250" s="20"/>
      <c r="O250" s="20"/>
      <c r="P250" s="20"/>
      <c r="Q250" s="20"/>
      <c r="R250" s="20"/>
      <c r="S250" s="20"/>
      <c r="T250" s="20"/>
      <c r="U250" s="20"/>
      <c r="V250" s="20"/>
      <c r="W250" s="20"/>
      <c r="X250" s="20"/>
      <c r="Y250" s="20"/>
      <c r="Z250" s="20"/>
      <c r="AA250" s="20"/>
    </row>
    <row r="251" spans="1:27" ht="12.75">
      <c r="A251" s="20"/>
      <c r="B251" s="20"/>
      <c r="C251" s="18"/>
      <c r="D251" s="20"/>
      <c r="E251" s="20"/>
      <c r="F251" s="20"/>
      <c r="G251" s="20"/>
      <c r="H251" s="18"/>
      <c r="I251" s="20"/>
      <c r="J251" s="20"/>
      <c r="K251" s="20"/>
      <c r="L251" s="20"/>
      <c r="M251" s="20"/>
      <c r="N251" s="20"/>
      <c r="O251" s="20"/>
      <c r="P251" s="20"/>
      <c r="Q251" s="20"/>
      <c r="R251" s="20"/>
      <c r="S251" s="20"/>
      <c r="T251" s="20"/>
      <c r="U251" s="20"/>
      <c r="V251" s="20"/>
      <c r="W251" s="20"/>
      <c r="X251" s="20"/>
      <c r="Y251" s="20"/>
      <c r="Z251" s="20"/>
      <c r="AA251" s="20"/>
    </row>
    <row r="252" spans="1:27" ht="12.75">
      <c r="A252" s="20"/>
      <c r="B252" s="20"/>
      <c r="C252" s="18"/>
      <c r="D252" s="20"/>
      <c r="E252" s="20"/>
      <c r="F252" s="20"/>
      <c r="G252" s="20"/>
      <c r="H252" s="18"/>
      <c r="I252" s="20"/>
      <c r="J252" s="20"/>
      <c r="K252" s="20"/>
      <c r="L252" s="20"/>
      <c r="M252" s="20"/>
      <c r="N252" s="20"/>
      <c r="O252" s="20"/>
      <c r="P252" s="20"/>
      <c r="Q252" s="20"/>
      <c r="R252" s="20"/>
      <c r="S252" s="20"/>
      <c r="T252" s="20"/>
      <c r="U252" s="20"/>
      <c r="V252" s="20"/>
      <c r="W252" s="20"/>
      <c r="X252" s="20"/>
      <c r="Y252" s="20"/>
      <c r="Z252" s="20"/>
      <c r="AA252" s="20"/>
    </row>
    <row r="253" spans="1:27" ht="12.75">
      <c r="A253" s="20"/>
      <c r="B253" s="20"/>
      <c r="C253" s="18"/>
      <c r="D253" s="20"/>
      <c r="E253" s="20"/>
      <c r="F253" s="20"/>
      <c r="G253" s="20"/>
      <c r="H253" s="18"/>
      <c r="I253" s="20"/>
      <c r="J253" s="20"/>
      <c r="K253" s="20"/>
      <c r="L253" s="20"/>
      <c r="M253" s="20"/>
      <c r="N253" s="20"/>
      <c r="O253" s="20"/>
      <c r="P253" s="20"/>
      <c r="Q253" s="20"/>
      <c r="R253" s="20"/>
      <c r="S253" s="20"/>
      <c r="T253" s="20"/>
      <c r="U253" s="20"/>
      <c r="V253" s="20"/>
      <c r="W253" s="20"/>
      <c r="X253" s="20"/>
      <c r="Y253" s="20"/>
      <c r="Z253" s="20"/>
      <c r="AA253" s="20"/>
    </row>
    <row r="254" spans="1:27" ht="12.75">
      <c r="A254" s="20"/>
      <c r="B254" s="20"/>
      <c r="C254" s="18"/>
      <c r="D254" s="20"/>
      <c r="E254" s="20"/>
      <c r="F254" s="20"/>
      <c r="G254" s="20"/>
      <c r="H254" s="18"/>
      <c r="I254" s="20"/>
      <c r="J254" s="20"/>
      <c r="K254" s="20"/>
      <c r="L254" s="20"/>
      <c r="M254" s="20"/>
      <c r="N254" s="20"/>
      <c r="O254" s="20"/>
      <c r="P254" s="20"/>
      <c r="Q254" s="20"/>
      <c r="R254" s="20"/>
      <c r="S254" s="20"/>
      <c r="T254" s="20"/>
      <c r="U254" s="20"/>
      <c r="V254" s="20"/>
      <c r="W254" s="20"/>
      <c r="X254" s="20"/>
      <c r="Y254" s="20"/>
      <c r="Z254" s="20"/>
      <c r="AA254" s="20"/>
    </row>
    <row r="255" spans="1:27" ht="12.75">
      <c r="A255" s="20"/>
      <c r="B255" s="20"/>
      <c r="C255" s="18"/>
      <c r="D255" s="20"/>
      <c r="E255" s="20"/>
      <c r="F255" s="20"/>
      <c r="G255" s="20"/>
      <c r="H255" s="18"/>
      <c r="I255" s="20"/>
      <c r="J255" s="20"/>
      <c r="K255" s="20"/>
      <c r="L255" s="20"/>
      <c r="M255" s="20"/>
      <c r="N255" s="20"/>
      <c r="O255" s="20"/>
      <c r="P255" s="20"/>
      <c r="Q255" s="20"/>
      <c r="R255" s="20"/>
      <c r="S255" s="20"/>
      <c r="T255" s="20"/>
      <c r="U255" s="20"/>
      <c r="V255" s="20"/>
      <c r="W255" s="20"/>
      <c r="X255" s="20"/>
      <c r="Y255" s="20"/>
      <c r="Z255" s="20"/>
      <c r="AA255" s="20"/>
    </row>
    <row r="256" spans="1:27" ht="12.75">
      <c r="A256" s="20"/>
      <c r="B256" s="20"/>
      <c r="C256" s="18"/>
      <c r="D256" s="20"/>
      <c r="E256" s="20"/>
      <c r="F256" s="20"/>
      <c r="G256" s="20"/>
      <c r="H256" s="18"/>
      <c r="I256" s="20"/>
      <c r="J256" s="20"/>
      <c r="K256" s="20"/>
      <c r="L256" s="20"/>
      <c r="M256" s="20"/>
      <c r="N256" s="20"/>
      <c r="O256" s="20"/>
      <c r="P256" s="20"/>
      <c r="Q256" s="20"/>
      <c r="R256" s="20"/>
      <c r="S256" s="20"/>
      <c r="T256" s="20"/>
      <c r="U256" s="20"/>
      <c r="V256" s="20"/>
      <c r="W256" s="20"/>
      <c r="X256" s="20"/>
      <c r="Y256" s="20"/>
      <c r="Z256" s="20"/>
      <c r="AA256" s="20"/>
    </row>
    <row r="257" spans="1:27" ht="12.75">
      <c r="A257" s="20"/>
      <c r="B257" s="20"/>
      <c r="C257" s="18"/>
      <c r="D257" s="20"/>
      <c r="E257" s="20"/>
      <c r="F257" s="20"/>
      <c r="G257" s="20"/>
      <c r="H257" s="18"/>
      <c r="I257" s="20"/>
      <c r="J257" s="20"/>
      <c r="K257" s="20"/>
      <c r="L257" s="20"/>
      <c r="M257" s="20"/>
      <c r="N257" s="20"/>
      <c r="O257" s="20"/>
      <c r="P257" s="20"/>
      <c r="Q257" s="20"/>
      <c r="R257" s="20"/>
      <c r="S257" s="20"/>
      <c r="T257" s="20"/>
      <c r="U257" s="20"/>
      <c r="V257" s="20"/>
      <c r="W257" s="20"/>
      <c r="X257" s="20"/>
      <c r="Y257" s="20"/>
      <c r="Z257" s="20"/>
      <c r="AA257" s="20"/>
    </row>
    <row r="258" spans="1:27" ht="12.75">
      <c r="A258" s="20"/>
      <c r="B258" s="20"/>
      <c r="C258" s="18"/>
      <c r="D258" s="20"/>
      <c r="E258" s="20"/>
      <c r="F258" s="20"/>
      <c r="G258" s="20"/>
      <c r="H258" s="18"/>
      <c r="I258" s="20"/>
      <c r="J258" s="20"/>
      <c r="K258" s="20"/>
      <c r="L258" s="20"/>
      <c r="M258" s="20"/>
      <c r="N258" s="20"/>
      <c r="O258" s="20"/>
      <c r="P258" s="20"/>
      <c r="Q258" s="20"/>
      <c r="R258" s="20"/>
      <c r="S258" s="20"/>
      <c r="T258" s="20"/>
      <c r="U258" s="20"/>
      <c r="V258" s="20"/>
      <c r="W258" s="20"/>
      <c r="X258" s="20"/>
      <c r="Y258" s="20"/>
      <c r="Z258" s="20"/>
      <c r="AA258" s="20"/>
    </row>
    <row r="259" spans="1:27" ht="12.75">
      <c r="A259" s="20"/>
      <c r="B259" s="20"/>
      <c r="C259" s="18"/>
      <c r="D259" s="20"/>
      <c r="E259" s="20"/>
      <c r="F259" s="20"/>
      <c r="G259" s="20"/>
      <c r="H259" s="18"/>
      <c r="I259" s="20"/>
      <c r="J259" s="20"/>
      <c r="K259" s="20"/>
      <c r="L259" s="20"/>
      <c r="M259" s="20"/>
      <c r="N259" s="20"/>
      <c r="O259" s="20"/>
      <c r="P259" s="20"/>
      <c r="Q259" s="20"/>
      <c r="R259" s="20"/>
      <c r="S259" s="20"/>
      <c r="T259" s="20"/>
      <c r="U259" s="20"/>
      <c r="V259" s="20"/>
      <c r="W259" s="20"/>
      <c r="X259" s="20"/>
      <c r="Y259" s="20"/>
      <c r="Z259" s="20"/>
      <c r="AA259" s="20"/>
    </row>
    <row r="260" spans="1:27" ht="12.75">
      <c r="A260" s="20"/>
      <c r="B260" s="20"/>
      <c r="C260" s="18"/>
      <c r="D260" s="20"/>
      <c r="E260" s="20"/>
      <c r="F260" s="20"/>
      <c r="G260" s="20"/>
      <c r="H260" s="18"/>
      <c r="I260" s="20"/>
      <c r="J260" s="20"/>
      <c r="K260" s="20"/>
      <c r="L260" s="20"/>
      <c r="M260" s="20"/>
      <c r="N260" s="20"/>
      <c r="O260" s="20"/>
      <c r="P260" s="20"/>
      <c r="Q260" s="20"/>
      <c r="R260" s="20"/>
      <c r="S260" s="20"/>
      <c r="T260" s="20"/>
      <c r="U260" s="20"/>
      <c r="V260" s="20"/>
      <c r="W260" s="20"/>
      <c r="X260" s="20"/>
      <c r="Y260" s="20"/>
      <c r="Z260" s="20"/>
      <c r="AA260" s="20"/>
    </row>
    <row r="261" spans="1:27" ht="12.75">
      <c r="A261" s="20"/>
      <c r="B261" s="20"/>
      <c r="C261" s="18"/>
      <c r="D261" s="20"/>
      <c r="E261" s="20"/>
      <c r="F261" s="20"/>
      <c r="G261" s="20"/>
      <c r="H261" s="18"/>
      <c r="I261" s="20"/>
      <c r="J261" s="20"/>
      <c r="K261" s="20"/>
      <c r="L261" s="20"/>
      <c r="M261" s="20"/>
      <c r="N261" s="20"/>
      <c r="O261" s="20"/>
      <c r="P261" s="20"/>
      <c r="Q261" s="20"/>
      <c r="R261" s="20"/>
      <c r="S261" s="20"/>
      <c r="T261" s="20"/>
      <c r="U261" s="20"/>
      <c r="V261" s="20"/>
      <c r="W261" s="20"/>
      <c r="X261" s="20"/>
      <c r="Y261" s="20"/>
      <c r="Z261" s="20"/>
      <c r="AA261" s="20"/>
    </row>
    <row r="262" spans="1:27" ht="12.75">
      <c r="A262" s="20"/>
      <c r="B262" s="20"/>
      <c r="C262" s="18"/>
      <c r="D262" s="20"/>
      <c r="E262" s="20"/>
      <c r="F262" s="20"/>
      <c r="G262" s="20"/>
      <c r="H262" s="18"/>
      <c r="I262" s="20"/>
      <c r="J262" s="20"/>
      <c r="K262" s="20"/>
      <c r="L262" s="20"/>
      <c r="M262" s="20"/>
      <c r="N262" s="20"/>
      <c r="O262" s="20"/>
      <c r="P262" s="20"/>
      <c r="Q262" s="20"/>
      <c r="R262" s="20"/>
      <c r="S262" s="20"/>
      <c r="T262" s="20"/>
      <c r="U262" s="20"/>
      <c r="V262" s="20"/>
      <c r="W262" s="20"/>
      <c r="X262" s="20"/>
      <c r="Y262" s="20"/>
      <c r="Z262" s="20"/>
      <c r="AA262" s="20"/>
    </row>
    <row r="263" spans="1:27" ht="12.75">
      <c r="A263" s="20"/>
      <c r="B263" s="20"/>
      <c r="C263" s="18"/>
      <c r="D263" s="20"/>
      <c r="E263" s="20"/>
      <c r="F263" s="20"/>
      <c r="G263" s="20"/>
      <c r="H263" s="18"/>
      <c r="I263" s="20"/>
      <c r="J263" s="20"/>
      <c r="K263" s="20"/>
      <c r="L263" s="20"/>
      <c r="M263" s="20"/>
      <c r="N263" s="20"/>
      <c r="O263" s="20"/>
      <c r="P263" s="20"/>
      <c r="Q263" s="20"/>
      <c r="R263" s="20"/>
      <c r="S263" s="20"/>
      <c r="T263" s="20"/>
      <c r="U263" s="20"/>
      <c r="V263" s="20"/>
      <c r="W263" s="20"/>
      <c r="X263" s="20"/>
      <c r="Y263" s="20"/>
      <c r="Z263" s="20"/>
      <c r="AA263" s="20"/>
    </row>
    <row r="264" spans="1:27" ht="12.75">
      <c r="A264" s="20"/>
      <c r="B264" s="20"/>
      <c r="C264" s="18"/>
      <c r="D264" s="20"/>
      <c r="E264" s="20"/>
      <c r="F264" s="20"/>
      <c r="G264" s="20"/>
      <c r="H264" s="18"/>
      <c r="I264" s="20"/>
      <c r="J264" s="20"/>
      <c r="K264" s="20"/>
      <c r="L264" s="20"/>
      <c r="M264" s="20"/>
      <c r="N264" s="20"/>
      <c r="O264" s="20"/>
      <c r="P264" s="20"/>
      <c r="Q264" s="20"/>
      <c r="R264" s="20"/>
      <c r="S264" s="20"/>
      <c r="T264" s="20"/>
      <c r="U264" s="20"/>
      <c r="V264" s="20"/>
      <c r="W264" s="20"/>
      <c r="X264" s="20"/>
      <c r="Y264" s="20"/>
      <c r="Z264" s="20"/>
      <c r="AA264" s="20"/>
    </row>
    <row r="265" spans="1:27" ht="12.75">
      <c r="A265" s="20"/>
      <c r="B265" s="20"/>
      <c r="C265" s="18"/>
      <c r="D265" s="20"/>
      <c r="E265" s="20"/>
      <c r="F265" s="20"/>
      <c r="G265" s="20"/>
      <c r="H265" s="18"/>
      <c r="I265" s="20"/>
      <c r="J265" s="20"/>
      <c r="K265" s="20"/>
      <c r="L265" s="20"/>
      <c r="M265" s="20"/>
      <c r="N265" s="20"/>
      <c r="O265" s="20"/>
      <c r="P265" s="20"/>
      <c r="Q265" s="20"/>
      <c r="R265" s="20"/>
      <c r="S265" s="20"/>
      <c r="T265" s="20"/>
      <c r="U265" s="20"/>
      <c r="V265" s="20"/>
      <c r="W265" s="20"/>
      <c r="X265" s="20"/>
      <c r="Y265" s="20"/>
      <c r="Z265" s="20"/>
      <c r="AA265" s="20"/>
    </row>
    <row r="266" spans="1:27" ht="12.75">
      <c r="A266" s="20"/>
      <c r="B266" s="20"/>
      <c r="C266" s="18"/>
      <c r="D266" s="20"/>
      <c r="E266" s="20"/>
      <c r="F266" s="20"/>
      <c r="G266" s="20"/>
      <c r="H266" s="18"/>
      <c r="I266" s="20"/>
      <c r="J266" s="20"/>
      <c r="K266" s="20"/>
      <c r="L266" s="20"/>
      <c r="M266" s="20"/>
      <c r="N266" s="20"/>
      <c r="O266" s="20"/>
      <c r="P266" s="20"/>
      <c r="Q266" s="20"/>
      <c r="R266" s="20"/>
      <c r="S266" s="20"/>
      <c r="T266" s="20"/>
      <c r="U266" s="20"/>
      <c r="V266" s="20"/>
      <c r="W266" s="20"/>
      <c r="X266" s="20"/>
      <c r="Y266" s="20"/>
      <c r="Z266" s="20"/>
      <c r="AA266" s="20"/>
    </row>
    <row r="267" spans="1:27" ht="12.75">
      <c r="A267" s="20"/>
      <c r="B267" s="20"/>
      <c r="C267" s="18"/>
      <c r="D267" s="20"/>
      <c r="E267" s="20"/>
      <c r="F267" s="20"/>
      <c r="G267" s="20"/>
      <c r="H267" s="18"/>
      <c r="I267" s="20"/>
      <c r="J267" s="20"/>
      <c r="K267" s="20"/>
      <c r="L267" s="20"/>
      <c r="M267" s="20"/>
      <c r="N267" s="20"/>
      <c r="O267" s="20"/>
      <c r="P267" s="20"/>
      <c r="Q267" s="20"/>
      <c r="R267" s="20"/>
      <c r="S267" s="20"/>
      <c r="T267" s="20"/>
      <c r="U267" s="20"/>
      <c r="V267" s="20"/>
      <c r="W267" s="20"/>
      <c r="X267" s="20"/>
      <c r="Y267" s="20"/>
      <c r="Z267" s="20"/>
      <c r="AA267" s="20"/>
    </row>
    <row r="268" spans="1:27" ht="12.75">
      <c r="A268" s="20"/>
      <c r="B268" s="20"/>
      <c r="C268" s="18"/>
      <c r="D268" s="20"/>
      <c r="E268" s="20"/>
      <c r="F268" s="20"/>
      <c r="G268" s="20"/>
      <c r="H268" s="18"/>
      <c r="I268" s="20"/>
      <c r="J268" s="20"/>
      <c r="K268" s="20"/>
      <c r="L268" s="20"/>
      <c r="M268" s="20"/>
      <c r="N268" s="20"/>
      <c r="O268" s="20"/>
      <c r="P268" s="20"/>
      <c r="Q268" s="20"/>
      <c r="R268" s="20"/>
      <c r="S268" s="20"/>
      <c r="T268" s="20"/>
      <c r="U268" s="20"/>
      <c r="V268" s="20"/>
      <c r="W268" s="20"/>
      <c r="X268" s="20"/>
      <c r="Y268" s="20"/>
      <c r="Z268" s="20"/>
      <c r="AA268" s="20"/>
    </row>
    <row r="269" spans="1:27" ht="12.75">
      <c r="A269" s="20"/>
      <c r="B269" s="20"/>
      <c r="C269" s="18"/>
      <c r="D269" s="20"/>
      <c r="E269" s="20"/>
      <c r="F269" s="20"/>
      <c r="G269" s="20"/>
      <c r="H269" s="18"/>
      <c r="I269" s="20"/>
      <c r="J269" s="20"/>
      <c r="K269" s="20"/>
      <c r="L269" s="20"/>
      <c r="M269" s="20"/>
      <c r="N269" s="20"/>
      <c r="O269" s="20"/>
      <c r="P269" s="20"/>
      <c r="Q269" s="20"/>
      <c r="R269" s="20"/>
      <c r="S269" s="20"/>
      <c r="T269" s="20"/>
      <c r="U269" s="20"/>
      <c r="V269" s="20"/>
      <c r="W269" s="20"/>
      <c r="X269" s="20"/>
      <c r="Y269" s="20"/>
      <c r="Z269" s="20"/>
      <c r="AA269" s="20"/>
    </row>
    <row r="270" spans="1:27" ht="12.75">
      <c r="A270" s="20"/>
      <c r="B270" s="20"/>
      <c r="C270" s="18"/>
      <c r="D270" s="20"/>
      <c r="E270" s="20"/>
      <c r="F270" s="20"/>
      <c r="G270" s="20"/>
      <c r="H270" s="18"/>
      <c r="I270" s="20"/>
      <c r="J270" s="20"/>
      <c r="K270" s="20"/>
      <c r="L270" s="20"/>
      <c r="M270" s="20"/>
      <c r="N270" s="20"/>
      <c r="O270" s="20"/>
      <c r="P270" s="20"/>
      <c r="Q270" s="20"/>
      <c r="R270" s="20"/>
      <c r="S270" s="20"/>
      <c r="T270" s="20"/>
      <c r="U270" s="20"/>
      <c r="V270" s="20"/>
      <c r="W270" s="20"/>
      <c r="X270" s="20"/>
      <c r="Y270" s="20"/>
      <c r="Z270" s="20"/>
      <c r="AA270" s="20"/>
    </row>
    <row r="271" spans="1:27" ht="12.75">
      <c r="A271" s="20"/>
      <c r="B271" s="20"/>
      <c r="C271" s="18"/>
      <c r="D271" s="20"/>
      <c r="E271" s="20"/>
      <c r="F271" s="20"/>
      <c r="G271" s="20"/>
      <c r="H271" s="18"/>
      <c r="I271" s="20"/>
      <c r="J271" s="20"/>
      <c r="K271" s="20"/>
      <c r="L271" s="20"/>
      <c r="M271" s="20"/>
      <c r="N271" s="20"/>
      <c r="O271" s="20"/>
      <c r="P271" s="20"/>
      <c r="Q271" s="20"/>
      <c r="R271" s="20"/>
      <c r="S271" s="20"/>
      <c r="T271" s="20"/>
      <c r="U271" s="20"/>
      <c r="V271" s="20"/>
      <c r="W271" s="20"/>
      <c r="X271" s="20"/>
      <c r="Y271" s="20"/>
      <c r="Z271" s="20"/>
      <c r="AA271" s="20"/>
    </row>
    <row r="272" spans="1:27" ht="12.75">
      <c r="A272" s="20"/>
      <c r="B272" s="20"/>
      <c r="C272" s="18"/>
      <c r="D272" s="20"/>
      <c r="E272" s="20"/>
      <c r="F272" s="20"/>
      <c r="G272" s="20"/>
      <c r="H272" s="18"/>
      <c r="I272" s="20"/>
      <c r="J272" s="20"/>
      <c r="K272" s="20"/>
      <c r="L272" s="20"/>
      <c r="M272" s="20"/>
      <c r="N272" s="20"/>
      <c r="O272" s="20"/>
      <c r="P272" s="20"/>
      <c r="Q272" s="20"/>
      <c r="R272" s="20"/>
      <c r="S272" s="20"/>
      <c r="T272" s="20"/>
      <c r="U272" s="20"/>
      <c r="V272" s="20"/>
      <c r="W272" s="20"/>
      <c r="X272" s="20"/>
      <c r="Y272" s="20"/>
      <c r="Z272" s="20"/>
      <c r="AA272" s="20"/>
    </row>
    <row r="273" spans="1:27" ht="12.75">
      <c r="A273" s="20"/>
      <c r="B273" s="20"/>
      <c r="C273" s="18"/>
      <c r="D273" s="20"/>
      <c r="E273" s="20"/>
      <c r="F273" s="20"/>
      <c r="G273" s="20"/>
      <c r="H273" s="18"/>
      <c r="I273" s="20"/>
      <c r="J273" s="20"/>
      <c r="K273" s="20"/>
      <c r="L273" s="20"/>
      <c r="M273" s="20"/>
      <c r="N273" s="20"/>
      <c r="O273" s="20"/>
      <c r="P273" s="20"/>
      <c r="Q273" s="20"/>
      <c r="R273" s="20"/>
      <c r="S273" s="20"/>
      <c r="T273" s="20"/>
      <c r="U273" s="20"/>
      <c r="V273" s="20"/>
      <c r="W273" s="20"/>
      <c r="X273" s="20"/>
      <c r="Y273" s="20"/>
      <c r="Z273" s="20"/>
      <c r="AA273" s="20"/>
    </row>
    <row r="274" spans="1:27" ht="12.75">
      <c r="A274" s="20"/>
      <c r="B274" s="20"/>
      <c r="C274" s="18"/>
      <c r="D274" s="20"/>
      <c r="E274" s="20"/>
      <c r="F274" s="20"/>
      <c r="G274" s="20"/>
      <c r="H274" s="18"/>
      <c r="I274" s="20"/>
      <c r="J274" s="20"/>
      <c r="K274" s="20"/>
      <c r="L274" s="20"/>
      <c r="M274" s="20"/>
      <c r="N274" s="20"/>
      <c r="O274" s="20"/>
      <c r="P274" s="20"/>
      <c r="Q274" s="20"/>
      <c r="R274" s="20"/>
      <c r="S274" s="20"/>
      <c r="T274" s="20"/>
      <c r="U274" s="20"/>
      <c r="V274" s="20"/>
      <c r="W274" s="20"/>
      <c r="X274" s="20"/>
      <c r="Y274" s="20"/>
      <c r="Z274" s="20"/>
      <c r="AA274" s="20"/>
    </row>
    <row r="275" spans="1:27" ht="12.75">
      <c r="A275" s="20"/>
      <c r="B275" s="20"/>
      <c r="C275" s="18"/>
      <c r="D275" s="20"/>
      <c r="E275" s="20"/>
      <c r="F275" s="20"/>
      <c r="G275" s="20"/>
      <c r="H275" s="18"/>
      <c r="I275" s="20"/>
      <c r="J275" s="20"/>
      <c r="K275" s="20"/>
      <c r="L275" s="20"/>
      <c r="M275" s="20"/>
      <c r="N275" s="20"/>
      <c r="O275" s="20"/>
      <c r="P275" s="20"/>
      <c r="Q275" s="20"/>
      <c r="R275" s="20"/>
      <c r="S275" s="20"/>
      <c r="T275" s="20"/>
      <c r="U275" s="20"/>
      <c r="V275" s="20"/>
      <c r="W275" s="20"/>
      <c r="X275" s="20"/>
      <c r="Y275" s="20"/>
      <c r="Z275" s="20"/>
      <c r="AA275" s="20"/>
    </row>
    <row r="276" spans="1:27" ht="12.75">
      <c r="A276" s="20"/>
      <c r="B276" s="20"/>
      <c r="C276" s="18"/>
      <c r="D276" s="20"/>
      <c r="E276" s="20"/>
      <c r="F276" s="20"/>
      <c r="G276" s="20"/>
      <c r="H276" s="18"/>
      <c r="I276" s="20"/>
      <c r="J276" s="20"/>
      <c r="K276" s="20"/>
      <c r="L276" s="20"/>
      <c r="M276" s="20"/>
      <c r="N276" s="20"/>
      <c r="O276" s="20"/>
      <c r="P276" s="20"/>
      <c r="Q276" s="20"/>
      <c r="R276" s="20"/>
      <c r="S276" s="20"/>
      <c r="T276" s="20"/>
      <c r="U276" s="20"/>
      <c r="V276" s="20"/>
      <c r="W276" s="20"/>
      <c r="X276" s="20"/>
      <c r="Y276" s="20"/>
      <c r="Z276" s="20"/>
      <c r="AA276" s="20"/>
    </row>
    <row r="277" spans="1:27" ht="12.75">
      <c r="A277" s="20"/>
      <c r="B277" s="20"/>
      <c r="C277" s="18"/>
      <c r="D277" s="20"/>
      <c r="E277" s="20"/>
      <c r="F277" s="20"/>
      <c r="G277" s="20"/>
      <c r="H277" s="18"/>
      <c r="I277" s="20"/>
      <c r="J277" s="20"/>
      <c r="K277" s="20"/>
      <c r="L277" s="20"/>
      <c r="M277" s="20"/>
      <c r="N277" s="20"/>
      <c r="O277" s="20"/>
      <c r="P277" s="20"/>
      <c r="Q277" s="20"/>
      <c r="R277" s="20"/>
      <c r="S277" s="20"/>
      <c r="T277" s="20"/>
      <c r="U277" s="20"/>
      <c r="V277" s="20"/>
      <c r="W277" s="20"/>
      <c r="X277" s="20"/>
      <c r="Y277" s="20"/>
      <c r="Z277" s="20"/>
      <c r="AA277" s="20"/>
    </row>
    <row r="278" spans="1:27" ht="12.75">
      <c r="A278" s="20"/>
      <c r="B278" s="20"/>
      <c r="C278" s="18"/>
      <c r="D278" s="20"/>
      <c r="E278" s="20"/>
      <c r="F278" s="20"/>
      <c r="G278" s="20"/>
      <c r="H278" s="18"/>
      <c r="I278" s="20"/>
      <c r="J278" s="20"/>
      <c r="K278" s="20"/>
      <c r="L278" s="20"/>
      <c r="M278" s="20"/>
      <c r="N278" s="20"/>
      <c r="O278" s="20"/>
      <c r="P278" s="20"/>
      <c r="Q278" s="20"/>
      <c r="R278" s="20"/>
      <c r="S278" s="20"/>
      <c r="T278" s="20"/>
      <c r="U278" s="20"/>
      <c r="V278" s="20"/>
      <c r="W278" s="20"/>
      <c r="X278" s="20"/>
      <c r="Y278" s="20"/>
      <c r="Z278" s="20"/>
      <c r="AA278" s="20"/>
    </row>
    <row r="279" spans="1:27" ht="12.75">
      <c r="A279" s="20"/>
      <c r="B279" s="20"/>
      <c r="C279" s="18"/>
      <c r="D279" s="20"/>
      <c r="E279" s="20"/>
      <c r="F279" s="20"/>
      <c r="G279" s="20"/>
      <c r="H279" s="18"/>
      <c r="I279" s="20"/>
      <c r="J279" s="20"/>
      <c r="K279" s="20"/>
      <c r="L279" s="20"/>
      <c r="M279" s="20"/>
      <c r="N279" s="20"/>
      <c r="O279" s="20"/>
      <c r="P279" s="20"/>
      <c r="Q279" s="20"/>
      <c r="R279" s="20"/>
      <c r="S279" s="20"/>
      <c r="T279" s="20"/>
      <c r="U279" s="20"/>
      <c r="V279" s="20"/>
      <c r="W279" s="20"/>
      <c r="X279" s="20"/>
      <c r="Y279" s="20"/>
      <c r="Z279" s="20"/>
      <c r="AA279" s="20"/>
    </row>
    <row r="280" spans="1:27" ht="12.75">
      <c r="A280" s="20"/>
      <c r="B280" s="20"/>
      <c r="C280" s="18"/>
      <c r="D280" s="20"/>
      <c r="E280" s="20"/>
      <c r="F280" s="20"/>
      <c r="G280" s="20"/>
      <c r="H280" s="18"/>
      <c r="I280" s="20"/>
      <c r="J280" s="20"/>
      <c r="K280" s="20"/>
      <c r="L280" s="20"/>
      <c r="M280" s="20"/>
      <c r="N280" s="20"/>
      <c r="O280" s="20"/>
      <c r="P280" s="20"/>
      <c r="Q280" s="20"/>
      <c r="R280" s="20"/>
      <c r="S280" s="20"/>
      <c r="T280" s="20"/>
      <c r="U280" s="20"/>
      <c r="V280" s="20"/>
      <c r="W280" s="20"/>
      <c r="X280" s="20"/>
      <c r="Y280" s="20"/>
      <c r="Z280" s="20"/>
      <c r="AA280" s="20"/>
    </row>
    <row r="281" spans="1:27" ht="12.75">
      <c r="A281" s="20"/>
      <c r="B281" s="20"/>
      <c r="C281" s="18"/>
      <c r="D281" s="20"/>
      <c r="E281" s="20"/>
      <c r="F281" s="20"/>
      <c r="G281" s="20"/>
      <c r="H281" s="18"/>
      <c r="I281" s="20"/>
      <c r="J281" s="20"/>
      <c r="K281" s="20"/>
      <c r="L281" s="20"/>
      <c r="M281" s="20"/>
      <c r="N281" s="20"/>
      <c r="O281" s="20"/>
      <c r="P281" s="20"/>
      <c r="Q281" s="20"/>
      <c r="R281" s="20"/>
      <c r="S281" s="20"/>
      <c r="T281" s="20"/>
      <c r="U281" s="20"/>
      <c r="V281" s="20"/>
      <c r="W281" s="20"/>
      <c r="X281" s="20"/>
      <c r="Y281" s="20"/>
      <c r="Z281" s="20"/>
      <c r="AA281" s="20"/>
    </row>
    <row r="282" spans="1:27" ht="12.75">
      <c r="A282" s="20"/>
      <c r="B282" s="20"/>
      <c r="C282" s="18"/>
      <c r="D282" s="20"/>
      <c r="E282" s="20"/>
      <c r="F282" s="20"/>
      <c r="G282" s="20"/>
      <c r="H282" s="18"/>
      <c r="I282" s="20"/>
      <c r="J282" s="20"/>
      <c r="K282" s="20"/>
      <c r="L282" s="20"/>
      <c r="M282" s="20"/>
      <c r="N282" s="20"/>
      <c r="O282" s="20"/>
      <c r="P282" s="20"/>
      <c r="Q282" s="20"/>
      <c r="R282" s="20"/>
      <c r="S282" s="20"/>
      <c r="T282" s="20"/>
      <c r="U282" s="20"/>
      <c r="V282" s="20"/>
      <c r="W282" s="20"/>
      <c r="X282" s="20"/>
      <c r="Y282" s="20"/>
      <c r="Z282" s="20"/>
      <c r="AA282" s="20"/>
    </row>
    <row r="283" spans="1:27" ht="12.75">
      <c r="A283" s="20"/>
      <c r="B283" s="20"/>
      <c r="C283" s="18"/>
      <c r="D283" s="20"/>
      <c r="E283" s="20"/>
      <c r="F283" s="20"/>
      <c r="G283" s="20"/>
      <c r="H283" s="18"/>
      <c r="I283" s="20"/>
      <c r="J283" s="20"/>
      <c r="K283" s="20"/>
      <c r="L283" s="20"/>
      <c r="M283" s="20"/>
      <c r="N283" s="20"/>
      <c r="O283" s="20"/>
      <c r="P283" s="20"/>
      <c r="Q283" s="20"/>
      <c r="R283" s="20"/>
      <c r="S283" s="20"/>
      <c r="T283" s="20"/>
      <c r="U283" s="20"/>
      <c r="V283" s="20"/>
      <c r="W283" s="20"/>
      <c r="X283" s="20"/>
      <c r="Y283" s="20"/>
      <c r="Z283" s="20"/>
      <c r="AA283" s="20"/>
    </row>
    <row r="284" spans="1:27" ht="12.75">
      <c r="A284" s="20"/>
      <c r="B284" s="20"/>
      <c r="C284" s="18"/>
      <c r="D284" s="20"/>
      <c r="E284" s="20"/>
      <c r="F284" s="20"/>
      <c r="G284" s="20"/>
      <c r="H284" s="18"/>
      <c r="I284" s="20"/>
      <c r="J284" s="20"/>
      <c r="K284" s="20"/>
      <c r="L284" s="20"/>
      <c r="M284" s="20"/>
      <c r="N284" s="20"/>
      <c r="O284" s="20"/>
      <c r="P284" s="20"/>
      <c r="Q284" s="20"/>
      <c r="R284" s="20"/>
      <c r="S284" s="20"/>
      <c r="T284" s="20"/>
      <c r="U284" s="20"/>
      <c r="V284" s="20"/>
      <c r="W284" s="20"/>
      <c r="X284" s="20"/>
      <c r="Y284" s="20"/>
      <c r="Z284" s="20"/>
      <c r="AA284" s="20"/>
    </row>
    <row r="285" spans="1:27" ht="12.75">
      <c r="A285" s="20"/>
      <c r="B285" s="20"/>
      <c r="C285" s="18"/>
      <c r="D285" s="20"/>
      <c r="E285" s="20"/>
      <c r="F285" s="20"/>
      <c r="G285" s="20"/>
      <c r="H285" s="18"/>
      <c r="I285" s="20"/>
      <c r="J285" s="20"/>
      <c r="K285" s="20"/>
      <c r="L285" s="20"/>
      <c r="M285" s="20"/>
      <c r="N285" s="20"/>
      <c r="O285" s="20"/>
      <c r="P285" s="20"/>
      <c r="Q285" s="20"/>
      <c r="R285" s="20"/>
      <c r="S285" s="20"/>
      <c r="T285" s="20"/>
      <c r="U285" s="20"/>
      <c r="V285" s="20"/>
      <c r="W285" s="20"/>
      <c r="X285" s="20"/>
      <c r="Y285" s="20"/>
      <c r="Z285" s="20"/>
      <c r="AA285" s="20"/>
    </row>
    <row r="286" spans="1:27" ht="12.75">
      <c r="A286" s="20"/>
      <c r="B286" s="20"/>
      <c r="C286" s="18"/>
      <c r="D286" s="20"/>
      <c r="E286" s="20"/>
      <c r="F286" s="20"/>
      <c r="G286" s="20"/>
      <c r="H286" s="18"/>
      <c r="I286" s="20"/>
      <c r="J286" s="20"/>
      <c r="K286" s="20"/>
      <c r="L286" s="20"/>
      <c r="M286" s="20"/>
      <c r="N286" s="20"/>
      <c r="O286" s="20"/>
      <c r="P286" s="20"/>
      <c r="Q286" s="20"/>
      <c r="R286" s="20"/>
      <c r="S286" s="20"/>
      <c r="T286" s="20"/>
      <c r="U286" s="20"/>
      <c r="V286" s="20"/>
      <c r="W286" s="20"/>
      <c r="X286" s="20"/>
      <c r="Y286" s="20"/>
      <c r="Z286" s="20"/>
      <c r="AA286" s="20"/>
    </row>
    <row r="287" spans="1:27" ht="12.75">
      <c r="A287" s="20"/>
      <c r="B287" s="20"/>
      <c r="C287" s="18"/>
      <c r="D287" s="20"/>
      <c r="E287" s="20"/>
      <c r="F287" s="20"/>
      <c r="G287" s="20"/>
      <c r="H287" s="18"/>
      <c r="I287" s="20"/>
      <c r="J287" s="20"/>
      <c r="K287" s="20"/>
      <c r="L287" s="20"/>
      <c r="M287" s="20"/>
      <c r="N287" s="20"/>
      <c r="O287" s="20"/>
      <c r="P287" s="20"/>
      <c r="Q287" s="20"/>
      <c r="R287" s="20"/>
      <c r="S287" s="20"/>
      <c r="T287" s="20"/>
      <c r="U287" s="20"/>
      <c r="V287" s="20"/>
      <c r="W287" s="20"/>
      <c r="X287" s="20"/>
      <c r="Y287" s="20"/>
      <c r="Z287" s="20"/>
      <c r="AA287" s="20"/>
    </row>
    <row r="288" spans="1:27" ht="12.75">
      <c r="A288" s="20"/>
      <c r="B288" s="20"/>
      <c r="C288" s="18"/>
      <c r="D288" s="20"/>
      <c r="E288" s="20"/>
      <c r="F288" s="20"/>
      <c r="G288" s="20"/>
      <c r="H288" s="18"/>
      <c r="I288" s="20"/>
      <c r="J288" s="20"/>
      <c r="K288" s="20"/>
      <c r="L288" s="20"/>
      <c r="M288" s="20"/>
      <c r="N288" s="20"/>
      <c r="O288" s="20"/>
      <c r="P288" s="20"/>
      <c r="Q288" s="20"/>
      <c r="R288" s="20"/>
      <c r="S288" s="20"/>
      <c r="T288" s="20"/>
      <c r="U288" s="20"/>
      <c r="V288" s="20"/>
      <c r="W288" s="20"/>
      <c r="X288" s="20"/>
      <c r="Y288" s="20"/>
      <c r="Z288" s="20"/>
      <c r="AA288" s="20"/>
    </row>
    <row r="289" spans="1:27" ht="12.75">
      <c r="A289" s="20"/>
      <c r="B289" s="20"/>
      <c r="C289" s="18"/>
      <c r="D289" s="20"/>
      <c r="E289" s="20"/>
      <c r="F289" s="20"/>
      <c r="G289" s="20"/>
      <c r="H289" s="18"/>
      <c r="I289" s="20"/>
      <c r="J289" s="20"/>
      <c r="K289" s="20"/>
      <c r="L289" s="20"/>
      <c r="M289" s="20"/>
      <c r="N289" s="20"/>
      <c r="O289" s="20"/>
      <c r="P289" s="20"/>
      <c r="Q289" s="20"/>
      <c r="R289" s="20"/>
      <c r="S289" s="20"/>
      <c r="T289" s="20"/>
      <c r="U289" s="20"/>
      <c r="V289" s="20"/>
      <c r="W289" s="20"/>
      <c r="X289" s="20"/>
      <c r="Y289" s="20"/>
      <c r="Z289" s="20"/>
      <c r="AA289" s="20"/>
    </row>
    <row r="290" spans="1:27" ht="12.75">
      <c r="A290" s="20"/>
      <c r="B290" s="20"/>
      <c r="C290" s="18"/>
      <c r="D290" s="20"/>
      <c r="E290" s="20"/>
      <c r="F290" s="20"/>
      <c r="G290" s="20"/>
      <c r="H290" s="18"/>
      <c r="I290" s="20"/>
      <c r="J290" s="20"/>
      <c r="K290" s="20"/>
      <c r="L290" s="20"/>
      <c r="M290" s="20"/>
      <c r="N290" s="20"/>
      <c r="O290" s="20"/>
      <c r="P290" s="20"/>
      <c r="Q290" s="20"/>
      <c r="R290" s="20"/>
      <c r="S290" s="20"/>
      <c r="T290" s="20"/>
      <c r="U290" s="20"/>
      <c r="V290" s="20"/>
      <c r="W290" s="20"/>
      <c r="X290" s="20"/>
      <c r="Y290" s="20"/>
      <c r="Z290" s="20"/>
      <c r="AA290" s="20"/>
    </row>
    <row r="291" spans="1:27" ht="12.75">
      <c r="A291" s="20"/>
      <c r="B291" s="20"/>
      <c r="C291" s="18"/>
      <c r="D291" s="20"/>
      <c r="E291" s="20"/>
      <c r="F291" s="20"/>
      <c r="G291" s="20"/>
      <c r="H291" s="18"/>
      <c r="I291" s="20"/>
      <c r="J291" s="20"/>
      <c r="K291" s="20"/>
      <c r="L291" s="20"/>
      <c r="M291" s="20"/>
      <c r="N291" s="20"/>
      <c r="O291" s="20"/>
      <c r="P291" s="20"/>
      <c r="Q291" s="20"/>
      <c r="R291" s="20"/>
      <c r="S291" s="20"/>
      <c r="T291" s="20"/>
      <c r="U291" s="20"/>
      <c r="V291" s="20"/>
      <c r="W291" s="20"/>
      <c r="X291" s="20"/>
      <c r="Y291" s="20"/>
      <c r="Z291" s="20"/>
      <c r="AA291" s="20"/>
    </row>
    <row r="292" spans="1:27" ht="12.75">
      <c r="A292" s="20"/>
      <c r="B292" s="20"/>
      <c r="C292" s="18"/>
      <c r="D292" s="20"/>
      <c r="E292" s="20"/>
      <c r="F292" s="20"/>
      <c r="G292" s="20"/>
      <c r="H292" s="18"/>
      <c r="I292" s="20"/>
      <c r="J292" s="20"/>
      <c r="K292" s="20"/>
      <c r="L292" s="20"/>
      <c r="M292" s="20"/>
      <c r="N292" s="20"/>
      <c r="O292" s="20"/>
      <c r="P292" s="20"/>
      <c r="Q292" s="20"/>
      <c r="R292" s="20"/>
      <c r="S292" s="20"/>
      <c r="T292" s="20"/>
      <c r="U292" s="20"/>
      <c r="V292" s="20"/>
      <c r="W292" s="20"/>
      <c r="X292" s="20"/>
      <c r="Y292" s="20"/>
      <c r="Z292" s="20"/>
      <c r="AA292" s="20"/>
    </row>
    <row r="293" spans="1:27" ht="12.75">
      <c r="A293" s="20"/>
      <c r="B293" s="20"/>
      <c r="C293" s="18"/>
      <c r="D293" s="20"/>
      <c r="E293" s="20"/>
      <c r="F293" s="20"/>
      <c r="G293" s="20"/>
      <c r="H293" s="18"/>
      <c r="I293" s="20"/>
      <c r="J293" s="20"/>
      <c r="K293" s="20"/>
      <c r="L293" s="20"/>
      <c r="M293" s="20"/>
      <c r="N293" s="20"/>
      <c r="O293" s="20"/>
      <c r="P293" s="20"/>
      <c r="Q293" s="20"/>
      <c r="R293" s="20"/>
      <c r="S293" s="20"/>
      <c r="T293" s="20"/>
      <c r="U293" s="20"/>
      <c r="V293" s="20"/>
      <c r="W293" s="20"/>
      <c r="X293" s="20"/>
      <c r="Y293" s="20"/>
      <c r="Z293" s="20"/>
      <c r="AA293" s="20"/>
    </row>
    <row r="294" spans="1:27" ht="12.75">
      <c r="A294" s="20"/>
      <c r="B294" s="20"/>
      <c r="C294" s="18"/>
      <c r="D294" s="20"/>
      <c r="E294" s="20"/>
      <c r="F294" s="20"/>
      <c r="G294" s="20"/>
      <c r="H294" s="18"/>
      <c r="I294" s="20"/>
      <c r="J294" s="20"/>
      <c r="K294" s="20"/>
      <c r="L294" s="20"/>
      <c r="M294" s="20"/>
      <c r="N294" s="20"/>
      <c r="O294" s="20"/>
      <c r="P294" s="20"/>
      <c r="Q294" s="20"/>
      <c r="R294" s="20"/>
      <c r="S294" s="20"/>
      <c r="T294" s="20"/>
      <c r="U294" s="20"/>
      <c r="V294" s="20"/>
      <c r="W294" s="20"/>
      <c r="X294" s="20"/>
      <c r="Y294" s="20"/>
      <c r="Z294" s="20"/>
      <c r="AA294" s="20"/>
    </row>
    <row r="295" spans="1:27" ht="12.75">
      <c r="A295" s="20"/>
      <c r="B295" s="20"/>
      <c r="C295" s="18"/>
      <c r="D295" s="20"/>
      <c r="E295" s="20"/>
      <c r="F295" s="20"/>
      <c r="G295" s="20"/>
      <c r="H295" s="18"/>
      <c r="I295" s="20"/>
      <c r="J295" s="20"/>
      <c r="K295" s="20"/>
      <c r="L295" s="20"/>
      <c r="M295" s="20"/>
      <c r="N295" s="20"/>
      <c r="O295" s="20"/>
      <c r="P295" s="20"/>
      <c r="Q295" s="20"/>
      <c r="R295" s="20"/>
      <c r="S295" s="20"/>
      <c r="T295" s="20"/>
      <c r="U295" s="20"/>
      <c r="V295" s="20"/>
      <c r="W295" s="20"/>
      <c r="X295" s="20"/>
      <c r="Y295" s="20"/>
      <c r="Z295" s="20"/>
      <c r="AA295" s="20"/>
    </row>
    <row r="296" spans="1:27" ht="12.75">
      <c r="A296" s="20"/>
      <c r="B296" s="20"/>
      <c r="C296" s="18"/>
      <c r="D296" s="20"/>
      <c r="E296" s="20"/>
      <c r="F296" s="20"/>
      <c r="G296" s="20"/>
      <c r="H296" s="18"/>
      <c r="I296" s="20"/>
      <c r="J296" s="20"/>
      <c r="K296" s="20"/>
      <c r="L296" s="20"/>
      <c r="M296" s="20"/>
      <c r="N296" s="20"/>
      <c r="O296" s="20"/>
      <c r="P296" s="20"/>
      <c r="Q296" s="20"/>
      <c r="R296" s="20"/>
      <c r="S296" s="20"/>
      <c r="T296" s="20"/>
      <c r="U296" s="20"/>
      <c r="V296" s="20"/>
      <c r="W296" s="20"/>
      <c r="X296" s="20"/>
      <c r="Y296" s="20"/>
      <c r="Z296" s="20"/>
      <c r="AA296" s="20"/>
    </row>
    <row r="297" spans="1:27" ht="12.75">
      <c r="A297" s="20"/>
      <c r="B297" s="20"/>
      <c r="C297" s="18"/>
      <c r="D297" s="20"/>
      <c r="E297" s="20"/>
      <c r="F297" s="20"/>
      <c r="G297" s="20"/>
      <c r="H297" s="18"/>
      <c r="I297" s="20"/>
      <c r="J297" s="20"/>
      <c r="K297" s="20"/>
      <c r="L297" s="20"/>
      <c r="M297" s="20"/>
      <c r="N297" s="20"/>
      <c r="O297" s="20"/>
      <c r="P297" s="20"/>
      <c r="Q297" s="20"/>
      <c r="R297" s="20"/>
      <c r="S297" s="20"/>
      <c r="T297" s="20"/>
      <c r="U297" s="20"/>
      <c r="V297" s="20"/>
      <c r="W297" s="20"/>
      <c r="X297" s="20"/>
      <c r="Y297" s="20"/>
      <c r="Z297" s="20"/>
      <c r="AA297" s="20"/>
    </row>
    <row r="298" spans="1:27" ht="12.75">
      <c r="A298" s="20"/>
      <c r="B298" s="20"/>
      <c r="C298" s="18"/>
      <c r="D298" s="20"/>
      <c r="E298" s="20"/>
      <c r="F298" s="20"/>
      <c r="G298" s="20"/>
      <c r="H298" s="18"/>
      <c r="I298" s="20"/>
      <c r="J298" s="20"/>
      <c r="K298" s="20"/>
      <c r="L298" s="20"/>
      <c r="M298" s="20"/>
      <c r="N298" s="20"/>
      <c r="O298" s="20"/>
      <c r="P298" s="20"/>
      <c r="Q298" s="20"/>
      <c r="R298" s="20"/>
      <c r="S298" s="20"/>
      <c r="T298" s="20"/>
      <c r="U298" s="20"/>
      <c r="V298" s="20"/>
      <c r="W298" s="20"/>
      <c r="X298" s="20"/>
      <c r="Y298" s="20"/>
      <c r="Z298" s="20"/>
      <c r="AA298" s="20"/>
    </row>
    <row r="299" spans="1:27" ht="12.75">
      <c r="A299" s="20"/>
      <c r="B299" s="20"/>
      <c r="C299" s="18"/>
      <c r="D299" s="20"/>
      <c r="E299" s="20"/>
      <c r="F299" s="20"/>
      <c r="G299" s="20"/>
      <c r="H299" s="18"/>
      <c r="I299" s="20"/>
      <c r="J299" s="20"/>
      <c r="K299" s="20"/>
      <c r="L299" s="20"/>
      <c r="M299" s="20"/>
      <c r="N299" s="20"/>
      <c r="O299" s="20"/>
      <c r="P299" s="20"/>
      <c r="Q299" s="20"/>
      <c r="R299" s="20"/>
      <c r="S299" s="20"/>
      <c r="T299" s="20"/>
      <c r="U299" s="20"/>
      <c r="V299" s="20"/>
      <c r="W299" s="20"/>
      <c r="X299" s="20"/>
      <c r="Y299" s="20"/>
      <c r="Z299" s="20"/>
      <c r="AA299" s="20"/>
    </row>
    <row r="300" spans="1:27" ht="12.75">
      <c r="A300" s="20"/>
      <c r="B300" s="20"/>
      <c r="C300" s="18"/>
      <c r="D300" s="20"/>
      <c r="E300" s="20"/>
      <c r="F300" s="20"/>
      <c r="G300" s="20"/>
      <c r="H300" s="18"/>
      <c r="I300" s="20"/>
      <c r="J300" s="20"/>
      <c r="K300" s="20"/>
      <c r="L300" s="20"/>
      <c r="M300" s="20"/>
      <c r="N300" s="20"/>
      <c r="O300" s="20"/>
      <c r="P300" s="20"/>
      <c r="Q300" s="20"/>
      <c r="R300" s="20"/>
      <c r="S300" s="20"/>
      <c r="T300" s="20"/>
      <c r="U300" s="20"/>
      <c r="V300" s="20"/>
      <c r="W300" s="20"/>
      <c r="X300" s="20"/>
      <c r="Y300" s="20"/>
      <c r="Z300" s="20"/>
      <c r="AA300" s="20"/>
    </row>
    <row r="301" spans="1:27" ht="12.75">
      <c r="A301" s="20"/>
      <c r="B301" s="20"/>
      <c r="C301" s="18"/>
      <c r="D301" s="20"/>
      <c r="E301" s="20"/>
      <c r="F301" s="20"/>
      <c r="G301" s="20"/>
      <c r="H301" s="18"/>
      <c r="I301" s="20"/>
      <c r="J301" s="20"/>
      <c r="K301" s="20"/>
      <c r="L301" s="20"/>
      <c r="M301" s="20"/>
      <c r="N301" s="20"/>
      <c r="O301" s="20"/>
      <c r="P301" s="20"/>
      <c r="Q301" s="20"/>
      <c r="R301" s="20"/>
      <c r="S301" s="20"/>
      <c r="T301" s="20"/>
      <c r="U301" s="20"/>
      <c r="V301" s="20"/>
      <c r="W301" s="20"/>
      <c r="X301" s="20"/>
      <c r="Y301" s="20"/>
      <c r="Z301" s="20"/>
      <c r="AA301" s="20"/>
    </row>
    <row r="302" spans="1:27" ht="12.75">
      <c r="A302" s="20"/>
      <c r="B302" s="20"/>
      <c r="C302" s="18"/>
      <c r="D302" s="20"/>
      <c r="E302" s="20"/>
      <c r="F302" s="20"/>
      <c r="G302" s="20"/>
      <c r="H302" s="18"/>
      <c r="I302" s="20"/>
      <c r="J302" s="20"/>
      <c r="K302" s="20"/>
      <c r="L302" s="20"/>
      <c r="M302" s="20"/>
      <c r="N302" s="20"/>
      <c r="O302" s="20"/>
      <c r="P302" s="20"/>
      <c r="Q302" s="20"/>
      <c r="R302" s="20"/>
      <c r="S302" s="20"/>
      <c r="T302" s="20"/>
      <c r="U302" s="20"/>
      <c r="V302" s="20"/>
      <c r="W302" s="20"/>
      <c r="X302" s="20"/>
      <c r="Y302" s="20"/>
      <c r="Z302" s="20"/>
      <c r="AA302" s="20"/>
    </row>
    <row r="303" spans="1:27" ht="12.75">
      <c r="A303" s="20"/>
      <c r="B303" s="20"/>
      <c r="C303" s="18"/>
      <c r="D303" s="20"/>
      <c r="E303" s="20"/>
      <c r="F303" s="20"/>
      <c r="G303" s="20"/>
      <c r="H303" s="18"/>
      <c r="I303" s="20"/>
      <c r="J303" s="20"/>
      <c r="K303" s="20"/>
      <c r="L303" s="20"/>
      <c r="M303" s="20"/>
      <c r="N303" s="20"/>
      <c r="O303" s="20"/>
      <c r="P303" s="20"/>
      <c r="Q303" s="20"/>
      <c r="R303" s="20"/>
      <c r="S303" s="20"/>
      <c r="T303" s="20"/>
      <c r="U303" s="20"/>
      <c r="V303" s="20"/>
      <c r="W303" s="20"/>
      <c r="X303" s="20"/>
      <c r="Y303" s="20"/>
      <c r="Z303" s="20"/>
      <c r="AA303" s="20"/>
    </row>
    <row r="304" spans="1:27" ht="12.75">
      <c r="A304" s="20"/>
      <c r="B304" s="20"/>
      <c r="C304" s="18"/>
      <c r="D304" s="20"/>
      <c r="E304" s="20"/>
      <c r="F304" s="20"/>
      <c r="G304" s="20"/>
      <c r="H304" s="18"/>
      <c r="I304" s="20"/>
      <c r="J304" s="20"/>
      <c r="K304" s="20"/>
      <c r="L304" s="20"/>
      <c r="M304" s="20"/>
      <c r="N304" s="20"/>
      <c r="O304" s="20"/>
      <c r="P304" s="20"/>
      <c r="Q304" s="20"/>
      <c r="R304" s="20"/>
      <c r="S304" s="20"/>
      <c r="T304" s="20"/>
      <c r="U304" s="20"/>
      <c r="V304" s="20"/>
      <c r="W304" s="20"/>
      <c r="X304" s="20"/>
      <c r="Y304" s="20"/>
      <c r="Z304" s="20"/>
      <c r="AA304" s="20"/>
    </row>
    <row r="305" spans="1:27" ht="12.75">
      <c r="A305" s="20"/>
      <c r="B305" s="20"/>
      <c r="C305" s="18"/>
      <c r="D305" s="20"/>
      <c r="E305" s="20"/>
      <c r="F305" s="20"/>
      <c r="G305" s="20"/>
      <c r="H305" s="18"/>
      <c r="I305" s="20"/>
      <c r="J305" s="20"/>
      <c r="K305" s="20"/>
      <c r="L305" s="20"/>
      <c r="M305" s="20"/>
      <c r="N305" s="20"/>
      <c r="O305" s="20"/>
      <c r="P305" s="20"/>
      <c r="Q305" s="20"/>
      <c r="R305" s="20"/>
      <c r="S305" s="20"/>
      <c r="T305" s="20"/>
      <c r="U305" s="20"/>
      <c r="V305" s="20"/>
      <c r="W305" s="20"/>
      <c r="X305" s="20"/>
      <c r="Y305" s="20"/>
      <c r="Z305" s="20"/>
      <c r="AA305" s="20"/>
    </row>
    <row r="306" spans="1:27" ht="12.75">
      <c r="A306" s="20"/>
      <c r="B306" s="20"/>
      <c r="C306" s="18"/>
      <c r="D306" s="20"/>
      <c r="E306" s="20"/>
      <c r="F306" s="20"/>
      <c r="G306" s="20"/>
      <c r="H306" s="18"/>
      <c r="I306" s="20"/>
      <c r="J306" s="20"/>
      <c r="K306" s="20"/>
      <c r="L306" s="20"/>
      <c r="M306" s="20"/>
      <c r="N306" s="20"/>
      <c r="O306" s="20"/>
      <c r="P306" s="20"/>
      <c r="Q306" s="20"/>
      <c r="R306" s="20"/>
      <c r="S306" s="20"/>
      <c r="T306" s="20"/>
      <c r="U306" s="20"/>
      <c r="V306" s="20"/>
      <c r="W306" s="20"/>
      <c r="X306" s="20"/>
      <c r="Y306" s="20"/>
      <c r="Z306" s="20"/>
      <c r="AA306" s="20"/>
    </row>
    <row r="307" spans="1:27" ht="12.75">
      <c r="A307" s="20"/>
      <c r="B307" s="20"/>
      <c r="C307" s="18"/>
      <c r="D307" s="20"/>
      <c r="E307" s="20"/>
      <c r="F307" s="20"/>
      <c r="G307" s="20"/>
      <c r="H307" s="18"/>
      <c r="I307" s="20"/>
      <c r="J307" s="20"/>
      <c r="K307" s="20"/>
      <c r="L307" s="20"/>
      <c r="M307" s="20"/>
      <c r="N307" s="20"/>
      <c r="O307" s="20"/>
      <c r="P307" s="20"/>
      <c r="Q307" s="20"/>
      <c r="R307" s="20"/>
      <c r="S307" s="20"/>
      <c r="T307" s="20"/>
      <c r="U307" s="20"/>
      <c r="V307" s="20"/>
      <c r="W307" s="20"/>
      <c r="X307" s="20"/>
      <c r="Y307" s="20"/>
      <c r="Z307" s="20"/>
      <c r="AA307" s="20"/>
    </row>
    <row r="308" spans="1:27" ht="12.75">
      <c r="A308" s="20"/>
      <c r="B308" s="20"/>
      <c r="C308" s="18"/>
      <c r="D308" s="20"/>
      <c r="E308" s="20"/>
      <c r="F308" s="20"/>
      <c r="G308" s="20"/>
      <c r="H308" s="18"/>
      <c r="I308" s="20"/>
      <c r="J308" s="20"/>
      <c r="K308" s="20"/>
      <c r="L308" s="20"/>
      <c r="M308" s="20"/>
      <c r="N308" s="20"/>
      <c r="O308" s="20"/>
      <c r="P308" s="20"/>
      <c r="Q308" s="20"/>
      <c r="R308" s="20"/>
      <c r="S308" s="20"/>
      <c r="T308" s="20"/>
      <c r="U308" s="20"/>
      <c r="V308" s="20"/>
      <c r="W308" s="20"/>
      <c r="X308" s="20"/>
      <c r="Y308" s="20"/>
      <c r="Z308" s="20"/>
      <c r="AA308" s="20"/>
    </row>
    <row r="309" spans="1:27" ht="12.75">
      <c r="A309" s="20"/>
      <c r="B309" s="20"/>
      <c r="C309" s="18"/>
      <c r="D309" s="20"/>
      <c r="E309" s="20"/>
      <c r="F309" s="20"/>
      <c r="G309" s="20"/>
      <c r="H309" s="18"/>
      <c r="I309" s="20"/>
      <c r="J309" s="20"/>
      <c r="K309" s="20"/>
      <c r="L309" s="20"/>
      <c r="M309" s="20"/>
      <c r="N309" s="20"/>
      <c r="O309" s="20"/>
      <c r="P309" s="20"/>
      <c r="Q309" s="20"/>
      <c r="R309" s="20"/>
      <c r="S309" s="20"/>
      <c r="T309" s="20"/>
      <c r="U309" s="20"/>
      <c r="V309" s="20"/>
      <c r="W309" s="20"/>
      <c r="X309" s="20"/>
      <c r="Y309" s="20"/>
      <c r="Z309" s="20"/>
      <c r="AA309" s="20"/>
    </row>
    <row r="310" spans="1:27" ht="12.75">
      <c r="A310" s="20"/>
      <c r="B310" s="20"/>
      <c r="C310" s="18"/>
      <c r="D310" s="20"/>
      <c r="E310" s="20"/>
      <c r="F310" s="20"/>
      <c r="G310" s="20"/>
      <c r="H310" s="18"/>
      <c r="I310" s="20"/>
      <c r="J310" s="20"/>
      <c r="K310" s="20"/>
      <c r="L310" s="20"/>
      <c r="M310" s="20"/>
      <c r="N310" s="20"/>
      <c r="O310" s="20"/>
      <c r="P310" s="20"/>
      <c r="Q310" s="20"/>
      <c r="R310" s="20"/>
      <c r="S310" s="20"/>
      <c r="T310" s="20"/>
      <c r="U310" s="20"/>
      <c r="V310" s="20"/>
      <c r="W310" s="20"/>
      <c r="X310" s="20"/>
      <c r="Y310" s="20"/>
      <c r="Z310" s="20"/>
      <c r="AA310" s="20"/>
    </row>
    <row r="311" spans="1:27" ht="12.75">
      <c r="A311" s="20"/>
      <c r="B311" s="20"/>
      <c r="C311" s="18"/>
      <c r="D311" s="20"/>
      <c r="E311" s="20"/>
      <c r="F311" s="20"/>
      <c r="G311" s="20"/>
      <c r="H311" s="18"/>
      <c r="I311" s="20"/>
      <c r="J311" s="20"/>
      <c r="K311" s="20"/>
      <c r="L311" s="20"/>
      <c r="M311" s="20"/>
      <c r="N311" s="20"/>
      <c r="O311" s="20"/>
      <c r="P311" s="20"/>
      <c r="Q311" s="20"/>
      <c r="R311" s="20"/>
      <c r="S311" s="20"/>
      <c r="T311" s="20"/>
      <c r="U311" s="20"/>
      <c r="V311" s="20"/>
      <c r="W311" s="20"/>
      <c r="X311" s="20"/>
      <c r="Y311" s="20"/>
      <c r="Z311" s="20"/>
      <c r="AA311" s="20"/>
    </row>
    <row r="312" spans="1:27" ht="12.75">
      <c r="A312" s="20"/>
      <c r="B312" s="20"/>
      <c r="C312" s="18"/>
      <c r="D312" s="20"/>
      <c r="E312" s="20"/>
      <c r="F312" s="20"/>
      <c r="G312" s="20"/>
      <c r="H312" s="18"/>
      <c r="I312" s="20"/>
      <c r="J312" s="20"/>
      <c r="K312" s="20"/>
      <c r="L312" s="20"/>
      <c r="M312" s="20"/>
      <c r="N312" s="20"/>
      <c r="O312" s="20"/>
      <c r="P312" s="20"/>
      <c r="Q312" s="20"/>
      <c r="R312" s="20"/>
      <c r="S312" s="20"/>
      <c r="T312" s="20"/>
      <c r="U312" s="20"/>
      <c r="V312" s="20"/>
      <c r="W312" s="20"/>
      <c r="X312" s="20"/>
      <c r="Y312" s="20"/>
      <c r="Z312" s="20"/>
      <c r="AA312" s="20"/>
    </row>
    <row r="313" spans="1:27" ht="12.75">
      <c r="A313" s="20"/>
      <c r="B313" s="20"/>
      <c r="C313" s="18"/>
      <c r="D313" s="20"/>
      <c r="E313" s="20"/>
      <c r="F313" s="20"/>
      <c r="G313" s="20"/>
      <c r="H313" s="18"/>
      <c r="I313" s="20"/>
      <c r="J313" s="20"/>
      <c r="K313" s="20"/>
      <c r="L313" s="20"/>
      <c r="M313" s="20"/>
      <c r="N313" s="20"/>
      <c r="O313" s="20"/>
      <c r="P313" s="20"/>
      <c r="Q313" s="20"/>
      <c r="R313" s="20"/>
      <c r="S313" s="20"/>
      <c r="T313" s="20"/>
      <c r="U313" s="20"/>
      <c r="V313" s="20"/>
      <c r="W313" s="20"/>
      <c r="X313" s="20"/>
      <c r="Y313" s="20"/>
      <c r="Z313" s="20"/>
      <c r="AA313" s="20"/>
    </row>
    <row r="314" spans="1:27" ht="12.75">
      <c r="A314" s="20"/>
      <c r="B314" s="20"/>
      <c r="C314" s="18"/>
      <c r="D314" s="20"/>
      <c r="E314" s="20"/>
      <c r="F314" s="20"/>
      <c r="G314" s="20"/>
      <c r="H314" s="18"/>
      <c r="I314" s="20"/>
      <c r="J314" s="20"/>
      <c r="K314" s="20"/>
      <c r="L314" s="20"/>
      <c r="M314" s="20"/>
      <c r="N314" s="20"/>
      <c r="O314" s="20"/>
      <c r="P314" s="20"/>
      <c r="Q314" s="20"/>
      <c r="R314" s="20"/>
      <c r="S314" s="20"/>
      <c r="T314" s="20"/>
      <c r="U314" s="20"/>
      <c r="V314" s="20"/>
      <c r="W314" s="20"/>
      <c r="X314" s="20"/>
      <c r="Y314" s="20"/>
      <c r="Z314" s="20"/>
      <c r="AA314" s="20"/>
    </row>
    <row r="315" spans="1:27" ht="12.75">
      <c r="A315" s="20"/>
      <c r="B315" s="20"/>
      <c r="C315" s="18"/>
      <c r="D315" s="20"/>
      <c r="E315" s="20"/>
      <c r="F315" s="20"/>
      <c r="G315" s="20"/>
      <c r="H315" s="18"/>
      <c r="I315" s="20"/>
      <c r="J315" s="20"/>
      <c r="K315" s="20"/>
      <c r="L315" s="20"/>
      <c r="M315" s="20"/>
      <c r="N315" s="20"/>
      <c r="O315" s="20"/>
      <c r="P315" s="20"/>
      <c r="Q315" s="20"/>
      <c r="R315" s="20"/>
      <c r="S315" s="20"/>
      <c r="T315" s="20"/>
      <c r="U315" s="20"/>
      <c r="V315" s="20"/>
      <c r="W315" s="20"/>
      <c r="X315" s="20"/>
      <c r="Y315" s="20"/>
      <c r="Z315" s="20"/>
      <c r="AA315" s="20"/>
    </row>
    <row r="316" spans="1:27" ht="12.75">
      <c r="A316" s="20"/>
      <c r="B316" s="20"/>
      <c r="C316" s="18"/>
      <c r="D316" s="20"/>
      <c r="E316" s="20"/>
      <c r="F316" s="20"/>
      <c r="G316" s="20"/>
      <c r="H316" s="18"/>
      <c r="I316" s="20"/>
      <c r="J316" s="20"/>
      <c r="K316" s="20"/>
      <c r="L316" s="20"/>
      <c r="M316" s="20"/>
      <c r="N316" s="20"/>
      <c r="O316" s="20"/>
      <c r="P316" s="20"/>
      <c r="Q316" s="20"/>
      <c r="R316" s="20"/>
      <c r="S316" s="20"/>
      <c r="T316" s="20"/>
      <c r="U316" s="20"/>
      <c r="V316" s="20"/>
      <c r="W316" s="20"/>
      <c r="X316" s="20"/>
      <c r="Y316" s="20"/>
      <c r="Z316" s="20"/>
      <c r="AA316" s="20"/>
    </row>
    <row r="317" spans="1:27" ht="12.75">
      <c r="A317" s="20"/>
      <c r="B317" s="20"/>
      <c r="C317" s="18"/>
      <c r="D317" s="20"/>
      <c r="E317" s="20"/>
      <c r="F317" s="20"/>
      <c r="G317" s="20"/>
      <c r="H317" s="18"/>
      <c r="I317" s="20"/>
      <c r="J317" s="20"/>
      <c r="K317" s="20"/>
      <c r="L317" s="20"/>
      <c r="M317" s="20"/>
      <c r="N317" s="20"/>
      <c r="O317" s="20"/>
      <c r="P317" s="20"/>
      <c r="Q317" s="20"/>
      <c r="R317" s="20"/>
      <c r="S317" s="20"/>
      <c r="T317" s="20"/>
      <c r="U317" s="20"/>
      <c r="V317" s="20"/>
      <c r="W317" s="20"/>
      <c r="X317" s="20"/>
      <c r="Y317" s="20"/>
      <c r="Z317" s="20"/>
      <c r="AA317" s="20"/>
    </row>
    <row r="318" spans="1:27" ht="12.75">
      <c r="A318" s="20"/>
      <c r="B318" s="20"/>
      <c r="C318" s="18"/>
      <c r="D318" s="20"/>
      <c r="E318" s="20"/>
      <c r="F318" s="20"/>
      <c r="G318" s="20"/>
      <c r="H318" s="18"/>
      <c r="I318" s="20"/>
      <c r="J318" s="20"/>
      <c r="K318" s="20"/>
      <c r="L318" s="20"/>
      <c r="M318" s="20"/>
      <c r="N318" s="20"/>
      <c r="O318" s="20"/>
      <c r="P318" s="20"/>
      <c r="Q318" s="20"/>
      <c r="R318" s="20"/>
      <c r="S318" s="20"/>
      <c r="T318" s="20"/>
      <c r="U318" s="20"/>
      <c r="V318" s="20"/>
      <c r="W318" s="20"/>
      <c r="X318" s="20"/>
      <c r="Y318" s="20"/>
      <c r="Z318" s="20"/>
      <c r="AA318" s="20"/>
    </row>
    <row r="319" spans="1:27" ht="12.75">
      <c r="A319" s="20"/>
      <c r="B319" s="20"/>
      <c r="C319" s="18"/>
      <c r="D319" s="20"/>
      <c r="E319" s="20"/>
      <c r="F319" s="20"/>
      <c r="G319" s="20"/>
      <c r="H319" s="18"/>
      <c r="I319" s="20"/>
      <c r="J319" s="20"/>
      <c r="K319" s="20"/>
      <c r="L319" s="20"/>
      <c r="M319" s="20"/>
      <c r="N319" s="20"/>
      <c r="O319" s="20"/>
      <c r="P319" s="20"/>
      <c r="Q319" s="20"/>
      <c r="R319" s="20"/>
      <c r="S319" s="20"/>
      <c r="T319" s="20"/>
      <c r="U319" s="20"/>
      <c r="V319" s="20"/>
      <c r="W319" s="20"/>
      <c r="X319" s="20"/>
      <c r="Y319" s="20"/>
      <c r="Z319" s="20"/>
      <c r="AA319" s="20"/>
    </row>
    <row r="320" spans="1:27" ht="12.75">
      <c r="A320" s="20"/>
      <c r="B320" s="20"/>
      <c r="C320" s="18"/>
      <c r="D320" s="20"/>
      <c r="E320" s="20"/>
      <c r="F320" s="20"/>
      <c r="G320" s="20"/>
      <c r="H320" s="18"/>
      <c r="I320" s="20"/>
      <c r="J320" s="20"/>
      <c r="K320" s="20"/>
      <c r="L320" s="20"/>
      <c r="M320" s="20"/>
      <c r="N320" s="20"/>
      <c r="O320" s="20"/>
      <c r="P320" s="20"/>
      <c r="Q320" s="20"/>
      <c r="R320" s="20"/>
      <c r="S320" s="20"/>
      <c r="T320" s="20"/>
      <c r="U320" s="20"/>
      <c r="V320" s="20"/>
      <c r="W320" s="20"/>
      <c r="X320" s="20"/>
      <c r="Y320" s="20"/>
      <c r="Z320" s="20"/>
      <c r="AA320" s="20"/>
    </row>
    <row r="321" spans="1:27" ht="12.75">
      <c r="A321" s="20"/>
      <c r="B321" s="20"/>
      <c r="C321" s="18"/>
      <c r="D321" s="20"/>
      <c r="E321" s="20"/>
      <c r="F321" s="20"/>
      <c r="G321" s="20"/>
      <c r="H321" s="18"/>
      <c r="I321" s="20"/>
      <c r="J321" s="20"/>
      <c r="K321" s="20"/>
      <c r="L321" s="20"/>
      <c r="M321" s="20"/>
      <c r="N321" s="20"/>
      <c r="O321" s="20"/>
      <c r="P321" s="20"/>
      <c r="Q321" s="20"/>
      <c r="R321" s="20"/>
      <c r="S321" s="20"/>
      <c r="T321" s="20"/>
      <c r="U321" s="20"/>
      <c r="V321" s="20"/>
      <c r="W321" s="20"/>
      <c r="X321" s="20"/>
      <c r="Y321" s="20"/>
      <c r="Z321" s="20"/>
      <c r="AA321" s="20"/>
    </row>
    <row r="322" spans="1:27" ht="12.75">
      <c r="A322" s="20"/>
      <c r="B322" s="20"/>
      <c r="C322" s="18"/>
      <c r="D322" s="20"/>
      <c r="E322" s="20"/>
      <c r="F322" s="20"/>
      <c r="G322" s="20"/>
      <c r="H322" s="18"/>
      <c r="I322" s="20"/>
      <c r="J322" s="20"/>
      <c r="K322" s="20"/>
      <c r="L322" s="20"/>
      <c r="M322" s="20"/>
      <c r="N322" s="20"/>
      <c r="O322" s="20"/>
      <c r="P322" s="20"/>
      <c r="Q322" s="20"/>
      <c r="R322" s="20"/>
      <c r="S322" s="20"/>
      <c r="T322" s="20"/>
      <c r="U322" s="20"/>
      <c r="V322" s="20"/>
      <c r="W322" s="20"/>
      <c r="X322" s="20"/>
      <c r="Y322" s="20"/>
      <c r="Z322" s="20"/>
      <c r="AA322" s="20"/>
    </row>
    <row r="323" spans="1:27" ht="12.75">
      <c r="A323" s="20"/>
      <c r="B323" s="20"/>
      <c r="C323" s="18"/>
      <c r="D323" s="20"/>
      <c r="E323" s="20"/>
      <c r="F323" s="20"/>
      <c r="G323" s="20"/>
      <c r="H323" s="18"/>
      <c r="I323" s="20"/>
      <c r="J323" s="20"/>
      <c r="K323" s="20"/>
      <c r="L323" s="20"/>
      <c r="M323" s="20"/>
      <c r="N323" s="20"/>
      <c r="O323" s="20"/>
      <c r="P323" s="20"/>
      <c r="Q323" s="20"/>
      <c r="R323" s="20"/>
      <c r="S323" s="20"/>
      <c r="T323" s="20"/>
      <c r="U323" s="20"/>
      <c r="V323" s="20"/>
      <c r="W323" s="20"/>
      <c r="X323" s="20"/>
      <c r="Y323" s="20"/>
      <c r="Z323" s="20"/>
      <c r="AA323" s="20"/>
    </row>
    <row r="324" spans="1:27" ht="12.75">
      <c r="A324" s="20"/>
      <c r="B324" s="20"/>
      <c r="C324" s="18"/>
      <c r="D324" s="20"/>
      <c r="E324" s="20"/>
      <c r="F324" s="20"/>
      <c r="G324" s="20"/>
      <c r="H324" s="18"/>
      <c r="I324" s="20"/>
      <c r="J324" s="20"/>
      <c r="K324" s="20"/>
      <c r="L324" s="20"/>
      <c r="M324" s="20"/>
      <c r="N324" s="20"/>
      <c r="O324" s="20"/>
      <c r="P324" s="20"/>
      <c r="Q324" s="20"/>
      <c r="R324" s="20"/>
      <c r="S324" s="20"/>
      <c r="T324" s="20"/>
      <c r="U324" s="20"/>
      <c r="V324" s="20"/>
      <c r="W324" s="20"/>
      <c r="X324" s="20"/>
      <c r="Y324" s="20"/>
      <c r="Z324" s="20"/>
      <c r="AA324" s="20"/>
    </row>
    <row r="325" spans="1:27" ht="12.75">
      <c r="A325" s="20"/>
      <c r="B325" s="20"/>
      <c r="C325" s="18"/>
      <c r="D325" s="20"/>
      <c r="E325" s="20"/>
      <c r="F325" s="20"/>
      <c r="G325" s="20"/>
      <c r="H325" s="18"/>
      <c r="I325" s="20"/>
      <c r="J325" s="20"/>
      <c r="K325" s="20"/>
      <c r="L325" s="20"/>
      <c r="M325" s="20"/>
      <c r="N325" s="20"/>
      <c r="O325" s="20"/>
      <c r="P325" s="20"/>
      <c r="Q325" s="20"/>
      <c r="R325" s="20"/>
      <c r="S325" s="20"/>
      <c r="T325" s="20"/>
      <c r="U325" s="20"/>
      <c r="V325" s="20"/>
      <c r="W325" s="20"/>
      <c r="X325" s="20"/>
      <c r="Y325" s="20"/>
      <c r="Z325" s="20"/>
      <c r="AA325" s="20"/>
    </row>
    <row r="326" spans="1:27" ht="12.75">
      <c r="A326" s="20"/>
      <c r="B326" s="20"/>
      <c r="C326" s="18"/>
      <c r="D326" s="20"/>
      <c r="E326" s="20"/>
      <c r="F326" s="20"/>
      <c r="G326" s="20"/>
      <c r="H326" s="18"/>
      <c r="I326" s="20"/>
      <c r="J326" s="20"/>
      <c r="K326" s="20"/>
      <c r="L326" s="20"/>
      <c r="M326" s="20"/>
      <c r="N326" s="20"/>
      <c r="O326" s="20"/>
      <c r="P326" s="20"/>
      <c r="Q326" s="20"/>
      <c r="R326" s="20"/>
      <c r="S326" s="20"/>
      <c r="T326" s="20"/>
      <c r="U326" s="20"/>
      <c r="V326" s="20"/>
      <c r="W326" s="20"/>
      <c r="X326" s="20"/>
      <c r="Y326" s="20"/>
      <c r="Z326" s="20"/>
      <c r="AA326" s="20"/>
    </row>
    <row r="327" spans="1:27" ht="12.75">
      <c r="A327" s="20"/>
      <c r="B327" s="20"/>
      <c r="C327" s="18"/>
      <c r="D327" s="20"/>
      <c r="E327" s="20"/>
      <c r="F327" s="20"/>
      <c r="G327" s="20"/>
      <c r="H327" s="18"/>
      <c r="I327" s="20"/>
      <c r="J327" s="20"/>
      <c r="K327" s="20"/>
      <c r="L327" s="20"/>
      <c r="M327" s="20"/>
      <c r="N327" s="20"/>
      <c r="O327" s="20"/>
      <c r="P327" s="20"/>
      <c r="Q327" s="20"/>
      <c r="R327" s="20"/>
      <c r="S327" s="20"/>
      <c r="T327" s="20"/>
      <c r="U327" s="20"/>
      <c r="V327" s="20"/>
      <c r="W327" s="20"/>
      <c r="X327" s="20"/>
      <c r="Y327" s="20"/>
      <c r="Z327" s="20"/>
      <c r="AA327" s="20"/>
    </row>
    <row r="328" spans="1:27" ht="12.75">
      <c r="A328" s="20"/>
      <c r="B328" s="20"/>
      <c r="C328" s="18"/>
      <c r="D328" s="20"/>
      <c r="E328" s="20"/>
      <c r="F328" s="20"/>
      <c r="G328" s="20"/>
      <c r="H328" s="18"/>
      <c r="I328" s="20"/>
      <c r="J328" s="20"/>
      <c r="K328" s="20"/>
      <c r="L328" s="20"/>
      <c r="M328" s="20"/>
      <c r="N328" s="20"/>
      <c r="O328" s="20"/>
      <c r="P328" s="20"/>
      <c r="Q328" s="20"/>
      <c r="R328" s="20"/>
      <c r="S328" s="20"/>
      <c r="T328" s="20"/>
      <c r="U328" s="20"/>
      <c r="V328" s="20"/>
      <c r="W328" s="20"/>
      <c r="X328" s="20"/>
      <c r="Y328" s="20"/>
      <c r="Z328" s="20"/>
      <c r="AA328" s="20"/>
    </row>
    <row r="329" spans="1:27" ht="12.75">
      <c r="A329" s="20"/>
      <c r="B329" s="20"/>
      <c r="C329" s="18"/>
      <c r="D329" s="20"/>
      <c r="E329" s="20"/>
      <c r="F329" s="20"/>
      <c r="G329" s="20"/>
      <c r="H329" s="18"/>
      <c r="I329" s="20"/>
      <c r="J329" s="20"/>
      <c r="K329" s="20"/>
      <c r="L329" s="20"/>
      <c r="M329" s="20"/>
      <c r="N329" s="20"/>
      <c r="O329" s="20"/>
      <c r="P329" s="20"/>
      <c r="Q329" s="20"/>
      <c r="R329" s="20"/>
      <c r="S329" s="20"/>
      <c r="T329" s="20"/>
      <c r="U329" s="20"/>
      <c r="V329" s="20"/>
      <c r="W329" s="20"/>
      <c r="X329" s="20"/>
      <c r="Y329" s="20"/>
      <c r="Z329" s="20"/>
      <c r="AA329" s="20"/>
    </row>
    <row r="330" spans="1:27" ht="12.75">
      <c r="A330" s="20"/>
      <c r="B330" s="20"/>
      <c r="C330" s="18"/>
      <c r="D330" s="20"/>
      <c r="E330" s="20"/>
      <c r="F330" s="20"/>
      <c r="G330" s="20"/>
      <c r="H330" s="18"/>
      <c r="I330" s="20"/>
      <c r="J330" s="20"/>
      <c r="K330" s="20"/>
      <c r="L330" s="20"/>
      <c r="M330" s="20"/>
      <c r="N330" s="20"/>
      <c r="O330" s="20"/>
      <c r="P330" s="20"/>
      <c r="Q330" s="20"/>
      <c r="R330" s="20"/>
      <c r="S330" s="20"/>
      <c r="T330" s="20"/>
      <c r="U330" s="20"/>
      <c r="V330" s="20"/>
      <c r="W330" s="20"/>
      <c r="X330" s="20"/>
      <c r="Y330" s="20"/>
      <c r="Z330" s="20"/>
      <c r="AA330" s="20"/>
    </row>
    <row r="331" spans="1:27" ht="12.75">
      <c r="A331" s="20"/>
      <c r="B331" s="20"/>
      <c r="C331" s="18"/>
      <c r="D331" s="20"/>
      <c r="E331" s="20"/>
      <c r="F331" s="20"/>
      <c r="G331" s="20"/>
      <c r="H331" s="18"/>
      <c r="I331" s="20"/>
      <c r="J331" s="20"/>
      <c r="K331" s="20"/>
      <c r="L331" s="20"/>
      <c r="M331" s="20"/>
      <c r="N331" s="20"/>
      <c r="O331" s="20"/>
      <c r="P331" s="20"/>
      <c r="Q331" s="20"/>
      <c r="R331" s="20"/>
      <c r="S331" s="20"/>
      <c r="T331" s="20"/>
      <c r="U331" s="20"/>
      <c r="V331" s="20"/>
      <c r="W331" s="20"/>
      <c r="X331" s="20"/>
      <c r="Y331" s="20"/>
      <c r="Z331" s="20"/>
      <c r="AA331" s="20"/>
    </row>
    <row r="332" spans="1:27" ht="12.75">
      <c r="A332" s="20"/>
      <c r="B332" s="20"/>
      <c r="C332" s="18"/>
      <c r="D332" s="20"/>
      <c r="E332" s="20"/>
      <c r="F332" s="20"/>
      <c r="G332" s="20"/>
      <c r="H332" s="18"/>
      <c r="I332" s="20"/>
      <c r="J332" s="20"/>
      <c r="K332" s="20"/>
      <c r="L332" s="20"/>
      <c r="M332" s="20"/>
      <c r="N332" s="20"/>
      <c r="O332" s="20"/>
      <c r="P332" s="20"/>
      <c r="Q332" s="20"/>
      <c r="R332" s="20"/>
      <c r="S332" s="20"/>
      <c r="T332" s="20"/>
      <c r="U332" s="20"/>
      <c r="V332" s="20"/>
      <c r="W332" s="20"/>
      <c r="X332" s="20"/>
      <c r="Y332" s="20"/>
      <c r="Z332" s="20"/>
      <c r="AA332" s="20"/>
    </row>
    <row r="333" spans="1:27" ht="12.75">
      <c r="A333" s="20"/>
      <c r="B333" s="20"/>
      <c r="C333" s="18"/>
      <c r="D333" s="20"/>
      <c r="E333" s="20"/>
      <c r="F333" s="20"/>
      <c r="G333" s="20"/>
      <c r="H333" s="18"/>
      <c r="I333" s="20"/>
      <c r="J333" s="20"/>
      <c r="K333" s="20"/>
      <c r="L333" s="20"/>
      <c r="M333" s="20"/>
      <c r="N333" s="20"/>
      <c r="O333" s="20"/>
      <c r="P333" s="20"/>
      <c r="Q333" s="20"/>
      <c r="R333" s="20"/>
      <c r="S333" s="20"/>
      <c r="T333" s="20"/>
      <c r="U333" s="20"/>
      <c r="V333" s="20"/>
      <c r="W333" s="20"/>
      <c r="X333" s="20"/>
      <c r="Y333" s="20"/>
      <c r="Z333" s="20"/>
      <c r="AA333" s="20"/>
    </row>
    <row r="334" spans="1:27" ht="12.75">
      <c r="A334" s="20"/>
      <c r="B334" s="20"/>
      <c r="C334" s="18"/>
      <c r="D334" s="20"/>
      <c r="E334" s="20"/>
      <c r="F334" s="20"/>
      <c r="G334" s="20"/>
      <c r="H334" s="18"/>
      <c r="I334" s="20"/>
      <c r="J334" s="20"/>
      <c r="K334" s="20"/>
      <c r="L334" s="20"/>
      <c r="M334" s="20"/>
      <c r="N334" s="20"/>
      <c r="O334" s="20"/>
      <c r="P334" s="20"/>
      <c r="Q334" s="20"/>
      <c r="R334" s="20"/>
      <c r="S334" s="20"/>
      <c r="T334" s="20"/>
      <c r="U334" s="20"/>
      <c r="V334" s="20"/>
      <c r="W334" s="20"/>
      <c r="X334" s="20"/>
      <c r="Y334" s="20"/>
      <c r="Z334" s="20"/>
      <c r="AA334" s="20"/>
    </row>
    <row r="335" spans="1:27" ht="12.75">
      <c r="A335" s="20"/>
      <c r="B335" s="20"/>
      <c r="C335" s="18"/>
      <c r="D335" s="20"/>
      <c r="E335" s="20"/>
      <c r="F335" s="20"/>
      <c r="G335" s="20"/>
      <c r="H335" s="18"/>
      <c r="I335" s="20"/>
      <c r="J335" s="20"/>
      <c r="K335" s="20"/>
      <c r="L335" s="20"/>
      <c r="M335" s="20"/>
      <c r="N335" s="20"/>
      <c r="O335" s="20"/>
      <c r="P335" s="20"/>
      <c r="Q335" s="20"/>
      <c r="R335" s="20"/>
      <c r="S335" s="20"/>
      <c r="T335" s="20"/>
      <c r="U335" s="20"/>
      <c r="V335" s="20"/>
      <c r="W335" s="20"/>
      <c r="X335" s="20"/>
      <c r="Y335" s="20"/>
      <c r="Z335" s="20"/>
      <c r="AA335" s="20"/>
    </row>
    <row r="336" spans="1:27" ht="12.75">
      <c r="A336" s="20"/>
      <c r="B336" s="20"/>
      <c r="C336" s="18"/>
      <c r="D336" s="20"/>
      <c r="E336" s="20"/>
      <c r="F336" s="20"/>
      <c r="G336" s="20"/>
      <c r="H336" s="18"/>
      <c r="I336" s="20"/>
      <c r="J336" s="20"/>
      <c r="K336" s="20"/>
      <c r="L336" s="20"/>
      <c r="M336" s="20"/>
      <c r="N336" s="20"/>
      <c r="O336" s="20"/>
      <c r="P336" s="20"/>
      <c r="Q336" s="20"/>
      <c r="R336" s="20"/>
      <c r="S336" s="20"/>
      <c r="T336" s="20"/>
      <c r="U336" s="20"/>
      <c r="V336" s="20"/>
      <c r="W336" s="20"/>
      <c r="X336" s="20"/>
      <c r="Y336" s="20"/>
      <c r="Z336" s="20"/>
      <c r="AA336" s="20"/>
    </row>
    <row r="337" spans="1:27" ht="12.75">
      <c r="A337" s="20"/>
      <c r="B337" s="20"/>
      <c r="C337" s="18"/>
      <c r="D337" s="20"/>
      <c r="E337" s="20"/>
      <c r="F337" s="20"/>
      <c r="G337" s="20"/>
      <c r="H337" s="18"/>
      <c r="I337" s="20"/>
      <c r="J337" s="20"/>
      <c r="K337" s="20"/>
      <c r="L337" s="20"/>
      <c r="M337" s="20"/>
      <c r="N337" s="20"/>
      <c r="O337" s="20"/>
      <c r="P337" s="20"/>
      <c r="Q337" s="20"/>
      <c r="R337" s="20"/>
      <c r="S337" s="20"/>
      <c r="T337" s="20"/>
      <c r="U337" s="20"/>
      <c r="V337" s="20"/>
      <c r="W337" s="20"/>
      <c r="X337" s="20"/>
      <c r="Y337" s="20"/>
      <c r="Z337" s="20"/>
      <c r="AA337" s="20"/>
    </row>
    <row r="338" spans="1:27" ht="12.75">
      <c r="A338" s="20"/>
      <c r="B338" s="20"/>
      <c r="C338" s="18"/>
      <c r="D338" s="20"/>
      <c r="E338" s="20"/>
      <c r="F338" s="20"/>
      <c r="G338" s="20"/>
      <c r="H338" s="18"/>
      <c r="I338" s="20"/>
      <c r="J338" s="20"/>
      <c r="K338" s="20"/>
      <c r="L338" s="20"/>
      <c r="M338" s="20"/>
      <c r="N338" s="20"/>
      <c r="O338" s="20"/>
      <c r="P338" s="20"/>
      <c r="Q338" s="20"/>
      <c r="R338" s="20"/>
      <c r="S338" s="20"/>
      <c r="T338" s="20"/>
      <c r="U338" s="20"/>
      <c r="V338" s="20"/>
      <c r="W338" s="20"/>
      <c r="X338" s="20"/>
      <c r="Y338" s="20"/>
      <c r="Z338" s="20"/>
      <c r="AA338" s="20"/>
    </row>
    <row r="339" spans="1:27" ht="12.75">
      <c r="A339" s="20"/>
      <c r="B339" s="20"/>
      <c r="C339" s="18"/>
      <c r="D339" s="20"/>
      <c r="E339" s="20"/>
      <c r="F339" s="20"/>
      <c r="G339" s="20"/>
      <c r="H339" s="18"/>
      <c r="I339" s="20"/>
      <c r="J339" s="20"/>
      <c r="K339" s="20"/>
      <c r="L339" s="20"/>
      <c r="M339" s="20"/>
      <c r="N339" s="20"/>
      <c r="O339" s="20"/>
      <c r="P339" s="20"/>
      <c r="Q339" s="20"/>
      <c r="R339" s="20"/>
      <c r="S339" s="20"/>
      <c r="T339" s="20"/>
      <c r="U339" s="20"/>
      <c r="V339" s="20"/>
      <c r="W339" s="20"/>
      <c r="X339" s="20"/>
      <c r="Y339" s="20"/>
      <c r="Z339" s="20"/>
      <c r="AA339" s="20"/>
    </row>
    <row r="340" spans="1:27" ht="12.75">
      <c r="A340" s="20"/>
      <c r="B340" s="20"/>
      <c r="C340" s="18"/>
      <c r="D340" s="20"/>
      <c r="E340" s="20"/>
      <c r="F340" s="20"/>
      <c r="G340" s="20"/>
      <c r="H340" s="18"/>
      <c r="I340" s="20"/>
      <c r="J340" s="20"/>
      <c r="K340" s="20"/>
      <c r="L340" s="20"/>
      <c r="M340" s="20"/>
      <c r="N340" s="20"/>
      <c r="O340" s="20"/>
      <c r="P340" s="20"/>
      <c r="Q340" s="20"/>
      <c r="R340" s="20"/>
      <c r="S340" s="20"/>
      <c r="T340" s="20"/>
      <c r="U340" s="20"/>
      <c r="V340" s="20"/>
      <c r="W340" s="20"/>
      <c r="X340" s="20"/>
      <c r="Y340" s="20"/>
      <c r="Z340" s="20"/>
      <c r="AA340" s="20"/>
    </row>
    <row r="341" spans="1:27" ht="12.75">
      <c r="A341" s="20"/>
      <c r="B341" s="20"/>
      <c r="C341" s="18"/>
      <c r="D341" s="20"/>
      <c r="E341" s="20"/>
      <c r="F341" s="20"/>
      <c r="G341" s="20"/>
      <c r="H341" s="18"/>
      <c r="I341" s="20"/>
      <c r="J341" s="20"/>
      <c r="K341" s="20"/>
      <c r="L341" s="20"/>
      <c r="M341" s="20"/>
      <c r="N341" s="20"/>
      <c r="O341" s="20"/>
      <c r="P341" s="20"/>
      <c r="Q341" s="20"/>
      <c r="R341" s="20"/>
      <c r="S341" s="20"/>
      <c r="T341" s="20"/>
      <c r="U341" s="20"/>
      <c r="V341" s="20"/>
      <c r="W341" s="20"/>
      <c r="X341" s="20"/>
      <c r="Y341" s="20"/>
      <c r="Z341" s="20"/>
      <c r="AA341" s="20"/>
    </row>
    <row r="342" spans="1:27" ht="12.75">
      <c r="A342" s="20"/>
      <c r="B342" s="20"/>
      <c r="C342" s="18"/>
      <c r="D342" s="20"/>
      <c r="E342" s="20"/>
      <c r="F342" s="20"/>
      <c r="G342" s="20"/>
      <c r="H342" s="18"/>
      <c r="I342" s="20"/>
      <c r="J342" s="20"/>
      <c r="K342" s="20"/>
      <c r="L342" s="20"/>
      <c r="M342" s="20"/>
      <c r="N342" s="20"/>
      <c r="O342" s="20"/>
      <c r="P342" s="20"/>
      <c r="Q342" s="20"/>
      <c r="R342" s="20"/>
      <c r="S342" s="20"/>
      <c r="T342" s="20"/>
      <c r="U342" s="20"/>
      <c r="V342" s="20"/>
      <c r="W342" s="20"/>
      <c r="X342" s="20"/>
      <c r="Y342" s="20"/>
      <c r="Z342" s="20"/>
      <c r="AA342" s="20"/>
    </row>
    <row r="343" spans="1:27" ht="12.75">
      <c r="A343" s="20"/>
      <c r="B343" s="20"/>
      <c r="C343" s="18"/>
      <c r="D343" s="20"/>
      <c r="E343" s="20"/>
      <c r="F343" s="20"/>
      <c r="G343" s="20"/>
      <c r="H343" s="18"/>
      <c r="I343" s="20"/>
      <c r="J343" s="20"/>
      <c r="K343" s="20"/>
      <c r="L343" s="20"/>
      <c r="M343" s="20"/>
      <c r="N343" s="20"/>
      <c r="O343" s="20"/>
      <c r="P343" s="20"/>
      <c r="Q343" s="20"/>
      <c r="R343" s="20"/>
      <c r="S343" s="20"/>
      <c r="T343" s="20"/>
      <c r="U343" s="20"/>
      <c r="V343" s="20"/>
      <c r="W343" s="20"/>
      <c r="X343" s="20"/>
      <c r="Y343" s="20"/>
      <c r="Z343" s="20"/>
      <c r="AA343" s="20"/>
    </row>
    <row r="344" spans="1:27" ht="12.75">
      <c r="A344" s="20"/>
      <c r="B344" s="20"/>
      <c r="C344" s="18"/>
      <c r="D344" s="20"/>
      <c r="E344" s="20"/>
      <c r="F344" s="20"/>
      <c r="G344" s="20"/>
      <c r="H344" s="18"/>
      <c r="I344" s="20"/>
      <c r="J344" s="20"/>
      <c r="K344" s="20"/>
      <c r="L344" s="20"/>
      <c r="M344" s="20"/>
      <c r="N344" s="20"/>
      <c r="O344" s="20"/>
      <c r="P344" s="20"/>
      <c r="Q344" s="20"/>
      <c r="R344" s="20"/>
      <c r="S344" s="20"/>
      <c r="T344" s="20"/>
      <c r="U344" s="20"/>
      <c r="V344" s="20"/>
      <c r="W344" s="20"/>
      <c r="X344" s="20"/>
      <c r="Y344" s="20"/>
      <c r="Z344" s="20"/>
      <c r="AA344" s="20"/>
    </row>
    <row r="345" spans="1:27" ht="12.75">
      <c r="A345" s="20"/>
      <c r="B345" s="20"/>
      <c r="C345" s="18"/>
      <c r="D345" s="20"/>
      <c r="E345" s="20"/>
      <c r="F345" s="20"/>
      <c r="G345" s="20"/>
      <c r="H345" s="18"/>
      <c r="I345" s="20"/>
      <c r="J345" s="20"/>
      <c r="K345" s="20"/>
      <c r="L345" s="20"/>
      <c r="M345" s="20"/>
      <c r="N345" s="20"/>
      <c r="O345" s="20"/>
      <c r="P345" s="20"/>
      <c r="Q345" s="20"/>
      <c r="R345" s="20"/>
      <c r="S345" s="20"/>
      <c r="T345" s="20"/>
      <c r="U345" s="20"/>
      <c r="V345" s="20"/>
      <c r="W345" s="20"/>
      <c r="X345" s="20"/>
      <c r="Y345" s="20"/>
      <c r="Z345" s="20"/>
      <c r="AA345" s="20"/>
    </row>
    <row r="346" spans="1:27" ht="12.75">
      <c r="A346" s="20"/>
      <c r="B346" s="20"/>
      <c r="C346" s="18"/>
      <c r="D346" s="20"/>
      <c r="E346" s="20"/>
      <c r="F346" s="20"/>
      <c r="G346" s="20"/>
      <c r="H346" s="18"/>
      <c r="I346" s="20"/>
      <c r="J346" s="20"/>
      <c r="K346" s="20"/>
      <c r="L346" s="20"/>
      <c r="M346" s="20"/>
      <c r="N346" s="20"/>
      <c r="O346" s="20"/>
      <c r="P346" s="20"/>
      <c r="Q346" s="20"/>
      <c r="R346" s="20"/>
      <c r="S346" s="20"/>
      <c r="T346" s="20"/>
      <c r="U346" s="20"/>
      <c r="V346" s="20"/>
      <c r="W346" s="20"/>
      <c r="X346" s="20"/>
      <c r="Y346" s="20"/>
      <c r="Z346" s="20"/>
      <c r="AA346" s="20"/>
    </row>
    <row r="347" spans="1:27" ht="12.75">
      <c r="A347" s="20"/>
      <c r="B347" s="20"/>
      <c r="C347" s="18"/>
      <c r="D347" s="20"/>
      <c r="E347" s="20"/>
      <c r="F347" s="20"/>
      <c r="G347" s="20"/>
      <c r="H347" s="18"/>
      <c r="I347" s="20"/>
      <c r="J347" s="20"/>
      <c r="K347" s="20"/>
      <c r="L347" s="20"/>
      <c r="M347" s="20"/>
      <c r="N347" s="20"/>
      <c r="O347" s="20"/>
      <c r="P347" s="20"/>
      <c r="Q347" s="20"/>
      <c r="R347" s="20"/>
      <c r="S347" s="20"/>
      <c r="T347" s="20"/>
      <c r="U347" s="20"/>
      <c r="V347" s="20"/>
      <c r="W347" s="20"/>
      <c r="X347" s="20"/>
      <c r="Y347" s="20"/>
      <c r="Z347" s="20"/>
      <c r="AA347" s="20"/>
    </row>
    <row r="348" spans="1:27" ht="12.75">
      <c r="A348" s="20"/>
      <c r="B348" s="20"/>
      <c r="C348" s="18"/>
      <c r="D348" s="20"/>
      <c r="E348" s="20"/>
      <c r="F348" s="20"/>
      <c r="G348" s="20"/>
      <c r="H348" s="18"/>
      <c r="I348" s="20"/>
      <c r="J348" s="20"/>
      <c r="K348" s="20"/>
      <c r="L348" s="20"/>
      <c r="M348" s="20"/>
      <c r="N348" s="20"/>
      <c r="O348" s="20"/>
      <c r="P348" s="20"/>
      <c r="Q348" s="20"/>
      <c r="R348" s="20"/>
      <c r="S348" s="20"/>
      <c r="T348" s="20"/>
      <c r="U348" s="20"/>
      <c r="V348" s="20"/>
      <c r="W348" s="20"/>
      <c r="X348" s="20"/>
      <c r="Y348" s="20"/>
      <c r="Z348" s="20"/>
      <c r="AA348" s="20"/>
    </row>
    <row r="349" spans="1:27" ht="12.75">
      <c r="A349" s="20"/>
      <c r="B349" s="20"/>
      <c r="C349" s="18"/>
      <c r="D349" s="20"/>
      <c r="E349" s="20"/>
      <c r="F349" s="20"/>
      <c r="G349" s="20"/>
      <c r="H349" s="18"/>
      <c r="I349" s="20"/>
      <c r="J349" s="20"/>
      <c r="K349" s="20"/>
      <c r="L349" s="20"/>
      <c r="M349" s="20"/>
      <c r="N349" s="20"/>
      <c r="O349" s="20"/>
      <c r="P349" s="20"/>
      <c r="Q349" s="20"/>
      <c r="R349" s="20"/>
      <c r="S349" s="20"/>
      <c r="T349" s="20"/>
      <c r="U349" s="20"/>
      <c r="V349" s="20"/>
      <c r="W349" s="20"/>
      <c r="X349" s="20"/>
      <c r="Y349" s="20"/>
      <c r="Z349" s="20"/>
      <c r="AA349" s="20"/>
    </row>
    <row r="350" spans="1:27" ht="12.75">
      <c r="A350" s="20"/>
      <c r="B350" s="20"/>
      <c r="C350" s="18"/>
      <c r="D350" s="20"/>
      <c r="E350" s="20"/>
      <c r="F350" s="20"/>
      <c r="G350" s="20"/>
      <c r="H350" s="18"/>
      <c r="I350" s="20"/>
      <c r="J350" s="20"/>
      <c r="K350" s="20"/>
      <c r="L350" s="20"/>
      <c r="M350" s="20"/>
      <c r="N350" s="20"/>
      <c r="O350" s="20"/>
      <c r="P350" s="20"/>
      <c r="Q350" s="20"/>
      <c r="R350" s="20"/>
      <c r="S350" s="20"/>
      <c r="T350" s="20"/>
      <c r="U350" s="20"/>
      <c r="V350" s="20"/>
      <c r="W350" s="20"/>
      <c r="X350" s="20"/>
      <c r="Y350" s="20"/>
      <c r="Z350" s="20"/>
      <c r="AA350" s="20"/>
    </row>
    <row r="351" spans="1:27" ht="12.75">
      <c r="A351" s="20"/>
      <c r="B351" s="20"/>
      <c r="C351" s="18"/>
      <c r="D351" s="20"/>
      <c r="E351" s="20"/>
      <c r="F351" s="20"/>
      <c r="G351" s="20"/>
      <c r="H351" s="18"/>
      <c r="I351" s="20"/>
      <c r="J351" s="20"/>
      <c r="K351" s="20"/>
      <c r="L351" s="20"/>
      <c r="M351" s="20"/>
      <c r="N351" s="20"/>
      <c r="O351" s="20"/>
      <c r="P351" s="20"/>
      <c r="Q351" s="20"/>
      <c r="R351" s="20"/>
      <c r="S351" s="20"/>
      <c r="T351" s="20"/>
      <c r="U351" s="20"/>
      <c r="V351" s="20"/>
      <c r="W351" s="20"/>
      <c r="X351" s="20"/>
      <c r="Y351" s="20"/>
      <c r="Z351" s="20"/>
      <c r="AA351" s="20"/>
    </row>
    <row r="352" spans="1:27" ht="12.75">
      <c r="A352" s="20"/>
      <c r="B352" s="20"/>
      <c r="C352" s="18"/>
      <c r="D352" s="20"/>
      <c r="E352" s="20"/>
      <c r="F352" s="20"/>
      <c r="G352" s="20"/>
      <c r="H352" s="18"/>
      <c r="I352" s="20"/>
      <c r="J352" s="20"/>
      <c r="K352" s="20"/>
      <c r="L352" s="20"/>
      <c r="M352" s="20"/>
      <c r="N352" s="20"/>
      <c r="O352" s="20"/>
      <c r="P352" s="20"/>
      <c r="Q352" s="20"/>
      <c r="R352" s="20"/>
      <c r="S352" s="20"/>
      <c r="T352" s="20"/>
      <c r="U352" s="20"/>
      <c r="V352" s="20"/>
      <c r="W352" s="20"/>
      <c r="X352" s="20"/>
      <c r="Y352" s="20"/>
      <c r="Z352" s="20"/>
      <c r="AA352" s="20"/>
    </row>
    <row r="353" spans="1:27" ht="12.75">
      <c r="A353" s="20"/>
      <c r="B353" s="20"/>
      <c r="C353" s="18"/>
      <c r="D353" s="20"/>
      <c r="E353" s="20"/>
      <c r="F353" s="20"/>
      <c r="G353" s="20"/>
      <c r="H353" s="18"/>
      <c r="I353" s="20"/>
      <c r="J353" s="20"/>
      <c r="K353" s="20"/>
      <c r="L353" s="20"/>
      <c r="M353" s="20"/>
      <c r="N353" s="20"/>
      <c r="O353" s="20"/>
      <c r="P353" s="20"/>
      <c r="Q353" s="20"/>
      <c r="R353" s="20"/>
      <c r="S353" s="20"/>
      <c r="T353" s="20"/>
      <c r="U353" s="20"/>
      <c r="V353" s="20"/>
      <c r="W353" s="20"/>
      <c r="X353" s="20"/>
      <c r="Y353" s="20"/>
      <c r="Z353" s="20"/>
      <c r="AA353" s="20"/>
    </row>
    <row r="354" spans="1:27" ht="12.75">
      <c r="A354" s="20"/>
      <c r="B354" s="20"/>
      <c r="C354" s="18"/>
      <c r="D354" s="20"/>
      <c r="E354" s="20"/>
      <c r="F354" s="20"/>
      <c r="G354" s="20"/>
      <c r="H354" s="18"/>
      <c r="I354" s="20"/>
      <c r="J354" s="20"/>
      <c r="K354" s="20"/>
      <c r="L354" s="20"/>
      <c r="M354" s="20"/>
      <c r="N354" s="20"/>
      <c r="O354" s="20"/>
      <c r="P354" s="20"/>
      <c r="Q354" s="20"/>
      <c r="R354" s="20"/>
      <c r="S354" s="20"/>
      <c r="T354" s="20"/>
      <c r="U354" s="20"/>
      <c r="V354" s="20"/>
      <c r="W354" s="20"/>
      <c r="X354" s="20"/>
      <c r="Y354" s="20"/>
      <c r="Z354" s="20"/>
      <c r="AA354" s="20"/>
    </row>
    <row r="355" spans="1:27" ht="12.75">
      <c r="A355" s="20"/>
      <c r="B355" s="20"/>
      <c r="C355" s="18"/>
      <c r="D355" s="20"/>
      <c r="E355" s="20"/>
      <c r="F355" s="20"/>
      <c r="G355" s="20"/>
      <c r="H355" s="18"/>
      <c r="I355" s="20"/>
      <c r="J355" s="20"/>
      <c r="K355" s="20"/>
      <c r="L355" s="20"/>
      <c r="M355" s="20"/>
      <c r="N355" s="20"/>
      <c r="O355" s="20"/>
      <c r="P355" s="20"/>
      <c r="Q355" s="20"/>
      <c r="R355" s="20"/>
      <c r="S355" s="20"/>
      <c r="T355" s="20"/>
      <c r="U355" s="20"/>
      <c r="V355" s="20"/>
      <c r="W355" s="20"/>
      <c r="X355" s="20"/>
      <c r="Y355" s="20"/>
      <c r="Z355" s="20"/>
      <c r="AA355" s="20"/>
    </row>
    <row r="356" spans="1:27" ht="12.75">
      <c r="A356" s="20"/>
      <c r="B356" s="20"/>
      <c r="C356" s="18"/>
      <c r="D356" s="20"/>
      <c r="E356" s="20"/>
      <c r="F356" s="20"/>
      <c r="G356" s="20"/>
      <c r="H356" s="18"/>
      <c r="I356" s="20"/>
      <c r="J356" s="20"/>
      <c r="K356" s="20"/>
      <c r="L356" s="20"/>
      <c r="M356" s="20"/>
      <c r="N356" s="20"/>
      <c r="O356" s="20"/>
      <c r="P356" s="20"/>
      <c r="Q356" s="20"/>
      <c r="R356" s="20"/>
      <c r="S356" s="20"/>
      <c r="T356" s="20"/>
      <c r="U356" s="20"/>
      <c r="V356" s="20"/>
      <c r="W356" s="20"/>
      <c r="X356" s="20"/>
      <c r="Y356" s="20"/>
      <c r="Z356" s="20"/>
      <c r="AA356" s="20"/>
    </row>
    <row r="357" spans="1:27" ht="12.75">
      <c r="A357" s="20"/>
      <c r="B357" s="20"/>
      <c r="C357" s="18"/>
      <c r="D357" s="20"/>
      <c r="E357" s="20"/>
      <c r="F357" s="20"/>
      <c r="G357" s="20"/>
      <c r="H357" s="18"/>
      <c r="I357" s="20"/>
      <c r="J357" s="20"/>
      <c r="K357" s="20"/>
      <c r="L357" s="20"/>
      <c r="M357" s="20"/>
      <c r="N357" s="20"/>
      <c r="O357" s="20"/>
      <c r="P357" s="20"/>
      <c r="Q357" s="20"/>
      <c r="R357" s="20"/>
      <c r="S357" s="20"/>
      <c r="T357" s="20"/>
      <c r="U357" s="20"/>
      <c r="V357" s="20"/>
      <c r="W357" s="20"/>
      <c r="X357" s="20"/>
      <c r="Y357" s="20"/>
      <c r="Z357" s="20"/>
      <c r="AA357" s="20"/>
    </row>
    <row r="358" spans="1:27" ht="12.75">
      <c r="A358" s="20"/>
      <c r="B358" s="20"/>
      <c r="C358" s="18"/>
      <c r="D358" s="20"/>
      <c r="E358" s="20"/>
      <c r="F358" s="20"/>
      <c r="G358" s="20"/>
      <c r="H358" s="18"/>
      <c r="I358" s="20"/>
      <c r="J358" s="20"/>
      <c r="K358" s="20"/>
      <c r="L358" s="20"/>
      <c r="M358" s="20"/>
      <c r="N358" s="20"/>
      <c r="O358" s="20"/>
      <c r="P358" s="20"/>
      <c r="Q358" s="20"/>
      <c r="R358" s="20"/>
      <c r="S358" s="20"/>
      <c r="T358" s="20"/>
      <c r="U358" s="20"/>
      <c r="V358" s="20"/>
      <c r="W358" s="20"/>
      <c r="X358" s="20"/>
      <c r="Y358" s="20"/>
      <c r="Z358" s="20"/>
      <c r="AA358" s="20"/>
    </row>
    <row r="359" spans="1:27" ht="12.75">
      <c r="A359" s="20"/>
      <c r="B359" s="20"/>
      <c r="C359" s="18"/>
      <c r="D359" s="20"/>
      <c r="E359" s="20"/>
      <c r="F359" s="20"/>
      <c r="G359" s="20"/>
      <c r="H359" s="18"/>
      <c r="I359" s="20"/>
      <c r="J359" s="20"/>
      <c r="K359" s="20"/>
      <c r="L359" s="20"/>
      <c r="M359" s="20"/>
      <c r="N359" s="20"/>
      <c r="O359" s="20"/>
      <c r="P359" s="20"/>
      <c r="Q359" s="20"/>
      <c r="R359" s="20"/>
      <c r="S359" s="20"/>
      <c r="T359" s="20"/>
      <c r="U359" s="20"/>
      <c r="V359" s="20"/>
      <c r="W359" s="20"/>
      <c r="X359" s="20"/>
      <c r="Y359" s="20"/>
      <c r="Z359" s="20"/>
      <c r="AA359" s="20"/>
    </row>
    <row r="360" spans="1:27" ht="12.75">
      <c r="A360" s="20"/>
      <c r="B360" s="20"/>
      <c r="C360" s="18"/>
      <c r="D360" s="20"/>
      <c r="E360" s="20"/>
      <c r="F360" s="20"/>
      <c r="G360" s="20"/>
      <c r="H360" s="18"/>
      <c r="I360" s="20"/>
      <c r="J360" s="20"/>
      <c r="K360" s="20"/>
      <c r="L360" s="20"/>
      <c r="M360" s="20"/>
      <c r="N360" s="20"/>
      <c r="O360" s="20"/>
      <c r="P360" s="20"/>
      <c r="Q360" s="20"/>
      <c r="R360" s="20"/>
      <c r="S360" s="20"/>
      <c r="T360" s="20"/>
      <c r="U360" s="20"/>
      <c r="V360" s="20"/>
      <c r="W360" s="20"/>
      <c r="X360" s="20"/>
      <c r="Y360" s="20"/>
      <c r="Z360" s="20"/>
      <c r="AA360" s="20"/>
    </row>
    <row r="361" spans="1:27" ht="12.75">
      <c r="A361" s="20"/>
      <c r="B361" s="20"/>
      <c r="C361" s="18"/>
      <c r="D361" s="20"/>
      <c r="E361" s="20"/>
      <c r="F361" s="20"/>
      <c r="G361" s="20"/>
      <c r="H361" s="18"/>
      <c r="I361" s="20"/>
      <c r="J361" s="20"/>
      <c r="K361" s="20"/>
      <c r="L361" s="20"/>
      <c r="M361" s="20"/>
      <c r="N361" s="20"/>
      <c r="O361" s="20"/>
      <c r="P361" s="20"/>
      <c r="Q361" s="20"/>
      <c r="R361" s="20"/>
      <c r="S361" s="20"/>
      <c r="T361" s="20"/>
      <c r="U361" s="20"/>
      <c r="V361" s="20"/>
      <c r="W361" s="20"/>
      <c r="X361" s="20"/>
      <c r="Y361" s="20"/>
      <c r="Z361" s="20"/>
      <c r="AA361" s="20"/>
    </row>
    <row r="362" spans="1:27" ht="12.75">
      <c r="A362" s="20"/>
      <c r="B362" s="20"/>
      <c r="C362" s="18"/>
      <c r="D362" s="20"/>
      <c r="E362" s="20"/>
      <c r="F362" s="20"/>
      <c r="G362" s="20"/>
      <c r="H362" s="18"/>
      <c r="I362" s="20"/>
      <c r="J362" s="20"/>
      <c r="K362" s="20"/>
      <c r="L362" s="20"/>
      <c r="M362" s="20"/>
      <c r="N362" s="20"/>
      <c r="O362" s="20"/>
      <c r="P362" s="20"/>
      <c r="Q362" s="20"/>
      <c r="R362" s="20"/>
      <c r="S362" s="20"/>
      <c r="T362" s="20"/>
      <c r="U362" s="20"/>
      <c r="V362" s="20"/>
      <c r="W362" s="20"/>
      <c r="X362" s="20"/>
      <c r="Y362" s="20"/>
      <c r="Z362" s="20"/>
      <c r="AA362" s="20"/>
    </row>
    <row r="363" spans="1:27" ht="12.75">
      <c r="A363" s="20"/>
      <c r="B363" s="20"/>
      <c r="C363" s="18"/>
      <c r="D363" s="20"/>
      <c r="E363" s="20"/>
      <c r="F363" s="20"/>
      <c r="G363" s="20"/>
      <c r="H363" s="18"/>
      <c r="I363" s="20"/>
      <c r="J363" s="20"/>
      <c r="K363" s="20"/>
      <c r="L363" s="20"/>
      <c r="M363" s="20"/>
      <c r="N363" s="20"/>
      <c r="O363" s="20"/>
      <c r="P363" s="20"/>
      <c r="Q363" s="20"/>
      <c r="R363" s="20"/>
      <c r="S363" s="20"/>
      <c r="T363" s="20"/>
      <c r="U363" s="20"/>
      <c r="V363" s="20"/>
      <c r="W363" s="20"/>
      <c r="X363" s="20"/>
      <c r="Y363" s="20"/>
      <c r="Z363" s="20"/>
      <c r="AA363" s="20"/>
    </row>
    <row r="364" spans="1:27" ht="12.75">
      <c r="A364" s="20"/>
      <c r="B364" s="20"/>
      <c r="C364" s="18"/>
      <c r="D364" s="20"/>
      <c r="E364" s="20"/>
      <c r="F364" s="20"/>
      <c r="G364" s="20"/>
      <c r="H364" s="18"/>
      <c r="I364" s="20"/>
      <c r="J364" s="20"/>
      <c r="K364" s="20"/>
      <c r="L364" s="20"/>
      <c r="M364" s="20"/>
      <c r="N364" s="20"/>
      <c r="O364" s="20"/>
      <c r="P364" s="20"/>
      <c r="Q364" s="20"/>
      <c r="R364" s="20"/>
      <c r="S364" s="20"/>
      <c r="T364" s="20"/>
      <c r="U364" s="20"/>
      <c r="V364" s="20"/>
      <c r="W364" s="20"/>
      <c r="X364" s="20"/>
      <c r="Y364" s="20"/>
      <c r="Z364" s="20"/>
      <c r="AA364" s="20"/>
    </row>
    <row r="365" spans="1:27" ht="12.75">
      <c r="A365" s="20"/>
      <c r="B365" s="20"/>
      <c r="C365" s="18"/>
      <c r="D365" s="20"/>
      <c r="E365" s="20"/>
      <c r="F365" s="20"/>
      <c r="G365" s="20"/>
      <c r="H365" s="18"/>
      <c r="I365" s="20"/>
      <c r="J365" s="20"/>
      <c r="K365" s="20"/>
      <c r="L365" s="20"/>
      <c r="M365" s="20"/>
      <c r="N365" s="20"/>
      <c r="O365" s="20"/>
      <c r="P365" s="20"/>
      <c r="Q365" s="20"/>
      <c r="R365" s="20"/>
      <c r="S365" s="20"/>
      <c r="T365" s="20"/>
      <c r="U365" s="20"/>
      <c r="V365" s="20"/>
      <c r="W365" s="20"/>
      <c r="X365" s="20"/>
      <c r="Y365" s="20"/>
      <c r="Z365" s="20"/>
      <c r="AA365" s="20"/>
    </row>
    <row r="366" spans="1:27" ht="12.75">
      <c r="A366" s="20"/>
      <c r="B366" s="20"/>
      <c r="C366" s="18"/>
      <c r="D366" s="20"/>
      <c r="E366" s="20"/>
      <c r="F366" s="20"/>
      <c r="G366" s="20"/>
      <c r="H366" s="18"/>
      <c r="I366" s="20"/>
      <c r="J366" s="20"/>
      <c r="K366" s="20"/>
      <c r="L366" s="20"/>
      <c r="M366" s="20"/>
      <c r="N366" s="20"/>
      <c r="O366" s="20"/>
      <c r="P366" s="20"/>
      <c r="Q366" s="20"/>
      <c r="R366" s="20"/>
      <c r="S366" s="20"/>
      <c r="T366" s="20"/>
      <c r="U366" s="20"/>
      <c r="V366" s="20"/>
      <c r="W366" s="20"/>
      <c r="X366" s="20"/>
      <c r="Y366" s="20"/>
      <c r="Z366" s="20"/>
      <c r="AA366" s="20"/>
    </row>
    <row r="367" spans="1:27" ht="12.75">
      <c r="A367" s="20"/>
      <c r="B367" s="20"/>
      <c r="C367" s="18"/>
      <c r="D367" s="20"/>
      <c r="E367" s="20"/>
      <c r="F367" s="20"/>
      <c r="G367" s="20"/>
      <c r="H367" s="18"/>
      <c r="I367" s="20"/>
      <c r="J367" s="20"/>
      <c r="K367" s="20"/>
      <c r="L367" s="20"/>
      <c r="M367" s="20"/>
      <c r="N367" s="20"/>
      <c r="O367" s="20"/>
      <c r="P367" s="20"/>
      <c r="Q367" s="20"/>
      <c r="R367" s="20"/>
      <c r="S367" s="20"/>
      <c r="T367" s="20"/>
      <c r="U367" s="20"/>
      <c r="V367" s="20"/>
      <c r="W367" s="20"/>
      <c r="X367" s="20"/>
      <c r="Y367" s="20"/>
      <c r="Z367" s="20"/>
      <c r="AA367" s="20"/>
    </row>
    <row r="368" spans="1:27" ht="12.75">
      <c r="A368" s="20"/>
      <c r="B368" s="20"/>
      <c r="C368" s="18"/>
      <c r="D368" s="20"/>
      <c r="E368" s="20"/>
      <c r="F368" s="20"/>
      <c r="G368" s="20"/>
      <c r="H368" s="18"/>
      <c r="I368" s="20"/>
      <c r="J368" s="20"/>
      <c r="K368" s="20"/>
      <c r="L368" s="20"/>
      <c r="M368" s="20"/>
      <c r="N368" s="20"/>
      <c r="O368" s="20"/>
      <c r="P368" s="20"/>
      <c r="Q368" s="20"/>
      <c r="R368" s="20"/>
      <c r="S368" s="20"/>
      <c r="T368" s="20"/>
      <c r="U368" s="20"/>
      <c r="V368" s="20"/>
      <c r="W368" s="20"/>
      <c r="X368" s="20"/>
      <c r="Y368" s="20"/>
      <c r="Z368" s="20"/>
      <c r="AA368" s="20"/>
    </row>
    <row r="369" spans="1:27" ht="12.75">
      <c r="A369" s="20"/>
      <c r="B369" s="20"/>
      <c r="C369" s="18"/>
      <c r="D369" s="20"/>
      <c r="E369" s="20"/>
      <c r="F369" s="20"/>
      <c r="G369" s="20"/>
      <c r="H369" s="18"/>
      <c r="I369" s="20"/>
      <c r="J369" s="20"/>
      <c r="K369" s="20"/>
      <c r="L369" s="20"/>
      <c r="M369" s="20"/>
      <c r="N369" s="20"/>
      <c r="O369" s="20"/>
      <c r="P369" s="20"/>
      <c r="Q369" s="20"/>
      <c r="R369" s="20"/>
      <c r="S369" s="20"/>
      <c r="T369" s="20"/>
      <c r="U369" s="20"/>
      <c r="V369" s="20"/>
      <c r="W369" s="20"/>
      <c r="X369" s="20"/>
      <c r="Y369" s="20"/>
      <c r="Z369" s="20"/>
      <c r="AA369" s="20"/>
    </row>
    <row r="370" spans="1:27" ht="12.75">
      <c r="A370" s="20"/>
      <c r="B370" s="20"/>
      <c r="C370" s="18"/>
      <c r="D370" s="20"/>
      <c r="E370" s="20"/>
      <c r="F370" s="20"/>
      <c r="G370" s="20"/>
      <c r="H370" s="18"/>
      <c r="I370" s="20"/>
      <c r="J370" s="20"/>
      <c r="K370" s="20"/>
      <c r="L370" s="20"/>
      <c r="M370" s="20"/>
      <c r="N370" s="20"/>
      <c r="O370" s="20"/>
      <c r="P370" s="20"/>
      <c r="Q370" s="20"/>
      <c r="R370" s="20"/>
      <c r="S370" s="20"/>
      <c r="T370" s="20"/>
      <c r="U370" s="20"/>
      <c r="V370" s="20"/>
      <c r="W370" s="20"/>
      <c r="X370" s="20"/>
      <c r="Y370" s="20"/>
      <c r="Z370" s="20"/>
      <c r="AA370" s="20"/>
    </row>
    <row r="371" spans="1:27" ht="12.75">
      <c r="A371" s="20"/>
      <c r="B371" s="20"/>
      <c r="C371" s="18"/>
      <c r="D371" s="20"/>
      <c r="E371" s="20"/>
      <c r="F371" s="20"/>
      <c r="G371" s="20"/>
      <c r="H371" s="18"/>
      <c r="I371" s="20"/>
      <c r="J371" s="20"/>
      <c r="K371" s="20"/>
      <c r="L371" s="20"/>
      <c r="M371" s="20"/>
      <c r="N371" s="20"/>
      <c r="O371" s="20"/>
      <c r="P371" s="20"/>
      <c r="Q371" s="20"/>
      <c r="R371" s="20"/>
      <c r="S371" s="20"/>
      <c r="T371" s="20"/>
      <c r="U371" s="20"/>
      <c r="V371" s="20"/>
      <c r="W371" s="20"/>
      <c r="X371" s="20"/>
      <c r="Y371" s="20"/>
      <c r="Z371" s="20"/>
      <c r="AA371" s="20"/>
    </row>
    <row r="372" spans="1:27" ht="12.75">
      <c r="A372" s="20"/>
      <c r="B372" s="20"/>
      <c r="C372" s="18"/>
      <c r="D372" s="20"/>
      <c r="E372" s="20"/>
      <c r="F372" s="20"/>
      <c r="G372" s="20"/>
      <c r="H372" s="18"/>
      <c r="I372" s="20"/>
      <c r="J372" s="20"/>
      <c r="K372" s="20"/>
      <c r="L372" s="20"/>
      <c r="M372" s="20"/>
      <c r="N372" s="20"/>
      <c r="O372" s="20"/>
      <c r="P372" s="20"/>
      <c r="Q372" s="20"/>
      <c r="R372" s="20"/>
      <c r="S372" s="20"/>
      <c r="T372" s="20"/>
      <c r="U372" s="20"/>
      <c r="V372" s="20"/>
      <c r="W372" s="20"/>
      <c r="X372" s="20"/>
      <c r="Y372" s="20"/>
      <c r="Z372" s="20"/>
      <c r="AA372" s="20"/>
    </row>
    <row r="373" spans="1:27" ht="12.75">
      <c r="A373" s="20"/>
      <c r="B373" s="20"/>
      <c r="C373" s="18"/>
      <c r="D373" s="20"/>
      <c r="E373" s="20"/>
      <c r="F373" s="20"/>
      <c r="G373" s="20"/>
      <c r="H373" s="18"/>
      <c r="I373" s="20"/>
      <c r="J373" s="20"/>
      <c r="K373" s="20"/>
      <c r="L373" s="20"/>
      <c r="M373" s="20"/>
      <c r="N373" s="20"/>
      <c r="O373" s="20"/>
      <c r="P373" s="20"/>
      <c r="Q373" s="20"/>
      <c r="R373" s="20"/>
      <c r="S373" s="20"/>
      <c r="T373" s="20"/>
      <c r="U373" s="20"/>
      <c r="V373" s="20"/>
      <c r="W373" s="20"/>
      <c r="X373" s="20"/>
      <c r="Y373" s="20"/>
      <c r="Z373" s="20"/>
      <c r="AA373" s="20"/>
    </row>
    <row r="374" spans="1:27" ht="12.75">
      <c r="A374" s="20"/>
      <c r="B374" s="20"/>
      <c r="C374" s="18"/>
      <c r="D374" s="20"/>
      <c r="E374" s="20"/>
      <c r="F374" s="20"/>
      <c r="G374" s="20"/>
      <c r="H374" s="18"/>
      <c r="I374" s="20"/>
      <c r="J374" s="20"/>
      <c r="K374" s="20"/>
      <c r="L374" s="20"/>
      <c r="M374" s="20"/>
      <c r="N374" s="20"/>
      <c r="O374" s="20"/>
      <c r="P374" s="20"/>
      <c r="Q374" s="20"/>
      <c r="R374" s="20"/>
      <c r="S374" s="20"/>
      <c r="T374" s="20"/>
      <c r="U374" s="20"/>
      <c r="V374" s="20"/>
      <c r="W374" s="20"/>
      <c r="X374" s="20"/>
      <c r="Y374" s="20"/>
      <c r="Z374" s="20"/>
      <c r="AA374" s="20"/>
    </row>
    <row r="375" spans="1:27" ht="12.75">
      <c r="A375" s="20"/>
      <c r="B375" s="20"/>
      <c r="C375" s="18"/>
      <c r="D375" s="20"/>
      <c r="E375" s="20"/>
      <c r="F375" s="20"/>
      <c r="G375" s="20"/>
      <c r="H375" s="18"/>
      <c r="I375" s="20"/>
      <c r="J375" s="20"/>
      <c r="K375" s="20"/>
      <c r="L375" s="20"/>
      <c r="M375" s="20"/>
      <c r="N375" s="20"/>
      <c r="O375" s="20"/>
      <c r="P375" s="20"/>
      <c r="Q375" s="20"/>
      <c r="R375" s="20"/>
      <c r="S375" s="20"/>
      <c r="T375" s="20"/>
      <c r="U375" s="20"/>
      <c r="V375" s="20"/>
      <c r="W375" s="20"/>
      <c r="X375" s="20"/>
      <c r="Y375" s="20"/>
      <c r="Z375" s="20"/>
      <c r="AA375" s="20"/>
    </row>
    <row r="376" spans="1:27" ht="12.75">
      <c r="A376" s="20"/>
      <c r="B376" s="20"/>
      <c r="C376" s="18"/>
      <c r="D376" s="20"/>
      <c r="E376" s="20"/>
      <c r="F376" s="20"/>
      <c r="G376" s="20"/>
      <c r="H376" s="18"/>
      <c r="I376" s="20"/>
      <c r="J376" s="20"/>
      <c r="K376" s="20"/>
      <c r="L376" s="20"/>
      <c r="M376" s="20"/>
      <c r="N376" s="20"/>
      <c r="O376" s="20"/>
      <c r="P376" s="20"/>
      <c r="Q376" s="20"/>
      <c r="R376" s="20"/>
      <c r="S376" s="20"/>
      <c r="T376" s="20"/>
      <c r="U376" s="20"/>
      <c r="V376" s="20"/>
      <c r="W376" s="20"/>
      <c r="X376" s="20"/>
      <c r="Y376" s="20"/>
      <c r="Z376" s="20"/>
      <c r="AA376" s="20"/>
    </row>
    <row r="377" spans="1:27" ht="12.75">
      <c r="A377" s="20"/>
      <c r="B377" s="20"/>
      <c r="C377" s="18"/>
      <c r="D377" s="20"/>
      <c r="E377" s="20"/>
      <c r="F377" s="20"/>
      <c r="G377" s="20"/>
      <c r="H377" s="18"/>
      <c r="I377" s="20"/>
      <c r="J377" s="20"/>
      <c r="K377" s="20"/>
      <c r="L377" s="20"/>
      <c r="M377" s="20"/>
      <c r="N377" s="20"/>
      <c r="O377" s="20"/>
      <c r="P377" s="20"/>
      <c r="Q377" s="20"/>
      <c r="R377" s="20"/>
      <c r="S377" s="20"/>
      <c r="T377" s="20"/>
      <c r="U377" s="20"/>
      <c r="V377" s="20"/>
      <c r="W377" s="20"/>
      <c r="X377" s="20"/>
      <c r="Y377" s="20"/>
      <c r="Z377" s="20"/>
      <c r="AA377" s="20"/>
    </row>
    <row r="378" spans="1:27" ht="12.75">
      <c r="A378" s="20"/>
      <c r="B378" s="20"/>
      <c r="C378" s="18"/>
      <c r="D378" s="20"/>
      <c r="E378" s="20"/>
      <c r="F378" s="20"/>
      <c r="G378" s="20"/>
      <c r="H378" s="18"/>
      <c r="I378" s="20"/>
      <c r="J378" s="20"/>
      <c r="K378" s="20"/>
      <c r="L378" s="20"/>
      <c r="M378" s="20"/>
      <c r="N378" s="20"/>
      <c r="O378" s="20"/>
      <c r="P378" s="20"/>
      <c r="Q378" s="20"/>
      <c r="R378" s="20"/>
      <c r="S378" s="20"/>
      <c r="T378" s="20"/>
      <c r="U378" s="20"/>
      <c r="V378" s="20"/>
      <c r="W378" s="20"/>
      <c r="X378" s="20"/>
      <c r="Y378" s="20"/>
      <c r="Z378" s="20"/>
      <c r="AA378" s="20"/>
    </row>
    <row r="379" spans="1:27" ht="12.75">
      <c r="A379" s="20"/>
      <c r="B379" s="20"/>
      <c r="C379" s="18"/>
      <c r="D379" s="20"/>
      <c r="E379" s="20"/>
      <c r="F379" s="20"/>
      <c r="G379" s="20"/>
      <c r="H379" s="18"/>
      <c r="I379" s="20"/>
      <c r="J379" s="20"/>
      <c r="K379" s="20"/>
      <c r="L379" s="20"/>
      <c r="M379" s="20"/>
      <c r="N379" s="20"/>
      <c r="O379" s="20"/>
      <c r="P379" s="20"/>
      <c r="Q379" s="20"/>
      <c r="R379" s="20"/>
      <c r="S379" s="20"/>
      <c r="T379" s="20"/>
      <c r="U379" s="20"/>
      <c r="V379" s="20"/>
      <c r="W379" s="20"/>
      <c r="X379" s="20"/>
      <c r="Y379" s="20"/>
      <c r="Z379" s="20"/>
      <c r="AA379" s="20"/>
    </row>
    <row r="380" spans="1:27" ht="12.75">
      <c r="A380" s="20"/>
      <c r="B380" s="20"/>
      <c r="C380" s="18"/>
      <c r="D380" s="20"/>
      <c r="E380" s="20"/>
      <c r="F380" s="20"/>
      <c r="G380" s="20"/>
      <c r="H380" s="18"/>
      <c r="I380" s="20"/>
      <c r="J380" s="20"/>
      <c r="K380" s="20"/>
      <c r="L380" s="20"/>
      <c r="M380" s="20"/>
      <c r="N380" s="20"/>
      <c r="O380" s="20"/>
      <c r="P380" s="20"/>
      <c r="Q380" s="20"/>
      <c r="R380" s="20"/>
      <c r="S380" s="20"/>
      <c r="T380" s="20"/>
      <c r="U380" s="20"/>
      <c r="V380" s="20"/>
      <c r="W380" s="20"/>
      <c r="X380" s="20"/>
      <c r="Y380" s="20"/>
      <c r="Z380" s="20"/>
      <c r="AA380" s="20"/>
    </row>
    <row r="381" spans="1:27" ht="12.75">
      <c r="A381" s="20"/>
      <c r="B381" s="20"/>
      <c r="C381" s="18"/>
      <c r="D381" s="20"/>
      <c r="E381" s="20"/>
      <c r="F381" s="20"/>
      <c r="G381" s="20"/>
      <c r="H381" s="18"/>
      <c r="I381" s="20"/>
      <c r="J381" s="20"/>
      <c r="K381" s="20"/>
      <c r="L381" s="20"/>
      <c r="M381" s="20"/>
      <c r="N381" s="20"/>
      <c r="O381" s="20"/>
      <c r="P381" s="20"/>
      <c r="Q381" s="20"/>
      <c r="R381" s="20"/>
      <c r="S381" s="20"/>
      <c r="T381" s="20"/>
      <c r="U381" s="20"/>
      <c r="V381" s="20"/>
      <c r="W381" s="20"/>
      <c r="X381" s="20"/>
      <c r="Y381" s="20"/>
      <c r="Z381" s="20"/>
      <c r="AA381" s="20"/>
    </row>
    <row r="382" spans="1:27" ht="12.75">
      <c r="A382" s="20"/>
      <c r="B382" s="20"/>
      <c r="C382" s="18"/>
      <c r="D382" s="20"/>
      <c r="E382" s="20"/>
      <c r="F382" s="20"/>
      <c r="G382" s="20"/>
      <c r="H382" s="18"/>
      <c r="I382" s="20"/>
      <c r="J382" s="20"/>
      <c r="K382" s="20"/>
      <c r="L382" s="20"/>
      <c r="M382" s="20"/>
      <c r="N382" s="20"/>
      <c r="O382" s="20"/>
      <c r="P382" s="20"/>
      <c r="Q382" s="20"/>
      <c r="R382" s="20"/>
      <c r="S382" s="20"/>
      <c r="T382" s="20"/>
      <c r="U382" s="20"/>
      <c r="V382" s="20"/>
      <c r="W382" s="20"/>
      <c r="X382" s="20"/>
      <c r="Y382" s="20"/>
      <c r="Z382" s="20"/>
      <c r="AA382" s="20"/>
    </row>
    <row r="383" spans="1:27" ht="12.75">
      <c r="A383" s="20"/>
      <c r="B383" s="20"/>
      <c r="C383" s="18"/>
      <c r="D383" s="20"/>
      <c r="E383" s="20"/>
      <c r="F383" s="20"/>
      <c r="G383" s="20"/>
      <c r="H383" s="18"/>
      <c r="I383" s="20"/>
      <c r="J383" s="20"/>
      <c r="K383" s="20"/>
      <c r="L383" s="20"/>
      <c r="M383" s="20"/>
      <c r="N383" s="20"/>
      <c r="O383" s="20"/>
      <c r="P383" s="20"/>
      <c r="Q383" s="20"/>
      <c r="R383" s="20"/>
      <c r="S383" s="20"/>
      <c r="T383" s="20"/>
      <c r="U383" s="20"/>
      <c r="V383" s="20"/>
      <c r="W383" s="20"/>
      <c r="X383" s="20"/>
      <c r="Y383" s="20"/>
      <c r="Z383" s="20"/>
      <c r="AA383" s="20"/>
    </row>
    <row r="384" spans="1:27" ht="12.75">
      <c r="A384" s="20"/>
      <c r="B384" s="20"/>
      <c r="C384" s="18"/>
      <c r="D384" s="20"/>
      <c r="E384" s="20"/>
      <c r="F384" s="20"/>
      <c r="G384" s="20"/>
      <c r="H384" s="18"/>
      <c r="I384" s="20"/>
      <c r="J384" s="20"/>
      <c r="K384" s="20"/>
      <c r="L384" s="20"/>
      <c r="M384" s="20"/>
      <c r="N384" s="20"/>
      <c r="O384" s="20"/>
      <c r="P384" s="20"/>
      <c r="Q384" s="20"/>
      <c r="R384" s="20"/>
      <c r="S384" s="20"/>
      <c r="T384" s="20"/>
      <c r="U384" s="20"/>
      <c r="V384" s="20"/>
      <c r="W384" s="20"/>
      <c r="X384" s="20"/>
      <c r="Y384" s="20"/>
      <c r="Z384" s="20"/>
      <c r="AA384" s="20"/>
    </row>
    <row r="385" spans="1:27" ht="12.75">
      <c r="A385" s="20"/>
      <c r="B385" s="20"/>
      <c r="C385" s="18"/>
      <c r="D385" s="20"/>
      <c r="E385" s="20"/>
      <c r="F385" s="20"/>
      <c r="G385" s="20"/>
      <c r="H385" s="18"/>
      <c r="I385" s="20"/>
      <c r="J385" s="20"/>
      <c r="K385" s="20"/>
      <c r="L385" s="20"/>
      <c r="M385" s="20"/>
      <c r="N385" s="20"/>
      <c r="O385" s="20"/>
      <c r="P385" s="20"/>
      <c r="Q385" s="20"/>
      <c r="R385" s="20"/>
      <c r="S385" s="20"/>
      <c r="T385" s="20"/>
      <c r="U385" s="20"/>
      <c r="V385" s="20"/>
      <c r="W385" s="20"/>
      <c r="X385" s="20"/>
      <c r="Y385" s="20"/>
      <c r="Z385" s="20"/>
      <c r="AA385" s="20"/>
    </row>
    <row r="386" spans="1:27" ht="12.75">
      <c r="A386" s="20"/>
      <c r="B386" s="20"/>
      <c r="C386" s="18"/>
      <c r="D386" s="20"/>
      <c r="E386" s="20"/>
      <c r="F386" s="20"/>
      <c r="G386" s="20"/>
      <c r="H386" s="18"/>
      <c r="I386" s="20"/>
      <c r="J386" s="20"/>
      <c r="K386" s="20"/>
      <c r="L386" s="20"/>
      <c r="M386" s="20"/>
      <c r="N386" s="20"/>
      <c r="O386" s="20"/>
      <c r="P386" s="20"/>
      <c r="Q386" s="20"/>
      <c r="R386" s="20"/>
      <c r="S386" s="20"/>
      <c r="T386" s="20"/>
      <c r="U386" s="20"/>
      <c r="V386" s="20"/>
      <c r="W386" s="20"/>
      <c r="X386" s="20"/>
      <c r="Y386" s="20"/>
      <c r="Z386" s="20"/>
      <c r="AA386" s="20"/>
    </row>
    <row r="387" spans="1:27" ht="12.75">
      <c r="A387" s="20"/>
      <c r="B387" s="20"/>
      <c r="C387" s="18"/>
      <c r="D387" s="20"/>
      <c r="E387" s="20"/>
      <c r="F387" s="20"/>
      <c r="G387" s="20"/>
      <c r="H387" s="18"/>
      <c r="I387" s="20"/>
      <c r="J387" s="20"/>
      <c r="K387" s="20"/>
      <c r="L387" s="20"/>
      <c r="M387" s="20"/>
      <c r="N387" s="20"/>
      <c r="O387" s="20"/>
      <c r="P387" s="20"/>
      <c r="Q387" s="20"/>
      <c r="R387" s="20"/>
      <c r="S387" s="20"/>
      <c r="T387" s="20"/>
      <c r="U387" s="20"/>
      <c r="V387" s="20"/>
      <c r="W387" s="20"/>
      <c r="X387" s="20"/>
      <c r="Y387" s="20"/>
      <c r="Z387" s="20"/>
      <c r="AA387" s="20"/>
    </row>
    <row r="388" spans="1:27" ht="12.75">
      <c r="A388" s="20"/>
      <c r="B388" s="20"/>
      <c r="C388" s="18"/>
      <c r="D388" s="20"/>
      <c r="E388" s="20"/>
      <c r="F388" s="20"/>
      <c r="G388" s="20"/>
      <c r="H388" s="18"/>
      <c r="I388" s="20"/>
      <c r="J388" s="20"/>
      <c r="K388" s="20"/>
      <c r="L388" s="20"/>
      <c r="M388" s="20"/>
      <c r="N388" s="20"/>
      <c r="O388" s="20"/>
      <c r="P388" s="20"/>
      <c r="Q388" s="20"/>
      <c r="R388" s="20"/>
      <c r="S388" s="20"/>
      <c r="T388" s="20"/>
      <c r="U388" s="20"/>
      <c r="V388" s="20"/>
      <c r="W388" s="20"/>
      <c r="X388" s="20"/>
      <c r="Y388" s="20"/>
      <c r="Z388" s="20"/>
      <c r="AA388" s="20"/>
    </row>
    <row r="389" spans="1:27" ht="12.75">
      <c r="A389" s="20"/>
      <c r="B389" s="20"/>
      <c r="C389" s="18"/>
      <c r="D389" s="20"/>
      <c r="E389" s="20"/>
      <c r="F389" s="20"/>
      <c r="G389" s="20"/>
      <c r="H389" s="18"/>
      <c r="I389" s="20"/>
      <c r="J389" s="20"/>
      <c r="K389" s="20"/>
      <c r="L389" s="20"/>
      <c r="M389" s="20"/>
      <c r="N389" s="20"/>
      <c r="O389" s="20"/>
      <c r="P389" s="20"/>
      <c r="Q389" s="20"/>
      <c r="R389" s="20"/>
      <c r="S389" s="20"/>
      <c r="T389" s="20"/>
      <c r="U389" s="20"/>
      <c r="V389" s="20"/>
      <c r="W389" s="20"/>
      <c r="X389" s="20"/>
      <c r="Y389" s="20"/>
      <c r="Z389" s="20"/>
      <c r="AA389" s="20"/>
    </row>
    <row r="390" spans="1:27" ht="12.75">
      <c r="A390" s="20"/>
      <c r="B390" s="20"/>
      <c r="C390" s="18"/>
      <c r="D390" s="20"/>
      <c r="E390" s="20"/>
      <c r="F390" s="20"/>
      <c r="G390" s="20"/>
      <c r="H390" s="18"/>
      <c r="I390" s="20"/>
      <c r="J390" s="20"/>
      <c r="K390" s="20"/>
      <c r="L390" s="20"/>
      <c r="M390" s="20"/>
      <c r="N390" s="20"/>
      <c r="O390" s="20"/>
      <c r="P390" s="20"/>
      <c r="Q390" s="20"/>
      <c r="R390" s="20"/>
      <c r="S390" s="20"/>
      <c r="T390" s="20"/>
      <c r="U390" s="20"/>
      <c r="V390" s="20"/>
      <c r="W390" s="20"/>
      <c r="X390" s="20"/>
      <c r="Y390" s="20"/>
      <c r="Z390" s="20"/>
      <c r="AA390" s="20"/>
    </row>
    <row r="391" spans="1:27" ht="12.75">
      <c r="A391" s="20"/>
      <c r="B391" s="20"/>
      <c r="C391" s="18"/>
      <c r="D391" s="20"/>
      <c r="E391" s="20"/>
      <c r="F391" s="20"/>
      <c r="G391" s="20"/>
      <c r="H391" s="18"/>
      <c r="I391" s="20"/>
      <c r="J391" s="20"/>
      <c r="K391" s="20"/>
      <c r="L391" s="20"/>
      <c r="M391" s="20"/>
      <c r="N391" s="20"/>
      <c r="O391" s="20"/>
      <c r="P391" s="20"/>
      <c r="Q391" s="20"/>
      <c r="R391" s="20"/>
      <c r="S391" s="20"/>
      <c r="T391" s="20"/>
      <c r="U391" s="20"/>
      <c r="V391" s="20"/>
      <c r="W391" s="20"/>
      <c r="X391" s="20"/>
      <c r="Y391" s="20"/>
      <c r="Z391" s="20"/>
      <c r="AA391" s="20"/>
    </row>
    <row r="392" spans="1:27" ht="12.75">
      <c r="A392" s="20"/>
      <c r="B392" s="20"/>
      <c r="C392" s="18"/>
      <c r="D392" s="20"/>
      <c r="E392" s="20"/>
      <c r="F392" s="20"/>
      <c r="G392" s="20"/>
      <c r="H392" s="18"/>
      <c r="I392" s="20"/>
      <c r="J392" s="20"/>
      <c r="K392" s="20"/>
      <c r="L392" s="20"/>
      <c r="M392" s="20"/>
      <c r="N392" s="20"/>
      <c r="O392" s="20"/>
      <c r="P392" s="20"/>
      <c r="Q392" s="20"/>
      <c r="R392" s="20"/>
      <c r="S392" s="20"/>
      <c r="T392" s="20"/>
      <c r="U392" s="20"/>
      <c r="V392" s="20"/>
      <c r="W392" s="20"/>
      <c r="X392" s="20"/>
      <c r="Y392" s="20"/>
      <c r="Z392" s="20"/>
      <c r="AA392" s="20"/>
    </row>
    <row r="393" spans="1:27" ht="12.75">
      <c r="A393" s="20"/>
      <c r="B393" s="20"/>
      <c r="C393" s="18"/>
      <c r="D393" s="20"/>
      <c r="E393" s="20"/>
      <c r="F393" s="20"/>
      <c r="G393" s="20"/>
      <c r="H393" s="18"/>
      <c r="I393" s="20"/>
      <c r="J393" s="20"/>
      <c r="K393" s="20"/>
      <c r="L393" s="20"/>
      <c r="M393" s="20"/>
      <c r="N393" s="20"/>
      <c r="O393" s="20"/>
      <c r="P393" s="20"/>
      <c r="Q393" s="20"/>
      <c r="R393" s="20"/>
      <c r="S393" s="20"/>
      <c r="T393" s="20"/>
      <c r="U393" s="20"/>
      <c r="V393" s="20"/>
      <c r="W393" s="20"/>
      <c r="X393" s="20"/>
      <c r="Y393" s="20"/>
      <c r="Z393" s="20"/>
      <c r="AA393" s="20"/>
    </row>
    <row r="394" spans="1:27" ht="12.75">
      <c r="A394" s="20"/>
      <c r="B394" s="20"/>
      <c r="C394" s="18"/>
      <c r="D394" s="20"/>
      <c r="E394" s="20"/>
      <c r="F394" s="20"/>
      <c r="G394" s="20"/>
      <c r="H394" s="18"/>
      <c r="I394" s="20"/>
      <c r="J394" s="20"/>
      <c r="K394" s="20"/>
      <c r="L394" s="20"/>
      <c r="M394" s="20"/>
      <c r="N394" s="20"/>
      <c r="O394" s="20"/>
      <c r="P394" s="20"/>
      <c r="Q394" s="20"/>
      <c r="R394" s="20"/>
      <c r="S394" s="20"/>
      <c r="T394" s="20"/>
      <c r="U394" s="20"/>
      <c r="V394" s="20"/>
      <c r="W394" s="20"/>
      <c r="X394" s="20"/>
      <c r="Y394" s="20"/>
      <c r="Z394" s="20"/>
      <c r="AA394" s="20"/>
    </row>
    <row r="395" spans="1:27" ht="12.75">
      <c r="A395" s="20"/>
      <c r="B395" s="20"/>
      <c r="C395" s="18"/>
      <c r="D395" s="20"/>
      <c r="E395" s="20"/>
      <c r="F395" s="20"/>
      <c r="G395" s="20"/>
      <c r="H395" s="18"/>
      <c r="I395" s="20"/>
      <c r="J395" s="20"/>
      <c r="K395" s="20"/>
      <c r="L395" s="20"/>
      <c r="M395" s="20"/>
      <c r="N395" s="20"/>
      <c r="O395" s="20"/>
      <c r="P395" s="20"/>
      <c r="Q395" s="20"/>
      <c r="R395" s="20"/>
      <c r="S395" s="20"/>
      <c r="T395" s="20"/>
      <c r="U395" s="20"/>
      <c r="V395" s="20"/>
      <c r="W395" s="20"/>
      <c r="X395" s="20"/>
      <c r="Y395" s="20"/>
      <c r="Z395" s="20"/>
      <c r="AA395" s="20"/>
    </row>
    <row r="396" spans="1:27" ht="12.75">
      <c r="A396" s="20"/>
      <c r="B396" s="20"/>
      <c r="C396" s="18"/>
      <c r="D396" s="20"/>
      <c r="E396" s="20"/>
      <c r="F396" s="20"/>
      <c r="G396" s="20"/>
      <c r="H396" s="18"/>
      <c r="I396" s="20"/>
      <c r="J396" s="20"/>
      <c r="K396" s="20"/>
      <c r="L396" s="20"/>
      <c r="M396" s="20"/>
      <c r="N396" s="20"/>
      <c r="O396" s="20"/>
      <c r="P396" s="20"/>
      <c r="Q396" s="20"/>
      <c r="R396" s="20"/>
      <c r="S396" s="20"/>
      <c r="T396" s="20"/>
      <c r="U396" s="20"/>
      <c r="V396" s="20"/>
      <c r="W396" s="20"/>
      <c r="X396" s="20"/>
      <c r="Y396" s="20"/>
      <c r="Z396" s="20"/>
      <c r="AA396" s="20"/>
    </row>
    <row r="397" spans="1:27" ht="12.75">
      <c r="A397" s="20"/>
      <c r="B397" s="20"/>
      <c r="C397" s="18"/>
      <c r="D397" s="20"/>
      <c r="E397" s="20"/>
      <c r="F397" s="20"/>
      <c r="G397" s="20"/>
      <c r="H397" s="18"/>
      <c r="I397" s="20"/>
      <c r="J397" s="20"/>
      <c r="K397" s="20"/>
      <c r="L397" s="20"/>
      <c r="M397" s="20"/>
      <c r="N397" s="20"/>
      <c r="O397" s="20"/>
      <c r="P397" s="20"/>
      <c r="Q397" s="20"/>
      <c r="R397" s="20"/>
      <c r="S397" s="20"/>
      <c r="T397" s="20"/>
      <c r="U397" s="20"/>
      <c r="V397" s="20"/>
      <c r="W397" s="20"/>
      <c r="X397" s="20"/>
      <c r="Y397" s="20"/>
      <c r="Z397" s="20"/>
      <c r="AA397" s="20"/>
    </row>
    <row r="398" spans="1:27" ht="12.75">
      <c r="A398" s="20"/>
      <c r="B398" s="20"/>
      <c r="C398" s="18"/>
      <c r="D398" s="20"/>
      <c r="E398" s="20"/>
      <c r="F398" s="20"/>
      <c r="G398" s="20"/>
      <c r="H398" s="18"/>
      <c r="I398" s="20"/>
      <c r="J398" s="20"/>
      <c r="K398" s="20"/>
      <c r="L398" s="20"/>
      <c r="M398" s="20"/>
      <c r="N398" s="20"/>
      <c r="O398" s="20"/>
      <c r="P398" s="20"/>
      <c r="Q398" s="20"/>
      <c r="R398" s="20"/>
      <c r="S398" s="20"/>
      <c r="T398" s="20"/>
      <c r="U398" s="20"/>
      <c r="V398" s="20"/>
      <c r="W398" s="20"/>
      <c r="X398" s="20"/>
      <c r="Y398" s="20"/>
      <c r="Z398" s="20"/>
      <c r="AA398" s="20"/>
    </row>
    <row r="399" spans="1:27" ht="12.75">
      <c r="A399" s="20"/>
      <c r="B399" s="20"/>
      <c r="C399" s="18"/>
      <c r="D399" s="20"/>
      <c r="E399" s="20"/>
      <c r="F399" s="20"/>
      <c r="G399" s="20"/>
      <c r="H399" s="18"/>
      <c r="I399" s="20"/>
      <c r="J399" s="20"/>
      <c r="K399" s="20"/>
      <c r="L399" s="20"/>
      <c r="M399" s="20"/>
      <c r="N399" s="20"/>
      <c r="O399" s="20"/>
      <c r="P399" s="20"/>
      <c r="Q399" s="20"/>
      <c r="R399" s="20"/>
      <c r="S399" s="20"/>
      <c r="T399" s="20"/>
      <c r="U399" s="20"/>
      <c r="V399" s="20"/>
      <c r="W399" s="20"/>
      <c r="X399" s="20"/>
      <c r="Y399" s="20"/>
      <c r="Z399" s="20"/>
      <c r="AA399" s="20"/>
    </row>
    <row r="400" spans="1:27" ht="12.75">
      <c r="A400" s="20"/>
      <c r="B400" s="20"/>
      <c r="C400" s="18"/>
      <c r="D400" s="20"/>
      <c r="E400" s="20"/>
      <c r="F400" s="20"/>
      <c r="G400" s="20"/>
      <c r="H400" s="18"/>
      <c r="I400" s="20"/>
      <c r="J400" s="20"/>
      <c r="K400" s="20"/>
      <c r="L400" s="20"/>
      <c r="M400" s="20"/>
      <c r="N400" s="20"/>
      <c r="O400" s="20"/>
      <c r="P400" s="20"/>
      <c r="Q400" s="20"/>
      <c r="R400" s="20"/>
      <c r="S400" s="20"/>
      <c r="T400" s="20"/>
      <c r="U400" s="20"/>
      <c r="V400" s="20"/>
      <c r="W400" s="20"/>
      <c r="X400" s="20"/>
      <c r="Y400" s="20"/>
      <c r="Z400" s="20"/>
      <c r="AA400" s="20"/>
    </row>
    <row r="401" spans="1:27" ht="12.75">
      <c r="A401" s="20"/>
      <c r="B401" s="20"/>
      <c r="C401" s="18"/>
      <c r="D401" s="20"/>
      <c r="E401" s="20"/>
      <c r="F401" s="20"/>
      <c r="G401" s="20"/>
      <c r="H401" s="18"/>
      <c r="I401" s="20"/>
      <c r="J401" s="20"/>
      <c r="K401" s="20"/>
      <c r="L401" s="20"/>
      <c r="M401" s="20"/>
      <c r="N401" s="20"/>
      <c r="O401" s="20"/>
      <c r="P401" s="20"/>
      <c r="Q401" s="20"/>
      <c r="R401" s="20"/>
      <c r="S401" s="20"/>
      <c r="T401" s="20"/>
      <c r="U401" s="20"/>
      <c r="V401" s="20"/>
      <c r="W401" s="20"/>
      <c r="X401" s="20"/>
      <c r="Y401" s="20"/>
      <c r="Z401" s="20"/>
      <c r="AA401" s="20"/>
    </row>
    <row r="402" spans="1:27" ht="12.75">
      <c r="A402" s="20"/>
      <c r="B402" s="20"/>
      <c r="C402" s="18"/>
      <c r="D402" s="20"/>
      <c r="E402" s="20"/>
      <c r="F402" s="20"/>
      <c r="G402" s="20"/>
      <c r="H402" s="18"/>
      <c r="I402" s="20"/>
      <c r="J402" s="20"/>
      <c r="K402" s="20"/>
      <c r="L402" s="20"/>
      <c r="M402" s="20"/>
      <c r="N402" s="20"/>
      <c r="O402" s="20"/>
      <c r="P402" s="20"/>
      <c r="Q402" s="20"/>
      <c r="R402" s="20"/>
      <c r="S402" s="20"/>
      <c r="T402" s="20"/>
      <c r="U402" s="20"/>
      <c r="V402" s="20"/>
      <c r="W402" s="20"/>
      <c r="X402" s="20"/>
      <c r="Y402" s="20"/>
      <c r="Z402" s="20"/>
      <c r="AA402" s="20"/>
    </row>
    <row r="403" spans="1:27" ht="12.75">
      <c r="A403" s="20"/>
      <c r="B403" s="20"/>
      <c r="C403" s="18"/>
      <c r="D403" s="20"/>
      <c r="E403" s="20"/>
      <c r="F403" s="20"/>
      <c r="G403" s="20"/>
      <c r="H403" s="18"/>
      <c r="I403" s="20"/>
      <c r="J403" s="20"/>
      <c r="K403" s="20"/>
      <c r="L403" s="20"/>
      <c r="M403" s="20"/>
      <c r="N403" s="20"/>
      <c r="O403" s="20"/>
      <c r="P403" s="20"/>
      <c r="Q403" s="20"/>
      <c r="R403" s="20"/>
      <c r="S403" s="20"/>
      <c r="T403" s="20"/>
      <c r="U403" s="20"/>
      <c r="V403" s="20"/>
      <c r="W403" s="20"/>
      <c r="X403" s="20"/>
      <c r="Y403" s="20"/>
      <c r="Z403" s="20"/>
      <c r="AA403" s="20"/>
    </row>
    <row r="404" spans="1:27" ht="12.75">
      <c r="A404" s="20"/>
      <c r="B404" s="20"/>
      <c r="C404" s="18"/>
      <c r="D404" s="20"/>
      <c r="E404" s="20"/>
      <c r="F404" s="20"/>
      <c r="G404" s="20"/>
      <c r="H404" s="18"/>
      <c r="I404" s="20"/>
      <c r="J404" s="20"/>
      <c r="K404" s="20"/>
      <c r="L404" s="20"/>
      <c r="M404" s="20"/>
      <c r="N404" s="20"/>
      <c r="O404" s="20"/>
      <c r="P404" s="20"/>
      <c r="Q404" s="20"/>
      <c r="R404" s="20"/>
      <c r="S404" s="20"/>
      <c r="T404" s="20"/>
      <c r="U404" s="20"/>
      <c r="V404" s="20"/>
      <c r="W404" s="20"/>
      <c r="X404" s="20"/>
      <c r="Y404" s="20"/>
      <c r="Z404" s="20"/>
      <c r="AA404" s="20"/>
    </row>
    <row r="405" spans="1:27" ht="12.75">
      <c r="A405" s="20"/>
      <c r="B405" s="20"/>
      <c r="C405" s="18"/>
      <c r="D405" s="20"/>
      <c r="E405" s="20"/>
      <c r="F405" s="20"/>
      <c r="G405" s="20"/>
      <c r="H405" s="18"/>
      <c r="I405" s="20"/>
      <c r="J405" s="20"/>
      <c r="K405" s="20"/>
      <c r="L405" s="20"/>
      <c r="M405" s="20"/>
      <c r="N405" s="20"/>
      <c r="O405" s="20"/>
      <c r="P405" s="20"/>
      <c r="Q405" s="20"/>
      <c r="R405" s="20"/>
      <c r="S405" s="20"/>
      <c r="T405" s="20"/>
      <c r="U405" s="20"/>
      <c r="V405" s="20"/>
      <c r="W405" s="20"/>
      <c r="X405" s="20"/>
      <c r="Y405" s="20"/>
      <c r="Z405" s="20"/>
      <c r="AA405" s="20"/>
    </row>
    <row r="406" spans="1:27" ht="12.75">
      <c r="A406" s="20"/>
      <c r="B406" s="20"/>
      <c r="C406" s="18"/>
      <c r="D406" s="20"/>
      <c r="E406" s="20"/>
      <c r="F406" s="20"/>
      <c r="G406" s="20"/>
      <c r="H406" s="18"/>
      <c r="I406" s="20"/>
      <c r="J406" s="20"/>
      <c r="K406" s="20"/>
      <c r="L406" s="20"/>
      <c r="M406" s="20"/>
      <c r="N406" s="20"/>
      <c r="O406" s="20"/>
      <c r="P406" s="20"/>
      <c r="Q406" s="20"/>
      <c r="R406" s="20"/>
      <c r="S406" s="20"/>
      <c r="T406" s="20"/>
      <c r="U406" s="20"/>
      <c r="V406" s="20"/>
      <c r="W406" s="20"/>
      <c r="X406" s="20"/>
      <c r="Y406" s="20"/>
      <c r="Z406" s="20"/>
      <c r="AA406" s="20"/>
    </row>
    <row r="407" spans="1:27" ht="12.75">
      <c r="A407" s="20"/>
      <c r="B407" s="20"/>
      <c r="C407" s="18"/>
      <c r="D407" s="20"/>
      <c r="E407" s="20"/>
      <c r="F407" s="20"/>
      <c r="G407" s="20"/>
      <c r="H407" s="18"/>
      <c r="I407" s="20"/>
      <c r="J407" s="20"/>
      <c r="K407" s="20"/>
      <c r="L407" s="20"/>
      <c r="M407" s="20"/>
      <c r="N407" s="20"/>
      <c r="O407" s="20"/>
      <c r="P407" s="20"/>
      <c r="Q407" s="20"/>
      <c r="R407" s="20"/>
      <c r="S407" s="20"/>
      <c r="T407" s="20"/>
      <c r="U407" s="20"/>
      <c r="V407" s="20"/>
      <c r="W407" s="20"/>
      <c r="X407" s="20"/>
      <c r="Y407" s="20"/>
      <c r="Z407" s="20"/>
      <c r="AA407" s="20"/>
    </row>
    <row r="408" spans="1:27" ht="12.75">
      <c r="A408" s="20"/>
      <c r="B408" s="20"/>
      <c r="C408" s="18"/>
      <c r="D408" s="20"/>
      <c r="E408" s="20"/>
      <c r="F408" s="20"/>
      <c r="G408" s="20"/>
      <c r="H408" s="18"/>
      <c r="I408" s="20"/>
      <c r="J408" s="20"/>
      <c r="K408" s="20"/>
      <c r="L408" s="20"/>
      <c r="M408" s="20"/>
      <c r="N408" s="20"/>
      <c r="O408" s="20"/>
      <c r="P408" s="20"/>
      <c r="Q408" s="20"/>
      <c r="R408" s="20"/>
      <c r="S408" s="20"/>
      <c r="T408" s="20"/>
      <c r="U408" s="20"/>
      <c r="V408" s="20"/>
      <c r="W408" s="20"/>
      <c r="X408" s="20"/>
      <c r="Y408" s="20"/>
      <c r="Z408" s="20"/>
      <c r="AA408" s="20"/>
    </row>
    <row r="409" spans="1:27" ht="12.75">
      <c r="A409" s="20"/>
      <c r="B409" s="20"/>
      <c r="C409" s="18"/>
      <c r="D409" s="20"/>
      <c r="E409" s="20"/>
      <c r="F409" s="20"/>
      <c r="G409" s="20"/>
      <c r="H409" s="18"/>
      <c r="I409" s="20"/>
      <c r="J409" s="20"/>
      <c r="K409" s="20"/>
      <c r="L409" s="20"/>
      <c r="M409" s="20"/>
      <c r="N409" s="20"/>
      <c r="O409" s="20"/>
      <c r="P409" s="20"/>
      <c r="Q409" s="20"/>
      <c r="R409" s="20"/>
      <c r="S409" s="20"/>
      <c r="T409" s="20"/>
      <c r="U409" s="20"/>
      <c r="V409" s="20"/>
      <c r="W409" s="20"/>
      <c r="X409" s="20"/>
      <c r="Y409" s="20"/>
      <c r="Z409" s="20"/>
      <c r="AA409" s="20"/>
    </row>
    <row r="410" spans="1:27" ht="12.75">
      <c r="A410" s="20"/>
      <c r="B410" s="20"/>
      <c r="C410" s="18"/>
      <c r="D410" s="20"/>
      <c r="E410" s="20"/>
      <c r="F410" s="20"/>
      <c r="G410" s="20"/>
      <c r="H410" s="18"/>
      <c r="I410" s="20"/>
      <c r="J410" s="20"/>
      <c r="K410" s="20"/>
      <c r="L410" s="20"/>
      <c r="M410" s="20"/>
      <c r="N410" s="20"/>
      <c r="O410" s="20"/>
      <c r="P410" s="20"/>
      <c r="Q410" s="20"/>
      <c r="R410" s="20"/>
      <c r="S410" s="20"/>
      <c r="T410" s="20"/>
      <c r="U410" s="20"/>
      <c r="V410" s="20"/>
      <c r="W410" s="20"/>
      <c r="X410" s="20"/>
      <c r="Y410" s="20"/>
      <c r="Z410" s="20"/>
      <c r="AA410" s="20"/>
    </row>
    <row r="411" spans="1:27" ht="12.75">
      <c r="A411" s="20"/>
      <c r="B411" s="20"/>
      <c r="C411" s="18"/>
      <c r="D411" s="20"/>
      <c r="E411" s="20"/>
      <c r="F411" s="20"/>
      <c r="G411" s="20"/>
      <c r="H411" s="18"/>
      <c r="I411" s="20"/>
      <c r="J411" s="20"/>
      <c r="K411" s="20"/>
      <c r="L411" s="20"/>
      <c r="M411" s="20"/>
      <c r="N411" s="20"/>
      <c r="O411" s="20"/>
      <c r="P411" s="20"/>
      <c r="Q411" s="20"/>
      <c r="R411" s="20"/>
      <c r="S411" s="20"/>
      <c r="T411" s="20"/>
      <c r="U411" s="20"/>
      <c r="V411" s="20"/>
      <c r="W411" s="20"/>
      <c r="X411" s="20"/>
      <c r="Y411" s="20"/>
      <c r="Z411" s="20"/>
      <c r="AA411" s="20"/>
    </row>
    <row r="412" spans="1:27" ht="12.75">
      <c r="A412" s="20"/>
      <c r="B412" s="20"/>
      <c r="C412" s="18"/>
      <c r="D412" s="20"/>
      <c r="E412" s="20"/>
      <c r="F412" s="20"/>
      <c r="G412" s="20"/>
      <c r="H412" s="18"/>
      <c r="I412" s="20"/>
      <c r="J412" s="20"/>
      <c r="K412" s="20"/>
      <c r="L412" s="20"/>
      <c r="M412" s="20"/>
      <c r="N412" s="20"/>
      <c r="O412" s="20"/>
      <c r="P412" s="20"/>
      <c r="Q412" s="20"/>
      <c r="R412" s="20"/>
      <c r="S412" s="20"/>
      <c r="T412" s="20"/>
      <c r="U412" s="20"/>
      <c r="V412" s="20"/>
      <c r="W412" s="20"/>
      <c r="X412" s="20"/>
      <c r="Y412" s="20"/>
      <c r="Z412" s="20"/>
      <c r="AA412" s="20"/>
    </row>
    <row r="413" spans="1:27" ht="12.75">
      <c r="A413" s="20"/>
      <c r="B413" s="20"/>
      <c r="C413" s="18"/>
      <c r="D413" s="20"/>
      <c r="E413" s="20"/>
      <c r="F413" s="20"/>
      <c r="G413" s="20"/>
      <c r="H413" s="18"/>
      <c r="I413" s="20"/>
      <c r="J413" s="20"/>
      <c r="K413" s="20"/>
      <c r="L413" s="20"/>
      <c r="M413" s="20"/>
      <c r="N413" s="20"/>
      <c r="O413" s="20"/>
      <c r="P413" s="20"/>
      <c r="Q413" s="20"/>
      <c r="R413" s="20"/>
      <c r="S413" s="20"/>
      <c r="T413" s="20"/>
      <c r="U413" s="20"/>
      <c r="V413" s="20"/>
      <c r="W413" s="20"/>
      <c r="X413" s="20"/>
      <c r="Y413" s="20"/>
      <c r="Z413" s="20"/>
      <c r="AA413" s="20"/>
    </row>
    <row r="414" spans="1:27" ht="12.75">
      <c r="A414" s="20"/>
      <c r="B414" s="20"/>
      <c r="C414" s="18"/>
      <c r="D414" s="20"/>
      <c r="E414" s="20"/>
      <c r="F414" s="20"/>
      <c r="G414" s="20"/>
      <c r="H414" s="18"/>
      <c r="I414" s="20"/>
      <c r="J414" s="20"/>
      <c r="K414" s="20"/>
      <c r="L414" s="20"/>
      <c r="M414" s="20"/>
      <c r="N414" s="20"/>
      <c r="O414" s="20"/>
      <c r="P414" s="20"/>
      <c r="Q414" s="20"/>
      <c r="R414" s="20"/>
      <c r="S414" s="20"/>
      <c r="T414" s="20"/>
      <c r="U414" s="20"/>
      <c r="V414" s="20"/>
      <c r="W414" s="20"/>
      <c r="X414" s="20"/>
      <c r="Y414" s="20"/>
      <c r="Z414" s="20"/>
      <c r="AA414" s="20"/>
    </row>
    <row r="415" spans="1:27" ht="12.75">
      <c r="A415" s="20"/>
      <c r="B415" s="20"/>
      <c r="C415" s="18"/>
      <c r="D415" s="20"/>
      <c r="E415" s="20"/>
      <c r="F415" s="20"/>
      <c r="G415" s="20"/>
      <c r="H415" s="18"/>
      <c r="I415" s="20"/>
      <c r="J415" s="20"/>
      <c r="K415" s="20"/>
      <c r="L415" s="20"/>
      <c r="M415" s="20"/>
      <c r="N415" s="20"/>
      <c r="O415" s="20"/>
      <c r="P415" s="20"/>
      <c r="Q415" s="20"/>
      <c r="R415" s="20"/>
      <c r="S415" s="20"/>
      <c r="T415" s="20"/>
      <c r="U415" s="20"/>
      <c r="V415" s="20"/>
      <c r="W415" s="20"/>
      <c r="X415" s="20"/>
      <c r="Y415" s="20"/>
      <c r="Z415" s="20"/>
      <c r="AA415" s="20"/>
    </row>
    <row r="416" spans="1:27" ht="12.75">
      <c r="A416" s="20"/>
      <c r="B416" s="20"/>
      <c r="C416" s="18"/>
      <c r="D416" s="20"/>
      <c r="E416" s="20"/>
      <c r="F416" s="20"/>
      <c r="G416" s="20"/>
      <c r="H416" s="18"/>
      <c r="I416" s="20"/>
      <c r="J416" s="20"/>
      <c r="K416" s="20"/>
      <c r="L416" s="20"/>
      <c r="M416" s="20"/>
      <c r="N416" s="20"/>
      <c r="O416" s="20"/>
      <c r="P416" s="20"/>
      <c r="Q416" s="20"/>
      <c r="R416" s="20"/>
      <c r="S416" s="20"/>
      <c r="T416" s="20"/>
      <c r="U416" s="20"/>
      <c r="V416" s="20"/>
      <c r="W416" s="20"/>
      <c r="X416" s="20"/>
      <c r="Y416" s="20"/>
      <c r="Z416" s="20"/>
      <c r="AA416" s="20"/>
    </row>
    <row r="417" spans="1:27" ht="12.75">
      <c r="A417" s="20"/>
      <c r="B417" s="20"/>
      <c r="C417" s="18"/>
      <c r="D417" s="20"/>
      <c r="E417" s="20"/>
      <c r="F417" s="20"/>
      <c r="G417" s="20"/>
      <c r="H417" s="18"/>
      <c r="I417" s="20"/>
      <c r="J417" s="20"/>
      <c r="K417" s="20"/>
      <c r="L417" s="20"/>
      <c r="M417" s="20"/>
      <c r="N417" s="20"/>
      <c r="O417" s="20"/>
      <c r="P417" s="20"/>
      <c r="Q417" s="20"/>
      <c r="R417" s="20"/>
      <c r="S417" s="20"/>
      <c r="T417" s="20"/>
      <c r="U417" s="20"/>
      <c r="V417" s="20"/>
      <c r="W417" s="20"/>
      <c r="X417" s="20"/>
      <c r="Y417" s="20"/>
      <c r="Z417" s="20"/>
      <c r="AA417" s="20"/>
    </row>
    <row r="418" spans="1:27" ht="12.75">
      <c r="A418" s="20"/>
      <c r="B418" s="20"/>
      <c r="C418" s="18"/>
      <c r="D418" s="20"/>
      <c r="E418" s="20"/>
      <c r="F418" s="20"/>
      <c r="G418" s="20"/>
      <c r="H418" s="18"/>
      <c r="I418" s="20"/>
      <c r="J418" s="20"/>
      <c r="K418" s="20"/>
      <c r="L418" s="20"/>
      <c r="M418" s="20"/>
      <c r="N418" s="20"/>
      <c r="O418" s="20"/>
      <c r="P418" s="20"/>
      <c r="Q418" s="20"/>
      <c r="R418" s="20"/>
      <c r="S418" s="20"/>
      <c r="T418" s="20"/>
      <c r="U418" s="20"/>
      <c r="V418" s="20"/>
      <c r="W418" s="20"/>
      <c r="X418" s="20"/>
      <c r="Y418" s="20"/>
      <c r="Z418" s="20"/>
      <c r="AA418" s="20"/>
    </row>
    <row r="419" spans="1:27" ht="12.75">
      <c r="A419" s="20"/>
      <c r="B419" s="20"/>
      <c r="C419" s="18"/>
      <c r="D419" s="20"/>
      <c r="E419" s="20"/>
      <c r="F419" s="20"/>
      <c r="G419" s="20"/>
      <c r="H419" s="18"/>
      <c r="I419" s="20"/>
      <c r="J419" s="20"/>
      <c r="K419" s="20"/>
      <c r="L419" s="20"/>
      <c r="M419" s="20"/>
      <c r="N419" s="20"/>
      <c r="O419" s="20"/>
      <c r="P419" s="20"/>
      <c r="Q419" s="20"/>
      <c r="R419" s="20"/>
      <c r="S419" s="20"/>
      <c r="T419" s="20"/>
      <c r="U419" s="20"/>
      <c r="V419" s="20"/>
      <c r="W419" s="20"/>
      <c r="X419" s="20"/>
      <c r="Y419" s="20"/>
      <c r="Z419" s="20"/>
      <c r="AA419" s="20"/>
    </row>
    <row r="420" spans="1:27" ht="12.75">
      <c r="A420" s="20"/>
      <c r="B420" s="20"/>
      <c r="C420" s="18"/>
      <c r="D420" s="20"/>
      <c r="E420" s="20"/>
      <c r="F420" s="20"/>
      <c r="G420" s="20"/>
      <c r="H420" s="18"/>
      <c r="I420" s="20"/>
      <c r="J420" s="20"/>
      <c r="K420" s="20"/>
      <c r="L420" s="20"/>
      <c r="M420" s="20"/>
      <c r="N420" s="20"/>
      <c r="O420" s="20"/>
      <c r="P420" s="20"/>
      <c r="Q420" s="20"/>
      <c r="R420" s="20"/>
      <c r="S420" s="20"/>
      <c r="T420" s="20"/>
      <c r="U420" s="20"/>
      <c r="V420" s="20"/>
      <c r="W420" s="20"/>
      <c r="X420" s="20"/>
      <c r="Y420" s="20"/>
      <c r="Z420" s="20"/>
      <c r="AA420" s="20"/>
    </row>
    <row r="421" spans="1:27" ht="12.75">
      <c r="A421" s="20"/>
      <c r="B421" s="20"/>
      <c r="C421" s="18"/>
      <c r="D421" s="20"/>
      <c r="E421" s="20"/>
      <c r="F421" s="20"/>
      <c r="G421" s="20"/>
      <c r="H421" s="18"/>
      <c r="I421" s="20"/>
      <c r="J421" s="20"/>
      <c r="K421" s="20"/>
      <c r="L421" s="20"/>
      <c r="M421" s="20"/>
      <c r="N421" s="20"/>
      <c r="O421" s="20"/>
      <c r="P421" s="20"/>
      <c r="Q421" s="20"/>
      <c r="R421" s="20"/>
      <c r="S421" s="20"/>
      <c r="T421" s="20"/>
      <c r="U421" s="20"/>
      <c r="V421" s="20"/>
      <c r="W421" s="20"/>
      <c r="X421" s="20"/>
      <c r="Y421" s="20"/>
      <c r="Z421" s="20"/>
      <c r="AA421" s="20"/>
    </row>
    <row r="422" spans="1:27" ht="12.75">
      <c r="A422" s="20"/>
      <c r="B422" s="20"/>
      <c r="C422" s="18"/>
      <c r="D422" s="20"/>
      <c r="E422" s="20"/>
      <c r="F422" s="20"/>
      <c r="G422" s="20"/>
      <c r="H422" s="18"/>
      <c r="I422" s="20"/>
      <c r="J422" s="20"/>
      <c r="K422" s="20"/>
      <c r="L422" s="20"/>
      <c r="M422" s="20"/>
      <c r="N422" s="20"/>
      <c r="O422" s="20"/>
      <c r="P422" s="20"/>
      <c r="Q422" s="20"/>
      <c r="R422" s="20"/>
      <c r="S422" s="20"/>
      <c r="T422" s="20"/>
      <c r="U422" s="20"/>
      <c r="V422" s="20"/>
      <c r="W422" s="20"/>
      <c r="X422" s="20"/>
      <c r="Y422" s="20"/>
      <c r="Z422" s="20"/>
      <c r="AA422" s="20"/>
    </row>
    <row r="423" spans="1:27" ht="12.75">
      <c r="A423" s="20"/>
      <c r="B423" s="20"/>
      <c r="C423" s="18"/>
      <c r="D423" s="20"/>
      <c r="E423" s="20"/>
      <c r="F423" s="20"/>
      <c r="G423" s="20"/>
      <c r="H423" s="18"/>
      <c r="I423" s="20"/>
      <c r="J423" s="20"/>
      <c r="K423" s="20"/>
      <c r="L423" s="20"/>
      <c r="M423" s="20"/>
      <c r="N423" s="20"/>
      <c r="O423" s="20"/>
      <c r="P423" s="20"/>
      <c r="Q423" s="20"/>
      <c r="R423" s="20"/>
      <c r="S423" s="20"/>
      <c r="T423" s="20"/>
      <c r="U423" s="20"/>
      <c r="V423" s="20"/>
      <c r="W423" s="20"/>
      <c r="X423" s="20"/>
      <c r="Y423" s="20"/>
      <c r="Z423" s="20"/>
      <c r="AA423" s="20"/>
    </row>
    <row r="424" spans="1:27" ht="12.75">
      <c r="A424" s="20"/>
      <c r="B424" s="20"/>
      <c r="C424" s="18"/>
      <c r="D424" s="20"/>
      <c r="E424" s="20"/>
      <c r="F424" s="20"/>
      <c r="G424" s="20"/>
      <c r="H424" s="18"/>
      <c r="I424" s="20"/>
      <c r="J424" s="20"/>
      <c r="K424" s="20"/>
      <c r="L424" s="20"/>
      <c r="M424" s="20"/>
      <c r="N424" s="20"/>
      <c r="O424" s="20"/>
      <c r="P424" s="20"/>
      <c r="Q424" s="20"/>
      <c r="R424" s="20"/>
      <c r="S424" s="20"/>
      <c r="T424" s="20"/>
      <c r="U424" s="20"/>
      <c r="V424" s="20"/>
      <c r="W424" s="20"/>
      <c r="X424" s="20"/>
      <c r="Y424" s="20"/>
      <c r="Z424" s="20"/>
      <c r="AA424" s="20"/>
    </row>
    <row r="425" spans="1:27" ht="12.75">
      <c r="A425" s="20"/>
      <c r="B425" s="20"/>
      <c r="C425" s="18"/>
      <c r="D425" s="20"/>
      <c r="E425" s="20"/>
      <c r="F425" s="20"/>
      <c r="G425" s="20"/>
      <c r="H425" s="18"/>
      <c r="I425" s="20"/>
      <c r="J425" s="20"/>
      <c r="K425" s="20"/>
      <c r="L425" s="20"/>
      <c r="M425" s="20"/>
      <c r="N425" s="20"/>
      <c r="O425" s="20"/>
      <c r="P425" s="20"/>
      <c r="Q425" s="20"/>
      <c r="R425" s="20"/>
      <c r="S425" s="20"/>
      <c r="T425" s="20"/>
      <c r="U425" s="20"/>
      <c r="V425" s="20"/>
      <c r="W425" s="20"/>
      <c r="X425" s="20"/>
      <c r="Y425" s="20"/>
      <c r="Z425" s="20"/>
      <c r="AA425" s="20"/>
    </row>
    <row r="426" spans="1:27" ht="12.75">
      <c r="A426" s="20"/>
      <c r="B426" s="20"/>
      <c r="C426" s="18"/>
      <c r="D426" s="20"/>
      <c r="E426" s="20"/>
      <c r="F426" s="20"/>
      <c r="G426" s="20"/>
      <c r="H426" s="18"/>
      <c r="I426" s="20"/>
      <c r="J426" s="20"/>
      <c r="K426" s="20"/>
      <c r="L426" s="20"/>
      <c r="M426" s="20"/>
      <c r="N426" s="20"/>
      <c r="O426" s="20"/>
      <c r="P426" s="20"/>
      <c r="Q426" s="20"/>
      <c r="R426" s="20"/>
      <c r="S426" s="20"/>
      <c r="T426" s="20"/>
      <c r="U426" s="20"/>
      <c r="V426" s="20"/>
      <c r="W426" s="20"/>
      <c r="X426" s="20"/>
      <c r="Y426" s="20"/>
      <c r="Z426" s="20"/>
      <c r="AA426" s="20"/>
    </row>
    <row r="427" spans="1:27" ht="12.75">
      <c r="A427" s="20"/>
      <c r="B427" s="20"/>
      <c r="C427" s="18"/>
      <c r="D427" s="20"/>
      <c r="E427" s="20"/>
      <c r="F427" s="20"/>
      <c r="G427" s="20"/>
      <c r="H427" s="18"/>
      <c r="I427" s="20"/>
      <c r="J427" s="20"/>
      <c r="K427" s="20"/>
      <c r="L427" s="20"/>
      <c r="M427" s="20"/>
      <c r="N427" s="20"/>
      <c r="O427" s="20"/>
      <c r="P427" s="20"/>
      <c r="Q427" s="20"/>
      <c r="R427" s="20"/>
      <c r="S427" s="20"/>
      <c r="T427" s="20"/>
      <c r="U427" s="20"/>
      <c r="V427" s="20"/>
      <c r="W427" s="20"/>
      <c r="X427" s="20"/>
      <c r="Y427" s="20"/>
      <c r="Z427" s="20"/>
      <c r="AA427" s="20"/>
    </row>
    <row r="428" spans="1:27" ht="12.75">
      <c r="A428" s="20"/>
      <c r="B428" s="20"/>
      <c r="C428" s="18"/>
      <c r="D428" s="20"/>
      <c r="E428" s="20"/>
      <c r="F428" s="20"/>
      <c r="G428" s="20"/>
      <c r="H428" s="18"/>
      <c r="I428" s="20"/>
      <c r="J428" s="20"/>
      <c r="K428" s="20"/>
      <c r="L428" s="20"/>
      <c r="M428" s="20"/>
      <c r="N428" s="20"/>
      <c r="O428" s="20"/>
      <c r="P428" s="20"/>
      <c r="Q428" s="20"/>
      <c r="R428" s="20"/>
      <c r="S428" s="20"/>
      <c r="T428" s="20"/>
      <c r="U428" s="20"/>
      <c r="V428" s="20"/>
      <c r="W428" s="20"/>
      <c r="X428" s="20"/>
      <c r="Y428" s="20"/>
      <c r="Z428" s="20"/>
      <c r="AA428" s="20"/>
    </row>
    <row r="429" spans="1:27" ht="12.75">
      <c r="A429" s="20"/>
      <c r="B429" s="20"/>
      <c r="C429" s="18"/>
      <c r="D429" s="20"/>
      <c r="E429" s="20"/>
      <c r="F429" s="20"/>
      <c r="G429" s="20"/>
      <c r="H429" s="18"/>
      <c r="I429" s="20"/>
      <c r="J429" s="20"/>
      <c r="K429" s="20"/>
      <c r="L429" s="20"/>
      <c r="M429" s="20"/>
      <c r="N429" s="20"/>
      <c r="O429" s="20"/>
      <c r="P429" s="20"/>
      <c r="Q429" s="20"/>
      <c r="R429" s="20"/>
      <c r="S429" s="20"/>
      <c r="T429" s="20"/>
      <c r="U429" s="20"/>
      <c r="V429" s="20"/>
      <c r="W429" s="20"/>
      <c r="X429" s="20"/>
      <c r="Y429" s="20"/>
      <c r="Z429" s="20"/>
      <c r="AA429" s="20"/>
    </row>
    <row r="430" spans="1:27" ht="12.75">
      <c r="A430" s="20"/>
      <c r="B430" s="20"/>
      <c r="C430" s="18"/>
      <c r="D430" s="20"/>
      <c r="E430" s="20"/>
      <c r="F430" s="20"/>
      <c r="G430" s="20"/>
      <c r="H430" s="18"/>
      <c r="I430" s="20"/>
      <c r="J430" s="20"/>
      <c r="K430" s="20"/>
      <c r="L430" s="20"/>
      <c r="M430" s="20"/>
      <c r="N430" s="20"/>
      <c r="O430" s="20"/>
      <c r="P430" s="20"/>
      <c r="Q430" s="20"/>
      <c r="R430" s="20"/>
      <c r="S430" s="20"/>
      <c r="T430" s="20"/>
      <c r="U430" s="20"/>
      <c r="V430" s="20"/>
      <c r="W430" s="20"/>
      <c r="X430" s="20"/>
      <c r="Y430" s="20"/>
      <c r="Z430" s="20"/>
      <c r="AA430" s="20"/>
    </row>
    <row r="431" spans="1:27" ht="12.75">
      <c r="A431" s="20"/>
      <c r="B431" s="20"/>
      <c r="C431" s="18"/>
      <c r="D431" s="20"/>
      <c r="E431" s="20"/>
      <c r="F431" s="20"/>
      <c r="G431" s="20"/>
      <c r="H431" s="18"/>
      <c r="I431" s="20"/>
      <c r="J431" s="20"/>
      <c r="K431" s="20"/>
      <c r="L431" s="20"/>
      <c r="M431" s="20"/>
      <c r="N431" s="20"/>
      <c r="O431" s="20"/>
      <c r="P431" s="20"/>
      <c r="Q431" s="20"/>
      <c r="R431" s="20"/>
      <c r="S431" s="20"/>
      <c r="T431" s="20"/>
      <c r="U431" s="20"/>
      <c r="V431" s="20"/>
      <c r="W431" s="20"/>
      <c r="X431" s="20"/>
      <c r="Y431" s="20"/>
      <c r="Z431" s="20"/>
      <c r="AA431" s="20"/>
    </row>
    <row r="432" spans="1:27" ht="12.75">
      <c r="A432" s="20"/>
      <c r="B432" s="20"/>
      <c r="C432" s="18"/>
      <c r="D432" s="20"/>
      <c r="E432" s="20"/>
      <c r="F432" s="20"/>
      <c r="G432" s="20"/>
      <c r="H432" s="18"/>
      <c r="I432" s="20"/>
      <c r="J432" s="20"/>
      <c r="K432" s="20"/>
      <c r="L432" s="20"/>
      <c r="M432" s="20"/>
      <c r="N432" s="20"/>
      <c r="O432" s="20"/>
      <c r="P432" s="20"/>
      <c r="Q432" s="20"/>
      <c r="R432" s="20"/>
      <c r="S432" s="20"/>
      <c r="T432" s="20"/>
      <c r="U432" s="20"/>
      <c r="V432" s="20"/>
      <c r="W432" s="20"/>
      <c r="X432" s="20"/>
      <c r="Y432" s="20"/>
      <c r="Z432" s="20"/>
      <c r="AA432" s="20"/>
    </row>
    <row r="433" spans="1:27" ht="12.75">
      <c r="A433" s="20"/>
      <c r="B433" s="20"/>
      <c r="C433" s="18"/>
      <c r="D433" s="20"/>
      <c r="E433" s="20"/>
      <c r="F433" s="20"/>
      <c r="G433" s="20"/>
      <c r="H433" s="18"/>
      <c r="I433" s="20"/>
      <c r="J433" s="20"/>
      <c r="K433" s="20"/>
      <c r="L433" s="20"/>
      <c r="M433" s="20"/>
      <c r="N433" s="20"/>
      <c r="O433" s="20"/>
      <c r="P433" s="20"/>
      <c r="Q433" s="20"/>
      <c r="R433" s="20"/>
      <c r="S433" s="20"/>
      <c r="T433" s="20"/>
      <c r="U433" s="20"/>
      <c r="V433" s="20"/>
      <c r="W433" s="20"/>
      <c r="X433" s="20"/>
      <c r="Y433" s="20"/>
      <c r="Z433" s="20"/>
      <c r="AA433" s="20"/>
    </row>
    <row r="434" spans="1:27" ht="12.75">
      <c r="A434" s="20"/>
      <c r="B434" s="20"/>
      <c r="C434" s="18"/>
      <c r="D434" s="20"/>
      <c r="E434" s="20"/>
      <c r="F434" s="20"/>
      <c r="G434" s="20"/>
      <c r="H434" s="18"/>
      <c r="I434" s="20"/>
      <c r="J434" s="20"/>
      <c r="K434" s="20"/>
      <c r="L434" s="20"/>
      <c r="M434" s="20"/>
      <c r="N434" s="20"/>
      <c r="O434" s="20"/>
      <c r="P434" s="20"/>
      <c r="Q434" s="20"/>
      <c r="R434" s="20"/>
      <c r="S434" s="20"/>
      <c r="T434" s="20"/>
      <c r="U434" s="20"/>
      <c r="V434" s="20"/>
      <c r="W434" s="20"/>
      <c r="X434" s="20"/>
      <c r="Y434" s="20"/>
      <c r="Z434" s="20"/>
      <c r="AA434" s="20"/>
    </row>
    <row r="435" spans="1:27" ht="12.75">
      <c r="A435" s="20"/>
      <c r="B435" s="20"/>
      <c r="C435" s="18"/>
      <c r="D435" s="20"/>
      <c r="E435" s="20"/>
      <c r="F435" s="20"/>
      <c r="G435" s="20"/>
      <c r="H435" s="18"/>
      <c r="I435" s="20"/>
      <c r="J435" s="20"/>
      <c r="K435" s="20"/>
      <c r="L435" s="20"/>
      <c r="M435" s="20"/>
      <c r="N435" s="20"/>
      <c r="O435" s="20"/>
      <c r="P435" s="20"/>
      <c r="Q435" s="20"/>
      <c r="R435" s="20"/>
      <c r="S435" s="20"/>
      <c r="T435" s="20"/>
      <c r="U435" s="20"/>
      <c r="V435" s="20"/>
      <c r="W435" s="20"/>
      <c r="X435" s="20"/>
      <c r="Y435" s="20"/>
      <c r="Z435" s="20"/>
      <c r="AA435" s="20"/>
    </row>
    <row r="436" spans="1:27" ht="12.75">
      <c r="A436" s="20"/>
      <c r="B436" s="20"/>
      <c r="C436" s="18"/>
      <c r="D436" s="20"/>
      <c r="E436" s="20"/>
      <c r="F436" s="20"/>
      <c r="G436" s="20"/>
      <c r="H436" s="18"/>
      <c r="I436" s="20"/>
      <c r="J436" s="20"/>
      <c r="K436" s="20"/>
      <c r="L436" s="20"/>
      <c r="M436" s="20"/>
      <c r="N436" s="20"/>
      <c r="O436" s="20"/>
      <c r="P436" s="20"/>
      <c r="Q436" s="20"/>
      <c r="R436" s="20"/>
      <c r="S436" s="20"/>
      <c r="T436" s="20"/>
      <c r="U436" s="20"/>
      <c r="V436" s="20"/>
      <c r="W436" s="20"/>
      <c r="X436" s="20"/>
      <c r="Y436" s="20"/>
      <c r="Z436" s="20"/>
      <c r="AA436" s="20"/>
    </row>
    <row r="437" spans="1:27" ht="12.75">
      <c r="A437" s="20"/>
      <c r="B437" s="20"/>
      <c r="C437" s="18"/>
      <c r="D437" s="20"/>
      <c r="E437" s="20"/>
      <c r="F437" s="20"/>
      <c r="G437" s="20"/>
      <c r="H437" s="18"/>
      <c r="I437" s="20"/>
      <c r="J437" s="20"/>
      <c r="K437" s="20"/>
      <c r="L437" s="20"/>
      <c r="M437" s="20"/>
      <c r="N437" s="20"/>
      <c r="O437" s="20"/>
      <c r="P437" s="20"/>
      <c r="Q437" s="20"/>
      <c r="R437" s="20"/>
      <c r="S437" s="20"/>
      <c r="T437" s="20"/>
      <c r="U437" s="20"/>
      <c r="V437" s="20"/>
      <c r="W437" s="20"/>
      <c r="X437" s="20"/>
      <c r="Y437" s="20"/>
      <c r="Z437" s="20"/>
      <c r="AA437" s="20"/>
    </row>
    <row r="438" spans="1:27" ht="12.75">
      <c r="A438" s="20"/>
      <c r="B438" s="20"/>
      <c r="C438" s="18"/>
      <c r="D438" s="20"/>
      <c r="E438" s="20"/>
      <c r="F438" s="20"/>
      <c r="G438" s="20"/>
      <c r="H438" s="18"/>
      <c r="I438" s="20"/>
      <c r="J438" s="20"/>
      <c r="K438" s="20"/>
      <c r="L438" s="20"/>
      <c r="M438" s="20"/>
      <c r="N438" s="20"/>
      <c r="O438" s="20"/>
      <c r="P438" s="20"/>
      <c r="Q438" s="20"/>
      <c r="R438" s="20"/>
      <c r="S438" s="20"/>
      <c r="T438" s="20"/>
      <c r="U438" s="20"/>
      <c r="V438" s="20"/>
      <c r="W438" s="20"/>
      <c r="X438" s="20"/>
      <c r="Y438" s="20"/>
      <c r="Z438" s="20"/>
      <c r="AA438" s="20"/>
    </row>
    <row r="439" spans="1:27" ht="12.75">
      <c r="A439" s="20"/>
      <c r="B439" s="20"/>
      <c r="C439" s="18"/>
      <c r="D439" s="20"/>
      <c r="E439" s="20"/>
      <c r="F439" s="20"/>
      <c r="G439" s="20"/>
      <c r="H439" s="18"/>
      <c r="I439" s="20"/>
      <c r="J439" s="20"/>
      <c r="K439" s="20"/>
      <c r="L439" s="20"/>
      <c r="M439" s="20"/>
      <c r="N439" s="20"/>
      <c r="O439" s="20"/>
      <c r="P439" s="20"/>
      <c r="Q439" s="20"/>
      <c r="R439" s="20"/>
      <c r="S439" s="20"/>
      <c r="T439" s="20"/>
      <c r="U439" s="20"/>
      <c r="V439" s="20"/>
      <c r="W439" s="20"/>
      <c r="X439" s="20"/>
      <c r="Y439" s="20"/>
      <c r="Z439" s="20"/>
      <c r="AA439" s="20"/>
    </row>
    <row r="440" spans="1:27" ht="12.75">
      <c r="A440" s="20"/>
      <c r="B440" s="20"/>
      <c r="C440" s="18"/>
      <c r="D440" s="20"/>
      <c r="E440" s="20"/>
      <c r="F440" s="20"/>
      <c r="G440" s="20"/>
      <c r="H440" s="18"/>
      <c r="I440" s="20"/>
      <c r="J440" s="20"/>
      <c r="K440" s="20"/>
      <c r="L440" s="20"/>
      <c r="M440" s="20"/>
      <c r="N440" s="20"/>
      <c r="O440" s="20"/>
      <c r="P440" s="20"/>
      <c r="Q440" s="20"/>
      <c r="R440" s="20"/>
      <c r="S440" s="20"/>
      <c r="T440" s="20"/>
      <c r="U440" s="20"/>
      <c r="V440" s="20"/>
      <c r="W440" s="20"/>
      <c r="X440" s="20"/>
      <c r="Y440" s="20"/>
      <c r="Z440" s="20"/>
      <c r="AA440" s="20"/>
    </row>
    <row r="441" spans="1:27" ht="12.75">
      <c r="A441" s="20"/>
      <c r="B441" s="20"/>
      <c r="C441" s="18"/>
      <c r="D441" s="20"/>
      <c r="E441" s="20"/>
      <c r="F441" s="20"/>
      <c r="G441" s="20"/>
      <c r="H441" s="18"/>
      <c r="I441" s="20"/>
      <c r="J441" s="20"/>
      <c r="K441" s="20"/>
      <c r="L441" s="20"/>
      <c r="M441" s="20"/>
      <c r="N441" s="20"/>
      <c r="O441" s="20"/>
      <c r="P441" s="20"/>
      <c r="Q441" s="20"/>
      <c r="R441" s="20"/>
      <c r="S441" s="20"/>
      <c r="T441" s="20"/>
      <c r="U441" s="20"/>
      <c r="V441" s="20"/>
      <c r="W441" s="20"/>
      <c r="X441" s="20"/>
      <c r="Y441" s="20"/>
      <c r="Z441" s="20"/>
      <c r="AA441" s="20"/>
    </row>
    <row r="442" spans="1:27" ht="12.75">
      <c r="A442" s="20"/>
      <c r="B442" s="20"/>
      <c r="C442" s="18"/>
      <c r="D442" s="20"/>
      <c r="E442" s="20"/>
      <c r="F442" s="20"/>
      <c r="G442" s="20"/>
      <c r="H442" s="18"/>
      <c r="I442" s="20"/>
      <c r="J442" s="20"/>
      <c r="K442" s="20"/>
      <c r="L442" s="20"/>
      <c r="M442" s="20"/>
      <c r="N442" s="20"/>
      <c r="O442" s="20"/>
      <c r="P442" s="20"/>
      <c r="Q442" s="20"/>
      <c r="R442" s="20"/>
      <c r="S442" s="20"/>
      <c r="T442" s="20"/>
      <c r="U442" s="20"/>
      <c r="V442" s="20"/>
      <c r="W442" s="20"/>
      <c r="X442" s="20"/>
      <c r="Y442" s="20"/>
      <c r="Z442" s="20"/>
      <c r="AA442" s="20"/>
    </row>
    <row r="443" spans="1:27" ht="12.75">
      <c r="A443" s="20"/>
      <c r="B443" s="20"/>
      <c r="C443" s="18"/>
      <c r="D443" s="20"/>
      <c r="E443" s="20"/>
      <c r="F443" s="20"/>
      <c r="G443" s="20"/>
      <c r="H443" s="18"/>
      <c r="I443" s="20"/>
      <c r="J443" s="20"/>
      <c r="K443" s="20"/>
      <c r="L443" s="20"/>
      <c r="M443" s="20"/>
      <c r="N443" s="20"/>
      <c r="O443" s="20"/>
      <c r="P443" s="20"/>
      <c r="Q443" s="20"/>
      <c r="R443" s="20"/>
      <c r="S443" s="20"/>
      <c r="T443" s="20"/>
      <c r="U443" s="20"/>
      <c r="V443" s="20"/>
      <c r="W443" s="20"/>
      <c r="X443" s="20"/>
      <c r="Y443" s="20"/>
      <c r="Z443" s="20"/>
      <c r="AA443" s="20"/>
    </row>
    <row r="444" spans="1:27" ht="12.75">
      <c r="A444" s="20"/>
      <c r="B444" s="20"/>
      <c r="C444" s="18"/>
      <c r="D444" s="20"/>
      <c r="E444" s="20"/>
      <c r="F444" s="20"/>
      <c r="G444" s="20"/>
      <c r="H444" s="18"/>
      <c r="I444" s="20"/>
      <c r="J444" s="20"/>
      <c r="K444" s="20"/>
      <c r="L444" s="20"/>
      <c r="M444" s="20"/>
      <c r="N444" s="20"/>
      <c r="O444" s="20"/>
      <c r="P444" s="20"/>
      <c r="Q444" s="20"/>
      <c r="R444" s="20"/>
      <c r="S444" s="20"/>
      <c r="T444" s="20"/>
      <c r="U444" s="20"/>
      <c r="V444" s="20"/>
      <c r="W444" s="20"/>
      <c r="X444" s="20"/>
      <c r="Y444" s="20"/>
      <c r="Z444" s="20"/>
      <c r="AA444" s="20"/>
    </row>
    <row r="445" spans="1:27" ht="12.75">
      <c r="A445" s="20"/>
      <c r="B445" s="20"/>
      <c r="C445" s="18"/>
      <c r="D445" s="20"/>
      <c r="E445" s="20"/>
      <c r="F445" s="20"/>
      <c r="G445" s="20"/>
      <c r="H445" s="18"/>
      <c r="I445" s="20"/>
      <c r="J445" s="20"/>
      <c r="K445" s="20"/>
      <c r="L445" s="20"/>
      <c r="M445" s="20"/>
      <c r="N445" s="20"/>
      <c r="O445" s="20"/>
      <c r="P445" s="20"/>
      <c r="Q445" s="20"/>
      <c r="R445" s="20"/>
      <c r="S445" s="20"/>
      <c r="T445" s="20"/>
      <c r="U445" s="20"/>
      <c r="V445" s="20"/>
      <c r="W445" s="20"/>
      <c r="X445" s="20"/>
      <c r="Y445" s="20"/>
      <c r="Z445" s="20"/>
      <c r="AA445" s="20"/>
    </row>
    <row r="446" spans="1:27" ht="12.75">
      <c r="A446" s="20"/>
      <c r="B446" s="20"/>
      <c r="C446" s="18"/>
      <c r="D446" s="20"/>
      <c r="E446" s="20"/>
      <c r="F446" s="20"/>
      <c r="G446" s="20"/>
      <c r="H446" s="18"/>
      <c r="I446" s="20"/>
      <c r="J446" s="20"/>
      <c r="K446" s="20"/>
      <c r="L446" s="20"/>
      <c r="M446" s="20"/>
      <c r="N446" s="20"/>
      <c r="O446" s="20"/>
      <c r="P446" s="20"/>
      <c r="Q446" s="20"/>
      <c r="R446" s="20"/>
      <c r="S446" s="20"/>
      <c r="T446" s="20"/>
      <c r="U446" s="20"/>
      <c r="V446" s="20"/>
      <c r="W446" s="20"/>
      <c r="X446" s="20"/>
      <c r="Y446" s="20"/>
      <c r="Z446" s="20"/>
      <c r="AA446" s="20"/>
    </row>
    <row r="447" spans="1:27" ht="12.75">
      <c r="A447" s="20"/>
      <c r="B447" s="20"/>
      <c r="C447" s="18"/>
      <c r="D447" s="20"/>
      <c r="E447" s="20"/>
      <c r="F447" s="20"/>
      <c r="G447" s="20"/>
      <c r="H447" s="18"/>
      <c r="I447" s="20"/>
      <c r="J447" s="20"/>
      <c r="K447" s="20"/>
      <c r="L447" s="20"/>
      <c r="M447" s="20"/>
      <c r="N447" s="20"/>
      <c r="O447" s="20"/>
      <c r="P447" s="20"/>
      <c r="Q447" s="20"/>
      <c r="R447" s="20"/>
      <c r="S447" s="20"/>
      <c r="T447" s="20"/>
      <c r="U447" s="20"/>
      <c r="V447" s="20"/>
      <c r="W447" s="20"/>
      <c r="X447" s="20"/>
      <c r="Y447" s="20"/>
      <c r="Z447" s="20"/>
      <c r="AA447" s="20"/>
    </row>
    <row r="448" spans="1:27" ht="12.75">
      <c r="A448" s="20"/>
      <c r="B448" s="20"/>
      <c r="C448" s="18"/>
      <c r="D448" s="20"/>
      <c r="E448" s="20"/>
      <c r="F448" s="20"/>
      <c r="G448" s="20"/>
      <c r="H448" s="18"/>
      <c r="I448" s="20"/>
      <c r="J448" s="20"/>
      <c r="K448" s="20"/>
      <c r="L448" s="20"/>
      <c r="M448" s="20"/>
      <c r="N448" s="20"/>
      <c r="O448" s="20"/>
      <c r="P448" s="20"/>
      <c r="Q448" s="20"/>
      <c r="R448" s="20"/>
      <c r="S448" s="20"/>
      <c r="T448" s="20"/>
      <c r="U448" s="20"/>
      <c r="V448" s="20"/>
      <c r="W448" s="20"/>
      <c r="X448" s="20"/>
      <c r="Y448" s="20"/>
      <c r="Z448" s="20"/>
      <c r="AA448" s="20"/>
    </row>
    <row r="449" spans="1:27" ht="12.75">
      <c r="A449" s="20"/>
      <c r="B449" s="20"/>
      <c r="C449" s="18"/>
      <c r="D449" s="20"/>
      <c r="E449" s="20"/>
      <c r="F449" s="20"/>
      <c r="G449" s="20"/>
      <c r="H449" s="18"/>
      <c r="I449" s="20"/>
      <c r="J449" s="20"/>
      <c r="K449" s="20"/>
      <c r="L449" s="20"/>
      <c r="M449" s="20"/>
      <c r="N449" s="20"/>
      <c r="O449" s="20"/>
      <c r="P449" s="20"/>
      <c r="Q449" s="20"/>
      <c r="R449" s="20"/>
      <c r="S449" s="20"/>
      <c r="T449" s="20"/>
      <c r="U449" s="20"/>
      <c r="V449" s="20"/>
      <c r="W449" s="20"/>
      <c r="X449" s="20"/>
      <c r="Y449" s="20"/>
      <c r="Z449" s="20"/>
      <c r="AA449" s="20"/>
    </row>
    <row r="450" spans="1:27" ht="12.75">
      <c r="A450" s="20"/>
      <c r="B450" s="20"/>
      <c r="C450" s="18"/>
      <c r="D450" s="20"/>
      <c r="E450" s="20"/>
      <c r="F450" s="20"/>
      <c r="G450" s="20"/>
      <c r="H450" s="18"/>
      <c r="I450" s="20"/>
      <c r="J450" s="20"/>
      <c r="K450" s="20"/>
      <c r="L450" s="20"/>
      <c r="M450" s="20"/>
      <c r="N450" s="20"/>
      <c r="O450" s="20"/>
      <c r="P450" s="20"/>
      <c r="Q450" s="20"/>
      <c r="R450" s="20"/>
      <c r="S450" s="20"/>
      <c r="T450" s="20"/>
      <c r="U450" s="20"/>
      <c r="V450" s="20"/>
      <c r="W450" s="20"/>
      <c r="X450" s="20"/>
      <c r="Y450" s="20"/>
      <c r="Z450" s="20"/>
      <c r="AA450" s="20"/>
    </row>
    <row r="451" spans="1:27" ht="12.75">
      <c r="A451" s="20"/>
      <c r="B451" s="20"/>
      <c r="C451" s="18"/>
      <c r="D451" s="20"/>
      <c r="E451" s="20"/>
      <c r="F451" s="20"/>
      <c r="G451" s="20"/>
      <c r="H451" s="18"/>
      <c r="I451" s="20"/>
      <c r="J451" s="20"/>
      <c r="K451" s="20"/>
      <c r="L451" s="20"/>
      <c r="M451" s="20"/>
      <c r="N451" s="20"/>
      <c r="O451" s="20"/>
      <c r="P451" s="20"/>
      <c r="Q451" s="20"/>
      <c r="R451" s="20"/>
      <c r="S451" s="20"/>
      <c r="T451" s="20"/>
      <c r="U451" s="20"/>
      <c r="V451" s="20"/>
      <c r="W451" s="20"/>
      <c r="X451" s="20"/>
      <c r="Y451" s="20"/>
      <c r="Z451" s="20"/>
      <c r="AA451" s="20"/>
    </row>
    <row r="452" spans="1:27" ht="12.75">
      <c r="A452" s="20"/>
      <c r="B452" s="20"/>
      <c r="C452" s="18"/>
      <c r="D452" s="20"/>
      <c r="E452" s="20"/>
      <c r="F452" s="20"/>
      <c r="G452" s="20"/>
      <c r="H452" s="18"/>
      <c r="I452" s="20"/>
      <c r="J452" s="20"/>
      <c r="K452" s="20"/>
      <c r="L452" s="20"/>
      <c r="M452" s="20"/>
      <c r="N452" s="20"/>
      <c r="O452" s="20"/>
      <c r="P452" s="20"/>
      <c r="Q452" s="20"/>
      <c r="R452" s="20"/>
      <c r="S452" s="20"/>
      <c r="T452" s="20"/>
      <c r="U452" s="20"/>
      <c r="V452" s="20"/>
      <c r="W452" s="20"/>
      <c r="X452" s="20"/>
      <c r="Y452" s="20"/>
      <c r="Z452" s="20"/>
      <c r="AA452" s="20"/>
    </row>
    <row r="453" spans="1:27" ht="12.75">
      <c r="A453" s="20"/>
      <c r="B453" s="20"/>
      <c r="C453" s="18"/>
      <c r="D453" s="20"/>
      <c r="E453" s="20"/>
      <c r="F453" s="20"/>
      <c r="G453" s="20"/>
      <c r="H453" s="18"/>
      <c r="I453" s="20"/>
      <c r="J453" s="20"/>
      <c r="K453" s="20"/>
      <c r="L453" s="20"/>
      <c r="M453" s="20"/>
      <c r="N453" s="20"/>
      <c r="O453" s="20"/>
      <c r="P453" s="20"/>
      <c r="Q453" s="20"/>
      <c r="R453" s="20"/>
      <c r="S453" s="20"/>
      <c r="T453" s="20"/>
      <c r="U453" s="20"/>
      <c r="V453" s="20"/>
      <c r="W453" s="20"/>
      <c r="X453" s="20"/>
      <c r="Y453" s="20"/>
      <c r="Z453" s="20"/>
      <c r="AA453" s="20"/>
    </row>
    <row r="454" spans="1:27" ht="12.75">
      <c r="A454" s="20"/>
      <c r="B454" s="20"/>
      <c r="C454" s="18"/>
      <c r="D454" s="20"/>
      <c r="E454" s="20"/>
      <c r="F454" s="20"/>
      <c r="G454" s="20"/>
      <c r="H454" s="18"/>
      <c r="I454" s="20"/>
      <c r="J454" s="20"/>
      <c r="K454" s="20"/>
      <c r="L454" s="20"/>
      <c r="M454" s="20"/>
      <c r="N454" s="20"/>
      <c r="O454" s="20"/>
      <c r="P454" s="20"/>
      <c r="Q454" s="20"/>
      <c r="R454" s="20"/>
      <c r="S454" s="20"/>
      <c r="T454" s="20"/>
      <c r="U454" s="20"/>
      <c r="V454" s="20"/>
      <c r="W454" s="20"/>
      <c r="X454" s="20"/>
      <c r="Y454" s="20"/>
      <c r="Z454" s="20"/>
      <c r="AA454" s="20"/>
    </row>
    <row r="455" spans="1:27" ht="12.75">
      <c r="A455" s="20"/>
      <c r="B455" s="20"/>
      <c r="C455" s="18"/>
      <c r="D455" s="20"/>
      <c r="E455" s="20"/>
      <c r="F455" s="20"/>
      <c r="G455" s="20"/>
      <c r="H455" s="18"/>
      <c r="I455" s="20"/>
      <c r="J455" s="20"/>
      <c r="K455" s="20"/>
      <c r="L455" s="20"/>
      <c r="M455" s="20"/>
      <c r="N455" s="20"/>
      <c r="O455" s="20"/>
      <c r="P455" s="20"/>
      <c r="Q455" s="20"/>
      <c r="R455" s="20"/>
      <c r="S455" s="20"/>
      <c r="T455" s="20"/>
      <c r="U455" s="20"/>
      <c r="V455" s="20"/>
      <c r="W455" s="20"/>
      <c r="X455" s="20"/>
      <c r="Y455" s="20"/>
      <c r="Z455" s="20"/>
      <c r="AA455" s="20"/>
    </row>
    <row r="456" spans="1:27" ht="12.75">
      <c r="A456" s="20"/>
      <c r="B456" s="20"/>
      <c r="C456" s="18"/>
      <c r="D456" s="20"/>
      <c r="E456" s="20"/>
      <c r="F456" s="20"/>
      <c r="G456" s="20"/>
      <c r="H456" s="18"/>
      <c r="I456" s="20"/>
      <c r="J456" s="20"/>
      <c r="K456" s="20"/>
      <c r="L456" s="20"/>
      <c r="M456" s="20"/>
      <c r="N456" s="20"/>
      <c r="O456" s="20"/>
      <c r="P456" s="20"/>
      <c r="Q456" s="20"/>
      <c r="R456" s="20"/>
      <c r="S456" s="20"/>
      <c r="T456" s="20"/>
      <c r="U456" s="20"/>
      <c r="V456" s="20"/>
      <c r="W456" s="20"/>
      <c r="X456" s="20"/>
      <c r="Y456" s="20"/>
      <c r="Z456" s="20"/>
      <c r="AA456" s="20"/>
    </row>
    <row r="457" spans="1:27" ht="12.75">
      <c r="A457" s="20"/>
      <c r="B457" s="20"/>
      <c r="C457" s="18"/>
      <c r="D457" s="20"/>
      <c r="E457" s="20"/>
      <c r="F457" s="20"/>
      <c r="G457" s="20"/>
      <c r="H457" s="18"/>
      <c r="I457" s="20"/>
      <c r="J457" s="20"/>
      <c r="K457" s="20"/>
      <c r="L457" s="20"/>
      <c r="M457" s="20"/>
      <c r="N457" s="20"/>
      <c r="O457" s="20"/>
      <c r="P457" s="20"/>
      <c r="Q457" s="20"/>
      <c r="R457" s="20"/>
      <c r="S457" s="20"/>
      <c r="T457" s="20"/>
      <c r="U457" s="20"/>
      <c r="V457" s="20"/>
      <c r="W457" s="20"/>
      <c r="X457" s="20"/>
      <c r="Y457" s="20"/>
      <c r="Z457" s="20"/>
      <c r="AA457" s="20"/>
    </row>
    <row r="458" spans="1:27" ht="12.75">
      <c r="A458" s="20"/>
      <c r="B458" s="20"/>
      <c r="C458" s="18"/>
      <c r="D458" s="20"/>
      <c r="E458" s="20"/>
      <c r="F458" s="20"/>
      <c r="G458" s="20"/>
      <c r="H458" s="18"/>
      <c r="I458" s="20"/>
      <c r="J458" s="20"/>
      <c r="K458" s="20"/>
      <c r="L458" s="20"/>
      <c r="M458" s="20"/>
      <c r="N458" s="20"/>
      <c r="O458" s="20"/>
      <c r="P458" s="20"/>
      <c r="Q458" s="20"/>
      <c r="R458" s="20"/>
      <c r="S458" s="20"/>
      <c r="T458" s="20"/>
      <c r="U458" s="20"/>
      <c r="V458" s="20"/>
      <c r="W458" s="20"/>
      <c r="X458" s="20"/>
      <c r="Y458" s="20"/>
      <c r="Z458" s="20"/>
      <c r="AA458" s="20"/>
    </row>
    <row r="459" spans="1:27" ht="12.75">
      <c r="A459" s="20"/>
      <c r="B459" s="20"/>
      <c r="C459" s="18"/>
      <c r="D459" s="20"/>
      <c r="E459" s="20"/>
      <c r="F459" s="20"/>
      <c r="G459" s="20"/>
      <c r="H459" s="18"/>
      <c r="I459" s="20"/>
      <c r="J459" s="20"/>
      <c r="K459" s="20"/>
      <c r="L459" s="20"/>
      <c r="M459" s="20"/>
      <c r="N459" s="20"/>
      <c r="O459" s="20"/>
      <c r="P459" s="20"/>
      <c r="Q459" s="20"/>
      <c r="R459" s="20"/>
      <c r="S459" s="20"/>
      <c r="T459" s="20"/>
      <c r="U459" s="20"/>
      <c r="V459" s="20"/>
      <c r="W459" s="20"/>
      <c r="X459" s="20"/>
      <c r="Y459" s="20"/>
      <c r="Z459" s="20"/>
      <c r="AA459" s="20"/>
    </row>
    <row r="460" spans="1:27" ht="12.75">
      <c r="A460" s="20"/>
      <c r="B460" s="20"/>
      <c r="C460" s="18"/>
      <c r="D460" s="20"/>
      <c r="E460" s="20"/>
      <c r="F460" s="20"/>
      <c r="G460" s="20"/>
      <c r="H460" s="18"/>
      <c r="I460" s="20"/>
      <c r="J460" s="20"/>
      <c r="K460" s="20"/>
      <c r="L460" s="20"/>
      <c r="M460" s="20"/>
      <c r="N460" s="20"/>
      <c r="O460" s="20"/>
      <c r="P460" s="20"/>
      <c r="Q460" s="20"/>
      <c r="R460" s="20"/>
      <c r="S460" s="20"/>
      <c r="T460" s="20"/>
      <c r="U460" s="20"/>
      <c r="V460" s="20"/>
      <c r="W460" s="20"/>
      <c r="X460" s="20"/>
      <c r="Y460" s="20"/>
      <c r="Z460" s="20"/>
      <c r="AA460" s="20"/>
    </row>
    <row r="461" spans="1:27" ht="12.75">
      <c r="A461" s="20"/>
      <c r="B461" s="20"/>
      <c r="C461" s="18"/>
      <c r="D461" s="20"/>
      <c r="E461" s="20"/>
      <c r="F461" s="20"/>
      <c r="G461" s="20"/>
      <c r="H461" s="18"/>
      <c r="I461" s="20"/>
      <c r="J461" s="20"/>
      <c r="K461" s="20"/>
      <c r="L461" s="20"/>
      <c r="M461" s="20"/>
      <c r="N461" s="20"/>
      <c r="O461" s="20"/>
      <c r="P461" s="20"/>
      <c r="Q461" s="20"/>
      <c r="R461" s="20"/>
      <c r="S461" s="20"/>
      <c r="T461" s="20"/>
      <c r="U461" s="20"/>
      <c r="V461" s="20"/>
      <c r="W461" s="20"/>
      <c r="X461" s="20"/>
      <c r="Y461" s="20"/>
      <c r="Z461" s="20"/>
      <c r="AA461" s="20"/>
    </row>
    <row r="462" spans="1:27" ht="12.75">
      <c r="A462" s="20"/>
      <c r="B462" s="20"/>
      <c r="C462" s="18"/>
      <c r="D462" s="20"/>
      <c r="E462" s="20"/>
      <c r="F462" s="20"/>
      <c r="G462" s="20"/>
      <c r="H462" s="18"/>
      <c r="I462" s="20"/>
      <c r="J462" s="20"/>
      <c r="K462" s="20"/>
      <c r="L462" s="20"/>
      <c r="M462" s="20"/>
      <c r="N462" s="20"/>
      <c r="O462" s="20"/>
      <c r="P462" s="20"/>
      <c r="Q462" s="20"/>
      <c r="R462" s="20"/>
      <c r="S462" s="20"/>
      <c r="T462" s="20"/>
      <c r="U462" s="20"/>
      <c r="V462" s="20"/>
      <c r="W462" s="20"/>
      <c r="X462" s="20"/>
      <c r="Y462" s="20"/>
      <c r="Z462" s="20"/>
      <c r="AA462" s="20"/>
    </row>
    <row r="463" spans="1:27" ht="12.75">
      <c r="A463" s="20"/>
      <c r="B463" s="20"/>
      <c r="C463" s="18"/>
      <c r="D463" s="20"/>
      <c r="E463" s="20"/>
      <c r="F463" s="20"/>
      <c r="G463" s="20"/>
      <c r="H463" s="18"/>
      <c r="I463" s="20"/>
      <c r="J463" s="20"/>
      <c r="K463" s="20"/>
      <c r="L463" s="20"/>
      <c r="M463" s="20"/>
      <c r="N463" s="20"/>
      <c r="O463" s="20"/>
      <c r="P463" s="20"/>
      <c r="Q463" s="20"/>
      <c r="R463" s="20"/>
      <c r="S463" s="20"/>
      <c r="T463" s="20"/>
      <c r="U463" s="20"/>
      <c r="V463" s="20"/>
      <c r="W463" s="20"/>
      <c r="X463" s="20"/>
      <c r="Y463" s="20"/>
      <c r="Z463" s="20"/>
      <c r="AA463" s="20"/>
    </row>
    <row r="464" spans="1:27" ht="12.75">
      <c r="A464" s="20"/>
      <c r="B464" s="20"/>
      <c r="C464" s="18"/>
      <c r="D464" s="20"/>
      <c r="E464" s="20"/>
      <c r="F464" s="20"/>
      <c r="G464" s="20"/>
      <c r="H464" s="18"/>
      <c r="I464" s="20"/>
      <c r="J464" s="20"/>
      <c r="K464" s="20"/>
      <c r="L464" s="20"/>
      <c r="M464" s="20"/>
      <c r="N464" s="20"/>
      <c r="O464" s="20"/>
      <c r="P464" s="20"/>
      <c r="Q464" s="20"/>
      <c r="R464" s="20"/>
      <c r="S464" s="20"/>
      <c r="T464" s="20"/>
      <c r="U464" s="20"/>
      <c r="V464" s="20"/>
      <c r="W464" s="20"/>
      <c r="X464" s="20"/>
      <c r="Y464" s="20"/>
      <c r="Z464" s="20"/>
      <c r="AA464" s="20"/>
    </row>
    <row r="465" spans="1:27" ht="12.75">
      <c r="A465" s="20"/>
      <c r="B465" s="20"/>
      <c r="C465" s="18"/>
      <c r="D465" s="20"/>
      <c r="E465" s="20"/>
      <c r="F465" s="20"/>
      <c r="G465" s="20"/>
      <c r="H465" s="18"/>
      <c r="I465" s="20"/>
      <c r="J465" s="20"/>
      <c r="K465" s="20"/>
      <c r="L465" s="20"/>
      <c r="M465" s="20"/>
      <c r="N465" s="20"/>
      <c r="O465" s="20"/>
      <c r="P465" s="20"/>
      <c r="Q465" s="20"/>
      <c r="R465" s="20"/>
      <c r="S465" s="20"/>
      <c r="T465" s="20"/>
      <c r="U465" s="20"/>
      <c r="V465" s="20"/>
      <c r="W465" s="20"/>
      <c r="X465" s="20"/>
      <c r="Y465" s="20"/>
      <c r="Z465" s="20"/>
      <c r="AA465" s="20"/>
    </row>
    <row r="466" spans="1:27" ht="12.75">
      <c r="A466" s="20"/>
      <c r="B466" s="20"/>
      <c r="C466" s="18"/>
      <c r="D466" s="20"/>
      <c r="E466" s="20"/>
      <c r="F466" s="20"/>
      <c r="G466" s="20"/>
      <c r="H466" s="18"/>
      <c r="I466" s="20"/>
      <c r="J466" s="20"/>
      <c r="K466" s="20"/>
      <c r="L466" s="20"/>
      <c r="M466" s="20"/>
      <c r="N466" s="20"/>
      <c r="O466" s="20"/>
      <c r="P466" s="20"/>
      <c r="Q466" s="20"/>
      <c r="R466" s="20"/>
      <c r="S466" s="20"/>
      <c r="T466" s="20"/>
      <c r="U466" s="20"/>
      <c r="V466" s="20"/>
      <c r="W466" s="20"/>
      <c r="X466" s="20"/>
      <c r="Y466" s="20"/>
      <c r="Z466" s="20"/>
      <c r="AA466" s="20"/>
    </row>
    <row r="467" spans="1:27" ht="12.75">
      <c r="A467" s="20"/>
      <c r="B467" s="20"/>
      <c r="C467" s="18"/>
      <c r="D467" s="20"/>
      <c r="E467" s="20"/>
      <c r="F467" s="20"/>
      <c r="G467" s="20"/>
      <c r="H467" s="18"/>
      <c r="I467" s="20"/>
      <c r="J467" s="20"/>
      <c r="K467" s="20"/>
      <c r="L467" s="20"/>
      <c r="M467" s="20"/>
      <c r="N467" s="20"/>
      <c r="O467" s="20"/>
      <c r="P467" s="20"/>
      <c r="Q467" s="20"/>
      <c r="R467" s="20"/>
      <c r="S467" s="20"/>
      <c r="T467" s="20"/>
      <c r="U467" s="20"/>
      <c r="V467" s="20"/>
      <c r="W467" s="20"/>
      <c r="X467" s="20"/>
      <c r="Y467" s="20"/>
      <c r="Z467" s="20"/>
      <c r="AA467" s="20"/>
    </row>
    <row r="468" spans="1:27" ht="12.75">
      <c r="A468" s="20"/>
      <c r="B468" s="20"/>
      <c r="C468" s="18"/>
      <c r="D468" s="20"/>
      <c r="E468" s="20"/>
      <c r="F468" s="20"/>
      <c r="G468" s="20"/>
      <c r="H468" s="18"/>
      <c r="I468" s="20"/>
      <c r="J468" s="20"/>
      <c r="K468" s="20"/>
      <c r="L468" s="20"/>
      <c r="M468" s="20"/>
      <c r="N468" s="20"/>
      <c r="O468" s="20"/>
      <c r="P468" s="20"/>
      <c r="Q468" s="20"/>
      <c r="R468" s="20"/>
      <c r="S468" s="20"/>
      <c r="T468" s="20"/>
      <c r="U468" s="20"/>
      <c r="V468" s="20"/>
      <c r="W468" s="20"/>
      <c r="X468" s="20"/>
      <c r="Y468" s="20"/>
      <c r="Z468" s="20"/>
      <c r="AA468" s="20"/>
    </row>
    <row r="469" spans="1:27" ht="12.75">
      <c r="A469" s="20"/>
      <c r="B469" s="20"/>
      <c r="C469" s="18"/>
      <c r="D469" s="20"/>
      <c r="E469" s="20"/>
      <c r="F469" s="20"/>
      <c r="G469" s="20"/>
      <c r="H469" s="18"/>
      <c r="I469" s="20"/>
      <c r="J469" s="20"/>
      <c r="K469" s="20"/>
      <c r="L469" s="20"/>
      <c r="M469" s="20"/>
      <c r="N469" s="20"/>
      <c r="O469" s="20"/>
      <c r="P469" s="20"/>
      <c r="Q469" s="20"/>
      <c r="R469" s="20"/>
      <c r="S469" s="20"/>
      <c r="T469" s="20"/>
      <c r="U469" s="20"/>
      <c r="V469" s="20"/>
      <c r="W469" s="20"/>
      <c r="X469" s="20"/>
      <c r="Y469" s="20"/>
      <c r="Z469" s="20"/>
      <c r="AA469" s="20"/>
    </row>
    <row r="470" spans="1:27" ht="12.75">
      <c r="A470" s="20"/>
      <c r="B470" s="20"/>
      <c r="C470" s="18"/>
      <c r="D470" s="20"/>
      <c r="E470" s="20"/>
      <c r="F470" s="20"/>
      <c r="G470" s="20"/>
      <c r="H470" s="18"/>
      <c r="I470" s="20"/>
      <c r="J470" s="20"/>
      <c r="K470" s="20"/>
      <c r="L470" s="20"/>
      <c r="M470" s="20"/>
      <c r="N470" s="20"/>
      <c r="O470" s="20"/>
      <c r="P470" s="20"/>
      <c r="Q470" s="20"/>
      <c r="R470" s="20"/>
      <c r="S470" s="20"/>
      <c r="T470" s="20"/>
      <c r="U470" s="20"/>
      <c r="V470" s="20"/>
      <c r="W470" s="20"/>
      <c r="X470" s="20"/>
      <c r="Y470" s="20"/>
      <c r="Z470" s="20"/>
      <c r="AA470" s="20"/>
    </row>
    <row r="471" spans="1:27" ht="12.75">
      <c r="A471" s="20"/>
      <c r="B471" s="20"/>
      <c r="C471" s="18"/>
      <c r="D471" s="20"/>
      <c r="E471" s="20"/>
      <c r="F471" s="20"/>
      <c r="G471" s="20"/>
      <c r="H471" s="18"/>
      <c r="I471" s="20"/>
      <c r="J471" s="20"/>
      <c r="K471" s="20"/>
      <c r="L471" s="20"/>
      <c r="M471" s="20"/>
      <c r="N471" s="20"/>
      <c r="O471" s="20"/>
      <c r="P471" s="20"/>
      <c r="Q471" s="20"/>
      <c r="R471" s="20"/>
      <c r="S471" s="20"/>
      <c r="T471" s="20"/>
      <c r="U471" s="20"/>
      <c r="V471" s="20"/>
      <c r="W471" s="20"/>
      <c r="X471" s="20"/>
      <c r="Y471" s="20"/>
      <c r="Z471" s="20"/>
      <c r="AA471" s="20"/>
    </row>
    <row r="472" spans="1:27" ht="12.75">
      <c r="A472" s="20"/>
      <c r="B472" s="20"/>
      <c r="C472" s="18"/>
      <c r="D472" s="20"/>
      <c r="E472" s="20"/>
      <c r="F472" s="20"/>
      <c r="G472" s="20"/>
      <c r="H472" s="18"/>
      <c r="I472" s="20"/>
      <c r="J472" s="20"/>
      <c r="K472" s="20"/>
      <c r="L472" s="20"/>
      <c r="M472" s="20"/>
      <c r="N472" s="20"/>
      <c r="O472" s="20"/>
      <c r="P472" s="20"/>
      <c r="Q472" s="20"/>
      <c r="R472" s="20"/>
      <c r="S472" s="20"/>
      <c r="T472" s="20"/>
      <c r="U472" s="20"/>
      <c r="V472" s="20"/>
      <c r="W472" s="20"/>
      <c r="X472" s="20"/>
      <c r="Y472" s="20"/>
      <c r="Z472" s="20"/>
      <c r="AA472" s="20"/>
    </row>
    <row r="473" spans="1:27" ht="12.75">
      <c r="A473" s="20"/>
      <c r="B473" s="20"/>
      <c r="C473" s="18"/>
      <c r="D473" s="20"/>
      <c r="E473" s="20"/>
      <c r="F473" s="20"/>
      <c r="G473" s="20"/>
      <c r="H473" s="18"/>
      <c r="I473" s="20"/>
      <c r="J473" s="20"/>
      <c r="K473" s="20"/>
      <c r="L473" s="20"/>
      <c r="M473" s="20"/>
      <c r="N473" s="20"/>
      <c r="O473" s="20"/>
      <c r="P473" s="20"/>
      <c r="Q473" s="20"/>
      <c r="R473" s="20"/>
      <c r="S473" s="20"/>
      <c r="T473" s="20"/>
      <c r="U473" s="20"/>
      <c r="V473" s="20"/>
      <c r="W473" s="20"/>
      <c r="X473" s="20"/>
      <c r="Y473" s="20"/>
      <c r="Z473" s="20"/>
      <c r="AA473" s="20"/>
    </row>
    <row r="474" spans="1:27" ht="12.75">
      <c r="A474" s="20"/>
      <c r="B474" s="20"/>
      <c r="C474" s="18"/>
      <c r="D474" s="20"/>
      <c r="E474" s="20"/>
      <c r="F474" s="20"/>
      <c r="G474" s="20"/>
      <c r="H474" s="18"/>
      <c r="I474" s="20"/>
      <c r="J474" s="20"/>
      <c r="K474" s="20"/>
      <c r="L474" s="20"/>
      <c r="M474" s="20"/>
      <c r="N474" s="20"/>
      <c r="O474" s="20"/>
      <c r="P474" s="20"/>
      <c r="Q474" s="20"/>
      <c r="R474" s="20"/>
      <c r="S474" s="20"/>
      <c r="T474" s="20"/>
      <c r="U474" s="20"/>
      <c r="V474" s="20"/>
      <c r="W474" s="20"/>
      <c r="X474" s="20"/>
      <c r="Y474" s="20"/>
      <c r="Z474" s="20"/>
      <c r="AA474" s="20"/>
    </row>
    <row r="475" spans="1:27" ht="12.75">
      <c r="A475" s="20"/>
      <c r="B475" s="20"/>
      <c r="C475" s="18"/>
      <c r="D475" s="20"/>
      <c r="E475" s="20"/>
      <c r="F475" s="20"/>
      <c r="G475" s="20"/>
      <c r="H475" s="18"/>
      <c r="I475" s="20"/>
      <c r="J475" s="20"/>
      <c r="K475" s="20"/>
      <c r="L475" s="20"/>
      <c r="M475" s="20"/>
      <c r="N475" s="20"/>
      <c r="O475" s="20"/>
      <c r="P475" s="20"/>
      <c r="Q475" s="20"/>
      <c r="R475" s="20"/>
      <c r="S475" s="20"/>
      <c r="T475" s="20"/>
      <c r="U475" s="20"/>
      <c r="V475" s="20"/>
      <c r="W475" s="20"/>
      <c r="X475" s="20"/>
      <c r="Y475" s="20"/>
      <c r="Z475" s="20"/>
      <c r="AA475" s="20"/>
    </row>
    <row r="476" spans="1:27" ht="12.75">
      <c r="A476" s="20"/>
      <c r="B476" s="20"/>
      <c r="C476" s="18"/>
      <c r="D476" s="20"/>
      <c r="E476" s="20"/>
      <c r="F476" s="20"/>
      <c r="G476" s="20"/>
      <c r="H476" s="18"/>
      <c r="I476" s="20"/>
      <c r="J476" s="20"/>
      <c r="K476" s="20"/>
      <c r="L476" s="20"/>
      <c r="M476" s="20"/>
      <c r="N476" s="20"/>
      <c r="O476" s="20"/>
      <c r="P476" s="20"/>
      <c r="Q476" s="20"/>
      <c r="R476" s="20"/>
      <c r="S476" s="20"/>
      <c r="T476" s="20"/>
      <c r="U476" s="20"/>
      <c r="V476" s="20"/>
      <c r="W476" s="20"/>
      <c r="X476" s="20"/>
      <c r="Y476" s="20"/>
      <c r="Z476" s="20"/>
      <c r="AA476" s="20"/>
    </row>
    <row r="477" spans="1:27" ht="12.75">
      <c r="A477" s="20"/>
      <c r="B477" s="20"/>
      <c r="C477" s="18"/>
      <c r="D477" s="20"/>
      <c r="E477" s="20"/>
      <c r="F477" s="20"/>
      <c r="G477" s="20"/>
      <c r="H477" s="18"/>
      <c r="I477" s="20"/>
      <c r="J477" s="20"/>
      <c r="K477" s="20"/>
      <c r="L477" s="20"/>
      <c r="M477" s="20"/>
      <c r="N477" s="20"/>
      <c r="O477" s="20"/>
      <c r="P477" s="20"/>
      <c r="Q477" s="20"/>
      <c r="R477" s="20"/>
      <c r="S477" s="20"/>
      <c r="T477" s="20"/>
      <c r="U477" s="20"/>
      <c r="V477" s="20"/>
      <c r="W477" s="20"/>
      <c r="X477" s="20"/>
      <c r="Y477" s="20"/>
      <c r="Z477" s="20"/>
      <c r="AA477" s="20"/>
    </row>
    <row r="478" spans="1:27" ht="12.75">
      <c r="A478" s="20"/>
      <c r="B478" s="20"/>
      <c r="C478" s="18"/>
      <c r="D478" s="20"/>
      <c r="E478" s="20"/>
      <c r="F478" s="20"/>
      <c r="G478" s="20"/>
      <c r="H478" s="18"/>
      <c r="I478" s="20"/>
      <c r="J478" s="20"/>
      <c r="K478" s="20"/>
      <c r="L478" s="20"/>
      <c r="M478" s="20"/>
      <c r="N478" s="20"/>
      <c r="O478" s="20"/>
      <c r="P478" s="20"/>
      <c r="Q478" s="20"/>
      <c r="R478" s="20"/>
      <c r="S478" s="20"/>
      <c r="T478" s="20"/>
      <c r="U478" s="20"/>
      <c r="V478" s="20"/>
      <c r="W478" s="20"/>
      <c r="X478" s="20"/>
      <c r="Y478" s="20"/>
      <c r="Z478" s="20"/>
      <c r="AA478" s="20"/>
    </row>
    <row r="479" spans="1:27" ht="12.75">
      <c r="A479" s="20"/>
      <c r="B479" s="20"/>
      <c r="C479" s="18"/>
      <c r="D479" s="20"/>
      <c r="E479" s="20"/>
      <c r="F479" s="20"/>
      <c r="G479" s="20"/>
      <c r="H479" s="18"/>
      <c r="I479" s="20"/>
      <c r="J479" s="20"/>
      <c r="K479" s="20"/>
      <c r="L479" s="20"/>
      <c r="M479" s="20"/>
      <c r="N479" s="20"/>
      <c r="O479" s="20"/>
      <c r="P479" s="20"/>
      <c r="Q479" s="20"/>
      <c r="R479" s="20"/>
      <c r="S479" s="20"/>
      <c r="T479" s="20"/>
      <c r="U479" s="20"/>
      <c r="V479" s="20"/>
      <c r="W479" s="20"/>
      <c r="X479" s="20"/>
      <c r="Y479" s="20"/>
      <c r="Z479" s="20"/>
      <c r="AA479" s="20"/>
    </row>
    <row r="480" spans="1:27" ht="12.75">
      <c r="A480" s="20"/>
      <c r="B480" s="20"/>
      <c r="C480" s="18"/>
      <c r="D480" s="20"/>
      <c r="E480" s="20"/>
      <c r="F480" s="20"/>
      <c r="G480" s="20"/>
      <c r="H480" s="18"/>
      <c r="I480" s="20"/>
      <c r="J480" s="20"/>
      <c r="K480" s="20"/>
      <c r="L480" s="20"/>
      <c r="M480" s="20"/>
      <c r="N480" s="20"/>
      <c r="O480" s="20"/>
      <c r="P480" s="20"/>
      <c r="Q480" s="20"/>
      <c r="R480" s="20"/>
      <c r="S480" s="20"/>
      <c r="T480" s="20"/>
      <c r="U480" s="20"/>
      <c r="V480" s="20"/>
      <c r="W480" s="20"/>
      <c r="X480" s="20"/>
      <c r="Y480" s="20"/>
      <c r="Z480" s="20"/>
      <c r="AA480" s="20"/>
    </row>
    <row r="481" spans="1:27" ht="12.75">
      <c r="A481" s="20"/>
      <c r="B481" s="20"/>
      <c r="C481" s="18"/>
      <c r="D481" s="20"/>
      <c r="E481" s="20"/>
      <c r="F481" s="20"/>
      <c r="G481" s="20"/>
      <c r="H481" s="18"/>
      <c r="I481" s="20"/>
      <c r="J481" s="20"/>
      <c r="K481" s="20"/>
      <c r="L481" s="20"/>
      <c r="M481" s="20"/>
      <c r="N481" s="20"/>
      <c r="O481" s="20"/>
      <c r="P481" s="20"/>
      <c r="Q481" s="20"/>
      <c r="R481" s="20"/>
      <c r="S481" s="20"/>
      <c r="T481" s="20"/>
      <c r="U481" s="20"/>
      <c r="V481" s="20"/>
      <c r="W481" s="20"/>
      <c r="X481" s="20"/>
      <c r="Y481" s="20"/>
      <c r="Z481" s="20"/>
      <c r="AA481" s="20"/>
    </row>
    <row r="482" spans="1:27" ht="12.75">
      <c r="A482" s="20"/>
      <c r="B482" s="20"/>
      <c r="C482" s="18"/>
      <c r="D482" s="20"/>
      <c r="E482" s="20"/>
      <c r="F482" s="20"/>
      <c r="G482" s="20"/>
      <c r="H482" s="18"/>
      <c r="I482" s="20"/>
      <c r="J482" s="20"/>
      <c r="K482" s="20"/>
      <c r="L482" s="20"/>
      <c r="M482" s="20"/>
      <c r="N482" s="20"/>
      <c r="O482" s="20"/>
      <c r="P482" s="20"/>
      <c r="Q482" s="20"/>
      <c r="R482" s="20"/>
      <c r="S482" s="20"/>
      <c r="T482" s="20"/>
      <c r="U482" s="20"/>
      <c r="V482" s="20"/>
      <c r="W482" s="20"/>
      <c r="X482" s="20"/>
      <c r="Y482" s="20"/>
      <c r="Z482" s="20"/>
      <c r="AA482" s="20"/>
    </row>
    <row r="483" spans="1:27" ht="12.75">
      <c r="A483" s="20"/>
      <c r="B483" s="20"/>
      <c r="C483" s="18"/>
      <c r="D483" s="20"/>
      <c r="E483" s="20"/>
      <c r="F483" s="20"/>
      <c r="G483" s="20"/>
      <c r="H483" s="18"/>
      <c r="I483" s="20"/>
      <c r="J483" s="20"/>
      <c r="K483" s="20"/>
      <c r="L483" s="20"/>
      <c r="M483" s="20"/>
      <c r="N483" s="20"/>
      <c r="O483" s="20"/>
      <c r="P483" s="20"/>
      <c r="Q483" s="20"/>
      <c r="R483" s="20"/>
      <c r="S483" s="20"/>
      <c r="T483" s="20"/>
      <c r="U483" s="20"/>
      <c r="V483" s="20"/>
      <c r="W483" s="20"/>
      <c r="X483" s="20"/>
      <c r="Y483" s="20"/>
      <c r="Z483" s="20"/>
      <c r="AA483" s="20"/>
    </row>
    <row r="484" spans="1:27" ht="12.75">
      <c r="A484" s="20"/>
      <c r="B484" s="20"/>
      <c r="C484" s="18"/>
      <c r="D484" s="20"/>
      <c r="E484" s="20"/>
      <c r="F484" s="20"/>
      <c r="G484" s="20"/>
      <c r="H484" s="18"/>
      <c r="I484" s="20"/>
      <c r="J484" s="20"/>
      <c r="K484" s="20"/>
      <c r="L484" s="20"/>
      <c r="M484" s="20"/>
      <c r="N484" s="20"/>
      <c r="O484" s="20"/>
      <c r="P484" s="20"/>
      <c r="Q484" s="20"/>
      <c r="R484" s="20"/>
      <c r="S484" s="20"/>
      <c r="T484" s="20"/>
      <c r="U484" s="20"/>
      <c r="V484" s="20"/>
      <c r="W484" s="20"/>
      <c r="X484" s="20"/>
      <c r="Y484" s="20"/>
      <c r="Z484" s="20"/>
      <c r="AA484" s="20"/>
    </row>
    <row r="485" spans="1:27" ht="12.75">
      <c r="A485" s="20"/>
      <c r="B485" s="20"/>
      <c r="C485" s="18"/>
      <c r="D485" s="20"/>
      <c r="E485" s="20"/>
      <c r="F485" s="20"/>
      <c r="G485" s="20"/>
      <c r="H485" s="18"/>
      <c r="I485" s="20"/>
      <c r="J485" s="20"/>
      <c r="K485" s="20"/>
      <c r="L485" s="20"/>
      <c r="M485" s="20"/>
      <c r="N485" s="20"/>
      <c r="O485" s="20"/>
      <c r="P485" s="20"/>
      <c r="Q485" s="20"/>
      <c r="R485" s="20"/>
      <c r="S485" s="20"/>
      <c r="T485" s="20"/>
      <c r="U485" s="20"/>
      <c r="V485" s="20"/>
      <c r="W485" s="20"/>
      <c r="X485" s="20"/>
      <c r="Y485" s="20"/>
      <c r="Z485" s="20"/>
      <c r="AA485" s="20"/>
    </row>
    <row r="486" spans="1:27" ht="12.75">
      <c r="A486" s="20"/>
      <c r="B486" s="20"/>
      <c r="C486" s="18"/>
      <c r="D486" s="20"/>
      <c r="E486" s="20"/>
      <c r="F486" s="20"/>
      <c r="G486" s="20"/>
      <c r="H486" s="18"/>
      <c r="I486" s="20"/>
      <c r="J486" s="20"/>
      <c r="K486" s="20"/>
      <c r="L486" s="20"/>
      <c r="M486" s="20"/>
      <c r="N486" s="20"/>
      <c r="O486" s="20"/>
      <c r="P486" s="20"/>
      <c r="Q486" s="20"/>
      <c r="R486" s="20"/>
      <c r="S486" s="20"/>
      <c r="T486" s="20"/>
      <c r="U486" s="20"/>
      <c r="V486" s="20"/>
      <c r="W486" s="20"/>
      <c r="X486" s="20"/>
      <c r="Y486" s="20"/>
      <c r="Z486" s="20"/>
      <c r="AA486" s="20"/>
    </row>
    <row r="487" spans="1:27" ht="12.75">
      <c r="A487" s="20"/>
      <c r="B487" s="20"/>
      <c r="C487" s="18"/>
      <c r="D487" s="20"/>
      <c r="E487" s="20"/>
      <c r="F487" s="20"/>
      <c r="G487" s="20"/>
      <c r="H487" s="18"/>
      <c r="I487" s="20"/>
      <c r="J487" s="20"/>
      <c r="K487" s="20"/>
      <c r="L487" s="20"/>
      <c r="M487" s="20"/>
      <c r="N487" s="20"/>
      <c r="O487" s="20"/>
      <c r="P487" s="20"/>
      <c r="Q487" s="20"/>
      <c r="R487" s="20"/>
      <c r="S487" s="20"/>
      <c r="T487" s="20"/>
      <c r="U487" s="20"/>
      <c r="V487" s="20"/>
      <c r="W487" s="20"/>
      <c r="X487" s="20"/>
      <c r="Y487" s="20"/>
      <c r="Z487" s="20"/>
      <c r="AA487" s="20"/>
    </row>
    <row r="488" spans="1:27" ht="12.75">
      <c r="A488" s="20"/>
      <c r="B488" s="20"/>
      <c r="C488" s="18"/>
      <c r="D488" s="20"/>
      <c r="E488" s="20"/>
      <c r="F488" s="20"/>
      <c r="G488" s="20"/>
      <c r="H488" s="18"/>
      <c r="I488" s="20"/>
      <c r="J488" s="20"/>
      <c r="K488" s="20"/>
      <c r="L488" s="20"/>
      <c r="M488" s="20"/>
      <c r="N488" s="20"/>
      <c r="O488" s="20"/>
      <c r="P488" s="20"/>
      <c r="Q488" s="20"/>
      <c r="R488" s="20"/>
      <c r="S488" s="20"/>
      <c r="T488" s="20"/>
      <c r="U488" s="20"/>
      <c r="V488" s="20"/>
      <c r="W488" s="20"/>
      <c r="X488" s="20"/>
      <c r="Y488" s="20"/>
      <c r="Z488" s="20"/>
      <c r="AA488" s="20"/>
    </row>
    <row r="489" spans="1:27" ht="12.75">
      <c r="A489" s="20"/>
      <c r="B489" s="20"/>
      <c r="C489" s="18"/>
      <c r="D489" s="20"/>
      <c r="E489" s="20"/>
      <c r="F489" s="20"/>
      <c r="G489" s="20"/>
      <c r="H489" s="18"/>
      <c r="I489" s="20"/>
      <c r="J489" s="20"/>
      <c r="K489" s="20"/>
      <c r="L489" s="20"/>
      <c r="M489" s="20"/>
      <c r="N489" s="20"/>
      <c r="O489" s="20"/>
      <c r="P489" s="20"/>
      <c r="Q489" s="20"/>
      <c r="R489" s="20"/>
      <c r="S489" s="20"/>
      <c r="T489" s="20"/>
      <c r="U489" s="20"/>
      <c r="V489" s="20"/>
      <c r="W489" s="20"/>
      <c r="X489" s="20"/>
      <c r="Y489" s="20"/>
      <c r="Z489" s="20"/>
      <c r="AA489" s="20"/>
    </row>
    <row r="490" spans="1:27" ht="12.75">
      <c r="A490" s="20"/>
      <c r="B490" s="20"/>
      <c r="C490" s="18"/>
      <c r="D490" s="20"/>
      <c r="E490" s="20"/>
      <c r="F490" s="20"/>
      <c r="G490" s="20"/>
      <c r="H490" s="18"/>
      <c r="I490" s="20"/>
      <c r="J490" s="20"/>
      <c r="K490" s="20"/>
      <c r="L490" s="20"/>
      <c r="M490" s="20"/>
      <c r="N490" s="20"/>
      <c r="O490" s="20"/>
      <c r="P490" s="20"/>
      <c r="Q490" s="20"/>
      <c r="R490" s="20"/>
      <c r="S490" s="20"/>
      <c r="T490" s="20"/>
      <c r="U490" s="20"/>
      <c r="V490" s="20"/>
      <c r="W490" s="20"/>
      <c r="X490" s="20"/>
      <c r="Y490" s="20"/>
      <c r="Z490" s="20"/>
      <c r="AA490" s="20"/>
    </row>
    <row r="491" spans="1:27" ht="12.75">
      <c r="A491" s="20"/>
      <c r="B491" s="20"/>
      <c r="C491" s="18"/>
      <c r="D491" s="20"/>
      <c r="E491" s="20"/>
      <c r="F491" s="20"/>
      <c r="G491" s="20"/>
      <c r="H491" s="18"/>
      <c r="I491" s="20"/>
      <c r="J491" s="20"/>
      <c r="K491" s="20"/>
      <c r="L491" s="20"/>
      <c r="M491" s="20"/>
      <c r="N491" s="20"/>
      <c r="O491" s="20"/>
      <c r="P491" s="20"/>
      <c r="Q491" s="20"/>
      <c r="R491" s="20"/>
      <c r="S491" s="20"/>
      <c r="T491" s="20"/>
      <c r="U491" s="20"/>
      <c r="V491" s="20"/>
      <c r="W491" s="20"/>
      <c r="X491" s="20"/>
      <c r="Y491" s="20"/>
      <c r="Z491" s="20"/>
      <c r="AA491" s="20"/>
    </row>
    <row r="492" spans="1:27" ht="12.75">
      <c r="A492" s="20"/>
      <c r="B492" s="20"/>
      <c r="C492" s="18"/>
      <c r="D492" s="20"/>
      <c r="E492" s="20"/>
      <c r="F492" s="20"/>
      <c r="G492" s="20"/>
      <c r="H492" s="18"/>
      <c r="I492" s="20"/>
      <c r="J492" s="20"/>
      <c r="K492" s="20"/>
      <c r="L492" s="20"/>
      <c r="M492" s="20"/>
      <c r="N492" s="20"/>
      <c r="O492" s="20"/>
      <c r="P492" s="20"/>
      <c r="Q492" s="20"/>
      <c r="R492" s="20"/>
      <c r="S492" s="20"/>
      <c r="T492" s="20"/>
      <c r="U492" s="20"/>
      <c r="V492" s="20"/>
      <c r="W492" s="20"/>
      <c r="X492" s="20"/>
      <c r="Y492" s="20"/>
      <c r="Z492" s="20"/>
      <c r="AA492" s="20"/>
    </row>
    <row r="493" spans="1:27" ht="12.75">
      <c r="A493" s="20"/>
      <c r="B493" s="20"/>
      <c r="C493" s="18"/>
      <c r="D493" s="20"/>
      <c r="E493" s="20"/>
      <c r="F493" s="20"/>
      <c r="G493" s="20"/>
      <c r="H493" s="18"/>
      <c r="I493" s="20"/>
      <c r="J493" s="20"/>
      <c r="K493" s="20"/>
      <c r="L493" s="20"/>
      <c r="M493" s="20"/>
      <c r="N493" s="20"/>
      <c r="O493" s="20"/>
      <c r="P493" s="20"/>
      <c r="Q493" s="20"/>
      <c r="R493" s="20"/>
      <c r="S493" s="20"/>
      <c r="T493" s="20"/>
      <c r="U493" s="20"/>
      <c r="V493" s="20"/>
      <c r="W493" s="20"/>
      <c r="X493" s="20"/>
      <c r="Y493" s="20"/>
      <c r="Z493" s="20"/>
      <c r="AA493" s="20"/>
    </row>
    <row r="494" spans="1:27" ht="12.75">
      <c r="A494" s="20"/>
      <c r="B494" s="20"/>
      <c r="C494" s="18"/>
      <c r="D494" s="20"/>
      <c r="E494" s="20"/>
      <c r="F494" s="20"/>
      <c r="G494" s="20"/>
      <c r="H494" s="18"/>
      <c r="I494" s="20"/>
      <c r="J494" s="20"/>
      <c r="K494" s="20"/>
      <c r="L494" s="20"/>
      <c r="M494" s="20"/>
      <c r="N494" s="20"/>
      <c r="O494" s="20"/>
      <c r="P494" s="20"/>
      <c r="Q494" s="20"/>
      <c r="R494" s="20"/>
      <c r="S494" s="20"/>
      <c r="T494" s="20"/>
      <c r="U494" s="20"/>
      <c r="V494" s="20"/>
      <c r="W494" s="20"/>
      <c r="X494" s="20"/>
      <c r="Y494" s="20"/>
      <c r="Z494" s="20"/>
      <c r="AA494" s="20"/>
    </row>
    <row r="495" spans="1:27" ht="12.75">
      <c r="A495" s="20"/>
      <c r="B495" s="20"/>
      <c r="C495" s="18"/>
      <c r="D495" s="20"/>
      <c r="E495" s="20"/>
      <c r="F495" s="20"/>
      <c r="G495" s="20"/>
      <c r="H495" s="18"/>
      <c r="I495" s="20"/>
      <c r="J495" s="20"/>
      <c r="K495" s="20"/>
      <c r="L495" s="20"/>
      <c r="M495" s="20"/>
      <c r="N495" s="20"/>
      <c r="O495" s="20"/>
      <c r="P495" s="20"/>
      <c r="Q495" s="20"/>
      <c r="R495" s="20"/>
      <c r="S495" s="20"/>
      <c r="T495" s="20"/>
      <c r="U495" s="20"/>
      <c r="V495" s="20"/>
      <c r="W495" s="20"/>
      <c r="X495" s="20"/>
      <c r="Y495" s="20"/>
      <c r="Z495" s="20"/>
      <c r="AA495" s="20"/>
    </row>
    <row r="496" spans="1:27" ht="12.75">
      <c r="A496" s="20"/>
      <c r="B496" s="20"/>
      <c r="C496" s="18"/>
      <c r="D496" s="20"/>
      <c r="E496" s="20"/>
      <c r="F496" s="20"/>
      <c r="G496" s="20"/>
      <c r="H496" s="18"/>
      <c r="I496" s="20"/>
      <c r="J496" s="20"/>
      <c r="K496" s="20"/>
      <c r="L496" s="20"/>
      <c r="M496" s="20"/>
      <c r="N496" s="20"/>
      <c r="O496" s="20"/>
      <c r="P496" s="20"/>
      <c r="Q496" s="20"/>
      <c r="R496" s="20"/>
      <c r="S496" s="20"/>
      <c r="T496" s="20"/>
      <c r="U496" s="20"/>
      <c r="V496" s="20"/>
      <c r="W496" s="20"/>
      <c r="X496" s="20"/>
      <c r="Y496" s="20"/>
      <c r="Z496" s="20"/>
      <c r="AA496" s="20"/>
    </row>
    <row r="497" spans="1:27" ht="12.75">
      <c r="A497" s="20"/>
      <c r="B497" s="20"/>
      <c r="C497" s="18"/>
      <c r="D497" s="20"/>
      <c r="E497" s="20"/>
      <c r="F497" s="20"/>
      <c r="G497" s="20"/>
      <c r="H497" s="18"/>
      <c r="I497" s="20"/>
      <c r="J497" s="20"/>
      <c r="K497" s="20"/>
      <c r="L497" s="20"/>
      <c r="M497" s="20"/>
      <c r="N497" s="20"/>
      <c r="O497" s="20"/>
      <c r="P497" s="20"/>
      <c r="Q497" s="20"/>
      <c r="R497" s="20"/>
      <c r="S497" s="20"/>
      <c r="T497" s="20"/>
      <c r="U497" s="20"/>
      <c r="V497" s="20"/>
      <c r="W497" s="20"/>
      <c r="X497" s="20"/>
      <c r="Y497" s="20"/>
      <c r="Z497" s="20"/>
      <c r="AA497" s="20"/>
    </row>
    <row r="498" spans="1:27" ht="12.75">
      <c r="A498" s="20"/>
      <c r="B498" s="20"/>
      <c r="C498" s="18"/>
      <c r="D498" s="20"/>
      <c r="E498" s="20"/>
      <c r="F498" s="20"/>
      <c r="G498" s="20"/>
      <c r="H498" s="18"/>
      <c r="I498" s="20"/>
      <c r="J498" s="20"/>
      <c r="K498" s="20"/>
      <c r="L498" s="20"/>
      <c r="M498" s="20"/>
      <c r="N498" s="20"/>
      <c r="O498" s="20"/>
      <c r="P498" s="20"/>
      <c r="Q498" s="20"/>
      <c r="R498" s="20"/>
      <c r="S498" s="20"/>
      <c r="T498" s="20"/>
      <c r="U498" s="20"/>
      <c r="V498" s="20"/>
      <c r="W498" s="20"/>
      <c r="X498" s="20"/>
      <c r="Y498" s="20"/>
      <c r="Z498" s="20"/>
      <c r="AA498" s="20"/>
    </row>
    <row r="499" spans="1:27" ht="12.75">
      <c r="A499" s="20"/>
      <c r="B499" s="20"/>
      <c r="C499" s="18"/>
      <c r="D499" s="20"/>
      <c r="E499" s="20"/>
      <c r="F499" s="20"/>
      <c r="G499" s="20"/>
      <c r="H499" s="18"/>
      <c r="I499" s="20"/>
      <c r="J499" s="20"/>
      <c r="K499" s="20"/>
      <c r="L499" s="20"/>
      <c r="M499" s="20"/>
      <c r="N499" s="20"/>
      <c r="O499" s="20"/>
      <c r="P499" s="20"/>
      <c r="Q499" s="20"/>
      <c r="R499" s="20"/>
      <c r="S499" s="20"/>
      <c r="T499" s="20"/>
      <c r="U499" s="20"/>
      <c r="V499" s="20"/>
      <c r="W499" s="20"/>
      <c r="X499" s="20"/>
      <c r="Y499" s="20"/>
      <c r="Z499" s="20"/>
      <c r="AA499" s="20"/>
    </row>
    <row r="500" spans="1:27" ht="12.75">
      <c r="A500" s="20"/>
      <c r="B500" s="20"/>
      <c r="C500" s="18"/>
      <c r="D500" s="20"/>
      <c r="E500" s="20"/>
      <c r="F500" s="20"/>
      <c r="G500" s="20"/>
      <c r="H500" s="18"/>
      <c r="I500" s="20"/>
      <c r="J500" s="20"/>
      <c r="K500" s="20"/>
      <c r="L500" s="20"/>
      <c r="M500" s="20"/>
      <c r="N500" s="20"/>
      <c r="O500" s="20"/>
      <c r="P500" s="20"/>
      <c r="Q500" s="20"/>
      <c r="R500" s="20"/>
      <c r="S500" s="20"/>
      <c r="T500" s="20"/>
      <c r="U500" s="20"/>
      <c r="V500" s="20"/>
      <c r="W500" s="20"/>
      <c r="X500" s="20"/>
      <c r="Y500" s="20"/>
      <c r="Z500" s="20"/>
      <c r="AA500" s="20"/>
    </row>
    <row r="501" spans="1:27" ht="12.75">
      <c r="A501" s="20"/>
      <c r="B501" s="20"/>
      <c r="C501" s="18"/>
      <c r="D501" s="20"/>
      <c r="E501" s="20"/>
      <c r="F501" s="20"/>
      <c r="G501" s="20"/>
      <c r="H501" s="18"/>
      <c r="I501" s="20"/>
      <c r="J501" s="20"/>
      <c r="K501" s="20"/>
      <c r="L501" s="20"/>
      <c r="M501" s="20"/>
      <c r="N501" s="20"/>
      <c r="O501" s="20"/>
      <c r="P501" s="20"/>
      <c r="Q501" s="20"/>
      <c r="R501" s="20"/>
      <c r="S501" s="20"/>
      <c r="T501" s="20"/>
      <c r="U501" s="20"/>
      <c r="V501" s="20"/>
      <c r="W501" s="20"/>
      <c r="X501" s="20"/>
      <c r="Y501" s="20"/>
      <c r="Z501" s="20"/>
      <c r="AA501" s="20"/>
    </row>
    <row r="502" spans="1:27" ht="12.75">
      <c r="A502" s="20"/>
      <c r="B502" s="20"/>
      <c r="C502" s="18"/>
      <c r="D502" s="20"/>
      <c r="E502" s="20"/>
      <c r="F502" s="20"/>
      <c r="G502" s="20"/>
      <c r="H502" s="18"/>
      <c r="I502" s="20"/>
      <c r="J502" s="20"/>
      <c r="K502" s="20"/>
      <c r="L502" s="20"/>
      <c r="M502" s="20"/>
      <c r="N502" s="20"/>
      <c r="O502" s="20"/>
      <c r="P502" s="20"/>
      <c r="Q502" s="20"/>
      <c r="R502" s="20"/>
      <c r="S502" s="20"/>
      <c r="T502" s="20"/>
      <c r="U502" s="20"/>
      <c r="V502" s="20"/>
      <c r="W502" s="20"/>
      <c r="X502" s="20"/>
      <c r="Y502" s="20"/>
      <c r="Z502" s="20"/>
      <c r="AA502" s="20"/>
    </row>
    <row r="503" spans="1:27" ht="12.75">
      <c r="A503" s="20"/>
      <c r="B503" s="20"/>
      <c r="C503" s="18"/>
      <c r="D503" s="20"/>
      <c r="E503" s="20"/>
      <c r="F503" s="20"/>
      <c r="G503" s="20"/>
      <c r="H503" s="18"/>
      <c r="I503" s="20"/>
      <c r="J503" s="20"/>
      <c r="K503" s="20"/>
      <c r="L503" s="20"/>
      <c r="M503" s="20"/>
      <c r="N503" s="20"/>
      <c r="O503" s="20"/>
      <c r="P503" s="20"/>
      <c r="Q503" s="20"/>
      <c r="R503" s="20"/>
      <c r="S503" s="20"/>
      <c r="T503" s="20"/>
      <c r="U503" s="20"/>
      <c r="V503" s="20"/>
      <c r="W503" s="20"/>
      <c r="X503" s="20"/>
      <c r="Y503" s="20"/>
      <c r="Z503" s="20"/>
      <c r="AA503" s="20"/>
    </row>
    <row r="504" spans="1:27" ht="12.75">
      <c r="A504" s="20"/>
      <c r="B504" s="20"/>
      <c r="C504" s="18"/>
      <c r="D504" s="20"/>
      <c r="E504" s="20"/>
      <c r="F504" s="20"/>
      <c r="G504" s="20"/>
      <c r="H504" s="18"/>
      <c r="I504" s="20"/>
      <c r="J504" s="20"/>
      <c r="K504" s="20"/>
      <c r="L504" s="20"/>
      <c r="M504" s="20"/>
      <c r="N504" s="20"/>
      <c r="O504" s="20"/>
      <c r="P504" s="20"/>
      <c r="Q504" s="20"/>
      <c r="R504" s="20"/>
      <c r="S504" s="20"/>
      <c r="T504" s="20"/>
      <c r="U504" s="20"/>
      <c r="V504" s="20"/>
      <c r="W504" s="20"/>
      <c r="X504" s="20"/>
      <c r="Y504" s="20"/>
      <c r="Z504" s="20"/>
      <c r="AA504" s="20"/>
    </row>
    <row r="505" spans="1:27" ht="12.75">
      <c r="A505" s="20"/>
      <c r="B505" s="20"/>
      <c r="C505" s="18"/>
      <c r="D505" s="20"/>
      <c r="E505" s="20"/>
      <c r="F505" s="20"/>
      <c r="G505" s="20"/>
      <c r="H505" s="18"/>
      <c r="I505" s="20"/>
      <c r="J505" s="20"/>
      <c r="K505" s="20"/>
      <c r="L505" s="20"/>
      <c r="M505" s="20"/>
      <c r="N505" s="20"/>
      <c r="O505" s="20"/>
      <c r="P505" s="20"/>
      <c r="Q505" s="20"/>
      <c r="R505" s="20"/>
      <c r="S505" s="20"/>
      <c r="T505" s="20"/>
      <c r="U505" s="20"/>
      <c r="V505" s="20"/>
      <c r="W505" s="20"/>
      <c r="X505" s="20"/>
      <c r="Y505" s="20"/>
      <c r="Z505" s="20"/>
      <c r="AA505" s="20"/>
    </row>
    <row r="506" spans="1:27" ht="12.75">
      <c r="A506" s="20"/>
      <c r="B506" s="20"/>
      <c r="C506" s="18"/>
      <c r="D506" s="20"/>
      <c r="E506" s="20"/>
      <c r="F506" s="20"/>
      <c r="G506" s="20"/>
      <c r="H506" s="18"/>
      <c r="I506" s="20"/>
      <c r="J506" s="20"/>
      <c r="K506" s="20"/>
      <c r="L506" s="20"/>
      <c r="M506" s="20"/>
      <c r="N506" s="20"/>
      <c r="O506" s="20"/>
      <c r="P506" s="20"/>
      <c r="Q506" s="20"/>
      <c r="R506" s="20"/>
      <c r="S506" s="20"/>
      <c r="T506" s="20"/>
      <c r="U506" s="20"/>
      <c r="V506" s="20"/>
      <c r="W506" s="20"/>
      <c r="X506" s="20"/>
      <c r="Y506" s="20"/>
      <c r="Z506" s="20"/>
      <c r="AA506" s="20"/>
    </row>
    <row r="507" spans="1:27" ht="12.75">
      <c r="A507" s="20"/>
      <c r="B507" s="20"/>
      <c r="C507" s="18"/>
      <c r="D507" s="20"/>
      <c r="E507" s="20"/>
      <c r="F507" s="20"/>
      <c r="G507" s="20"/>
      <c r="H507" s="18"/>
      <c r="I507" s="20"/>
      <c r="J507" s="20"/>
      <c r="K507" s="20"/>
      <c r="L507" s="20"/>
      <c r="M507" s="20"/>
      <c r="N507" s="20"/>
      <c r="O507" s="20"/>
      <c r="P507" s="20"/>
      <c r="Q507" s="20"/>
      <c r="R507" s="20"/>
      <c r="S507" s="20"/>
      <c r="T507" s="20"/>
      <c r="U507" s="20"/>
      <c r="V507" s="20"/>
      <c r="W507" s="20"/>
      <c r="X507" s="20"/>
      <c r="Y507" s="20"/>
      <c r="Z507" s="20"/>
      <c r="AA507" s="20"/>
    </row>
    <row r="508" spans="1:27" ht="12.75">
      <c r="A508" s="20"/>
      <c r="B508" s="20"/>
      <c r="C508" s="18"/>
      <c r="D508" s="20"/>
      <c r="E508" s="20"/>
      <c r="F508" s="20"/>
      <c r="G508" s="20"/>
      <c r="H508" s="18"/>
      <c r="I508" s="20"/>
      <c r="J508" s="20"/>
      <c r="K508" s="20"/>
      <c r="L508" s="20"/>
      <c r="M508" s="20"/>
      <c r="N508" s="20"/>
      <c r="O508" s="20"/>
      <c r="P508" s="20"/>
      <c r="Q508" s="20"/>
      <c r="R508" s="20"/>
      <c r="S508" s="20"/>
      <c r="T508" s="20"/>
      <c r="U508" s="20"/>
      <c r="V508" s="20"/>
      <c r="W508" s="20"/>
      <c r="X508" s="20"/>
      <c r="Y508" s="20"/>
      <c r="Z508" s="20"/>
      <c r="AA508" s="20"/>
    </row>
    <row r="509" spans="1:27" ht="12.75">
      <c r="A509" s="20"/>
      <c r="B509" s="20"/>
      <c r="C509" s="18"/>
      <c r="D509" s="20"/>
      <c r="E509" s="20"/>
      <c r="F509" s="20"/>
      <c r="G509" s="20"/>
      <c r="H509" s="18"/>
      <c r="I509" s="20"/>
      <c r="J509" s="20"/>
      <c r="K509" s="20"/>
      <c r="L509" s="20"/>
      <c r="M509" s="20"/>
      <c r="N509" s="20"/>
      <c r="O509" s="20"/>
      <c r="P509" s="20"/>
      <c r="Q509" s="20"/>
      <c r="R509" s="20"/>
      <c r="S509" s="20"/>
      <c r="T509" s="20"/>
      <c r="U509" s="20"/>
      <c r="V509" s="20"/>
      <c r="W509" s="20"/>
      <c r="X509" s="20"/>
      <c r="Y509" s="20"/>
      <c r="Z509" s="20"/>
      <c r="AA509" s="20"/>
    </row>
    <row r="510" spans="1:27" ht="12.75">
      <c r="A510" s="20"/>
      <c r="B510" s="20"/>
      <c r="C510" s="18"/>
      <c r="D510" s="20"/>
      <c r="E510" s="20"/>
      <c r="F510" s="20"/>
      <c r="G510" s="20"/>
      <c r="H510" s="18"/>
      <c r="I510" s="20"/>
      <c r="J510" s="20"/>
      <c r="K510" s="20"/>
      <c r="L510" s="20"/>
      <c r="M510" s="20"/>
      <c r="N510" s="20"/>
      <c r="O510" s="20"/>
      <c r="P510" s="20"/>
      <c r="Q510" s="20"/>
      <c r="R510" s="20"/>
      <c r="S510" s="20"/>
      <c r="T510" s="20"/>
      <c r="U510" s="20"/>
      <c r="V510" s="20"/>
      <c r="W510" s="20"/>
      <c r="X510" s="20"/>
      <c r="Y510" s="20"/>
      <c r="Z510" s="20"/>
      <c r="AA510" s="20"/>
    </row>
    <row r="511" spans="1:27" ht="12.75">
      <c r="A511" s="20"/>
      <c r="B511" s="20"/>
      <c r="C511" s="18"/>
      <c r="D511" s="20"/>
      <c r="E511" s="20"/>
      <c r="F511" s="20"/>
      <c r="G511" s="20"/>
      <c r="H511" s="18"/>
      <c r="I511" s="20"/>
      <c r="J511" s="20"/>
      <c r="K511" s="20"/>
      <c r="L511" s="20"/>
      <c r="M511" s="20"/>
      <c r="N511" s="20"/>
      <c r="O511" s="20"/>
      <c r="P511" s="20"/>
      <c r="Q511" s="20"/>
      <c r="R511" s="20"/>
      <c r="S511" s="20"/>
      <c r="T511" s="20"/>
      <c r="U511" s="20"/>
      <c r="V511" s="20"/>
      <c r="W511" s="20"/>
      <c r="X511" s="20"/>
      <c r="Y511" s="20"/>
      <c r="Z511" s="20"/>
      <c r="AA511" s="20"/>
    </row>
    <row r="512" spans="1:27" ht="12.75">
      <c r="A512" s="20"/>
      <c r="B512" s="20"/>
      <c r="C512" s="18"/>
      <c r="D512" s="20"/>
      <c r="E512" s="20"/>
      <c r="F512" s="20"/>
      <c r="G512" s="20"/>
      <c r="H512" s="18"/>
      <c r="I512" s="20"/>
      <c r="J512" s="20"/>
      <c r="K512" s="20"/>
      <c r="L512" s="20"/>
      <c r="M512" s="20"/>
      <c r="N512" s="20"/>
      <c r="O512" s="20"/>
      <c r="P512" s="20"/>
      <c r="Q512" s="20"/>
      <c r="R512" s="20"/>
      <c r="S512" s="20"/>
      <c r="T512" s="20"/>
      <c r="U512" s="20"/>
      <c r="V512" s="20"/>
      <c r="W512" s="20"/>
      <c r="X512" s="20"/>
      <c r="Y512" s="20"/>
      <c r="Z512" s="20"/>
      <c r="AA512" s="20"/>
    </row>
    <row r="513" spans="1:27" ht="12.75">
      <c r="A513" s="20"/>
      <c r="B513" s="20"/>
      <c r="C513" s="18"/>
      <c r="D513" s="20"/>
      <c r="E513" s="20"/>
      <c r="F513" s="20"/>
      <c r="G513" s="20"/>
      <c r="H513" s="18"/>
      <c r="I513" s="20"/>
      <c r="J513" s="20"/>
      <c r="K513" s="20"/>
      <c r="L513" s="20"/>
      <c r="M513" s="20"/>
      <c r="N513" s="20"/>
      <c r="O513" s="20"/>
      <c r="P513" s="20"/>
      <c r="Q513" s="20"/>
      <c r="R513" s="20"/>
      <c r="S513" s="20"/>
      <c r="T513" s="20"/>
      <c r="U513" s="20"/>
      <c r="V513" s="20"/>
      <c r="W513" s="20"/>
      <c r="X513" s="20"/>
      <c r="Y513" s="20"/>
      <c r="Z513" s="20"/>
      <c r="AA513" s="20"/>
    </row>
    <row r="514" spans="1:27" ht="12.75">
      <c r="A514" s="20"/>
      <c r="B514" s="20"/>
      <c r="C514" s="18"/>
      <c r="D514" s="20"/>
      <c r="E514" s="20"/>
      <c r="F514" s="20"/>
      <c r="G514" s="20"/>
      <c r="H514" s="18"/>
      <c r="I514" s="20"/>
      <c r="J514" s="20"/>
      <c r="K514" s="20"/>
      <c r="L514" s="20"/>
      <c r="M514" s="20"/>
      <c r="N514" s="20"/>
      <c r="O514" s="20"/>
      <c r="P514" s="20"/>
      <c r="Q514" s="20"/>
      <c r="R514" s="20"/>
      <c r="S514" s="20"/>
      <c r="T514" s="20"/>
      <c r="U514" s="20"/>
      <c r="V514" s="20"/>
      <c r="W514" s="20"/>
      <c r="X514" s="20"/>
      <c r="Y514" s="20"/>
      <c r="Z514" s="20"/>
      <c r="AA514" s="20"/>
    </row>
    <row r="515" spans="1:27" ht="12.75">
      <c r="A515" s="20"/>
      <c r="B515" s="20"/>
      <c r="C515" s="18"/>
      <c r="D515" s="20"/>
      <c r="E515" s="20"/>
      <c r="F515" s="20"/>
      <c r="G515" s="20"/>
      <c r="H515" s="18"/>
      <c r="I515" s="20"/>
      <c r="J515" s="20"/>
      <c r="K515" s="20"/>
      <c r="L515" s="20"/>
      <c r="M515" s="20"/>
      <c r="N515" s="20"/>
      <c r="O515" s="20"/>
      <c r="P515" s="20"/>
      <c r="Q515" s="20"/>
      <c r="R515" s="20"/>
      <c r="S515" s="20"/>
      <c r="T515" s="20"/>
      <c r="U515" s="20"/>
      <c r="V515" s="20"/>
      <c r="W515" s="20"/>
      <c r="X515" s="20"/>
      <c r="Y515" s="20"/>
      <c r="Z515" s="20"/>
      <c r="AA515" s="20"/>
    </row>
    <row r="516" spans="1:27" ht="12.75">
      <c r="A516" s="20"/>
      <c r="B516" s="20"/>
      <c r="C516" s="18"/>
      <c r="D516" s="20"/>
      <c r="E516" s="20"/>
      <c r="F516" s="20"/>
      <c r="G516" s="20"/>
      <c r="H516" s="18"/>
      <c r="I516" s="20"/>
      <c r="J516" s="20"/>
      <c r="K516" s="20"/>
      <c r="L516" s="20"/>
      <c r="M516" s="20"/>
      <c r="N516" s="20"/>
      <c r="O516" s="20"/>
      <c r="P516" s="20"/>
      <c r="Q516" s="20"/>
      <c r="R516" s="20"/>
      <c r="S516" s="20"/>
      <c r="T516" s="20"/>
      <c r="U516" s="20"/>
      <c r="V516" s="20"/>
      <c r="W516" s="20"/>
      <c r="X516" s="20"/>
      <c r="Y516" s="20"/>
      <c r="Z516" s="20"/>
      <c r="AA516" s="20"/>
    </row>
    <row r="517" spans="1:27" ht="12.75">
      <c r="A517" s="20"/>
      <c r="B517" s="20"/>
      <c r="C517" s="18"/>
      <c r="D517" s="20"/>
      <c r="E517" s="20"/>
      <c r="F517" s="20"/>
      <c r="G517" s="20"/>
      <c r="H517" s="18"/>
      <c r="I517" s="20"/>
      <c r="J517" s="20"/>
      <c r="K517" s="20"/>
      <c r="L517" s="20"/>
      <c r="M517" s="20"/>
      <c r="N517" s="20"/>
      <c r="O517" s="20"/>
      <c r="P517" s="20"/>
      <c r="Q517" s="20"/>
      <c r="R517" s="20"/>
      <c r="S517" s="20"/>
      <c r="T517" s="20"/>
      <c r="U517" s="20"/>
      <c r="V517" s="20"/>
      <c r="W517" s="20"/>
      <c r="X517" s="20"/>
      <c r="Y517" s="20"/>
      <c r="Z517" s="20"/>
      <c r="AA517" s="20"/>
    </row>
    <row r="518" spans="1:27" ht="12.75">
      <c r="A518" s="20"/>
      <c r="B518" s="20"/>
      <c r="C518" s="18"/>
      <c r="D518" s="20"/>
      <c r="E518" s="20"/>
      <c r="F518" s="20"/>
      <c r="G518" s="20"/>
      <c r="H518" s="18"/>
      <c r="I518" s="20"/>
      <c r="J518" s="20"/>
      <c r="K518" s="20"/>
      <c r="L518" s="20"/>
      <c r="M518" s="20"/>
      <c r="N518" s="20"/>
      <c r="O518" s="20"/>
      <c r="P518" s="20"/>
      <c r="Q518" s="20"/>
      <c r="R518" s="20"/>
      <c r="S518" s="20"/>
      <c r="T518" s="20"/>
      <c r="U518" s="20"/>
      <c r="V518" s="20"/>
      <c r="W518" s="20"/>
      <c r="X518" s="20"/>
      <c r="Y518" s="20"/>
      <c r="Z518" s="20"/>
      <c r="AA518" s="20"/>
    </row>
    <row r="519" spans="1:27" ht="12.75">
      <c r="A519" s="20"/>
      <c r="B519" s="20"/>
      <c r="C519" s="18"/>
      <c r="D519" s="20"/>
      <c r="E519" s="20"/>
      <c r="F519" s="20"/>
      <c r="G519" s="20"/>
      <c r="H519" s="18"/>
      <c r="I519" s="20"/>
      <c r="J519" s="20"/>
      <c r="K519" s="20"/>
      <c r="L519" s="20"/>
      <c r="M519" s="20"/>
      <c r="N519" s="20"/>
      <c r="O519" s="20"/>
      <c r="P519" s="20"/>
      <c r="Q519" s="20"/>
      <c r="R519" s="20"/>
      <c r="S519" s="20"/>
      <c r="T519" s="20"/>
      <c r="U519" s="20"/>
      <c r="V519" s="20"/>
      <c r="W519" s="20"/>
      <c r="X519" s="20"/>
      <c r="Y519" s="20"/>
      <c r="Z519" s="20"/>
      <c r="AA519" s="20"/>
    </row>
    <row r="520" spans="1:27" ht="12.75">
      <c r="A520" s="20"/>
      <c r="B520" s="20"/>
      <c r="C520" s="18"/>
      <c r="D520" s="20"/>
      <c r="E520" s="20"/>
      <c r="F520" s="20"/>
      <c r="G520" s="20"/>
      <c r="H520" s="18"/>
      <c r="I520" s="20"/>
      <c r="J520" s="20"/>
      <c r="K520" s="20"/>
      <c r="L520" s="20"/>
      <c r="M520" s="20"/>
      <c r="N520" s="20"/>
      <c r="O520" s="20"/>
      <c r="P520" s="20"/>
      <c r="Q520" s="20"/>
      <c r="R520" s="20"/>
      <c r="S520" s="20"/>
      <c r="T520" s="20"/>
      <c r="U520" s="20"/>
      <c r="V520" s="20"/>
      <c r="W520" s="20"/>
      <c r="X520" s="20"/>
      <c r="Y520" s="20"/>
      <c r="Z520" s="20"/>
      <c r="AA520" s="20"/>
    </row>
    <row r="521" spans="1:27" ht="12.75">
      <c r="A521" s="20"/>
      <c r="B521" s="20"/>
      <c r="C521" s="18"/>
      <c r="D521" s="20"/>
      <c r="E521" s="20"/>
      <c r="F521" s="20"/>
      <c r="G521" s="20"/>
      <c r="H521" s="18"/>
      <c r="I521" s="20"/>
      <c r="J521" s="20"/>
      <c r="K521" s="20"/>
      <c r="L521" s="20"/>
      <c r="M521" s="20"/>
      <c r="N521" s="20"/>
      <c r="O521" s="20"/>
      <c r="P521" s="20"/>
      <c r="Q521" s="20"/>
      <c r="R521" s="20"/>
      <c r="S521" s="20"/>
      <c r="T521" s="20"/>
      <c r="U521" s="20"/>
      <c r="V521" s="20"/>
      <c r="W521" s="20"/>
      <c r="X521" s="20"/>
      <c r="Y521" s="20"/>
      <c r="Z521" s="20"/>
      <c r="AA521" s="20"/>
    </row>
    <row r="522" spans="1:27" ht="12.75">
      <c r="A522" s="20"/>
      <c r="B522" s="20"/>
      <c r="C522" s="18"/>
      <c r="D522" s="20"/>
      <c r="E522" s="20"/>
      <c r="F522" s="20"/>
      <c r="G522" s="20"/>
      <c r="H522" s="18"/>
      <c r="I522" s="20"/>
      <c r="J522" s="20"/>
      <c r="K522" s="20"/>
      <c r="L522" s="20"/>
      <c r="M522" s="20"/>
      <c r="N522" s="20"/>
      <c r="O522" s="20"/>
      <c r="P522" s="20"/>
      <c r="Q522" s="20"/>
      <c r="R522" s="20"/>
      <c r="S522" s="20"/>
      <c r="T522" s="20"/>
      <c r="U522" s="20"/>
      <c r="V522" s="20"/>
      <c r="W522" s="20"/>
      <c r="X522" s="20"/>
      <c r="Y522" s="20"/>
      <c r="Z522" s="20"/>
      <c r="AA522" s="20"/>
    </row>
    <row r="523" spans="1:27" ht="12.75">
      <c r="A523" s="20"/>
      <c r="B523" s="20"/>
      <c r="C523" s="18"/>
      <c r="D523" s="20"/>
      <c r="E523" s="20"/>
      <c r="F523" s="20"/>
      <c r="G523" s="20"/>
      <c r="H523" s="18"/>
      <c r="I523" s="20"/>
      <c r="J523" s="20"/>
      <c r="K523" s="20"/>
      <c r="L523" s="20"/>
      <c r="M523" s="20"/>
      <c r="N523" s="20"/>
      <c r="O523" s="20"/>
      <c r="P523" s="20"/>
      <c r="Q523" s="20"/>
      <c r="R523" s="20"/>
      <c r="S523" s="20"/>
      <c r="T523" s="20"/>
      <c r="U523" s="20"/>
      <c r="V523" s="20"/>
      <c r="W523" s="20"/>
      <c r="X523" s="20"/>
      <c r="Y523" s="20"/>
      <c r="Z523" s="20"/>
      <c r="AA523" s="20"/>
    </row>
    <row r="524" spans="1:27" ht="12.75">
      <c r="A524" s="20"/>
      <c r="B524" s="20"/>
      <c r="C524" s="18"/>
      <c r="D524" s="20"/>
      <c r="E524" s="20"/>
      <c r="F524" s="20"/>
      <c r="G524" s="20"/>
      <c r="H524" s="18"/>
      <c r="I524" s="20"/>
      <c r="J524" s="20"/>
      <c r="K524" s="20"/>
      <c r="L524" s="20"/>
      <c r="M524" s="20"/>
      <c r="N524" s="20"/>
      <c r="O524" s="20"/>
      <c r="P524" s="20"/>
      <c r="Q524" s="20"/>
      <c r="R524" s="20"/>
      <c r="S524" s="20"/>
      <c r="T524" s="20"/>
      <c r="U524" s="20"/>
      <c r="V524" s="20"/>
      <c r="W524" s="20"/>
      <c r="X524" s="20"/>
      <c r="Y524" s="20"/>
      <c r="Z524" s="20"/>
      <c r="AA524" s="20"/>
    </row>
    <row r="525" spans="1:27" ht="12.75">
      <c r="A525" s="20"/>
      <c r="B525" s="20"/>
      <c r="C525" s="18"/>
      <c r="D525" s="20"/>
      <c r="E525" s="20"/>
      <c r="F525" s="20"/>
      <c r="G525" s="20"/>
      <c r="H525" s="18"/>
      <c r="I525" s="20"/>
      <c r="J525" s="20"/>
      <c r="K525" s="20"/>
      <c r="L525" s="20"/>
      <c r="M525" s="20"/>
      <c r="N525" s="20"/>
      <c r="O525" s="20"/>
      <c r="P525" s="20"/>
      <c r="Q525" s="20"/>
      <c r="R525" s="20"/>
      <c r="S525" s="20"/>
      <c r="T525" s="20"/>
      <c r="U525" s="20"/>
      <c r="V525" s="20"/>
      <c r="W525" s="20"/>
      <c r="X525" s="20"/>
      <c r="Y525" s="20"/>
      <c r="Z525" s="20"/>
      <c r="AA525" s="20"/>
    </row>
    <row r="526" spans="1:27" ht="12.75">
      <c r="A526" s="20"/>
      <c r="B526" s="20"/>
      <c r="C526" s="18"/>
      <c r="D526" s="20"/>
      <c r="E526" s="20"/>
      <c r="F526" s="20"/>
      <c r="G526" s="20"/>
      <c r="H526" s="18"/>
      <c r="I526" s="20"/>
      <c r="J526" s="20"/>
      <c r="K526" s="20"/>
      <c r="L526" s="20"/>
      <c r="M526" s="20"/>
      <c r="N526" s="20"/>
      <c r="O526" s="20"/>
      <c r="P526" s="20"/>
      <c r="Q526" s="20"/>
      <c r="R526" s="20"/>
      <c r="S526" s="20"/>
      <c r="T526" s="20"/>
      <c r="U526" s="20"/>
      <c r="V526" s="20"/>
      <c r="W526" s="20"/>
      <c r="X526" s="20"/>
      <c r="Y526" s="20"/>
      <c r="Z526" s="20"/>
      <c r="AA526" s="20"/>
    </row>
    <row r="527" spans="1:27" ht="12.75">
      <c r="A527" s="20"/>
      <c r="B527" s="20"/>
      <c r="C527" s="18"/>
      <c r="D527" s="20"/>
      <c r="E527" s="20"/>
      <c r="F527" s="20"/>
      <c r="G527" s="20"/>
      <c r="H527" s="18"/>
      <c r="I527" s="20"/>
      <c r="J527" s="20"/>
      <c r="K527" s="20"/>
      <c r="L527" s="20"/>
      <c r="M527" s="20"/>
      <c r="N527" s="20"/>
      <c r="O527" s="20"/>
      <c r="P527" s="20"/>
      <c r="Q527" s="20"/>
      <c r="R527" s="20"/>
      <c r="S527" s="20"/>
      <c r="T527" s="20"/>
      <c r="U527" s="20"/>
      <c r="V527" s="20"/>
      <c r="W527" s="20"/>
      <c r="X527" s="20"/>
      <c r="Y527" s="20"/>
      <c r="Z527" s="20"/>
      <c r="AA527" s="20"/>
    </row>
    <row r="528" spans="1:27" ht="12.75">
      <c r="A528" s="20"/>
      <c r="B528" s="20"/>
      <c r="C528" s="18"/>
      <c r="D528" s="20"/>
      <c r="E528" s="20"/>
      <c r="F528" s="20"/>
      <c r="G528" s="20"/>
      <c r="H528" s="18"/>
      <c r="I528" s="20"/>
      <c r="J528" s="20"/>
      <c r="K528" s="20"/>
      <c r="L528" s="20"/>
      <c r="M528" s="20"/>
      <c r="N528" s="20"/>
      <c r="O528" s="20"/>
      <c r="P528" s="20"/>
      <c r="Q528" s="20"/>
      <c r="R528" s="20"/>
      <c r="S528" s="20"/>
      <c r="T528" s="20"/>
      <c r="U528" s="20"/>
      <c r="V528" s="20"/>
      <c r="W528" s="20"/>
      <c r="X528" s="20"/>
      <c r="Y528" s="20"/>
      <c r="Z528" s="20"/>
      <c r="AA528" s="20"/>
    </row>
    <row r="529" spans="1:27" ht="12.75">
      <c r="A529" s="20"/>
      <c r="B529" s="20"/>
      <c r="C529" s="18"/>
      <c r="D529" s="20"/>
      <c r="E529" s="20"/>
      <c r="F529" s="20"/>
      <c r="G529" s="20"/>
      <c r="H529" s="18"/>
      <c r="I529" s="20"/>
      <c r="J529" s="20"/>
      <c r="K529" s="20"/>
      <c r="L529" s="20"/>
      <c r="M529" s="20"/>
      <c r="N529" s="20"/>
      <c r="O529" s="20"/>
      <c r="P529" s="20"/>
      <c r="Q529" s="20"/>
      <c r="R529" s="20"/>
      <c r="S529" s="20"/>
      <c r="T529" s="20"/>
      <c r="U529" s="20"/>
      <c r="V529" s="20"/>
      <c r="W529" s="20"/>
      <c r="X529" s="20"/>
      <c r="Y529" s="20"/>
      <c r="Z529" s="20"/>
      <c r="AA529" s="20"/>
    </row>
    <row r="530" spans="1:27" ht="12.75">
      <c r="A530" s="20"/>
      <c r="B530" s="20"/>
      <c r="C530" s="18"/>
      <c r="D530" s="20"/>
      <c r="E530" s="20"/>
      <c r="F530" s="20"/>
      <c r="G530" s="20"/>
      <c r="H530" s="18"/>
      <c r="I530" s="20"/>
      <c r="J530" s="20"/>
      <c r="K530" s="20"/>
      <c r="L530" s="20"/>
      <c r="M530" s="20"/>
      <c r="N530" s="20"/>
      <c r="O530" s="20"/>
      <c r="P530" s="20"/>
      <c r="Q530" s="20"/>
      <c r="R530" s="20"/>
      <c r="S530" s="20"/>
      <c r="T530" s="20"/>
      <c r="U530" s="20"/>
      <c r="V530" s="20"/>
      <c r="W530" s="20"/>
      <c r="X530" s="20"/>
      <c r="Y530" s="20"/>
      <c r="Z530" s="20"/>
      <c r="AA530" s="20"/>
    </row>
    <row r="531" spans="1:27" ht="12.75">
      <c r="A531" s="20"/>
      <c r="B531" s="20"/>
      <c r="C531" s="18"/>
      <c r="D531" s="20"/>
      <c r="E531" s="20"/>
      <c r="F531" s="20"/>
      <c r="G531" s="20"/>
      <c r="H531" s="18"/>
      <c r="I531" s="20"/>
      <c r="J531" s="20"/>
      <c r="K531" s="20"/>
      <c r="L531" s="20"/>
      <c r="M531" s="20"/>
      <c r="N531" s="20"/>
      <c r="O531" s="20"/>
      <c r="P531" s="20"/>
      <c r="Q531" s="20"/>
      <c r="R531" s="20"/>
      <c r="S531" s="20"/>
      <c r="T531" s="20"/>
      <c r="U531" s="20"/>
      <c r="V531" s="20"/>
      <c r="W531" s="20"/>
      <c r="X531" s="20"/>
      <c r="Y531" s="20"/>
      <c r="Z531" s="20"/>
      <c r="AA531" s="20"/>
    </row>
    <row r="532" spans="1:27" ht="12.75">
      <c r="A532" s="20"/>
      <c r="B532" s="20"/>
      <c r="C532" s="18"/>
      <c r="D532" s="20"/>
      <c r="E532" s="20"/>
      <c r="F532" s="20"/>
      <c r="G532" s="20"/>
      <c r="H532" s="18"/>
      <c r="I532" s="20"/>
      <c r="J532" s="20"/>
      <c r="K532" s="20"/>
      <c r="L532" s="20"/>
      <c r="M532" s="20"/>
      <c r="N532" s="20"/>
      <c r="O532" s="20"/>
      <c r="P532" s="20"/>
      <c r="Q532" s="20"/>
      <c r="R532" s="20"/>
      <c r="S532" s="20"/>
      <c r="T532" s="20"/>
      <c r="U532" s="20"/>
      <c r="V532" s="20"/>
      <c r="W532" s="20"/>
      <c r="X532" s="20"/>
      <c r="Y532" s="20"/>
      <c r="Z532" s="20"/>
      <c r="AA532" s="20"/>
    </row>
    <row r="533" spans="1:27" ht="12.75">
      <c r="A533" s="20"/>
      <c r="B533" s="20"/>
      <c r="C533" s="18"/>
      <c r="D533" s="20"/>
      <c r="E533" s="20"/>
      <c r="F533" s="20"/>
      <c r="G533" s="20"/>
      <c r="H533" s="18"/>
      <c r="I533" s="20"/>
      <c r="J533" s="20"/>
      <c r="K533" s="20"/>
      <c r="L533" s="20"/>
      <c r="M533" s="20"/>
      <c r="N533" s="20"/>
      <c r="O533" s="20"/>
      <c r="P533" s="20"/>
      <c r="Q533" s="20"/>
      <c r="R533" s="20"/>
      <c r="S533" s="20"/>
      <c r="T533" s="20"/>
      <c r="U533" s="20"/>
      <c r="V533" s="20"/>
      <c r="W533" s="20"/>
      <c r="X533" s="20"/>
      <c r="Y533" s="20"/>
      <c r="Z533" s="20"/>
      <c r="AA533" s="20"/>
    </row>
    <row r="534" spans="1:27" ht="12.75">
      <c r="A534" s="20"/>
      <c r="B534" s="20"/>
      <c r="C534" s="18"/>
      <c r="D534" s="20"/>
      <c r="E534" s="20"/>
      <c r="F534" s="20"/>
      <c r="G534" s="20"/>
      <c r="H534" s="18"/>
      <c r="I534" s="20"/>
      <c r="J534" s="20"/>
      <c r="K534" s="20"/>
      <c r="L534" s="20"/>
      <c r="M534" s="20"/>
      <c r="N534" s="20"/>
      <c r="O534" s="20"/>
      <c r="P534" s="20"/>
      <c r="Q534" s="20"/>
      <c r="R534" s="20"/>
      <c r="S534" s="20"/>
      <c r="T534" s="20"/>
      <c r="U534" s="20"/>
      <c r="V534" s="20"/>
      <c r="W534" s="20"/>
      <c r="X534" s="20"/>
      <c r="Y534" s="20"/>
      <c r="Z534" s="20"/>
      <c r="AA534" s="20"/>
    </row>
    <row r="535" spans="1:27" ht="12.75">
      <c r="A535" s="20"/>
      <c r="B535" s="20"/>
      <c r="C535" s="18"/>
      <c r="D535" s="20"/>
      <c r="E535" s="20"/>
      <c r="F535" s="20"/>
      <c r="G535" s="20"/>
      <c r="H535" s="18"/>
      <c r="I535" s="20"/>
      <c r="J535" s="20"/>
      <c r="K535" s="20"/>
      <c r="L535" s="20"/>
      <c r="M535" s="20"/>
      <c r="N535" s="20"/>
      <c r="O535" s="20"/>
      <c r="P535" s="20"/>
      <c r="Q535" s="20"/>
      <c r="R535" s="20"/>
      <c r="S535" s="20"/>
      <c r="T535" s="20"/>
      <c r="U535" s="20"/>
      <c r="V535" s="20"/>
      <c r="W535" s="20"/>
      <c r="X535" s="20"/>
      <c r="Y535" s="20"/>
      <c r="Z535" s="20"/>
      <c r="AA535" s="20"/>
    </row>
    <row r="536" spans="1:27" ht="12.75">
      <c r="A536" s="20"/>
      <c r="B536" s="20"/>
      <c r="C536" s="18"/>
      <c r="D536" s="20"/>
      <c r="E536" s="20"/>
      <c r="F536" s="20"/>
      <c r="G536" s="20"/>
      <c r="H536" s="18"/>
      <c r="I536" s="20"/>
      <c r="J536" s="20"/>
      <c r="K536" s="20"/>
      <c r="L536" s="20"/>
      <c r="M536" s="20"/>
      <c r="N536" s="20"/>
      <c r="O536" s="20"/>
      <c r="P536" s="20"/>
      <c r="Q536" s="20"/>
      <c r="R536" s="20"/>
      <c r="S536" s="20"/>
      <c r="T536" s="20"/>
      <c r="U536" s="20"/>
      <c r="V536" s="20"/>
      <c r="W536" s="20"/>
      <c r="X536" s="20"/>
      <c r="Y536" s="20"/>
      <c r="Z536" s="20"/>
      <c r="AA536" s="20"/>
    </row>
    <row r="537" spans="1:27" ht="12.75">
      <c r="A537" s="20"/>
      <c r="B537" s="20"/>
      <c r="C537" s="18"/>
      <c r="D537" s="20"/>
      <c r="E537" s="20"/>
      <c r="F537" s="20"/>
      <c r="G537" s="20"/>
      <c r="H537" s="18"/>
      <c r="I537" s="20"/>
      <c r="J537" s="20"/>
      <c r="K537" s="20"/>
      <c r="L537" s="20"/>
      <c r="M537" s="20"/>
      <c r="N537" s="20"/>
      <c r="O537" s="20"/>
      <c r="P537" s="20"/>
      <c r="Q537" s="20"/>
      <c r="R537" s="20"/>
      <c r="S537" s="20"/>
      <c r="T537" s="20"/>
      <c r="U537" s="20"/>
      <c r="V537" s="20"/>
      <c r="W537" s="20"/>
      <c r="X537" s="20"/>
      <c r="Y537" s="20"/>
      <c r="Z537" s="20"/>
      <c r="AA537" s="20"/>
    </row>
    <row r="538" spans="1:27" ht="12.75">
      <c r="A538" s="20"/>
      <c r="B538" s="20"/>
      <c r="C538" s="18"/>
      <c r="D538" s="20"/>
      <c r="E538" s="20"/>
      <c r="F538" s="20"/>
      <c r="G538" s="20"/>
      <c r="H538" s="18"/>
      <c r="I538" s="20"/>
      <c r="J538" s="20"/>
      <c r="K538" s="20"/>
      <c r="L538" s="20"/>
      <c r="M538" s="20"/>
      <c r="N538" s="20"/>
      <c r="O538" s="20"/>
      <c r="P538" s="20"/>
      <c r="Q538" s="20"/>
      <c r="R538" s="20"/>
      <c r="S538" s="20"/>
      <c r="T538" s="20"/>
      <c r="U538" s="20"/>
      <c r="V538" s="20"/>
      <c r="W538" s="20"/>
      <c r="X538" s="20"/>
      <c r="Y538" s="20"/>
      <c r="Z538" s="20"/>
      <c r="AA538" s="20"/>
    </row>
    <row r="539" spans="1:27" ht="12.75">
      <c r="A539" s="20"/>
      <c r="B539" s="20"/>
      <c r="C539" s="18"/>
      <c r="D539" s="20"/>
      <c r="E539" s="20"/>
      <c r="F539" s="20"/>
      <c r="G539" s="20"/>
      <c r="H539" s="18"/>
      <c r="I539" s="20"/>
      <c r="J539" s="20"/>
      <c r="K539" s="20"/>
      <c r="L539" s="20"/>
      <c r="M539" s="20"/>
      <c r="N539" s="20"/>
      <c r="O539" s="20"/>
      <c r="P539" s="20"/>
      <c r="Q539" s="20"/>
      <c r="R539" s="20"/>
      <c r="S539" s="20"/>
      <c r="T539" s="20"/>
      <c r="U539" s="20"/>
      <c r="V539" s="20"/>
      <c r="W539" s="20"/>
      <c r="X539" s="20"/>
      <c r="Y539" s="20"/>
      <c r="Z539" s="20"/>
      <c r="AA539" s="20"/>
    </row>
    <row r="540" spans="1:27" ht="12.75">
      <c r="A540" s="20"/>
      <c r="B540" s="20"/>
      <c r="C540" s="18"/>
      <c r="D540" s="20"/>
      <c r="E540" s="20"/>
      <c r="F540" s="20"/>
      <c r="G540" s="20"/>
      <c r="H540" s="18"/>
      <c r="I540" s="20"/>
      <c r="J540" s="20"/>
      <c r="K540" s="20"/>
      <c r="L540" s="20"/>
      <c r="M540" s="20"/>
      <c r="N540" s="20"/>
      <c r="O540" s="20"/>
      <c r="P540" s="20"/>
      <c r="Q540" s="20"/>
      <c r="R540" s="20"/>
      <c r="S540" s="20"/>
      <c r="T540" s="20"/>
      <c r="U540" s="20"/>
      <c r="V540" s="20"/>
      <c r="W540" s="20"/>
      <c r="X540" s="20"/>
      <c r="Y540" s="20"/>
      <c r="Z540" s="20"/>
      <c r="AA540" s="20"/>
    </row>
    <row r="541" spans="1:27" ht="12.75">
      <c r="A541" s="20"/>
      <c r="B541" s="20"/>
      <c r="C541" s="18"/>
      <c r="D541" s="20"/>
      <c r="E541" s="20"/>
      <c r="F541" s="20"/>
      <c r="G541" s="20"/>
      <c r="H541" s="18"/>
      <c r="I541" s="20"/>
      <c r="J541" s="20"/>
      <c r="K541" s="20"/>
      <c r="L541" s="20"/>
      <c r="M541" s="20"/>
      <c r="N541" s="20"/>
      <c r="O541" s="20"/>
      <c r="P541" s="20"/>
      <c r="Q541" s="20"/>
      <c r="R541" s="20"/>
      <c r="S541" s="20"/>
      <c r="T541" s="20"/>
      <c r="U541" s="20"/>
      <c r="V541" s="20"/>
      <c r="W541" s="20"/>
      <c r="X541" s="20"/>
      <c r="Y541" s="20"/>
      <c r="Z541" s="20"/>
      <c r="AA541" s="20"/>
    </row>
    <row r="542" spans="1:27" ht="12.75">
      <c r="A542" s="20"/>
      <c r="B542" s="20"/>
      <c r="C542" s="18"/>
      <c r="D542" s="20"/>
      <c r="E542" s="20"/>
      <c r="F542" s="20"/>
      <c r="G542" s="20"/>
      <c r="H542" s="18"/>
      <c r="I542" s="20"/>
      <c r="J542" s="20"/>
      <c r="K542" s="20"/>
      <c r="L542" s="20"/>
      <c r="M542" s="20"/>
      <c r="N542" s="20"/>
      <c r="O542" s="20"/>
      <c r="P542" s="20"/>
      <c r="Q542" s="20"/>
      <c r="R542" s="20"/>
      <c r="S542" s="20"/>
      <c r="T542" s="20"/>
      <c r="U542" s="20"/>
      <c r="V542" s="20"/>
      <c r="W542" s="20"/>
      <c r="X542" s="20"/>
      <c r="Y542" s="20"/>
      <c r="Z542" s="20"/>
      <c r="AA542" s="20"/>
    </row>
    <row r="543" spans="1:27" ht="12.75">
      <c r="A543" s="20"/>
      <c r="B543" s="20"/>
      <c r="C543" s="18"/>
      <c r="D543" s="20"/>
      <c r="E543" s="20"/>
      <c r="F543" s="20"/>
      <c r="G543" s="20"/>
      <c r="H543" s="18"/>
      <c r="I543" s="20"/>
      <c r="J543" s="20"/>
      <c r="K543" s="20"/>
      <c r="L543" s="20"/>
      <c r="M543" s="20"/>
      <c r="N543" s="20"/>
      <c r="O543" s="20"/>
      <c r="P543" s="20"/>
      <c r="Q543" s="20"/>
      <c r="R543" s="20"/>
      <c r="S543" s="20"/>
      <c r="T543" s="20"/>
      <c r="U543" s="20"/>
      <c r="V543" s="20"/>
      <c r="W543" s="20"/>
      <c r="X543" s="20"/>
      <c r="Y543" s="20"/>
      <c r="Z543" s="20"/>
      <c r="AA543" s="20"/>
    </row>
    <row r="544" spans="1:27" ht="12.75">
      <c r="A544" s="20"/>
      <c r="B544" s="20"/>
      <c r="C544" s="18"/>
      <c r="D544" s="20"/>
      <c r="E544" s="20"/>
      <c r="F544" s="20"/>
      <c r="G544" s="20"/>
      <c r="H544" s="18"/>
      <c r="I544" s="20"/>
      <c r="J544" s="20"/>
      <c r="K544" s="20"/>
      <c r="L544" s="20"/>
      <c r="M544" s="20"/>
      <c r="N544" s="20"/>
      <c r="O544" s="20"/>
      <c r="P544" s="20"/>
      <c r="Q544" s="20"/>
      <c r="R544" s="20"/>
      <c r="S544" s="20"/>
      <c r="T544" s="20"/>
      <c r="U544" s="20"/>
      <c r="V544" s="20"/>
      <c r="W544" s="20"/>
      <c r="X544" s="20"/>
      <c r="Y544" s="20"/>
      <c r="Z544" s="20"/>
      <c r="AA544" s="20"/>
    </row>
    <row r="545" spans="1:27" ht="12.75">
      <c r="A545" s="20"/>
      <c r="B545" s="20"/>
      <c r="C545" s="18"/>
      <c r="D545" s="20"/>
      <c r="E545" s="20"/>
      <c r="F545" s="20"/>
      <c r="G545" s="20"/>
      <c r="H545" s="18"/>
      <c r="I545" s="20"/>
      <c r="J545" s="20"/>
      <c r="K545" s="20"/>
      <c r="L545" s="20"/>
      <c r="M545" s="20"/>
      <c r="N545" s="20"/>
      <c r="O545" s="20"/>
      <c r="P545" s="20"/>
      <c r="Q545" s="20"/>
      <c r="R545" s="20"/>
      <c r="S545" s="20"/>
      <c r="T545" s="20"/>
      <c r="U545" s="20"/>
      <c r="V545" s="20"/>
      <c r="W545" s="20"/>
      <c r="X545" s="20"/>
      <c r="Y545" s="20"/>
      <c r="Z545" s="20"/>
      <c r="AA545" s="20"/>
    </row>
    <row r="546" spans="1:27" ht="12.75">
      <c r="A546" s="20"/>
      <c r="B546" s="20"/>
      <c r="C546" s="18"/>
      <c r="D546" s="20"/>
      <c r="E546" s="20"/>
      <c r="F546" s="20"/>
      <c r="G546" s="20"/>
      <c r="H546" s="18"/>
      <c r="I546" s="20"/>
      <c r="J546" s="20"/>
      <c r="K546" s="20"/>
      <c r="L546" s="20"/>
      <c r="M546" s="20"/>
      <c r="N546" s="20"/>
      <c r="O546" s="20"/>
      <c r="P546" s="20"/>
      <c r="Q546" s="20"/>
      <c r="R546" s="20"/>
      <c r="S546" s="20"/>
      <c r="T546" s="20"/>
      <c r="U546" s="20"/>
      <c r="V546" s="20"/>
      <c r="W546" s="20"/>
      <c r="X546" s="20"/>
      <c r="Y546" s="20"/>
      <c r="Z546" s="20"/>
      <c r="AA546" s="20"/>
    </row>
    <row r="547" spans="1:27" ht="12.75">
      <c r="A547" s="20"/>
      <c r="B547" s="20"/>
      <c r="C547" s="18"/>
      <c r="D547" s="20"/>
      <c r="E547" s="20"/>
      <c r="F547" s="20"/>
      <c r="G547" s="20"/>
      <c r="H547" s="18"/>
      <c r="I547" s="20"/>
      <c r="J547" s="20"/>
      <c r="K547" s="20"/>
      <c r="L547" s="20"/>
      <c r="M547" s="20"/>
      <c r="N547" s="20"/>
      <c r="O547" s="20"/>
      <c r="P547" s="20"/>
      <c r="Q547" s="20"/>
      <c r="R547" s="20"/>
      <c r="S547" s="20"/>
      <c r="T547" s="20"/>
      <c r="U547" s="20"/>
      <c r="V547" s="20"/>
      <c r="W547" s="20"/>
      <c r="X547" s="20"/>
      <c r="Y547" s="20"/>
      <c r="Z547" s="20"/>
      <c r="AA547" s="20"/>
    </row>
    <row r="548" spans="1:27" ht="12.75">
      <c r="A548" s="20"/>
      <c r="B548" s="20"/>
      <c r="C548" s="18"/>
      <c r="D548" s="20"/>
      <c r="E548" s="20"/>
      <c r="F548" s="20"/>
      <c r="G548" s="20"/>
      <c r="H548" s="18"/>
      <c r="I548" s="20"/>
      <c r="J548" s="20"/>
      <c r="K548" s="20"/>
      <c r="L548" s="20"/>
      <c r="M548" s="20"/>
      <c r="N548" s="20"/>
      <c r="O548" s="20"/>
      <c r="P548" s="20"/>
      <c r="Q548" s="20"/>
      <c r="R548" s="20"/>
      <c r="S548" s="20"/>
      <c r="T548" s="20"/>
      <c r="U548" s="20"/>
      <c r="V548" s="20"/>
      <c r="W548" s="20"/>
      <c r="X548" s="20"/>
      <c r="Y548" s="20"/>
      <c r="Z548" s="20"/>
      <c r="AA548" s="20"/>
    </row>
    <row r="549" spans="1:27" ht="12.75">
      <c r="A549" s="20"/>
      <c r="B549" s="20"/>
      <c r="C549" s="18"/>
      <c r="D549" s="20"/>
      <c r="E549" s="20"/>
      <c r="F549" s="20"/>
      <c r="G549" s="20"/>
      <c r="H549" s="18"/>
      <c r="I549" s="20"/>
      <c r="J549" s="20"/>
      <c r="K549" s="20"/>
      <c r="L549" s="20"/>
      <c r="M549" s="20"/>
      <c r="N549" s="20"/>
      <c r="O549" s="20"/>
      <c r="P549" s="20"/>
      <c r="Q549" s="20"/>
      <c r="R549" s="20"/>
      <c r="S549" s="20"/>
      <c r="T549" s="20"/>
      <c r="U549" s="20"/>
      <c r="V549" s="20"/>
      <c r="W549" s="20"/>
      <c r="X549" s="20"/>
      <c r="Y549" s="20"/>
      <c r="Z549" s="20"/>
      <c r="AA549" s="20"/>
    </row>
    <row r="550" spans="1:27" ht="12.75">
      <c r="A550" s="20"/>
      <c r="B550" s="20"/>
      <c r="C550" s="18"/>
      <c r="D550" s="20"/>
      <c r="E550" s="20"/>
      <c r="F550" s="20"/>
      <c r="G550" s="20"/>
      <c r="H550" s="18"/>
      <c r="I550" s="20"/>
      <c r="J550" s="20"/>
      <c r="K550" s="20"/>
      <c r="L550" s="20"/>
      <c r="M550" s="20"/>
      <c r="N550" s="20"/>
      <c r="O550" s="20"/>
      <c r="P550" s="20"/>
      <c r="Q550" s="20"/>
      <c r="R550" s="20"/>
      <c r="S550" s="20"/>
      <c r="T550" s="20"/>
      <c r="U550" s="20"/>
      <c r="V550" s="20"/>
      <c r="W550" s="20"/>
      <c r="X550" s="20"/>
      <c r="Y550" s="20"/>
      <c r="Z550" s="20"/>
      <c r="AA550" s="20"/>
    </row>
    <row r="551" spans="1:27" ht="12.75">
      <c r="A551" s="20"/>
      <c r="B551" s="20"/>
      <c r="C551" s="18"/>
      <c r="D551" s="20"/>
      <c r="E551" s="20"/>
      <c r="F551" s="20"/>
      <c r="G551" s="20"/>
      <c r="H551" s="18"/>
      <c r="I551" s="20"/>
      <c r="J551" s="20"/>
      <c r="K551" s="20"/>
      <c r="L551" s="20"/>
      <c r="M551" s="20"/>
      <c r="N551" s="20"/>
      <c r="O551" s="20"/>
      <c r="P551" s="20"/>
      <c r="Q551" s="20"/>
      <c r="R551" s="20"/>
      <c r="S551" s="20"/>
      <c r="T551" s="20"/>
      <c r="U551" s="20"/>
      <c r="V551" s="20"/>
      <c r="W551" s="20"/>
      <c r="X551" s="20"/>
      <c r="Y551" s="20"/>
      <c r="Z551" s="20"/>
      <c r="AA551" s="20"/>
    </row>
    <row r="552" spans="1:27" ht="12.75">
      <c r="A552" s="20"/>
      <c r="B552" s="20"/>
      <c r="C552" s="18"/>
      <c r="D552" s="20"/>
      <c r="E552" s="20"/>
      <c r="F552" s="20"/>
      <c r="G552" s="20"/>
      <c r="H552" s="18"/>
      <c r="I552" s="20"/>
      <c r="J552" s="20"/>
      <c r="K552" s="20"/>
      <c r="L552" s="20"/>
      <c r="M552" s="20"/>
      <c r="N552" s="20"/>
      <c r="O552" s="20"/>
      <c r="P552" s="20"/>
      <c r="Q552" s="20"/>
      <c r="R552" s="20"/>
      <c r="S552" s="20"/>
      <c r="T552" s="20"/>
      <c r="U552" s="20"/>
      <c r="V552" s="20"/>
      <c r="W552" s="20"/>
      <c r="X552" s="20"/>
      <c r="Y552" s="20"/>
      <c r="Z552" s="20"/>
      <c r="AA552" s="20"/>
    </row>
    <row r="553" spans="1:27" ht="12.75">
      <c r="A553" s="20"/>
      <c r="B553" s="20"/>
      <c r="C553" s="18"/>
      <c r="D553" s="20"/>
      <c r="E553" s="20"/>
      <c r="F553" s="20"/>
      <c r="G553" s="20"/>
      <c r="H553" s="18"/>
      <c r="I553" s="20"/>
      <c r="J553" s="20"/>
      <c r="K553" s="20"/>
      <c r="L553" s="20"/>
      <c r="M553" s="20"/>
      <c r="N553" s="20"/>
      <c r="O553" s="20"/>
      <c r="P553" s="20"/>
      <c r="Q553" s="20"/>
      <c r="R553" s="20"/>
      <c r="S553" s="20"/>
      <c r="T553" s="20"/>
      <c r="U553" s="20"/>
      <c r="V553" s="20"/>
      <c r="W553" s="20"/>
      <c r="X553" s="20"/>
      <c r="Y553" s="20"/>
      <c r="Z553" s="20"/>
      <c r="AA553" s="20"/>
    </row>
    <row r="554" spans="1:27" ht="12.75">
      <c r="A554" s="20"/>
      <c r="B554" s="20"/>
      <c r="C554" s="18"/>
      <c r="D554" s="20"/>
      <c r="E554" s="20"/>
      <c r="F554" s="20"/>
      <c r="G554" s="20"/>
      <c r="H554" s="18"/>
      <c r="I554" s="20"/>
      <c r="J554" s="20"/>
      <c r="K554" s="20"/>
      <c r="L554" s="20"/>
      <c r="M554" s="20"/>
      <c r="N554" s="20"/>
      <c r="O554" s="20"/>
      <c r="P554" s="20"/>
      <c r="Q554" s="20"/>
      <c r="R554" s="20"/>
      <c r="S554" s="20"/>
      <c r="T554" s="20"/>
      <c r="U554" s="20"/>
      <c r="V554" s="20"/>
      <c r="W554" s="20"/>
      <c r="X554" s="20"/>
      <c r="Y554" s="20"/>
      <c r="Z554" s="20"/>
      <c r="AA554" s="20"/>
    </row>
    <row r="555" spans="1:27" ht="12.75">
      <c r="A555" s="20"/>
      <c r="B555" s="20"/>
      <c r="C555" s="18"/>
      <c r="D555" s="20"/>
      <c r="E555" s="20"/>
      <c r="F555" s="20"/>
      <c r="G555" s="20"/>
      <c r="H555" s="18"/>
      <c r="I555" s="20"/>
      <c r="J555" s="20"/>
      <c r="K555" s="20"/>
      <c r="L555" s="20"/>
      <c r="M555" s="20"/>
      <c r="N555" s="20"/>
      <c r="O555" s="20"/>
      <c r="P555" s="20"/>
      <c r="Q555" s="20"/>
      <c r="R555" s="20"/>
      <c r="S555" s="20"/>
      <c r="T555" s="20"/>
      <c r="U555" s="20"/>
      <c r="V555" s="20"/>
      <c r="W555" s="20"/>
      <c r="X555" s="20"/>
      <c r="Y555" s="20"/>
      <c r="Z555" s="20"/>
      <c r="AA555" s="20"/>
    </row>
    <row r="556" spans="1:27" ht="12.75">
      <c r="A556" s="20"/>
      <c r="B556" s="20"/>
      <c r="C556" s="18"/>
      <c r="D556" s="20"/>
      <c r="E556" s="20"/>
      <c r="F556" s="20"/>
      <c r="G556" s="20"/>
      <c r="H556" s="18"/>
      <c r="I556" s="20"/>
      <c r="J556" s="20"/>
      <c r="K556" s="20"/>
      <c r="L556" s="20"/>
      <c r="M556" s="20"/>
      <c r="N556" s="20"/>
      <c r="O556" s="20"/>
      <c r="P556" s="20"/>
      <c r="Q556" s="20"/>
      <c r="R556" s="20"/>
      <c r="S556" s="20"/>
      <c r="T556" s="20"/>
      <c r="U556" s="20"/>
      <c r="V556" s="20"/>
      <c r="W556" s="20"/>
      <c r="X556" s="20"/>
      <c r="Y556" s="20"/>
      <c r="Z556" s="20"/>
      <c r="AA556" s="20"/>
    </row>
    <row r="557" spans="1:27" ht="12.75">
      <c r="A557" s="20"/>
      <c r="B557" s="20"/>
      <c r="C557" s="18"/>
      <c r="D557" s="20"/>
      <c r="E557" s="20"/>
      <c r="F557" s="20"/>
      <c r="G557" s="20"/>
      <c r="H557" s="18"/>
      <c r="I557" s="20"/>
      <c r="J557" s="20"/>
      <c r="K557" s="20"/>
      <c r="L557" s="20"/>
      <c r="M557" s="20"/>
      <c r="N557" s="20"/>
      <c r="O557" s="20"/>
      <c r="P557" s="20"/>
      <c r="Q557" s="20"/>
      <c r="R557" s="20"/>
      <c r="S557" s="20"/>
      <c r="T557" s="20"/>
      <c r="U557" s="20"/>
      <c r="V557" s="20"/>
      <c r="W557" s="20"/>
      <c r="X557" s="20"/>
      <c r="Y557" s="20"/>
      <c r="Z557" s="20"/>
      <c r="AA557" s="20"/>
    </row>
    <row r="558" spans="1:27" ht="12.75">
      <c r="A558" s="20"/>
      <c r="B558" s="20"/>
      <c r="C558" s="18"/>
      <c r="D558" s="20"/>
      <c r="E558" s="20"/>
      <c r="F558" s="20"/>
      <c r="G558" s="20"/>
      <c r="H558" s="18"/>
      <c r="I558" s="20"/>
      <c r="J558" s="20"/>
      <c r="K558" s="20"/>
      <c r="L558" s="20"/>
      <c r="M558" s="20"/>
      <c r="N558" s="20"/>
      <c r="O558" s="20"/>
      <c r="P558" s="20"/>
      <c r="Q558" s="20"/>
      <c r="R558" s="20"/>
      <c r="S558" s="20"/>
      <c r="T558" s="20"/>
      <c r="U558" s="20"/>
      <c r="V558" s="20"/>
      <c r="W558" s="20"/>
      <c r="X558" s="20"/>
      <c r="Y558" s="20"/>
      <c r="Z558" s="20"/>
      <c r="AA558" s="20"/>
    </row>
    <row r="559" spans="1:27" ht="12.75">
      <c r="A559" s="20"/>
      <c r="B559" s="20"/>
      <c r="C559" s="18"/>
      <c r="D559" s="20"/>
      <c r="E559" s="20"/>
      <c r="F559" s="20"/>
      <c r="G559" s="20"/>
      <c r="H559" s="18"/>
      <c r="I559" s="20"/>
      <c r="J559" s="20"/>
      <c r="K559" s="20"/>
      <c r="L559" s="20"/>
      <c r="M559" s="20"/>
      <c r="N559" s="20"/>
      <c r="O559" s="20"/>
      <c r="P559" s="20"/>
      <c r="Q559" s="20"/>
      <c r="R559" s="20"/>
      <c r="S559" s="20"/>
      <c r="T559" s="20"/>
      <c r="U559" s="20"/>
      <c r="V559" s="20"/>
      <c r="W559" s="20"/>
      <c r="X559" s="20"/>
      <c r="Y559" s="20"/>
      <c r="Z559" s="20"/>
      <c r="AA559" s="20"/>
    </row>
    <row r="560" spans="1:27" ht="12.75">
      <c r="A560" s="20"/>
      <c r="B560" s="20"/>
      <c r="C560" s="18"/>
      <c r="D560" s="20"/>
      <c r="E560" s="20"/>
      <c r="F560" s="20"/>
      <c r="G560" s="20"/>
      <c r="H560" s="18"/>
      <c r="I560" s="20"/>
      <c r="J560" s="20"/>
      <c r="K560" s="20"/>
      <c r="L560" s="20"/>
      <c r="M560" s="20"/>
      <c r="N560" s="20"/>
      <c r="O560" s="20"/>
      <c r="P560" s="20"/>
      <c r="Q560" s="20"/>
      <c r="R560" s="20"/>
      <c r="S560" s="20"/>
      <c r="T560" s="20"/>
      <c r="U560" s="20"/>
      <c r="V560" s="20"/>
      <c r="W560" s="20"/>
      <c r="X560" s="20"/>
      <c r="Y560" s="20"/>
      <c r="Z560" s="20"/>
      <c r="AA560" s="20"/>
    </row>
    <row r="561" spans="1:27" ht="12.75">
      <c r="A561" s="20"/>
      <c r="B561" s="20"/>
      <c r="C561" s="18"/>
      <c r="D561" s="20"/>
      <c r="E561" s="20"/>
      <c r="F561" s="20"/>
      <c r="G561" s="20"/>
      <c r="H561" s="18"/>
      <c r="I561" s="20"/>
      <c r="J561" s="20"/>
      <c r="K561" s="20"/>
      <c r="L561" s="20"/>
      <c r="M561" s="20"/>
      <c r="N561" s="20"/>
      <c r="O561" s="20"/>
      <c r="P561" s="20"/>
      <c r="Q561" s="20"/>
      <c r="R561" s="20"/>
      <c r="S561" s="20"/>
      <c r="T561" s="20"/>
      <c r="U561" s="20"/>
      <c r="V561" s="20"/>
      <c r="W561" s="20"/>
      <c r="X561" s="20"/>
      <c r="Y561" s="20"/>
      <c r="Z561" s="20"/>
      <c r="AA561" s="20"/>
    </row>
    <row r="562" spans="1:27" ht="12.75">
      <c r="A562" s="20"/>
      <c r="B562" s="20"/>
      <c r="C562" s="18"/>
      <c r="D562" s="20"/>
      <c r="E562" s="20"/>
      <c r="F562" s="20"/>
      <c r="G562" s="20"/>
      <c r="H562" s="18"/>
      <c r="I562" s="20"/>
      <c r="J562" s="20"/>
      <c r="K562" s="20"/>
      <c r="L562" s="20"/>
      <c r="M562" s="20"/>
      <c r="N562" s="20"/>
      <c r="O562" s="20"/>
      <c r="P562" s="20"/>
      <c r="Q562" s="20"/>
      <c r="R562" s="20"/>
      <c r="S562" s="20"/>
      <c r="T562" s="20"/>
      <c r="U562" s="20"/>
      <c r="V562" s="20"/>
      <c r="W562" s="20"/>
      <c r="X562" s="20"/>
      <c r="Y562" s="20"/>
      <c r="Z562" s="20"/>
      <c r="AA562" s="20"/>
    </row>
    <row r="563" spans="1:27" ht="12.75">
      <c r="A563" s="20"/>
      <c r="B563" s="20"/>
      <c r="C563" s="18"/>
      <c r="D563" s="20"/>
      <c r="E563" s="20"/>
      <c r="F563" s="20"/>
      <c r="G563" s="20"/>
      <c r="H563" s="18"/>
      <c r="I563" s="20"/>
      <c r="J563" s="20"/>
      <c r="K563" s="20"/>
      <c r="L563" s="20"/>
      <c r="M563" s="20"/>
      <c r="N563" s="20"/>
      <c r="O563" s="20"/>
      <c r="P563" s="20"/>
      <c r="Q563" s="20"/>
      <c r="R563" s="20"/>
      <c r="S563" s="20"/>
      <c r="T563" s="20"/>
      <c r="U563" s="20"/>
      <c r="V563" s="20"/>
      <c r="W563" s="20"/>
      <c r="X563" s="20"/>
      <c r="Y563" s="20"/>
      <c r="Z563" s="20"/>
      <c r="AA563" s="20"/>
    </row>
    <row r="564" spans="1:27" ht="12.75">
      <c r="A564" s="20"/>
      <c r="B564" s="20"/>
      <c r="C564" s="18"/>
      <c r="D564" s="20"/>
      <c r="E564" s="20"/>
      <c r="F564" s="20"/>
      <c r="G564" s="20"/>
      <c r="H564" s="18"/>
      <c r="I564" s="20"/>
      <c r="J564" s="20"/>
      <c r="K564" s="20"/>
      <c r="L564" s="20"/>
      <c r="M564" s="20"/>
      <c r="N564" s="20"/>
      <c r="O564" s="20"/>
      <c r="P564" s="20"/>
      <c r="Q564" s="20"/>
      <c r="R564" s="20"/>
      <c r="S564" s="20"/>
      <c r="T564" s="20"/>
      <c r="U564" s="20"/>
      <c r="V564" s="20"/>
      <c r="W564" s="20"/>
      <c r="X564" s="20"/>
      <c r="Y564" s="20"/>
      <c r="Z564" s="20"/>
      <c r="AA564" s="20"/>
    </row>
    <row r="565" spans="1:27" ht="12.75">
      <c r="A565" s="20"/>
      <c r="B565" s="20"/>
      <c r="C565" s="18"/>
      <c r="D565" s="20"/>
      <c r="E565" s="20"/>
      <c r="F565" s="20"/>
      <c r="G565" s="20"/>
      <c r="H565" s="18"/>
      <c r="I565" s="20"/>
      <c r="J565" s="20"/>
      <c r="K565" s="20"/>
      <c r="L565" s="20"/>
      <c r="M565" s="20"/>
      <c r="N565" s="20"/>
      <c r="O565" s="20"/>
      <c r="P565" s="20"/>
      <c r="Q565" s="20"/>
      <c r="R565" s="20"/>
      <c r="S565" s="20"/>
      <c r="T565" s="20"/>
      <c r="U565" s="20"/>
      <c r="V565" s="20"/>
      <c r="W565" s="20"/>
      <c r="X565" s="20"/>
      <c r="Y565" s="20"/>
      <c r="Z565" s="20"/>
      <c r="AA565" s="20"/>
    </row>
    <row r="566" spans="1:27" ht="12.75">
      <c r="A566" s="20"/>
      <c r="B566" s="20"/>
      <c r="C566" s="18"/>
      <c r="D566" s="20"/>
      <c r="E566" s="20"/>
      <c r="F566" s="20"/>
      <c r="G566" s="20"/>
      <c r="H566" s="18"/>
      <c r="I566" s="20"/>
      <c r="J566" s="20"/>
      <c r="K566" s="20"/>
      <c r="L566" s="20"/>
      <c r="M566" s="20"/>
      <c r="N566" s="20"/>
      <c r="O566" s="20"/>
      <c r="P566" s="20"/>
      <c r="Q566" s="20"/>
      <c r="R566" s="20"/>
      <c r="S566" s="20"/>
      <c r="T566" s="20"/>
      <c r="U566" s="20"/>
      <c r="V566" s="20"/>
      <c r="W566" s="20"/>
      <c r="X566" s="20"/>
      <c r="Y566" s="20"/>
      <c r="Z566" s="20"/>
      <c r="AA566" s="20"/>
    </row>
    <row r="567" spans="1:27" ht="12.75">
      <c r="A567" s="20"/>
      <c r="B567" s="20"/>
      <c r="C567" s="18"/>
      <c r="D567" s="20"/>
      <c r="E567" s="20"/>
      <c r="F567" s="20"/>
      <c r="G567" s="20"/>
      <c r="H567" s="18"/>
      <c r="I567" s="20"/>
      <c r="J567" s="20"/>
      <c r="K567" s="20"/>
      <c r="L567" s="20"/>
      <c r="M567" s="20"/>
      <c r="N567" s="20"/>
      <c r="O567" s="20"/>
      <c r="P567" s="20"/>
      <c r="Q567" s="20"/>
      <c r="R567" s="20"/>
      <c r="S567" s="20"/>
      <c r="T567" s="20"/>
      <c r="U567" s="20"/>
      <c r="V567" s="20"/>
      <c r="W567" s="20"/>
      <c r="X567" s="20"/>
      <c r="Y567" s="20"/>
      <c r="Z567" s="20"/>
      <c r="AA567" s="20"/>
    </row>
    <row r="568" spans="1:27" ht="12.75">
      <c r="A568" s="20"/>
      <c r="B568" s="20"/>
      <c r="C568" s="18"/>
      <c r="D568" s="20"/>
      <c r="E568" s="20"/>
      <c r="F568" s="20"/>
      <c r="G568" s="20"/>
      <c r="H568" s="18"/>
      <c r="I568" s="20"/>
      <c r="J568" s="20"/>
      <c r="K568" s="20"/>
      <c r="L568" s="20"/>
      <c r="M568" s="20"/>
      <c r="N568" s="20"/>
      <c r="O568" s="20"/>
      <c r="P568" s="20"/>
      <c r="Q568" s="20"/>
      <c r="R568" s="20"/>
      <c r="S568" s="20"/>
      <c r="T568" s="20"/>
      <c r="U568" s="20"/>
      <c r="V568" s="20"/>
      <c r="W568" s="20"/>
      <c r="X568" s="20"/>
      <c r="Y568" s="20"/>
      <c r="Z568" s="20"/>
      <c r="AA568" s="20"/>
    </row>
    <row r="569" spans="1:27" ht="12.75">
      <c r="A569" s="20"/>
      <c r="B569" s="20"/>
      <c r="C569" s="18"/>
      <c r="D569" s="20"/>
      <c r="E569" s="20"/>
      <c r="F569" s="20"/>
      <c r="G569" s="20"/>
      <c r="H569" s="18"/>
      <c r="I569" s="20"/>
      <c r="J569" s="20"/>
      <c r="K569" s="20"/>
      <c r="L569" s="20"/>
      <c r="M569" s="20"/>
      <c r="N569" s="20"/>
      <c r="O569" s="20"/>
      <c r="P569" s="20"/>
      <c r="Q569" s="20"/>
      <c r="R569" s="20"/>
      <c r="S569" s="20"/>
      <c r="T569" s="20"/>
      <c r="U569" s="20"/>
      <c r="V569" s="20"/>
      <c r="W569" s="20"/>
      <c r="X569" s="20"/>
      <c r="Y569" s="20"/>
      <c r="Z569" s="20"/>
      <c r="AA569" s="20"/>
    </row>
    <row r="570" spans="1:27" ht="12.75">
      <c r="A570" s="20"/>
      <c r="B570" s="20"/>
      <c r="C570" s="18"/>
      <c r="D570" s="20"/>
      <c r="E570" s="20"/>
      <c r="F570" s="20"/>
      <c r="G570" s="20"/>
      <c r="H570" s="18"/>
      <c r="I570" s="20"/>
      <c r="J570" s="20"/>
      <c r="K570" s="20"/>
      <c r="L570" s="20"/>
      <c r="M570" s="20"/>
      <c r="N570" s="20"/>
      <c r="O570" s="20"/>
      <c r="P570" s="20"/>
      <c r="Q570" s="20"/>
      <c r="R570" s="20"/>
      <c r="S570" s="20"/>
      <c r="T570" s="20"/>
      <c r="U570" s="20"/>
      <c r="V570" s="20"/>
      <c r="W570" s="20"/>
      <c r="X570" s="20"/>
      <c r="Y570" s="20"/>
      <c r="Z570" s="20"/>
      <c r="AA570" s="20"/>
    </row>
    <row r="571" spans="1:27" ht="12.75">
      <c r="A571" s="20"/>
      <c r="B571" s="20"/>
      <c r="C571" s="18"/>
      <c r="D571" s="20"/>
      <c r="E571" s="20"/>
      <c r="F571" s="20"/>
      <c r="G571" s="20"/>
      <c r="H571" s="18"/>
      <c r="I571" s="20"/>
      <c r="J571" s="20"/>
      <c r="K571" s="20"/>
      <c r="L571" s="20"/>
      <c r="M571" s="20"/>
      <c r="N571" s="20"/>
      <c r="O571" s="20"/>
      <c r="P571" s="20"/>
      <c r="Q571" s="20"/>
      <c r="R571" s="20"/>
      <c r="S571" s="20"/>
      <c r="T571" s="20"/>
      <c r="U571" s="20"/>
      <c r="V571" s="20"/>
      <c r="W571" s="20"/>
      <c r="X571" s="20"/>
      <c r="Y571" s="20"/>
      <c r="Z571" s="20"/>
      <c r="AA571" s="20"/>
    </row>
    <row r="572" spans="1:27" ht="12.75">
      <c r="A572" s="20"/>
      <c r="B572" s="20"/>
      <c r="C572" s="18"/>
      <c r="D572" s="20"/>
      <c r="E572" s="20"/>
      <c r="F572" s="20"/>
      <c r="G572" s="20"/>
      <c r="H572" s="18"/>
      <c r="I572" s="20"/>
      <c r="J572" s="20"/>
      <c r="K572" s="20"/>
      <c r="L572" s="20"/>
      <c r="M572" s="20"/>
      <c r="N572" s="20"/>
      <c r="O572" s="20"/>
      <c r="P572" s="20"/>
      <c r="Q572" s="20"/>
      <c r="R572" s="20"/>
      <c r="S572" s="20"/>
      <c r="T572" s="20"/>
      <c r="U572" s="20"/>
      <c r="V572" s="20"/>
      <c r="W572" s="20"/>
      <c r="X572" s="20"/>
      <c r="Y572" s="20"/>
      <c r="Z572" s="20"/>
      <c r="AA572" s="20"/>
    </row>
    <row r="573" spans="1:27" ht="12.75">
      <c r="A573" s="20"/>
      <c r="B573" s="20"/>
      <c r="C573" s="18"/>
      <c r="D573" s="20"/>
      <c r="E573" s="20"/>
      <c r="F573" s="20"/>
      <c r="G573" s="20"/>
      <c r="H573" s="18"/>
      <c r="I573" s="20"/>
      <c r="J573" s="20"/>
      <c r="K573" s="20"/>
      <c r="L573" s="20"/>
      <c r="M573" s="20"/>
      <c r="N573" s="20"/>
      <c r="O573" s="20"/>
      <c r="P573" s="20"/>
      <c r="Q573" s="20"/>
      <c r="R573" s="20"/>
      <c r="S573" s="20"/>
      <c r="T573" s="20"/>
      <c r="U573" s="20"/>
      <c r="V573" s="20"/>
      <c r="W573" s="20"/>
      <c r="X573" s="20"/>
      <c r="Y573" s="20"/>
      <c r="Z573" s="20"/>
      <c r="AA573" s="20"/>
    </row>
    <row r="574" spans="1:27" ht="12.75">
      <c r="A574" s="20"/>
      <c r="B574" s="20"/>
      <c r="C574" s="18"/>
      <c r="D574" s="20"/>
      <c r="E574" s="20"/>
      <c r="F574" s="20"/>
      <c r="G574" s="20"/>
      <c r="H574" s="18"/>
      <c r="I574" s="20"/>
      <c r="J574" s="20"/>
      <c r="K574" s="20"/>
      <c r="L574" s="20"/>
      <c r="M574" s="20"/>
      <c r="N574" s="20"/>
      <c r="O574" s="20"/>
      <c r="P574" s="20"/>
      <c r="Q574" s="20"/>
      <c r="R574" s="20"/>
      <c r="S574" s="20"/>
      <c r="T574" s="20"/>
      <c r="U574" s="20"/>
      <c r="V574" s="20"/>
      <c r="W574" s="20"/>
      <c r="X574" s="20"/>
      <c r="Y574" s="20"/>
      <c r="Z574" s="20"/>
      <c r="AA574" s="20"/>
    </row>
    <row r="575" spans="1:27" ht="12.75">
      <c r="A575" s="20"/>
      <c r="B575" s="20"/>
      <c r="C575" s="18"/>
      <c r="D575" s="20"/>
      <c r="E575" s="20"/>
      <c r="F575" s="20"/>
      <c r="G575" s="20"/>
      <c r="H575" s="18"/>
      <c r="I575" s="20"/>
      <c r="J575" s="20"/>
      <c r="K575" s="20"/>
      <c r="L575" s="20"/>
      <c r="M575" s="20"/>
      <c r="N575" s="20"/>
      <c r="O575" s="20"/>
      <c r="P575" s="20"/>
      <c r="Q575" s="20"/>
      <c r="R575" s="20"/>
      <c r="S575" s="20"/>
      <c r="T575" s="20"/>
      <c r="U575" s="20"/>
      <c r="V575" s="20"/>
      <c r="W575" s="20"/>
      <c r="X575" s="20"/>
      <c r="Y575" s="20"/>
      <c r="Z575" s="20"/>
      <c r="AA575" s="20"/>
    </row>
    <row r="576" spans="1:27" ht="12.75">
      <c r="A576" s="20"/>
      <c r="B576" s="20"/>
      <c r="C576" s="18"/>
      <c r="D576" s="20"/>
      <c r="E576" s="20"/>
      <c r="F576" s="20"/>
      <c r="G576" s="20"/>
      <c r="H576" s="18"/>
      <c r="I576" s="20"/>
      <c r="J576" s="20"/>
      <c r="K576" s="20"/>
      <c r="L576" s="20"/>
      <c r="M576" s="20"/>
      <c r="N576" s="20"/>
      <c r="O576" s="20"/>
      <c r="P576" s="20"/>
      <c r="Q576" s="20"/>
      <c r="R576" s="20"/>
      <c r="S576" s="20"/>
      <c r="T576" s="20"/>
      <c r="U576" s="20"/>
      <c r="V576" s="20"/>
      <c r="W576" s="20"/>
      <c r="X576" s="20"/>
      <c r="Y576" s="20"/>
      <c r="Z576" s="20"/>
      <c r="AA576" s="20"/>
    </row>
    <row r="577" spans="1:27" ht="12.75">
      <c r="A577" s="20"/>
      <c r="B577" s="20"/>
      <c r="C577" s="18"/>
      <c r="D577" s="20"/>
      <c r="E577" s="20"/>
      <c r="F577" s="20"/>
      <c r="G577" s="20"/>
      <c r="H577" s="18"/>
      <c r="I577" s="20"/>
      <c r="J577" s="20"/>
      <c r="K577" s="20"/>
      <c r="L577" s="20"/>
      <c r="M577" s="20"/>
      <c r="N577" s="20"/>
      <c r="O577" s="20"/>
      <c r="P577" s="20"/>
      <c r="Q577" s="20"/>
      <c r="R577" s="20"/>
      <c r="S577" s="20"/>
      <c r="T577" s="20"/>
      <c r="U577" s="20"/>
      <c r="V577" s="20"/>
      <c r="W577" s="20"/>
      <c r="X577" s="20"/>
      <c r="Y577" s="20"/>
      <c r="Z577" s="20"/>
      <c r="AA577" s="20"/>
    </row>
    <row r="578" spans="1:27" ht="12.75">
      <c r="A578" s="20"/>
      <c r="B578" s="20"/>
      <c r="C578" s="18"/>
      <c r="D578" s="20"/>
      <c r="E578" s="20"/>
      <c r="F578" s="20"/>
      <c r="G578" s="20"/>
      <c r="H578" s="18"/>
      <c r="I578" s="20"/>
      <c r="J578" s="20"/>
      <c r="K578" s="20"/>
      <c r="L578" s="20"/>
      <c r="M578" s="20"/>
      <c r="N578" s="20"/>
      <c r="O578" s="20"/>
      <c r="P578" s="20"/>
      <c r="Q578" s="20"/>
      <c r="R578" s="20"/>
      <c r="S578" s="20"/>
      <c r="T578" s="20"/>
      <c r="U578" s="20"/>
      <c r="V578" s="20"/>
      <c r="W578" s="20"/>
      <c r="X578" s="20"/>
      <c r="Y578" s="20"/>
      <c r="Z578" s="20"/>
      <c r="AA578" s="20"/>
    </row>
    <row r="579" spans="1:27" ht="12.75">
      <c r="A579" s="20"/>
      <c r="B579" s="20"/>
      <c r="C579" s="18"/>
      <c r="D579" s="20"/>
      <c r="E579" s="20"/>
      <c r="F579" s="20"/>
      <c r="G579" s="20"/>
      <c r="H579" s="18"/>
      <c r="I579" s="20"/>
      <c r="J579" s="20"/>
      <c r="K579" s="20"/>
      <c r="L579" s="20"/>
      <c r="M579" s="20"/>
      <c r="N579" s="20"/>
      <c r="O579" s="20"/>
      <c r="P579" s="20"/>
      <c r="Q579" s="20"/>
      <c r="R579" s="20"/>
      <c r="S579" s="20"/>
      <c r="T579" s="20"/>
      <c r="U579" s="20"/>
      <c r="V579" s="20"/>
      <c r="W579" s="20"/>
      <c r="X579" s="20"/>
      <c r="Y579" s="20"/>
      <c r="Z579" s="20"/>
      <c r="AA579" s="20"/>
    </row>
    <row r="580" spans="1:27" ht="12.75">
      <c r="A580" s="20"/>
      <c r="B580" s="20"/>
      <c r="C580" s="18"/>
      <c r="D580" s="20"/>
      <c r="E580" s="20"/>
      <c r="F580" s="20"/>
      <c r="G580" s="20"/>
      <c r="H580" s="18"/>
      <c r="I580" s="20"/>
      <c r="J580" s="20"/>
      <c r="K580" s="20"/>
      <c r="L580" s="20"/>
      <c r="M580" s="20"/>
      <c r="N580" s="20"/>
      <c r="O580" s="20"/>
      <c r="P580" s="20"/>
      <c r="Q580" s="20"/>
      <c r="R580" s="20"/>
      <c r="S580" s="20"/>
      <c r="T580" s="20"/>
      <c r="U580" s="20"/>
      <c r="V580" s="20"/>
      <c r="W580" s="20"/>
      <c r="X580" s="20"/>
      <c r="Y580" s="20"/>
      <c r="Z580" s="20"/>
      <c r="AA580" s="20"/>
    </row>
    <row r="581" spans="1:27" ht="12.75">
      <c r="A581" s="20"/>
      <c r="B581" s="20"/>
      <c r="C581" s="18"/>
      <c r="D581" s="20"/>
      <c r="E581" s="20"/>
      <c r="F581" s="20"/>
      <c r="G581" s="20"/>
      <c r="H581" s="18"/>
      <c r="I581" s="20"/>
      <c r="J581" s="20"/>
      <c r="K581" s="20"/>
      <c r="L581" s="20"/>
      <c r="M581" s="20"/>
      <c r="N581" s="20"/>
      <c r="O581" s="20"/>
      <c r="P581" s="20"/>
      <c r="Q581" s="20"/>
      <c r="R581" s="20"/>
      <c r="S581" s="20"/>
      <c r="T581" s="20"/>
      <c r="U581" s="20"/>
      <c r="V581" s="20"/>
      <c r="W581" s="20"/>
      <c r="X581" s="20"/>
      <c r="Y581" s="20"/>
      <c r="Z581" s="20"/>
      <c r="AA581" s="20"/>
    </row>
    <row r="582" spans="1:27" ht="12.75">
      <c r="A582" s="20"/>
      <c r="B582" s="20"/>
      <c r="C582" s="18"/>
      <c r="D582" s="20"/>
      <c r="E582" s="20"/>
      <c r="F582" s="20"/>
      <c r="G582" s="20"/>
      <c r="H582" s="18"/>
      <c r="I582" s="20"/>
      <c r="J582" s="20"/>
      <c r="K582" s="20"/>
      <c r="L582" s="20"/>
      <c r="M582" s="20"/>
      <c r="N582" s="20"/>
      <c r="O582" s="20"/>
      <c r="P582" s="20"/>
      <c r="Q582" s="20"/>
      <c r="R582" s="20"/>
      <c r="S582" s="20"/>
      <c r="T582" s="20"/>
      <c r="U582" s="20"/>
      <c r="V582" s="20"/>
      <c r="W582" s="20"/>
      <c r="X582" s="20"/>
      <c r="Y582" s="20"/>
      <c r="Z582" s="20"/>
      <c r="AA582" s="20"/>
    </row>
    <row r="583" spans="1:27" ht="12.75">
      <c r="A583" s="20"/>
      <c r="B583" s="20"/>
      <c r="C583" s="18"/>
      <c r="D583" s="20"/>
      <c r="E583" s="20"/>
      <c r="F583" s="20"/>
      <c r="G583" s="20"/>
      <c r="H583" s="18"/>
      <c r="I583" s="20"/>
      <c r="J583" s="20"/>
      <c r="K583" s="20"/>
      <c r="L583" s="20"/>
      <c r="M583" s="20"/>
      <c r="N583" s="20"/>
      <c r="O583" s="20"/>
      <c r="P583" s="20"/>
      <c r="Q583" s="20"/>
      <c r="R583" s="20"/>
      <c r="S583" s="20"/>
      <c r="T583" s="20"/>
      <c r="U583" s="20"/>
      <c r="V583" s="20"/>
      <c r="W583" s="20"/>
      <c r="X583" s="20"/>
      <c r="Y583" s="20"/>
      <c r="Z583" s="20"/>
      <c r="AA583" s="20"/>
    </row>
    <row r="584" spans="1:27" ht="12.75">
      <c r="A584" s="20"/>
      <c r="B584" s="20"/>
      <c r="C584" s="18"/>
      <c r="D584" s="20"/>
      <c r="E584" s="20"/>
      <c r="F584" s="20"/>
      <c r="G584" s="20"/>
      <c r="H584" s="18"/>
      <c r="I584" s="20"/>
      <c r="J584" s="20"/>
      <c r="K584" s="20"/>
      <c r="L584" s="20"/>
      <c r="M584" s="20"/>
      <c r="N584" s="20"/>
      <c r="O584" s="20"/>
      <c r="P584" s="20"/>
      <c r="Q584" s="20"/>
      <c r="R584" s="20"/>
      <c r="S584" s="20"/>
      <c r="T584" s="20"/>
      <c r="U584" s="20"/>
      <c r="V584" s="20"/>
      <c r="W584" s="20"/>
      <c r="X584" s="20"/>
      <c r="Y584" s="20"/>
      <c r="Z584" s="20"/>
      <c r="AA584" s="20"/>
    </row>
    <row r="585" spans="1:27" ht="12.75">
      <c r="A585" s="20"/>
      <c r="B585" s="20"/>
      <c r="C585" s="18"/>
      <c r="D585" s="20"/>
      <c r="E585" s="20"/>
      <c r="F585" s="20"/>
      <c r="G585" s="20"/>
      <c r="H585" s="18"/>
      <c r="I585" s="20"/>
      <c r="J585" s="20"/>
      <c r="K585" s="20"/>
      <c r="L585" s="20"/>
      <c r="M585" s="20"/>
      <c r="N585" s="20"/>
      <c r="O585" s="20"/>
      <c r="P585" s="20"/>
      <c r="Q585" s="20"/>
      <c r="R585" s="20"/>
      <c r="S585" s="20"/>
      <c r="T585" s="20"/>
      <c r="U585" s="20"/>
      <c r="V585" s="20"/>
      <c r="W585" s="20"/>
      <c r="X585" s="20"/>
      <c r="Y585" s="20"/>
      <c r="Z585" s="20"/>
      <c r="AA585" s="20"/>
    </row>
    <row r="586" spans="1:27" ht="12.75">
      <c r="A586" s="20"/>
      <c r="B586" s="20"/>
      <c r="C586" s="18"/>
      <c r="D586" s="20"/>
      <c r="E586" s="20"/>
      <c r="F586" s="20"/>
      <c r="G586" s="20"/>
      <c r="H586" s="18"/>
      <c r="I586" s="20"/>
      <c r="J586" s="20"/>
      <c r="K586" s="20"/>
      <c r="L586" s="20"/>
      <c r="M586" s="20"/>
      <c r="N586" s="20"/>
      <c r="O586" s="20"/>
      <c r="P586" s="20"/>
      <c r="Q586" s="20"/>
      <c r="R586" s="20"/>
      <c r="S586" s="20"/>
      <c r="T586" s="20"/>
      <c r="U586" s="20"/>
      <c r="V586" s="20"/>
      <c r="W586" s="20"/>
      <c r="X586" s="20"/>
      <c r="Y586" s="20"/>
      <c r="Z586" s="20"/>
      <c r="AA586" s="20"/>
    </row>
    <row r="587" spans="1:27" ht="12.75">
      <c r="A587" s="20"/>
      <c r="B587" s="20"/>
      <c r="C587" s="18"/>
      <c r="D587" s="20"/>
      <c r="E587" s="20"/>
      <c r="F587" s="20"/>
      <c r="G587" s="20"/>
      <c r="H587" s="18"/>
      <c r="I587" s="20"/>
      <c r="J587" s="20"/>
      <c r="K587" s="20"/>
      <c r="L587" s="20"/>
      <c r="M587" s="20"/>
      <c r="N587" s="20"/>
      <c r="O587" s="20"/>
      <c r="P587" s="20"/>
      <c r="Q587" s="20"/>
      <c r="R587" s="20"/>
      <c r="S587" s="20"/>
      <c r="T587" s="20"/>
      <c r="U587" s="20"/>
      <c r="V587" s="20"/>
      <c r="W587" s="20"/>
      <c r="X587" s="20"/>
      <c r="Y587" s="20"/>
      <c r="Z587" s="20"/>
      <c r="AA587" s="20"/>
    </row>
    <row r="588" spans="1:27" ht="12.75">
      <c r="A588" s="20"/>
      <c r="B588" s="20"/>
      <c r="C588" s="18"/>
      <c r="D588" s="20"/>
      <c r="E588" s="20"/>
      <c r="F588" s="20"/>
      <c r="G588" s="20"/>
      <c r="H588" s="18"/>
      <c r="I588" s="20"/>
      <c r="J588" s="20"/>
      <c r="K588" s="20"/>
      <c r="L588" s="20"/>
      <c r="M588" s="20"/>
      <c r="N588" s="20"/>
      <c r="O588" s="20"/>
      <c r="P588" s="20"/>
      <c r="Q588" s="20"/>
      <c r="R588" s="20"/>
      <c r="S588" s="20"/>
      <c r="T588" s="20"/>
      <c r="U588" s="20"/>
      <c r="V588" s="20"/>
      <c r="W588" s="20"/>
      <c r="X588" s="20"/>
      <c r="Y588" s="20"/>
      <c r="Z588" s="20"/>
      <c r="AA588" s="20"/>
    </row>
    <row r="589" spans="1:27" ht="12.75">
      <c r="A589" s="20"/>
      <c r="B589" s="20"/>
      <c r="C589" s="18"/>
      <c r="D589" s="20"/>
      <c r="E589" s="20"/>
      <c r="F589" s="20"/>
      <c r="G589" s="20"/>
      <c r="H589" s="18"/>
      <c r="I589" s="20"/>
      <c r="J589" s="20"/>
      <c r="K589" s="20"/>
      <c r="L589" s="20"/>
      <c r="M589" s="20"/>
      <c r="N589" s="20"/>
      <c r="O589" s="20"/>
      <c r="P589" s="20"/>
      <c r="Q589" s="20"/>
      <c r="R589" s="20"/>
      <c r="S589" s="20"/>
      <c r="T589" s="20"/>
      <c r="U589" s="20"/>
      <c r="V589" s="20"/>
      <c r="W589" s="20"/>
      <c r="X589" s="20"/>
      <c r="Y589" s="20"/>
      <c r="Z589" s="20"/>
      <c r="AA589" s="20"/>
    </row>
    <row r="590" spans="1:27" ht="12.75">
      <c r="A590" s="20"/>
      <c r="B590" s="20"/>
      <c r="C590" s="18"/>
      <c r="D590" s="20"/>
      <c r="E590" s="20"/>
      <c r="F590" s="20"/>
      <c r="G590" s="20"/>
      <c r="H590" s="18"/>
      <c r="I590" s="20"/>
      <c r="J590" s="20"/>
      <c r="K590" s="20"/>
      <c r="L590" s="20"/>
      <c r="M590" s="20"/>
      <c r="N590" s="20"/>
      <c r="O590" s="20"/>
      <c r="P590" s="20"/>
      <c r="Q590" s="20"/>
      <c r="R590" s="20"/>
      <c r="S590" s="20"/>
      <c r="T590" s="20"/>
      <c r="U590" s="20"/>
      <c r="V590" s="20"/>
      <c r="W590" s="20"/>
      <c r="X590" s="20"/>
      <c r="Y590" s="20"/>
      <c r="Z590" s="20"/>
      <c r="AA590" s="20"/>
    </row>
    <row r="591" spans="1:27" ht="12.75">
      <c r="A591" s="20"/>
      <c r="B591" s="20"/>
      <c r="C591" s="18"/>
      <c r="D591" s="20"/>
      <c r="E591" s="20"/>
      <c r="F591" s="20"/>
      <c r="G591" s="20"/>
      <c r="H591" s="18"/>
      <c r="I591" s="20"/>
      <c r="J591" s="20"/>
      <c r="K591" s="20"/>
      <c r="L591" s="20"/>
      <c r="M591" s="20"/>
      <c r="N591" s="20"/>
      <c r="O591" s="20"/>
      <c r="P591" s="20"/>
      <c r="Q591" s="20"/>
      <c r="R591" s="20"/>
      <c r="S591" s="20"/>
      <c r="T591" s="20"/>
      <c r="U591" s="20"/>
      <c r="V591" s="20"/>
      <c r="W591" s="20"/>
      <c r="X591" s="20"/>
      <c r="Y591" s="20"/>
      <c r="Z591" s="20"/>
      <c r="AA591" s="20"/>
    </row>
    <row r="592" spans="1:27" ht="12.75">
      <c r="A592" s="20"/>
      <c r="B592" s="20"/>
      <c r="C592" s="18"/>
      <c r="D592" s="20"/>
      <c r="E592" s="20"/>
      <c r="F592" s="20"/>
      <c r="G592" s="20"/>
      <c r="H592" s="18"/>
      <c r="I592" s="20"/>
      <c r="J592" s="20"/>
      <c r="K592" s="20"/>
      <c r="L592" s="20"/>
      <c r="M592" s="20"/>
      <c r="N592" s="20"/>
      <c r="O592" s="20"/>
      <c r="P592" s="20"/>
      <c r="Q592" s="20"/>
      <c r="R592" s="20"/>
      <c r="S592" s="20"/>
      <c r="T592" s="20"/>
      <c r="U592" s="20"/>
      <c r="V592" s="20"/>
      <c r="W592" s="20"/>
      <c r="X592" s="20"/>
      <c r="Y592" s="20"/>
      <c r="Z592" s="20"/>
      <c r="AA592" s="20"/>
    </row>
    <row r="593" spans="1:27" ht="12.75">
      <c r="A593" s="20"/>
      <c r="B593" s="20"/>
      <c r="C593" s="18"/>
      <c r="D593" s="20"/>
      <c r="E593" s="20"/>
      <c r="F593" s="20"/>
      <c r="G593" s="20"/>
      <c r="H593" s="18"/>
      <c r="I593" s="20"/>
      <c r="J593" s="20"/>
      <c r="K593" s="20"/>
      <c r="L593" s="20"/>
      <c r="M593" s="20"/>
      <c r="N593" s="20"/>
      <c r="O593" s="20"/>
      <c r="P593" s="20"/>
      <c r="Q593" s="20"/>
      <c r="R593" s="20"/>
      <c r="S593" s="20"/>
      <c r="T593" s="20"/>
      <c r="U593" s="20"/>
      <c r="V593" s="20"/>
      <c r="W593" s="20"/>
      <c r="X593" s="20"/>
      <c r="Y593" s="20"/>
      <c r="Z593" s="20"/>
      <c r="AA593" s="20"/>
    </row>
    <row r="594" spans="1:27" ht="12.75">
      <c r="A594" s="20"/>
      <c r="B594" s="20"/>
      <c r="C594" s="18"/>
      <c r="D594" s="20"/>
      <c r="E594" s="20"/>
      <c r="F594" s="20"/>
      <c r="G594" s="20"/>
      <c r="H594" s="18"/>
      <c r="I594" s="20"/>
      <c r="J594" s="20"/>
      <c r="K594" s="20"/>
      <c r="L594" s="20"/>
      <c r="M594" s="20"/>
      <c r="N594" s="20"/>
      <c r="O594" s="20"/>
      <c r="P594" s="20"/>
      <c r="Q594" s="20"/>
      <c r="R594" s="20"/>
      <c r="S594" s="20"/>
      <c r="T594" s="20"/>
      <c r="U594" s="20"/>
      <c r="V594" s="20"/>
      <c r="W594" s="20"/>
      <c r="X594" s="20"/>
      <c r="Y594" s="20"/>
      <c r="Z594" s="20"/>
      <c r="AA594" s="20"/>
    </row>
    <row r="595" spans="1:27" ht="12.75">
      <c r="A595" s="20"/>
      <c r="B595" s="20"/>
      <c r="C595" s="18"/>
      <c r="D595" s="20"/>
      <c r="E595" s="20"/>
      <c r="F595" s="20"/>
      <c r="G595" s="20"/>
      <c r="H595" s="18"/>
      <c r="I595" s="20"/>
      <c r="J595" s="20"/>
      <c r="K595" s="20"/>
      <c r="L595" s="20"/>
      <c r="M595" s="20"/>
      <c r="N595" s="20"/>
      <c r="O595" s="20"/>
      <c r="P595" s="20"/>
      <c r="Q595" s="20"/>
      <c r="R595" s="20"/>
      <c r="S595" s="20"/>
      <c r="T595" s="20"/>
      <c r="U595" s="20"/>
      <c r="V595" s="20"/>
      <c r="W595" s="20"/>
      <c r="X595" s="20"/>
      <c r="Y595" s="20"/>
      <c r="Z595" s="20"/>
      <c r="AA595" s="20"/>
    </row>
    <row r="596" spans="1:27" ht="12.75">
      <c r="A596" s="20"/>
      <c r="B596" s="20"/>
      <c r="C596" s="18"/>
      <c r="D596" s="20"/>
      <c r="E596" s="20"/>
      <c r="F596" s="20"/>
      <c r="G596" s="20"/>
      <c r="H596" s="18"/>
      <c r="I596" s="20"/>
      <c r="J596" s="20"/>
      <c r="K596" s="20"/>
      <c r="L596" s="20"/>
      <c r="M596" s="20"/>
      <c r="N596" s="20"/>
      <c r="O596" s="20"/>
      <c r="P596" s="20"/>
      <c r="Q596" s="20"/>
      <c r="R596" s="20"/>
      <c r="S596" s="20"/>
      <c r="T596" s="20"/>
      <c r="U596" s="20"/>
      <c r="V596" s="20"/>
      <c r="W596" s="20"/>
      <c r="X596" s="20"/>
      <c r="Y596" s="20"/>
      <c r="Z596" s="20"/>
      <c r="AA596" s="20"/>
    </row>
    <row r="597" spans="1:27" ht="12.75">
      <c r="A597" s="20"/>
      <c r="B597" s="20"/>
      <c r="C597" s="18"/>
      <c r="D597" s="20"/>
      <c r="E597" s="20"/>
      <c r="F597" s="20"/>
      <c r="G597" s="20"/>
      <c r="H597" s="18"/>
      <c r="I597" s="20"/>
      <c r="J597" s="20"/>
      <c r="K597" s="20"/>
      <c r="L597" s="20"/>
      <c r="M597" s="20"/>
      <c r="N597" s="20"/>
      <c r="O597" s="20"/>
      <c r="P597" s="20"/>
      <c r="Q597" s="20"/>
      <c r="R597" s="20"/>
      <c r="S597" s="20"/>
      <c r="T597" s="20"/>
      <c r="U597" s="20"/>
      <c r="V597" s="20"/>
      <c r="W597" s="20"/>
      <c r="X597" s="20"/>
      <c r="Y597" s="20"/>
      <c r="Z597" s="20"/>
      <c r="AA597" s="20"/>
    </row>
    <row r="598" spans="1:27" ht="12.75">
      <c r="A598" s="20"/>
      <c r="B598" s="20"/>
      <c r="C598" s="18"/>
      <c r="D598" s="20"/>
      <c r="E598" s="20"/>
      <c r="F598" s="20"/>
      <c r="G598" s="20"/>
      <c r="H598" s="18"/>
      <c r="I598" s="20"/>
      <c r="J598" s="20"/>
      <c r="K598" s="20"/>
      <c r="L598" s="20"/>
      <c r="M598" s="20"/>
      <c r="N598" s="20"/>
      <c r="O598" s="20"/>
      <c r="P598" s="20"/>
      <c r="Q598" s="20"/>
      <c r="R598" s="20"/>
      <c r="S598" s="20"/>
      <c r="T598" s="20"/>
      <c r="U598" s="20"/>
      <c r="V598" s="20"/>
      <c r="W598" s="20"/>
      <c r="X598" s="20"/>
      <c r="Y598" s="20"/>
      <c r="Z598" s="20"/>
      <c r="AA598" s="20"/>
    </row>
    <row r="599" spans="1:27" ht="12.75">
      <c r="A599" s="20"/>
      <c r="B599" s="20"/>
      <c r="C599" s="18"/>
      <c r="D599" s="20"/>
      <c r="E599" s="20"/>
      <c r="F599" s="20"/>
      <c r="G599" s="20"/>
      <c r="H599" s="18"/>
      <c r="I599" s="20"/>
      <c r="J599" s="20"/>
      <c r="K599" s="20"/>
      <c r="L599" s="20"/>
      <c r="M599" s="20"/>
      <c r="N599" s="20"/>
      <c r="O599" s="20"/>
      <c r="P599" s="20"/>
      <c r="Q599" s="20"/>
      <c r="R599" s="20"/>
      <c r="S599" s="20"/>
      <c r="T599" s="20"/>
      <c r="U599" s="20"/>
      <c r="V599" s="20"/>
      <c r="W599" s="20"/>
      <c r="X599" s="20"/>
      <c r="Y599" s="20"/>
      <c r="Z599" s="20"/>
      <c r="AA599" s="20"/>
    </row>
    <row r="600" spans="1:27" ht="12.75">
      <c r="A600" s="20"/>
      <c r="B600" s="20"/>
      <c r="C600" s="18"/>
      <c r="D600" s="20"/>
      <c r="E600" s="20"/>
      <c r="F600" s="20"/>
      <c r="G600" s="20"/>
      <c r="H600" s="18"/>
      <c r="I600" s="20"/>
      <c r="J600" s="20"/>
      <c r="K600" s="20"/>
      <c r="L600" s="20"/>
      <c r="M600" s="20"/>
      <c r="N600" s="20"/>
      <c r="O600" s="20"/>
      <c r="P600" s="20"/>
      <c r="Q600" s="20"/>
      <c r="R600" s="20"/>
      <c r="S600" s="20"/>
      <c r="T600" s="20"/>
      <c r="U600" s="20"/>
      <c r="V600" s="20"/>
      <c r="W600" s="20"/>
      <c r="X600" s="20"/>
      <c r="Y600" s="20"/>
      <c r="Z600" s="20"/>
      <c r="AA600" s="20"/>
    </row>
    <row r="601" spans="1:27" ht="12.75">
      <c r="A601" s="20"/>
      <c r="B601" s="20"/>
      <c r="C601" s="18"/>
      <c r="D601" s="20"/>
      <c r="E601" s="20"/>
      <c r="F601" s="20"/>
      <c r="G601" s="20"/>
      <c r="H601" s="18"/>
      <c r="I601" s="20"/>
      <c r="J601" s="20"/>
      <c r="K601" s="20"/>
      <c r="L601" s="20"/>
      <c r="M601" s="20"/>
      <c r="N601" s="20"/>
      <c r="O601" s="20"/>
      <c r="P601" s="20"/>
      <c r="Q601" s="20"/>
      <c r="R601" s="20"/>
      <c r="S601" s="20"/>
      <c r="T601" s="20"/>
      <c r="U601" s="20"/>
      <c r="V601" s="20"/>
      <c r="W601" s="20"/>
      <c r="X601" s="20"/>
      <c r="Y601" s="20"/>
      <c r="Z601" s="20"/>
      <c r="AA601" s="20"/>
    </row>
    <row r="602" spans="1:27" ht="12.75">
      <c r="A602" s="20"/>
      <c r="B602" s="20"/>
      <c r="C602" s="18"/>
      <c r="D602" s="20"/>
      <c r="E602" s="20"/>
      <c r="F602" s="20"/>
      <c r="G602" s="20"/>
      <c r="H602" s="18"/>
      <c r="I602" s="20"/>
      <c r="J602" s="20"/>
      <c r="K602" s="20"/>
      <c r="L602" s="20"/>
      <c r="M602" s="20"/>
      <c r="N602" s="20"/>
      <c r="O602" s="20"/>
      <c r="P602" s="20"/>
      <c r="Q602" s="20"/>
      <c r="R602" s="20"/>
      <c r="S602" s="20"/>
      <c r="T602" s="20"/>
      <c r="U602" s="20"/>
      <c r="V602" s="20"/>
      <c r="W602" s="20"/>
      <c r="X602" s="20"/>
      <c r="Y602" s="20"/>
      <c r="Z602" s="20"/>
      <c r="AA602" s="20"/>
    </row>
    <row r="603" spans="1:27" ht="12.75">
      <c r="A603" s="20"/>
      <c r="B603" s="20"/>
      <c r="C603" s="18"/>
      <c r="D603" s="20"/>
      <c r="E603" s="20"/>
      <c r="F603" s="20"/>
      <c r="G603" s="20"/>
      <c r="H603" s="18"/>
      <c r="I603" s="20"/>
      <c r="J603" s="20"/>
      <c r="K603" s="20"/>
      <c r="L603" s="20"/>
      <c r="M603" s="20"/>
      <c r="N603" s="20"/>
      <c r="O603" s="20"/>
      <c r="P603" s="20"/>
      <c r="Q603" s="20"/>
      <c r="R603" s="20"/>
      <c r="S603" s="20"/>
      <c r="T603" s="20"/>
      <c r="U603" s="20"/>
      <c r="V603" s="20"/>
      <c r="W603" s="20"/>
      <c r="X603" s="20"/>
      <c r="Y603" s="20"/>
      <c r="Z603" s="20"/>
      <c r="AA603" s="20"/>
    </row>
    <row r="604" spans="1:27" ht="12.75">
      <c r="A604" s="20"/>
      <c r="B604" s="20"/>
      <c r="C604" s="18"/>
      <c r="D604" s="20"/>
      <c r="E604" s="20"/>
      <c r="F604" s="20"/>
      <c r="G604" s="20"/>
      <c r="H604" s="18"/>
      <c r="I604" s="20"/>
      <c r="J604" s="20"/>
      <c r="K604" s="20"/>
      <c r="L604" s="20"/>
      <c r="M604" s="20"/>
      <c r="N604" s="20"/>
      <c r="O604" s="20"/>
      <c r="P604" s="20"/>
      <c r="Q604" s="20"/>
      <c r="R604" s="20"/>
      <c r="S604" s="20"/>
      <c r="T604" s="20"/>
      <c r="U604" s="20"/>
      <c r="V604" s="20"/>
      <c r="W604" s="20"/>
      <c r="X604" s="20"/>
      <c r="Y604" s="20"/>
      <c r="Z604" s="20"/>
      <c r="AA604" s="20"/>
    </row>
    <row r="605" spans="1:27" ht="12.75">
      <c r="A605" s="20"/>
      <c r="B605" s="20"/>
      <c r="C605" s="18"/>
      <c r="D605" s="20"/>
      <c r="E605" s="20"/>
      <c r="F605" s="20"/>
      <c r="G605" s="20"/>
      <c r="H605" s="18"/>
      <c r="I605" s="20"/>
      <c r="J605" s="20"/>
      <c r="K605" s="20"/>
      <c r="L605" s="20"/>
      <c r="M605" s="20"/>
      <c r="N605" s="20"/>
      <c r="O605" s="20"/>
      <c r="P605" s="20"/>
      <c r="Q605" s="20"/>
      <c r="R605" s="20"/>
      <c r="S605" s="20"/>
      <c r="T605" s="20"/>
      <c r="U605" s="20"/>
      <c r="V605" s="20"/>
      <c r="W605" s="20"/>
      <c r="X605" s="20"/>
      <c r="Y605" s="20"/>
      <c r="Z605" s="20"/>
      <c r="AA605" s="20"/>
    </row>
    <row r="606" spans="1:27" ht="12.75">
      <c r="A606" s="20"/>
      <c r="B606" s="20"/>
      <c r="C606" s="18"/>
      <c r="D606" s="20"/>
      <c r="E606" s="20"/>
      <c r="F606" s="20"/>
      <c r="G606" s="20"/>
      <c r="H606" s="18"/>
      <c r="I606" s="20"/>
      <c r="J606" s="20"/>
      <c r="K606" s="20"/>
      <c r="L606" s="20"/>
      <c r="M606" s="20"/>
      <c r="N606" s="20"/>
      <c r="O606" s="20"/>
      <c r="P606" s="20"/>
      <c r="Q606" s="20"/>
      <c r="R606" s="20"/>
      <c r="S606" s="20"/>
      <c r="T606" s="20"/>
      <c r="U606" s="20"/>
      <c r="V606" s="20"/>
      <c r="W606" s="20"/>
      <c r="X606" s="20"/>
      <c r="Y606" s="20"/>
      <c r="Z606" s="20"/>
      <c r="AA606" s="20"/>
    </row>
    <row r="607" spans="1:27" ht="12.75">
      <c r="A607" s="20"/>
      <c r="B607" s="20"/>
      <c r="C607" s="18"/>
      <c r="D607" s="20"/>
      <c r="E607" s="20"/>
      <c r="F607" s="20"/>
      <c r="G607" s="20"/>
      <c r="H607" s="18"/>
      <c r="I607" s="20"/>
      <c r="J607" s="20"/>
      <c r="K607" s="20"/>
      <c r="L607" s="20"/>
      <c r="M607" s="20"/>
      <c r="N607" s="20"/>
      <c r="O607" s="20"/>
      <c r="P607" s="20"/>
      <c r="Q607" s="20"/>
      <c r="R607" s="20"/>
      <c r="S607" s="20"/>
      <c r="T607" s="20"/>
      <c r="U607" s="20"/>
      <c r="V607" s="20"/>
      <c r="W607" s="20"/>
      <c r="X607" s="20"/>
      <c r="Y607" s="20"/>
      <c r="Z607" s="20"/>
      <c r="AA607" s="20"/>
    </row>
    <row r="608" spans="1:27" ht="12.75">
      <c r="A608" s="20"/>
      <c r="B608" s="20"/>
      <c r="C608" s="18"/>
      <c r="D608" s="20"/>
      <c r="E608" s="20"/>
      <c r="F608" s="20"/>
      <c r="G608" s="20"/>
      <c r="H608" s="18"/>
      <c r="I608" s="20"/>
      <c r="J608" s="20"/>
      <c r="K608" s="20"/>
      <c r="L608" s="20"/>
      <c r="M608" s="20"/>
      <c r="N608" s="20"/>
      <c r="O608" s="20"/>
      <c r="P608" s="20"/>
      <c r="Q608" s="20"/>
      <c r="R608" s="20"/>
      <c r="S608" s="20"/>
      <c r="T608" s="20"/>
      <c r="U608" s="20"/>
      <c r="V608" s="20"/>
      <c r="W608" s="20"/>
      <c r="X608" s="20"/>
      <c r="Y608" s="20"/>
      <c r="Z608" s="20"/>
      <c r="AA608" s="20"/>
    </row>
    <row r="609" spans="1:27" ht="12.75">
      <c r="A609" s="20"/>
      <c r="B609" s="20"/>
      <c r="C609" s="18"/>
      <c r="D609" s="20"/>
      <c r="E609" s="20"/>
      <c r="F609" s="20"/>
      <c r="G609" s="20"/>
      <c r="H609" s="18"/>
      <c r="I609" s="20"/>
      <c r="J609" s="20"/>
      <c r="K609" s="20"/>
      <c r="L609" s="20"/>
      <c r="M609" s="20"/>
      <c r="N609" s="20"/>
      <c r="O609" s="20"/>
      <c r="P609" s="20"/>
      <c r="Q609" s="20"/>
      <c r="R609" s="20"/>
      <c r="S609" s="20"/>
      <c r="T609" s="20"/>
      <c r="U609" s="20"/>
      <c r="V609" s="20"/>
      <c r="W609" s="20"/>
      <c r="X609" s="20"/>
      <c r="Y609" s="20"/>
      <c r="Z609" s="20"/>
      <c r="AA609" s="20"/>
    </row>
    <row r="610" spans="1:27" ht="12.75">
      <c r="A610" s="20"/>
      <c r="B610" s="20"/>
      <c r="C610" s="18"/>
      <c r="D610" s="20"/>
      <c r="E610" s="20"/>
      <c r="F610" s="20"/>
      <c r="G610" s="20"/>
      <c r="H610" s="18"/>
      <c r="I610" s="20"/>
      <c r="J610" s="20"/>
      <c r="K610" s="20"/>
      <c r="L610" s="20"/>
      <c r="M610" s="20"/>
      <c r="N610" s="20"/>
      <c r="O610" s="20"/>
      <c r="P610" s="20"/>
      <c r="Q610" s="20"/>
      <c r="R610" s="20"/>
      <c r="S610" s="20"/>
      <c r="T610" s="20"/>
      <c r="U610" s="20"/>
      <c r="V610" s="20"/>
      <c r="W610" s="20"/>
      <c r="X610" s="20"/>
      <c r="Y610" s="20"/>
      <c r="Z610" s="20"/>
      <c r="AA610" s="20"/>
    </row>
    <row r="611" spans="1:27" ht="12.75">
      <c r="A611" s="20"/>
      <c r="B611" s="20"/>
      <c r="C611" s="18"/>
      <c r="D611" s="20"/>
      <c r="E611" s="20"/>
      <c r="F611" s="20"/>
      <c r="G611" s="20"/>
      <c r="H611" s="18"/>
      <c r="I611" s="20"/>
      <c r="J611" s="20"/>
      <c r="K611" s="20"/>
      <c r="L611" s="20"/>
      <c r="M611" s="20"/>
      <c r="N611" s="20"/>
      <c r="O611" s="20"/>
      <c r="P611" s="20"/>
      <c r="Q611" s="20"/>
      <c r="R611" s="20"/>
      <c r="S611" s="20"/>
      <c r="T611" s="20"/>
      <c r="U611" s="20"/>
      <c r="V611" s="20"/>
      <c r="W611" s="20"/>
      <c r="X611" s="20"/>
      <c r="Y611" s="20"/>
      <c r="Z611" s="20"/>
      <c r="AA611" s="20"/>
    </row>
    <row r="612" spans="1:27" ht="12.75">
      <c r="A612" s="20"/>
      <c r="B612" s="20"/>
      <c r="C612" s="18"/>
      <c r="D612" s="20"/>
      <c r="E612" s="20"/>
      <c r="F612" s="20"/>
      <c r="G612" s="20"/>
      <c r="H612" s="18"/>
      <c r="I612" s="20"/>
      <c r="J612" s="20"/>
      <c r="K612" s="20"/>
      <c r="L612" s="20"/>
      <c r="M612" s="20"/>
      <c r="N612" s="20"/>
      <c r="O612" s="20"/>
      <c r="P612" s="20"/>
      <c r="Q612" s="20"/>
      <c r="R612" s="20"/>
      <c r="S612" s="20"/>
      <c r="T612" s="20"/>
      <c r="U612" s="20"/>
      <c r="V612" s="20"/>
      <c r="W612" s="20"/>
      <c r="X612" s="20"/>
      <c r="Y612" s="20"/>
      <c r="Z612" s="20"/>
      <c r="AA612" s="20"/>
    </row>
    <row r="613" spans="1:27" ht="12.75">
      <c r="A613" s="20"/>
      <c r="B613" s="20"/>
      <c r="C613" s="18"/>
      <c r="D613" s="20"/>
      <c r="E613" s="20"/>
      <c r="F613" s="20"/>
      <c r="G613" s="20"/>
      <c r="H613" s="18"/>
      <c r="I613" s="20"/>
      <c r="J613" s="20"/>
      <c r="K613" s="20"/>
      <c r="L613" s="20"/>
      <c r="M613" s="20"/>
      <c r="N613" s="20"/>
      <c r="O613" s="20"/>
      <c r="P613" s="20"/>
      <c r="Q613" s="20"/>
      <c r="R613" s="20"/>
      <c r="S613" s="20"/>
      <c r="T613" s="20"/>
      <c r="U613" s="20"/>
      <c r="V613" s="20"/>
      <c r="W613" s="20"/>
      <c r="X613" s="20"/>
      <c r="Y613" s="20"/>
      <c r="Z613" s="20"/>
      <c r="AA613" s="20"/>
    </row>
    <row r="614" spans="1:27" ht="12.75">
      <c r="A614" s="20"/>
      <c r="B614" s="20"/>
      <c r="C614" s="18"/>
      <c r="D614" s="20"/>
      <c r="E614" s="20"/>
      <c r="F614" s="20"/>
      <c r="G614" s="20"/>
      <c r="H614" s="18"/>
      <c r="I614" s="20"/>
      <c r="J614" s="20"/>
      <c r="K614" s="20"/>
      <c r="L614" s="20"/>
      <c r="M614" s="20"/>
      <c r="N614" s="20"/>
      <c r="O614" s="20"/>
      <c r="P614" s="20"/>
      <c r="Q614" s="20"/>
      <c r="R614" s="20"/>
      <c r="S614" s="20"/>
      <c r="T614" s="20"/>
      <c r="U614" s="20"/>
      <c r="V614" s="20"/>
      <c r="W614" s="20"/>
      <c r="X614" s="20"/>
      <c r="Y614" s="20"/>
      <c r="Z614" s="20"/>
      <c r="AA614" s="20"/>
    </row>
    <row r="615" spans="1:27" ht="12.75">
      <c r="A615" s="20"/>
      <c r="B615" s="20"/>
      <c r="C615" s="18"/>
      <c r="D615" s="20"/>
      <c r="E615" s="20"/>
      <c r="F615" s="20"/>
      <c r="G615" s="20"/>
      <c r="H615" s="18"/>
      <c r="I615" s="20"/>
      <c r="J615" s="20"/>
      <c r="K615" s="20"/>
      <c r="L615" s="20"/>
      <c r="M615" s="20"/>
      <c r="N615" s="20"/>
      <c r="O615" s="20"/>
      <c r="P615" s="20"/>
      <c r="Q615" s="20"/>
      <c r="R615" s="20"/>
      <c r="S615" s="20"/>
      <c r="T615" s="20"/>
      <c r="U615" s="20"/>
      <c r="V615" s="20"/>
      <c r="W615" s="20"/>
      <c r="X615" s="20"/>
      <c r="Y615" s="20"/>
      <c r="Z615" s="20"/>
      <c r="AA615" s="20"/>
    </row>
    <row r="616" spans="1:27" ht="12.75">
      <c r="A616" s="20"/>
      <c r="B616" s="20"/>
      <c r="C616" s="18"/>
      <c r="D616" s="20"/>
      <c r="E616" s="20"/>
      <c r="F616" s="20"/>
      <c r="G616" s="20"/>
      <c r="H616" s="18"/>
      <c r="I616" s="20"/>
      <c r="J616" s="20"/>
      <c r="K616" s="20"/>
      <c r="L616" s="20"/>
      <c r="M616" s="20"/>
      <c r="N616" s="20"/>
      <c r="O616" s="20"/>
      <c r="P616" s="20"/>
      <c r="Q616" s="20"/>
      <c r="R616" s="20"/>
      <c r="S616" s="20"/>
      <c r="T616" s="20"/>
      <c r="U616" s="20"/>
      <c r="V616" s="20"/>
      <c r="W616" s="20"/>
      <c r="X616" s="20"/>
      <c r="Y616" s="20"/>
      <c r="Z616" s="20"/>
      <c r="AA616" s="20"/>
    </row>
    <row r="617" spans="1:27" ht="12.75">
      <c r="A617" s="20"/>
      <c r="B617" s="20"/>
      <c r="C617" s="18"/>
      <c r="D617" s="20"/>
      <c r="E617" s="20"/>
      <c r="F617" s="20"/>
      <c r="G617" s="20"/>
      <c r="H617" s="18"/>
      <c r="I617" s="20"/>
      <c r="J617" s="20"/>
      <c r="K617" s="20"/>
      <c r="L617" s="20"/>
      <c r="M617" s="20"/>
      <c r="N617" s="20"/>
      <c r="O617" s="20"/>
      <c r="P617" s="20"/>
      <c r="Q617" s="20"/>
      <c r="R617" s="20"/>
      <c r="S617" s="20"/>
      <c r="T617" s="20"/>
      <c r="U617" s="20"/>
      <c r="V617" s="20"/>
      <c r="W617" s="20"/>
      <c r="X617" s="20"/>
      <c r="Y617" s="20"/>
      <c r="Z617" s="20"/>
      <c r="AA617" s="20"/>
    </row>
    <row r="618" spans="1:27" ht="12.75">
      <c r="A618" s="20"/>
      <c r="B618" s="20"/>
      <c r="C618" s="18"/>
      <c r="D618" s="20"/>
      <c r="E618" s="20"/>
      <c r="F618" s="20"/>
      <c r="G618" s="20"/>
      <c r="H618" s="18"/>
      <c r="I618" s="20"/>
      <c r="J618" s="20"/>
      <c r="K618" s="20"/>
      <c r="L618" s="20"/>
      <c r="M618" s="20"/>
      <c r="N618" s="20"/>
      <c r="O618" s="20"/>
      <c r="P618" s="20"/>
      <c r="Q618" s="20"/>
      <c r="R618" s="20"/>
      <c r="S618" s="20"/>
      <c r="T618" s="20"/>
      <c r="U618" s="20"/>
      <c r="V618" s="20"/>
      <c r="W618" s="20"/>
      <c r="X618" s="20"/>
      <c r="Y618" s="20"/>
      <c r="Z618" s="20"/>
      <c r="AA618" s="20"/>
    </row>
    <row r="619" spans="1:27" ht="12.75">
      <c r="A619" s="20"/>
      <c r="B619" s="20"/>
      <c r="C619" s="18"/>
      <c r="D619" s="20"/>
      <c r="E619" s="20"/>
      <c r="F619" s="20"/>
      <c r="G619" s="20"/>
      <c r="H619" s="18"/>
      <c r="I619" s="20"/>
      <c r="J619" s="20"/>
      <c r="K619" s="20"/>
      <c r="L619" s="20"/>
      <c r="M619" s="20"/>
      <c r="N619" s="20"/>
      <c r="O619" s="20"/>
      <c r="P619" s="20"/>
      <c r="Q619" s="20"/>
      <c r="R619" s="20"/>
      <c r="S619" s="20"/>
      <c r="T619" s="20"/>
      <c r="U619" s="20"/>
      <c r="V619" s="20"/>
      <c r="W619" s="20"/>
      <c r="X619" s="20"/>
      <c r="Y619" s="20"/>
      <c r="Z619" s="20"/>
      <c r="AA619" s="20"/>
    </row>
    <row r="620" spans="1:27" ht="12.75">
      <c r="A620" s="20"/>
      <c r="B620" s="20"/>
      <c r="C620" s="18"/>
      <c r="D620" s="20"/>
      <c r="E620" s="20"/>
      <c r="F620" s="20"/>
      <c r="G620" s="20"/>
      <c r="H620" s="18"/>
      <c r="I620" s="20"/>
      <c r="J620" s="20"/>
      <c r="K620" s="20"/>
      <c r="L620" s="20"/>
      <c r="M620" s="20"/>
      <c r="N620" s="20"/>
      <c r="O620" s="20"/>
      <c r="P620" s="20"/>
      <c r="Q620" s="20"/>
      <c r="R620" s="20"/>
      <c r="S620" s="20"/>
      <c r="T620" s="20"/>
      <c r="U620" s="20"/>
      <c r="V620" s="20"/>
      <c r="W620" s="20"/>
      <c r="X620" s="20"/>
      <c r="Y620" s="20"/>
      <c r="Z620" s="20"/>
      <c r="AA620" s="20"/>
    </row>
    <row r="621" spans="1:27" ht="12.75">
      <c r="A621" s="20"/>
      <c r="B621" s="20"/>
      <c r="C621" s="18"/>
      <c r="D621" s="20"/>
      <c r="E621" s="20"/>
      <c r="F621" s="20"/>
      <c r="G621" s="20"/>
      <c r="H621" s="18"/>
      <c r="I621" s="20"/>
      <c r="J621" s="20"/>
      <c r="K621" s="20"/>
      <c r="L621" s="20"/>
      <c r="M621" s="20"/>
      <c r="N621" s="20"/>
      <c r="O621" s="20"/>
      <c r="P621" s="20"/>
      <c r="Q621" s="20"/>
      <c r="R621" s="20"/>
      <c r="S621" s="20"/>
      <c r="T621" s="20"/>
      <c r="U621" s="20"/>
      <c r="V621" s="20"/>
      <c r="W621" s="20"/>
      <c r="X621" s="20"/>
      <c r="Y621" s="20"/>
      <c r="Z621" s="20"/>
      <c r="AA621" s="20"/>
    </row>
    <row r="622" spans="1:27" ht="12.75">
      <c r="A622" s="20"/>
      <c r="B622" s="20"/>
      <c r="C622" s="18"/>
      <c r="D622" s="20"/>
      <c r="E622" s="20"/>
      <c r="F622" s="20"/>
      <c r="G622" s="20"/>
      <c r="H622" s="18"/>
      <c r="I622" s="20"/>
      <c r="J622" s="20"/>
      <c r="K622" s="20"/>
      <c r="L622" s="20"/>
      <c r="M622" s="20"/>
      <c r="N622" s="20"/>
      <c r="O622" s="20"/>
      <c r="P622" s="20"/>
      <c r="Q622" s="20"/>
      <c r="R622" s="20"/>
      <c r="S622" s="20"/>
      <c r="T622" s="20"/>
      <c r="U622" s="20"/>
      <c r="V622" s="20"/>
      <c r="W622" s="20"/>
      <c r="X622" s="20"/>
      <c r="Y622" s="20"/>
      <c r="Z622" s="20"/>
      <c r="AA622" s="20"/>
    </row>
    <row r="623" spans="1:27" ht="12.75">
      <c r="A623" s="20"/>
      <c r="B623" s="20"/>
      <c r="C623" s="18"/>
      <c r="D623" s="20"/>
      <c r="E623" s="20"/>
      <c r="F623" s="20"/>
      <c r="G623" s="20"/>
      <c r="H623" s="18"/>
      <c r="I623" s="20"/>
      <c r="J623" s="20"/>
      <c r="K623" s="20"/>
      <c r="L623" s="20"/>
      <c r="M623" s="20"/>
      <c r="N623" s="20"/>
      <c r="O623" s="20"/>
      <c r="P623" s="20"/>
      <c r="Q623" s="20"/>
      <c r="R623" s="20"/>
      <c r="S623" s="20"/>
      <c r="T623" s="20"/>
      <c r="U623" s="20"/>
      <c r="V623" s="20"/>
      <c r="W623" s="20"/>
      <c r="X623" s="20"/>
      <c r="Y623" s="20"/>
      <c r="Z623" s="20"/>
      <c r="AA623" s="20"/>
    </row>
    <row r="624" spans="1:27" ht="12.75">
      <c r="A624" s="20"/>
      <c r="B624" s="20"/>
      <c r="C624" s="18"/>
      <c r="D624" s="20"/>
      <c r="E624" s="20"/>
      <c r="F624" s="20"/>
      <c r="G624" s="20"/>
      <c r="H624" s="18"/>
      <c r="I624" s="20"/>
      <c r="J624" s="20"/>
      <c r="K624" s="20"/>
      <c r="L624" s="20"/>
      <c r="M624" s="20"/>
      <c r="N624" s="20"/>
      <c r="O624" s="20"/>
      <c r="P624" s="20"/>
      <c r="Q624" s="20"/>
      <c r="R624" s="20"/>
      <c r="S624" s="20"/>
      <c r="T624" s="20"/>
      <c r="U624" s="20"/>
      <c r="V624" s="20"/>
      <c r="W624" s="20"/>
      <c r="X624" s="20"/>
      <c r="Y624" s="20"/>
      <c r="Z624" s="20"/>
      <c r="AA624" s="20"/>
    </row>
    <row r="625" spans="1:27" ht="12.75">
      <c r="A625" s="20"/>
      <c r="B625" s="20"/>
      <c r="C625" s="18"/>
      <c r="D625" s="20"/>
      <c r="E625" s="20"/>
      <c r="F625" s="20"/>
      <c r="G625" s="20"/>
      <c r="H625" s="18"/>
      <c r="I625" s="20"/>
      <c r="J625" s="20"/>
      <c r="K625" s="20"/>
      <c r="L625" s="20"/>
      <c r="M625" s="20"/>
      <c r="N625" s="20"/>
      <c r="O625" s="20"/>
      <c r="P625" s="20"/>
      <c r="Q625" s="20"/>
      <c r="R625" s="20"/>
      <c r="S625" s="20"/>
      <c r="T625" s="20"/>
      <c r="U625" s="20"/>
      <c r="V625" s="20"/>
      <c r="W625" s="20"/>
      <c r="X625" s="20"/>
      <c r="Y625" s="20"/>
      <c r="Z625" s="20"/>
      <c r="AA625" s="20"/>
    </row>
    <row r="626" spans="1:27" ht="12.75">
      <c r="A626" s="20"/>
      <c r="B626" s="20"/>
      <c r="C626" s="18"/>
      <c r="D626" s="20"/>
      <c r="E626" s="20"/>
      <c r="F626" s="20"/>
      <c r="G626" s="20"/>
      <c r="H626" s="18"/>
      <c r="I626" s="20"/>
      <c r="J626" s="20"/>
      <c r="K626" s="20"/>
      <c r="L626" s="20"/>
      <c r="M626" s="20"/>
      <c r="N626" s="20"/>
      <c r="O626" s="20"/>
      <c r="P626" s="20"/>
      <c r="Q626" s="20"/>
      <c r="R626" s="20"/>
      <c r="S626" s="20"/>
      <c r="T626" s="20"/>
      <c r="U626" s="20"/>
      <c r="V626" s="20"/>
      <c r="W626" s="20"/>
      <c r="X626" s="20"/>
      <c r="Y626" s="20"/>
      <c r="Z626" s="20"/>
      <c r="AA626" s="20"/>
    </row>
    <row r="627" spans="1:27" ht="12.75">
      <c r="A627" s="20"/>
      <c r="B627" s="20"/>
      <c r="C627" s="18"/>
      <c r="D627" s="20"/>
      <c r="E627" s="20"/>
      <c r="F627" s="20"/>
      <c r="G627" s="20"/>
      <c r="H627" s="18"/>
      <c r="I627" s="20"/>
      <c r="J627" s="20"/>
      <c r="K627" s="20"/>
      <c r="L627" s="20"/>
      <c r="M627" s="20"/>
      <c r="N627" s="20"/>
      <c r="O627" s="20"/>
      <c r="P627" s="20"/>
      <c r="Q627" s="20"/>
      <c r="R627" s="20"/>
      <c r="S627" s="20"/>
      <c r="T627" s="20"/>
      <c r="U627" s="20"/>
      <c r="V627" s="20"/>
      <c r="W627" s="20"/>
      <c r="X627" s="20"/>
      <c r="Y627" s="20"/>
      <c r="Z627" s="20"/>
      <c r="AA627" s="20"/>
    </row>
    <row r="628" spans="1:27" ht="12.75">
      <c r="A628" s="20"/>
      <c r="B628" s="20"/>
      <c r="C628" s="18"/>
      <c r="D628" s="20"/>
      <c r="E628" s="20"/>
      <c r="F628" s="20"/>
      <c r="G628" s="20"/>
      <c r="H628" s="18"/>
      <c r="I628" s="20"/>
      <c r="J628" s="20"/>
      <c r="K628" s="20"/>
      <c r="L628" s="20"/>
      <c r="M628" s="20"/>
      <c r="N628" s="20"/>
      <c r="O628" s="20"/>
      <c r="P628" s="20"/>
      <c r="Q628" s="20"/>
      <c r="R628" s="20"/>
      <c r="S628" s="20"/>
      <c r="T628" s="20"/>
      <c r="U628" s="20"/>
      <c r="V628" s="20"/>
      <c r="W628" s="20"/>
      <c r="X628" s="20"/>
      <c r="Y628" s="20"/>
      <c r="Z628" s="20"/>
      <c r="AA628" s="20"/>
    </row>
    <row r="629" spans="1:27" ht="12.75">
      <c r="A629" s="20"/>
      <c r="B629" s="20"/>
      <c r="C629" s="18"/>
      <c r="D629" s="20"/>
      <c r="E629" s="20"/>
      <c r="F629" s="20"/>
      <c r="G629" s="20"/>
      <c r="H629" s="18"/>
      <c r="I629" s="20"/>
      <c r="J629" s="20"/>
      <c r="K629" s="20"/>
      <c r="L629" s="20"/>
      <c r="M629" s="20"/>
      <c r="N629" s="20"/>
      <c r="O629" s="20"/>
      <c r="P629" s="20"/>
      <c r="Q629" s="20"/>
      <c r="R629" s="20"/>
      <c r="S629" s="20"/>
      <c r="T629" s="20"/>
      <c r="U629" s="20"/>
      <c r="V629" s="20"/>
      <c r="W629" s="20"/>
      <c r="X629" s="20"/>
      <c r="Y629" s="20"/>
      <c r="Z629" s="20"/>
      <c r="AA629" s="20"/>
    </row>
    <row r="630" spans="1:27" ht="12.75">
      <c r="A630" s="20"/>
      <c r="B630" s="20"/>
      <c r="C630" s="18"/>
      <c r="D630" s="20"/>
      <c r="E630" s="20"/>
      <c r="F630" s="20"/>
      <c r="G630" s="20"/>
      <c r="H630" s="18"/>
      <c r="I630" s="20"/>
      <c r="J630" s="20"/>
      <c r="K630" s="20"/>
      <c r="L630" s="20"/>
      <c r="M630" s="20"/>
      <c r="N630" s="20"/>
      <c r="O630" s="20"/>
      <c r="P630" s="20"/>
      <c r="Q630" s="20"/>
      <c r="R630" s="20"/>
      <c r="S630" s="20"/>
      <c r="T630" s="20"/>
      <c r="U630" s="20"/>
      <c r="V630" s="20"/>
      <c r="W630" s="20"/>
      <c r="X630" s="20"/>
      <c r="Y630" s="20"/>
      <c r="Z630" s="20"/>
      <c r="AA630" s="20"/>
    </row>
    <row r="631" spans="1:27" ht="12.75">
      <c r="A631" s="20"/>
      <c r="B631" s="20"/>
      <c r="C631" s="18"/>
      <c r="D631" s="20"/>
      <c r="E631" s="20"/>
      <c r="F631" s="20"/>
      <c r="G631" s="20"/>
      <c r="H631" s="18"/>
      <c r="I631" s="20"/>
      <c r="J631" s="20"/>
      <c r="K631" s="20"/>
      <c r="L631" s="20"/>
      <c r="M631" s="20"/>
      <c r="N631" s="20"/>
      <c r="O631" s="20"/>
      <c r="P631" s="20"/>
      <c r="Q631" s="20"/>
      <c r="R631" s="20"/>
      <c r="S631" s="20"/>
      <c r="T631" s="20"/>
      <c r="U631" s="20"/>
      <c r="V631" s="20"/>
      <c r="W631" s="20"/>
      <c r="X631" s="20"/>
      <c r="Y631" s="20"/>
      <c r="Z631" s="20"/>
      <c r="AA631" s="20"/>
    </row>
    <row r="632" spans="1:27" ht="12.75">
      <c r="A632" s="20"/>
      <c r="B632" s="20"/>
      <c r="C632" s="18"/>
      <c r="D632" s="20"/>
      <c r="E632" s="20"/>
      <c r="F632" s="20"/>
      <c r="G632" s="20"/>
      <c r="H632" s="18"/>
      <c r="I632" s="20"/>
      <c r="J632" s="20"/>
      <c r="K632" s="20"/>
      <c r="L632" s="20"/>
      <c r="M632" s="20"/>
      <c r="N632" s="20"/>
      <c r="O632" s="20"/>
      <c r="P632" s="20"/>
      <c r="Q632" s="20"/>
      <c r="R632" s="20"/>
      <c r="S632" s="20"/>
      <c r="T632" s="20"/>
      <c r="U632" s="20"/>
      <c r="V632" s="20"/>
      <c r="W632" s="20"/>
      <c r="X632" s="20"/>
      <c r="Y632" s="20"/>
      <c r="Z632" s="20"/>
      <c r="AA632" s="20"/>
    </row>
    <row r="633" spans="1:27" ht="12.75">
      <c r="A633" s="20"/>
      <c r="B633" s="20"/>
      <c r="C633" s="18"/>
      <c r="D633" s="20"/>
      <c r="E633" s="20"/>
      <c r="F633" s="20"/>
      <c r="G633" s="20"/>
      <c r="H633" s="18"/>
      <c r="I633" s="20"/>
      <c r="J633" s="20"/>
      <c r="K633" s="20"/>
      <c r="L633" s="20"/>
      <c r="M633" s="20"/>
      <c r="N633" s="20"/>
      <c r="O633" s="20"/>
      <c r="P633" s="20"/>
      <c r="Q633" s="20"/>
      <c r="R633" s="20"/>
      <c r="S633" s="20"/>
      <c r="T633" s="20"/>
      <c r="U633" s="20"/>
      <c r="V633" s="20"/>
      <c r="W633" s="20"/>
      <c r="X633" s="20"/>
      <c r="Y633" s="20"/>
      <c r="Z633" s="20"/>
      <c r="AA633" s="20"/>
    </row>
    <row r="634" spans="1:27" ht="12.75">
      <c r="A634" s="20"/>
      <c r="B634" s="20"/>
      <c r="C634" s="18"/>
      <c r="D634" s="20"/>
      <c r="E634" s="20"/>
      <c r="F634" s="20"/>
      <c r="G634" s="20"/>
      <c r="H634" s="18"/>
      <c r="I634" s="20"/>
      <c r="J634" s="20"/>
      <c r="K634" s="20"/>
      <c r="L634" s="20"/>
      <c r="M634" s="20"/>
      <c r="N634" s="20"/>
      <c r="O634" s="20"/>
      <c r="P634" s="20"/>
      <c r="Q634" s="20"/>
      <c r="R634" s="20"/>
      <c r="S634" s="20"/>
      <c r="T634" s="20"/>
      <c r="U634" s="20"/>
      <c r="V634" s="20"/>
      <c r="W634" s="20"/>
      <c r="X634" s="20"/>
      <c r="Y634" s="20"/>
      <c r="Z634" s="20"/>
      <c r="AA634" s="20"/>
    </row>
    <row r="635" spans="1:27" ht="12.75">
      <c r="A635" s="20"/>
      <c r="B635" s="20"/>
      <c r="C635" s="18"/>
      <c r="D635" s="20"/>
      <c r="E635" s="20"/>
      <c r="F635" s="20"/>
      <c r="G635" s="20"/>
      <c r="H635" s="18"/>
      <c r="I635" s="20"/>
      <c r="J635" s="20"/>
      <c r="K635" s="20"/>
      <c r="L635" s="20"/>
      <c r="M635" s="20"/>
      <c r="N635" s="20"/>
      <c r="O635" s="20"/>
      <c r="P635" s="20"/>
      <c r="Q635" s="20"/>
      <c r="R635" s="20"/>
      <c r="S635" s="20"/>
      <c r="T635" s="20"/>
      <c r="U635" s="20"/>
      <c r="V635" s="20"/>
      <c r="W635" s="20"/>
      <c r="X635" s="20"/>
      <c r="Y635" s="20"/>
      <c r="Z635" s="20"/>
      <c r="AA635" s="20"/>
    </row>
    <row r="636" spans="1:27" ht="12.75">
      <c r="A636" s="20"/>
      <c r="B636" s="20"/>
      <c r="C636" s="18"/>
      <c r="D636" s="20"/>
      <c r="E636" s="20"/>
      <c r="F636" s="20"/>
      <c r="G636" s="20"/>
      <c r="H636" s="18"/>
      <c r="I636" s="20"/>
      <c r="J636" s="20"/>
      <c r="K636" s="20"/>
      <c r="L636" s="20"/>
      <c r="M636" s="20"/>
      <c r="N636" s="20"/>
      <c r="O636" s="20"/>
      <c r="P636" s="20"/>
      <c r="Q636" s="20"/>
      <c r="R636" s="20"/>
      <c r="S636" s="20"/>
      <c r="T636" s="20"/>
      <c r="U636" s="20"/>
      <c r="V636" s="20"/>
      <c r="W636" s="20"/>
      <c r="X636" s="20"/>
      <c r="Y636" s="20"/>
      <c r="Z636" s="20"/>
      <c r="AA636" s="20"/>
    </row>
    <row r="637" spans="1:27" ht="12.75">
      <c r="A637" s="20"/>
      <c r="B637" s="20"/>
      <c r="C637" s="18"/>
      <c r="D637" s="20"/>
      <c r="E637" s="20"/>
      <c r="F637" s="20"/>
      <c r="G637" s="20"/>
      <c r="H637" s="18"/>
      <c r="I637" s="20"/>
      <c r="J637" s="20"/>
      <c r="K637" s="20"/>
      <c r="L637" s="20"/>
      <c r="M637" s="20"/>
      <c r="N637" s="20"/>
      <c r="O637" s="20"/>
      <c r="P637" s="20"/>
      <c r="Q637" s="20"/>
      <c r="R637" s="20"/>
      <c r="S637" s="20"/>
      <c r="T637" s="20"/>
      <c r="U637" s="20"/>
      <c r="V637" s="20"/>
      <c r="W637" s="20"/>
      <c r="X637" s="20"/>
      <c r="Y637" s="20"/>
      <c r="Z637" s="20"/>
      <c r="AA637" s="20"/>
    </row>
    <row r="638" spans="1:27" ht="12.75">
      <c r="A638" s="20"/>
      <c r="B638" s="20"/>
      <c r="C638" s="18"/>
      <c r="D638" s="20"/>
      <c r="E638" s="20"/>
      <c r="F638" s="20"/>
      <c r="G638" s="20"/>
      <c r="H638" s="18"/>
      <c r="I638" s="20"/>
      <c r="J638" s="20"/>
      <c r="K638" s="20"/>
      <c r="L638" s="20"/>
      <c r="M638" s="20"/>
      <c r="N638" s="20"/>
      <c r="O638" s="20"/>
      <c r="P638" s="20"/>
      <c r="Q638" s="20"/>
      <c r="R638" s="20"/>
      <c r="S638" s="20"/>
      <c r="T638" s="20"/>
      <c r="U638" s="20"/>
      <c r="V638" s="20"/>
      <c r="W638" s="20"/>
      <c r="X638" s="20"/>
      <c r="Y638" s="20"/>
      <c r="Z638" s="20"/>
      <c r="AA638" s="20"/>
    </row>
    <row r="639" spans="1:27" ht="12.75">
      <c r="A639" s="20"/>
      <c r="B639" s="20"/>
      <c r="C639" s="18"/>
      <c r="D639" s="20"/>
      <c r="E639" s="20"/>
      <c r="F639" s="20"/>
      <c r="G639" s="20"/>
      <c r="H639" s="18"/>
      <c r="I639" s="20"/>
      <c r="J639" s="20"/>
      <c r="K639" s="20"/>
      <c r="L639" s="20"/>
      <c r="M639" s="20"/>
      <c r="N639" s="20"/>
      <c r="O639" s="20"/>
      <c r="P639" s="20"/>
      <c r="Q639" s="20"/>
      <c r="R639" s="20"/>
      <c r="S639" s="20"/>
      <c r="T639" s="20"/>
      <c r="U639" s="20"/>
      <c r="V639" s="20"/>
      <c r="W639" s="20"/>
      <c r="X639" s="20"/>
      <c r="Y639" s="20"/>
      <c r="Z639" s="20"/>
      <c r="AA639" s="20"/>
    </row>
    <row r="640" spans="1:27" ht="12.75">
      <c r="A640" s="20"/>
      <c r="B640" s="20"/>
      <c r="C640" s="18"/>
      <c r="D640" s="20"/>
      <c r="E640" s="20"/>
      <c r="F640" s="20"/>
      <c r="G640" s="20"/>
      <c r="H640" s="18"/>
      <c r="I640" s="20"/>
      <c r="J640" s="20"/>
      <c r="K640" s="20"/>
      <c r="L640" s="20"/>
      <c r="M640" s="20"/>
      <c r="N640" s="20"/>
      <c r="O640" s="20"/>
      <c r="P640" s="20"/>
      <c r="Q640" s="20"/>
      <c r="R640" s="20"/>
      <c r="S640" s="20"/>
      <c r="T640" s="20"/>
      <c r="U640" s="20"/>
      <c r="V640" s="20"/>
      <c r="W640" s="20"/>
      <c r="X640" s="20"/>
      <c r="Y640" s="20"/>
      <c r="Z640" s="20"/>
      <c r="AA640" s="20"/>
    </row>
    <row r="641" spans="1:27" ht="12.75">
      <c r="A641" s="20"/>
      <c r="B641" s="20"/>
      <c r="C641" s="18"/>
      <c r="D641" s="20"/>
      <c r="E641" s="20"/>
      <c r="F641" s="20"/>
      <c r="G641" s="20"/>
      <c r="H641" s="18"/>
      <c r="I641" s="20"/>
      <c r="J641" s="20"/>
      <c r="K641" s="20"/>
      <c r="L641" s="20"/>
      <c r="M641" s="20"/>
      <c r="N641" s="20"/>
      <c r="O641" s="20"/>
      <c r="P641" s="20"/>
      <c r="Q641" s="20"/>
      <c r="R641" s="20"/>
      <c r="S641" s="20"/>
      <c r="T641" s="20"/>
      <c r="U641" s="20"/>
      <c r="V641" s="20"/>
      <c r="W641" s="20"/>
      <c r="X641" s="20"/>
      <c r="Y641" s="20"/>
      <c r="Z641" s="20"/>
      <c r="AA641" s="20"/>
    </row>
    <row r="642" spans="1:27" ht="12.75">
      <c r="A642" s="20"/>
      <c r="B642" s="20"/>
      <c r="C642" s="18"/>
      <c r="D642" s="20"/>
      <c r="E642" s="20"/>
      <c r="F642" s="20"/>
      <c r="G642" s="20"/>
      <c r="H642" s="18"/>
      <c r="I642" s="20"/>
      <c r="J642" s="20"/>
      <c r="K642" s="20"/>
      <c r="L642" s="20"/>
      <c r="M642" s="20"/>
      <c r="N642" s="20"/>
      <c r="O642" s="20"/>
      <c r="P642" s="20"/>
      <c r="Q642" s="20"/>
      <c r="R642" s="20"/>
      <c r="S642" s="20"/>
      <c r="T642" s="20"/>
      <c r="U642" s="20"/>
      <c r="V642" s="20"/>
      <c r="W642" s="20"/>
      <c r="X642" s="20"/>
      <c r="Y642" s="20"/>
      <c r="Z642" s="20"/>
      <c r="AA642" s="20"/>
    </row>
    <row r="643" spans="1:27" ht="12.75">
      <c r="A643" s="20"/>
      <c r="B643" s="20"/>
      <c r="C643" s="18"/>
      <c r="D643" s="20"/>
      <c r="E643" s="20"/>
      <c r="F643" s="20"/>
      <c r="G643" s="20"/>
      <c r="H643" s="18"/>
      <c r="I643" s="20"/>
      <c r="J643" s="20"/>
      <c r="K643" s="20"/>
      <c r="L643" s="20"/>
      <c r="M643" s="20"/>
      <c r="N643" s="20"/>
      <c r="O643" s="20"/>
      <c r="P643" s="20"/>
      <c r="Q643" s="20"/>
      <c r="R643" s="20"/>
      <c r="S643" s="20"/>
      <c r="T643" s="20"/>
      <c r="U643" s="20"/>
      <c r="V643" s="20"/>
      <c r="W643" s="20"/>
      <c r="X643" s="20"/>
      <c r="Y643" s="20"/>
      <c r="Z643" s="20"/>
      <c r="AA643" s="20"/>
    </row>
    <row r="644" spans="1:27" ht="12.75">
      <c r="A644" s="20"/>
      <c r="B644" s="20"/>
      <c r="C644" s="18"/>
      <c r="D644" s="20"/>
      <c r="E644" s="20"/>
      <c r="F644" s="20"/>
      <c r="G644" s="20"/>
      <c r="H644" s="18"/>
      <c r="I644" s="20"/>
      <c r="J644" s="20"/>
      <c r="K644" s="20"/>
      <c r="L644" s="20"/>
      <c r="M644" s="20"/>
      <c r="N644" s="20"/>
      <c r="O644" s="20"/>
      <c r="P644" s="20"/>
      <c r="Q644" s="20"/>
      <c r="R644" s="20"/>
      <c r="S644" s="20"/>
      <c r="T644" s="20"/>
      <c r="U644" s="20"/>
      <c r="V644" s="20"/>
      <c r="W644" s="20"/>
      <c r="X644" s="20"/>
      <c r="Y644" s="20"/>
      <c r="Z644" s="20"/>
      <c r="AA644" s="20"/>
    </row>
    <row r="645" spans="1:27" ht="12.75">
      <c r="A645" s="20"/>
      <c r="B645" s="20"/>
      <c r="C645" s="18"/>
      <c r="D645" s="20"/>
      <c r="E645" s="20"/>
      <c r="F645" s="20"/>
      <c r="G645" s="20"/>
      <c r="H645" s="18"/>
      <c r="I645" s="20"/>
      <c r="J645" s="20"/>
      <c r="K645" s="20"/>
      <c r="L645" s="20"/>
      <c r="M645" s="20"/>
      <c r="N645" s="20"/>
      <c r="O645" s="20"/>
      <c r="P645" s="20"/>
      <c r="Q645" s="20"/>
      <c r="R645" s="20"/>
      <c r="S645" s="20"/>
      <c r="T645" s="20"/>
      <c r="U645" s="20"/>
      <c r="V645" s="20"/>
      <c r="W645" s="20"/>
      <c r="X645" s="20"/>
      <c r="Y645" s="20"/>
      <c r="Z645" s="20"/>
      <c r="AA645" s="20"/>
    </row>
    <row r="646" spans="1:27" ht="12.75">
      <c r="A646" s="20"/>
      <c r="B646" s="20"/>
      <c r="C646" s="18"/>
      <c r="D646" s="20"/>
      <c r="E646" s="20"/>
      <c r="F646" s="20"/>
      <c r="G646" s="20"/>
      <c r="H646" s="18"/>
      <c r="I646" s="20"/>
      <c r="J646" s="20"/>
      <c r="K646" s="20"/>
      <c r="L646" s="20"/>
      <c r="M646" s="20"/>
      <c r="N646" s="20"/>
      <c r="O646" s="20"/>
      <c r="P646" s="20"/>
      <c r="Q646" s="20"/>
      <c r="R646" s="20"/>
      <c r="S646" s="20"/>
      <c r="T646" s="20"/>
      <c r="U646" s="20"/>
      <c r="V646" s="20"/>
      <c r="W646" s="20"/>
      <c r="X646" s="20"/>
      <c r="Y646" s="20"/>
      <c r="Z646" s="20"/>
      <c r="AA646" s="20"/>
    </row>
    <row r="647" spans="1:27" ht="12.75">
      <c r="A647" s="20"/>
      <c r="B647" s="20"/>
      <c r="C647" s="18"/>
      <c r="D647" s="20"/>
      <c r="E647" s="20"/>
      <c r="F647" s="20"/>
      <c r="G647" s="20"/>
      <c r="H647" s="18"/>
      <c r="I647" s="20"/>
      <c r="J647" s="20"/>
      <c r="K647" s="20"/>
      <c r="L647" s="20"/>
      <c r="M647" s="20"/>
      <c r="N647" s="20"/>
      <c r="O647" s="20"/>
      <c r="P647" s="20"/>
      <c r="Q647" s="20"/>
      <c r="R647" s="20"/>
      <c r="S647" s="20"/>
      <c r="T647" s="20"/>
      <c r="U647" s="20"/>
      <c r="V647" s="20"/>
      <c r="W647" s="20"/>
      <c r="X647" s="20"/>
      <c r="Y647" s="20"/>
      <c r="Z647" s="20"/>
      <c r="AA647" s="20"/>
    </row>
    <row r="648" spans="1:27" ht="12.75">
      <c r="A648" s="20"/>
      <c r="B648" s="20"/>
      <c r="C648" s="18"/>
      <c r="D648" s="20"/>
      <c r="E648" s="20"/>
      <c r="F648" s="20"/>
      <c r="G648" s="20"/>
      <c r="H648" s="18"/>
      <c r="I648" s="20"/>
      <c r="J648" s="20"/>
      <c r="K648" s="20"/>
      <c r="L648" s="20"/>
      <c r="M648" s="20"/>
      <c r="N648" s="20"/>
      <c r="O648" s="20"/>
      <c r="P648" s="20"/>
      <c r="Q648" s="20"/>
      <c r="R648" s="20"/>
      <c r="S648" s="20"/>
      <c r="T648" s="20"/>
      <c r="U648" s="20"/>
      <c r="V648" s="20"/>
      <c r="W648" s="20"/>
      <c r="X648" s="20"/>
      <c r="Y648" s="20"/>
      <c r="Z648" s="20"/>
      <c r="AA648" s="20"/>
    </row>
    <row r="649" spans="1:27" ht="12.75">
      <c r="A649" s="20"/>
      <c r="B649" s="20"/>
      <c r="C649" s="18"/>
      <c r="D649" s="20"/>
      <c r="E649" s="20"/>
      <c r="F649" s="20"/>
      <c r="G649" s="20"/>
      <c r="H649" s="18"/>
      <c r="I649" s="20"/>
      <c r="J649" s="20"/>
      <c r="K649" s="20"/>
      <c r="L649" s="20"/>
      <c r="M649" s="20"/>
      <c r="N649" s="20"/>
      <c r="O649" s="20"/>
      <c r="P649" s="20"/>
      <c r="Q649" s="20"/>
      <c r="R649" s="20"/>
      <c r="S649" s="20"/>
      <c r="T649" s="20"/>
      <c r="U649" s="20"/>
      <c r="V649" s="20"/>
      <c r="W649" s="20"/>
      <c r="X649" s="20"/>
      <c r="Y649" s="20"/>
      <c r="Z649" s="20"/>
      <c r="AA649" s="20"/>
    </row>
    <row r="650" spans="1:27" ht="12.75">
      <c r="A650" s="20"/>
      <c r="B650" s="20"/>
      <c r="C650" s="18"/>
      <c r="D650" s="20"/>
      <c r="E650" s="20"/>
      <c r="F650" s="20"/>
      <c r="G650" s="20"/>
      <c r="H650" s="18"/>
      <c r="I650" s="20"/>
      <c r="J650" s="20"/>
      <c r="K650" s="20"/>
      <c r="L650" s="20"/>
      <c r="M650" s="20"/>
      <c r="N650" s="20"/>
      <c r="O650" s="20"/>
      <c r="P650" s="20"/>
      <c r="Q650" s="20"/>
      <c r="R650" s="20"/>
      <c r="S650" s="20"/>
      <c r="T650" s="20"/>
      <c r="U650" s="20"/>
      <c r="V650" s="20"/>
      <c r="W650" s="20"/>
      <c r="X650" s="20"/>
      <c r="Y650" s="20"/>
      <c r="Z650" s="20"/>
      <c r="AA650" s="20"/>
    </row>
    <row r="651" spans="1:27" ht="12.75">
      <c r="A651" s="20"/>
      <c r="B651" s="20"/>
      <c r="C651" s="18"/>
      <c r="D651" s="20"/>
      <c r="E651" s="20"/>
      <c r="F651" s="20"/>
      <c r="G651" s="20"/>
      <c r="H651" s="18"/>
      <c r="I651" s="20"/>
      <c r="J651" s="20"/>
      <c r="K651" s="20"/>
      <c r="L651" s="20"/>
      <c r="M651" s="20"/>
      <c r="N651" s="20"/>
      <c r="O651" s="20"/>
      <c r="P651" s="20"/>
      <c r="Q651" s="20"/>
      <c r="R651" s="20"/>
      <c r="S651" s="20"/>
      <c r="T651" s="20"/>
      <c r="U651" s="20"/>
      <c r="V651" s="20"/>
      <c r="W651" s="20"/>
      <c r="X651" s="20"/>
      <c r="Y651" s="20"/>
      <c r="Z651" s="20"/>
      <c r="AA651" s="20"/>
    </row>
    <row r="652" spans="1:27" ht="12.75">
      <c r="A652" s="20"/>
      <c r="B652" s="20"/>
      <c r="C652" s="18"/>
      <c r="D652" s="20"/>
      <c r="E652" s="20"/>
      <c r="F652" s="20"/>
      <c r="G652" s="20"/>
      <c r="H652" s="18"/>
      <c r="I652" s="20"/>
      <c r="J652" s="20"/>
      <c r="K652" s="20"/>
      <c r="L652" s="20"/>
      <c r="M652" s="20"/>
      <c r="N652" s="20"/>
      <c r="O652" s="20"/>
      <c r="P652" s="20"/>
      <c r="Q652" s="20"/>
      <c r="R652" s="20"/>
      <c r="S652" s="20"/>
      <c r="T652" s="20"/>
      <c r="U652" s="20"/>
      <c r="V652" s="20"/>
      <c r="W652" s="20"/>
      <c r="X652" s="20"/>
      <c r="Y652" s="20"/>
      <c r="Z652" s="20"/>
      <c r="AA652" s="20"/>
    </row>
    <row r="653" spans="1:27" ht="12.75">
      <c r="A653" s="20"/>
      <c r="B653" s="20"/>
      <c r="C653" s="18"/>
      <c r="D653" s="20"/>
      <c r="E653" s="20"/>
      <c r="F653" s="20"/>
      <c r="G653" s="20"/>
      <c r="H653" s="18"/>
      <c r="I653" s="20"/>
      <c r="J653" s="20"/>
      <c r="K653" s="20"/>
      <c r="L653" s="20"/>
      <c r="M653" s="20"/>
      <c r="N653" s="20"/>
      <c r="O653" s="20"/>
      <c r="P653" s="20"/>
      <c r="Q653" s="20"/>
      <c r="R653" s="20"/>
      <c r="S653" s="20"/>
      <c r="T653" s="20"/>
      <c r="U653" s="20"/>
      <c r="V653" s="20"/>
      <c r="W653" s="20"/>
      <c r="X653" s="20"/>
      <c r="Y653" s="20"/>
      <c r="Z653" s="20"/>
      <c r="AA653" s="20"/>
    </row>
    <row r="654" spans="1:27" ht="12.75">
      <c r="A654" s="20"/>
      <c r="B654" s="20"/>
      <c r="C654" s="18"/>
      <c r="D654" s="20"/>
      <c r="E654" s="20"/>
      <c r="F654" s="20"/>
      <c r="G654" s="20"/>
      <c r="H654" s="18"/>
      <c r="I654" s="20"/>
      <c r="J654" s="20"/>
      <c r="K654" s="20"/>
      <c r="L654" s="20"/>
      <c r="M654" s="20"/>
      <c r="N654" s="20"/>
      <c r="O654" s="20"/>
      <c r="P654" s="20"/>
      <c r="Q654" s="20"/>
      <c r="R654" s="20"/>
      <c r="S654" s="20"/>
      <c r="T654" s="20"/>
      <c r="U654" s="20"/>
      <c r="V654" s="20"/>
      <c r="W654" s="20"/>
      <c r="X654" s="20"/>
      <c r="Y654" s="20"/>
      <c r="Z654" s="20"/>
      <c r="AA654" s="20"/>
    </row>
    <row r="655" spans="1:27" ht="12.75">
      <c r="A655" s="20"/>
      <c r="B655" s="20"/>
      <c r="C655" s="18"/>
      <c r="D655" s="20"/>
      <c r="E655" s="20"/>
      <c r="F655" s="20"/>
      <c r="G655" s="20"/>
      <c r="H655" s="18"/>
      <c r="I655" s="20"/>
      <c r="J655" s="20"/>
      <c r="K655" s="20"/>
      <c r="L655" s="20"/>
      <c r="M655" s="20"/>
      <c r="N655" s="20"/>
      <c r="O655" s="20"/>
      <c r="P655" s="20"/>
      <c r="Q655" s="20"/>
      <c r="R655" s="20"/>
      <c r="S655" s="20"/>
      <c r="T655" s="20"/>
      <c r="U655" s="20"/>
      <c r="V655" s="20"/>
      <c r="W655" s="20"/>
      <c r="X655" s="20"/>
      <c r="Y655" s="20"/>
      <c r="Z655" s="20"/>
      <c r="AA655" s="20"/>
    </row>
    <row r="656" spans="1:27" ht="12.75">
      <c r="A656" s="20"/>
      <c r="B656" s="20"/>
      <c r="C656" s="18"/>
      <c r="D656" s="20"/>
      <c r="E656" s="20"/>
      <c r="F656" s="20"/>
      <c r="G656" s="20"/>
      <c r="H656" s="18"/>
      <c r="I656" s="20"/>
      <c r="J656" s="20"/>
      <c r="K656" s="20"/>
      <c r="L656" s="20"/>
      <c r="M656" s="20"/>
      <c r="N656" s="20"/>
      <c r="O656" s="20"/>
      <c r="P656" s="20"/>
      <c r="Q656" s="20"/>
      <c r="R656" s="20"/>
      <c r="S656" s="20"/>
      <c r="T656" s="20"/>
      <c r="U656" s="20"/>
      <c r="V656" s="20"/>
      <c r="W656" s="20"/>
      <c r="X656" s="20"/>
      <c r="Y656" s="20"/>
      <c r="Z656" s="20"/>
      <c r="AA656" s="20"/>
    </row>
    <row r="657" spans="1:27" ht="12.75">
      <c r="A657" s="20"/>
      <c r="B657" s="20"/>
      <c r="C657" s="18"/>
      <c r="D657" s="20"/>
      <c r="E657" s="20"/>
      <c r="F657" s="20"/>
      <c r="G657" s="20"/>
      <c r="H657" s="18"/>
      <c r="I657" s="20"/>
      <c r="J657" s="20"/>
      <c r="K657" s="20"/>
      <c r="L657" s="20"/>
      <c r="M657" s="20"/>
      <c r="N657" s="20"/>
      <c r="O657" s="20"/>
      <c r="P657" s="20"/>
      <c r="Q657" s="20"/>
      <c r="R657" s="20"/>
      <c r="S657" s="20"/>
      <c r="T657" s="20"/>
      <c r="U657" s="20"/>
      <c r="V657" s="20"/>
      <c r="W657" s="20"/>
      <c r="X657" s="20"/>
      <c r="Y657" s="20"/>
      <c r="Z657" s="20"/>
      <c r="AA657" s="20"/>
    </row>
    <row r="658" spans="1:27" ht="12.75">
      <c r="A658" s="20"/>
      <c r="B658" s="20"/>
      <c r="C658" s="18"/>
      <c r="D658" s="20"/>
      <c r="E658" s="20"/>
      <c r="F658" s="20"/>
      <c r="G658" s="20"/>
      <c r="H658" s="18"/>
      <c r="I658" s="20"/>
      <c r="J658" s="20"/>
      <c r="K658" s="20"/>
      <c r="L658" s="20"/>
      <c r="M658" s="20"/>
      <c r="N658" s="20"/>
      <c r="O658" s="20"/>
      <c r="P658" s="20"/>
      <c r="Q658" s="20"/>
      <c r="R658" s="20"/>
      <c r="S658" s="20"/>
      <c r="T658" s="20"/>
      <c r="U658" s="20"/>
      <c r="V658" s="20"/>
      <c r="W658" s="20"/>
      <c r="X658" s="20"/>
      <c r="Y658" s="20"/>
      <c r="Z658" s="20"/>
      <c r="AA658" s="20"/>
    </row>
    <row r="659" spans="1:27" ht="12.75">
      <c r="A659" s="20"/>
      <c r="B659" s="20"/>
      <c r="C659" s="18"/>
      <c r="D659" s="20"/>
      <c r="E659" s="20"/>
      <c r="F659" s="20"/>
      <c r="G659" s="20"/>
      <c r="H659" s="18"/>
      <c r="I659" s="20"/>
      <c r="J659" s="20"/>
      <c r="K659" s="20"/>
      <c r="L659" s="20"/>
      <c r="M659" s="20"/>
      <c r="N659" s="20"/>
      <c r="O659" s="20"/>
      <c r="P659" s="20"/>
      <c r="Q659" s="20"/>
      <c r="R659" s="20"/>
      <c r="S659" s="20"/>
      <c r="T659" s="20"/>
      <c r="U659" s="20"/>
      <c r="V659" s="20"/>
      <c r="W659" s="20"/>
      <c r="X659" s="20"/>
      <c r="Y659" s="20"/>
      <c r="Z659" s="20"/>
      <c r="AA659" s="20"/>
    </row>
    <row r="660" spans="1:27" ht="12.75">
      <c r="A660" s="20"/>
      <c r="B660" s="20"/>
      <c r="C660" s="18"/>
      <c r="D660" s="20"/>
      <c r="E660" s="20"/>
      <c r="F660" s="20"/>
      <c r="G660" s="20"/>
      <c r="H660" s="18"/>
      <c r="I660" s="20"/>
      <c r="J660" s="20"/>
      <c r="K660" s="20"/>
      <c r="L660" s="20"/>
      <c r="M660" s="20"/>
      <c r="N660" s="20"/>
      <c r="O660" s="20"/>
      <c r="P660" s="20"/>
      <c r="Q660" s="20"/>
      <c r="R660" s="20"/>
      <c r="S660" s="20"/>
      <c r="T660" s="20"/>
      <c r="U660" s="20"/>
      <c r="V660" s="20"/>
      <c r="W660" s="20"/>
      <c r="X660" s="20"/>
      <c r="Y660" s="20"/>
      <c r="Z660" s="20"/>
      <c r="AA660" s="20"/>
    </row>
    <row r="661" spans="1:27" ht="12.75">
      <c r="A661" s="20"/>
      <c r="B661" s="20"/>
      <c r="C661" s="18"/>
      <c r="D661" s="20"/>
      <c r="E661" s="20"/>
      <c r="F661" s="20"/>
      <c r="G661" s="20"/>
      <c r="H661" s="18"/>
      <c r="I661" s="20"/>
      <c r="J661" s="20"/>
      <c r="K661" s="20"/>
      <c r="L661" s="20"/>
      <c r="M661" s="20"/>
      <c r="N661" s="20"/>
      <c r="O661" s="20"/>
      <c r="P661" s="20"/>
      <c r="Q661" s="20"/>
      <c r="R661" s="20"/>
      <c r="S661" s="20"/>
      <c r="T661" s="20"/>
      <c r="U661" s="20"/>
      <c r="V661" s="20"/>
      <c r="W661" s="20"/>
      <c r="X661" s="20"/>
      <c r="Y661" s="20"/>
      <c r="Z661" s="20"/>
      <c r="AA661" s="20"/>
    </row>
    <row r="662" spans="1:27" ht="12.75">
      <c r="A662" s="20"/>
      <c r="B662" s="20"/>
      <c r="C662" s="18"/>
      <c r="D662" s="20"/>
      <c r="E662" s="20"/>
      <c r="F662" s="20"/>
      <c r="G662" s="20"/>
      <c r="H662" s="18"/>
      <c r="I662" s="20"/>
      <c r="J662" s="20"/>
      <c r="K662" s="20"/>
      <c r="L662" s="20"/>
      <c r="M662" s="20"/>
      <c r="N662" s="20"/>
      <c r="O662" s="20"/>
      <c r="P662" s="20"/>
      <c r="Q662" s="20"/>
      <c r="R662" s="20"/>
      <c r="S662" s="20"/>
      <c r="T662" s="20"/>
      <c r="U662" s="20"/>
      <c r="V662" s="20"/>
      <c r="W662" s="20"/>
      <c r="X662" s="20"/>
      <c r="Y662" s="20"/>
      <c r="Z662" s="20"/>
      <c r="AA662" s="20"/>
    </row>
    <row r="663" spans="1:27" ht="12.75">
      <c r="A663" s="20"/>
      <c r="B663" s="20"/>
      <c r="C663" s="18"/>
      <c r="D663" s="20"/>
      <c r="E663" s="20"/>
      <c r="F663" s="20"/>
      <c r="G663" s="20"/>
      <c r="H663" s="18"/>
      <c r="I663" s="20"/>
      <c r="J663" s="20"/>
      <c r="K663" s="20"/>
      <c r="L663" s="20"/>
      <c r="M663" s="20"/>
      <c r="N663" s="20"/>
      <c r="O663" s="20"/>
      <c r="P663" s="20"/>
      <c r="Q663" s="20"/>
      <c r="R663" s="20"/>
      <c r="S663" s="20"/>
      <c r="T663" s="20"/>
      <c r="U663" s="20"/>
      <c r="V663" s="20"/>
      <c r="W663" s="20"/>
      <c r="X663" s="20"/>
      <c r="Y663" s="20"/>
      <c r="Z663" s="20"/>
      <c r="AA663" s="20"/>
    </row>
    <row r="664" spans="1:27" ht="12.75">
      <c r="A664" s="20"/>
      <c r="B664" s="20"/>
      <c r="C664" s="18"/>
      <c r="D664" s="20"/>
      <c r="E664" s="20"/>
      <c r="F664" s="20"/>
      <c r="G664" s="20"/>
      <c r="H664" s="18"/>
      <c r="I664" s="20"/>
      <c r="J664" s="20"/>
      <c r="K664" s="20"/>
      <c r="L664" s="20"/>
      <c r="M664" s="20"/>
      <c r="N664" s="20"/>
      <c r="O664" s="20"/>
      <c r="P664" s="20"/>
      <c r="Q664" s="20"/>
      <c r="R664" s="20"/>
      <c r="S664" s="20"/>
      <c r="T664" s="20"/>
      <c r="U664" s="20"/>
      <c r="V664" s="20"/>
      <c r="W664" s="20"/>
      <c r="X664" s="20"/>
      <c r="Y664" s="20"/>
      <c r="Z664" s="20"/>
      <c r="AA664" s="20"/>
    </row>
    <row r="665" spans="1:27" ht="12.75">
      <c r="A665" s="20"/>
      <c r="B665" s="20"/>
      <c r="C665" s="18"/>
      <c r="D665" s="20"/>
      <c r="E665" s="20"/>
      <c r="F665" s="20"/>
      <c r="G665" s="20"/>
      <c r="H665" s="18"/>
      <c r="I665" s="20"/>
      <c r="J665" s="20"/>
      <c r="K665" s="20"/>
      <c r="L665" s="20"/>
      <c r="M665" s="20"/>
      <c r="N665" s="20"/>
      <c r="O665" s="20"/>
      <c r="P665" s="20"/>
      <c r="Q665" s="20"/>
      <c r="R665" s="20"/>
      <c r="S665" s="20"/>
      <c r="T665" s="20"/>
      <c r="U665" s="20"/>
      <c r="V665" s="20"/>
      <c r="W665" s="20"/>
      <c r="X665" s="20"/>
      <c r="Y665" s="20"/>
      <c r="Z665" s="20"/>
      <c r="AA665" s="20"/>
    </row>
    <row r="666" spans="1:27" ht="12.75">
      <c r="A666" s="20"/>
      <c r="B666" s="20"/>
      <c r="C666" s="18"/>
      <c r="D666" s="20"/>
      <c r="E666" s="20"/>
      <c r="F666" s="20"/>
      <c r="G666" s="20"/>
      <c r="H666" s="18"/>
      <c r="I666" s="20"/>
      <c r="J666" s="20"/>
      <c r="K666" s="20"/>
      <c r="L666" s="20"/>
      <c r="M666" s="20"/>
      <c r="N666" s="20"/>
      <c r="O666" s="20"/>
      <c r="P666" s="20"/>
      <c r="Q666" s="20"/>
      <c r="R666" s="20"/>
      <c r="S666" s="20"/>
      <c r="T666" s="20"/>
      <c r="U666" s="20"/>
      <c r="V666" s="20"/>
      <c r="W666" s="20"/>
      <c r="X666" s="20"/>
      <c r="Y666" s="20"/>
      <c r="Z666" s="20"/>
      <c r="AA666" s="20"/>
    </row>
    <row r="667" spans="1:27" ht="12.75">
      <c r="A667" s="20"/>
      <c r="B667" s="20"/>
      <c r="C667" s="18"/>
      <c r="D667" s="20"/>
      <c r="E667" s="20"/>
      <c r="F667" s="20"/>
      <c r="G667" s="20"/>
      <c r="H667" s="18"/>
      <c r="I667" s="20"/>
      <c r="J667" s="20"/>
      <c r="K667" s="20"/>
      <c r="L667" s="20"/>
      <c r="M667" s="20"/>
      <c r="N667" s="20"/>
      <c r="O667" s="20"/>
      <c r="P667" s="20"/>
      <c r="Q667" s="20"/>
      <c r="R667" s="20"/>
      <c r="S667" s="20"/>
      <c r="T667" s="20"/>
      <c r="U667" s="20"/>
      <c r="V667" s="20"/>
      <c r="W667" s="20"/>
      <c r="X667" s="20"/>
      <c r="Y667" s="20"/>
      <c r="Z667" s="20"/>
      <c r="AA667" s="20"/>
    </row>
    <row r="668" spans="1:27" ht="12.75">
      <c r="A668" s="20"/>
      <c r="B668" s="20"/>
      <c r="C668" s="18"/>
      <c r="D668" s="20"/>
      <c r="E668" s="20"/>
      <c r="F668" s="20"/>
      <c r="G668" s="20"/>
      <c r="H668" s="18"/>
      <c r="I668" s="20"/>
      <c r="J668" s="20"/>
      <c r="K668" s="20"/>
      <c r="L668" s="20"/>
      <c r="M668" s="20"/>
      <c r="N668" s="20"/>
      <c r="O668" s="20"/>
      <c r="P668" s="20"/>
      <c r="Q668" s="20"/>
      <c r="R668" s="20"/>
      <c r="S668" s="20"/>
      <c r="T668" s="20"/>
      <c r="U668" s="20"/>
      <c r="V668" s="20"/>
      <c r="W668" s="20"/>
      <c r="X668" s="20"/>
      <c r="Y668" s="20"/>
      <c r="Z668" s="20"/>
      <c r="AA668" s="20"/>
    </row>
    <row r="669" spans="1:27" ht="12.75">
      <c r="A669" s="20"/>
      <c r="B669" s="20"/>
      <c r="C669" s="18"/>
      <c r="D669" s="20"/>
      <c r="E669" s="20"/>
      <c r="F669" s="20"/>
      <c r="G669" s="20"/>
      <c r="H669" s="18"/>
      <c r="I669" s="20"/>
      <c r="J669" s="20"/>
      <c r="K669" s="20"/>
      <c r="L669" s="20"/>
      <c r="M669" s="20"/>
      <c r="N669" s="20"/>
      <c r="O669" s="20"/>
      <c r="P669" s="20"/>
      <c r="Q669" s="20"/>
      <c r="R669" s="20"/>
      <c r="S669" s="20"/>
      <c r="T669" s="20"/>
      <c r="U669" s="20"/>
      <c r="V669" s="20"/>
      <c r="W669" s="20"/>
      <c r="X669" s="20"/>
      <c r="Y669" s="20"/>
      <c r="Z669" s="20"/>
      <c r="AA669" s="20"/>
    </row>
    <row r="670" spans="1:27" ht="12.75">
      <c r="A670" s="20"/>
      <c r="B670" s="20"/>
      <c r="C670" s="18"/>
      <c r="D670" s="20"/>
      <c r="E670" s="20"/>
      <c r="F670" s="20"/>
      <c r="G670" s="20"/>
      <c r="H670" s="18"/>
      <c r="I670" s="20"/>
      <c r="J670" s="20"/>
      <c r="K670" s="20"/>
      <c r="L670" s="20"/>
      <c r="M670" s="20"/>
      <c r="N670" s="20"/>
      <c r="O670" s="20"/>
      <c r="P670" s="20"/>
      <c r="Q670" s="20"/>
      <c r="R670" s="20"/>
      <c r="S670" s="20"/>
      <c r="T670" s="20"/>
      <c r="U670" s="20"/>
      <c r="V670" s="20"/>
      <c r="W670" s="20"/>
      <c r="X670" s="20"/>
      <c r="Y670" s="20"/>
      <c r="Z670" s="20"/>
      <c r="AA670" s="20"/>
    </row>
    <row r="671" spans="1:27" ht="12.75">
      <c r="A671" s="20"/>
      <c r="B671" s="20"/>
      <c r="C671" s="18"/>
      <c r="D671" s="20"/>
      <c r="E671" s="20"/>
      <c r="F671" s="20"/>
      <c r="G671" s="20"/>
      <c r="H671" s="18"/>
      <c r="I671" s="20"/>
      <c r="J671" s="20"/>
      <c r="K671" s="20"/>
      <c r="L671" s="20"/>
      <c r="M671" s="20"/>
      <c r="N671" s="20"/>
      <c r="O671" s="20"/>
      <c r="P671" s="20"/>
      <c r="Q671" s="20"/>
      <c r="R671" s="20"/>
      <c r="S671" s="20"/>
      <c r="T671" s="20"/>
      <c r="U671" s="20"/>
      <c r="V671" s="20"/>
      <c r="W671" s="20"/>
      <c r="X671" s="20"/>
      <c r="Y671" s="20"/>
      <c r="Z671" s="20"/>
      <c r="AA671" s="20"/>
    </row>
    <row r="672" spans="1:27" ht="12.75">
      <c r="A672" s="20"/>
      <c r="B672" s="20"/>
      <c r="C672" s="18"/>
      <c r="D672" s="20"/>
      <c r="E672" s="20"/>
      <c r="F672" s="20"/>
      <c r="G672" s="20"/>
      <c r="H672" s="18"/>
      <c r="I672" s="20"/>
      <c r="J672" s="20"/>
      <c r="K672" s="20"/>
      <c r="L672" s="20"/>
      <c r="M672" s="20"/>
      <c r="N672" s="20"/>
      <c r="O672" s="20"/>
      <c r="P672" s="20"/>
      <c r="Q672" s="20"/>
      <c r="R672" s="20"/>
      <c r="S672" s="20"/>
      <c r="T672" s="20"/>
      <c r="U672" s="20"/>
      <c r="V672" s="20"/>
      <c r="W672" s="20"/>
      <c r="X672" s="20"/>
      <c r="Y672" s="20"/>
      <c r="Z672" s="20"/>
      <c r="AA672" s="20"/>
    </row>
    <row r="673" spans="1:27" ht="12.75">
      <c r="A673" s="20"/>
      <c r="B673" s="20"/>
      <c r="C673" s="18"/>
      <c r="D673" s="20"/>
      <c r="E673" s="20"/>
      <c r="F673" s="20"/>
      <c r="G673" s="20"/>
      <c r="H673" s="18"/>
      <c r="I673" s="20"/>
      <c r="J673" s="20"/>
      <c r="K673" s="20"/>
      <c r="L673" s="20"/>
      <c r="M673" s="20"/>
      <c r="N673" s="20"/>
      <c r="O673" s="20"/>
      <c r="P673" s="20"/>
      <c r="Q673" s="20"/>
      <c r="R673" s="20"/>
      <c r="S673" s="20"/>
      <c r="T673" s="20"/>
      <c r="U673" s="20"/>
      <c r="V673" s="20"/>
      <c r="W673" s="20"/>
      <c r="X673" s="20"/>
      <c r="Y673" s="20"/>
      <c r="Z673" s="20"/>
      <c r="AA673" s="20"/>
    </row>
    <row r="674" spans="1:27" ht="12.75">
      <c r="A674" s="20"/>
      <c r="B674" s="20"/>
      <c r="C674" s="18"/>
      <c r="D674" s="20"/>
      <c r="E674" s="20"/>
      <c r="F674" s="20"/>
      <c r="G674" s="20"/>
      <c r="H674" s="18"/>
      <c r="I674" s="20"/>
      <c r="J674" s="20"/>
      <c r="K674" s="20"/>
      <c r="L674" s="20"/>
      <c r="M674" s="20"/>
      <c r="N674" s="20"/>
      <c r="O674" s="20"/>
      <c r="P674" s="20"/>
      <c r="Q674" s="20"/>
      <c r="R674" s="20"/>
      <c r="S674" s="20"/>
      <c r="T674" s="20"/>
      <c r="U674" s="20"/>
      <c r="V674" s="20"/>
      <c r="W674" s="20"/>
      <c r="X674" s="20"/>
      <c r="Y674" s="20"/>
      <c r="Z674" s="20"/>
      <c r="AA674" s="20"/>
    </row>
    <row r="675" spans="1:27" ht="12.75">
      <c r="A675" s="20"/>
      <c r="B675" s="20"/>
      <c r="C675" s="18"/>
      <c r="D675" s="20"/>
      <c r="E675" s="20"/>
      <c r="F675" s="20"/>
      <c r="G675" s="20"/>
      <c r="H675" s="18"/>
      <c r="I675" s="20"/>
      <c r="J675" s="20"/>
      <c r="K675" s="20"/>
      <c r="L675" s="20"/>
      <c r="M675" s="20"/>
      <c r="N675" s="20"/>
      <c r="O675" s="20"/>
      <c r="P675" s="20"/>
      <c r="Q675" s="20"/>
      <c r="R675" s="20"/>
      <c r="S675" s="20"/>
      <c r="T675" s="20"/>
      <c r="U675" s="20"/>
      <c r="V675" s="20"/>
      <c r="W675" s="20"/>
      <c r="X675" s="20"/>
      <c r="Y675" s="20"/>
      <c r="Z675" s="20"/>
      <c r="AA675" s="20"/>
    </row>
    <row r="676" spans="1:27" ht="12.75">
      <c r="A676" s="20"/>
      <c r="B676" s="20"/>
      <c r="C676" s="18"/>
      <c r="D676" s="20"/>
      <c r="E676" s="20"/>
      <c r="F676" s="20"/>
      <c r="G676" s="20"/>
      <c r="H676" s="18"/>
      <c r="I676" s="20"/>
      <c r="J676" s="20"/>
      <c r="K676" s="20"/>
      <c r="L676" s="20"/>
      <c r="M676" s="20"/>
      <c r="N676" s="20"/>
      <c r="O676" s="20"/>
      <c r="P676" s="20"/>
      <c r="Q676" s="20"/>
      <c r="R676" s="20"/>
      <c r="S676" s="20"/>
      <c r="T676" s="20"/>
      <c r="U676" s="20"/>
      <c r="V676" s="20"/>
      <c r="W676" s="20"/>
      <c r="X676" s="20"/>
      <c r="Y676" s="20"/>
      <c r="Z676" s="20"/>
      <c r="AA676" s="20"/>
    </row>
    <row r="677" spans="1:27" ht="12.75">
      <c r="A677" s="20"/>
      <c r="B677" s="20"/>
      <c r="C677" s="18"/>
      <c r="D677" s="20"/>
      <c r="E677" s="20"/>
      <c r="F677" s="20"/>
      <c r="G677" s="20"/>
      <c r="H677" s="18"/>
      <c r="I677" s="20"/>
      <c r="J677" s="20"/>
      <c r="K677" s="20"/>
      <c r="L677" s="20"/>
      <c r="M677" s="20"/>
      <c r="N677" s="20"/>
      <c r="O677" s="20"/>
      <c r="P677" s="20"/>
      <c r="Q677" s="20"/>
      <c r="R677" s="20"/>
      <c r="S677" s="20"/>
      <c r="T677" s="20"/>
      <c r="U677" s="20"/>
      <c r="V677" s="20"/>
      <c r="W677" s="20"/>
      <c r="X677" s="20"/>
      <c r="Y677" s="20"/>
      <c r="Z677" s="20"/>
      <c r="AA677" s="20"/>
    </row>
    <row r="678" spans="1:27" ht="12.75">
      <c r="A678" s="20"/>
      <c r="B678" s="20"/>
      <c r="C678" s="18"/>
      <c r="D678" s="20"/>
      <c r="E678" s="20"/>
      <c r="F678" s="20"/>
      <c r="G678" s="20"/>
      <c r="H678" s="18"/>
      <c r="I678" s="20"/>
      <c r="J678" s="20"/>
      <c r="K678" s="20"/>
      <c r="L678" s="20"/>
      <c r="M678" s="20"/>
      <c r="N678" s="20"/>
      <c r="O678" s="20"/>
      <c r="P678" s="20"/>
      <c r="Q678" s="20"/>
      <c r="R678" s="20"/>
      <c r="S678" s="20"/>
      <c r="T678" s="20"/>
      <c r="U678" s="20"/>
      <c r="V678" s="20"/>
      <c r="W678" s="20"/>
      <c r="X678" s="20"/>
      <c r="Y678" s="20"/>
      <c r="Z678" s="20"/>
      <c r="AA678" s="20"/>
    </row>
    <row r="679" spans="1:27" ht="12.75">
      <c r="A679" s="20"/>
      <c r="B679" s="20"/>
      <c r="C679" s="18"/>
      <c r="D679" s="20"/>
      <c r="E679" s="20"/>
      <c r="F679" s="20"/>
      <c r="G679" s="20"/>
      <c r="H679" s="18"/>
      <c r="I679" s="20"/>
      <c r="J679" s="20"/>
      <c r="K679" s="20"/>
      <c r="L679" s="20"/>
      <c r="M679" s="20"/>
      <c r="N679" s="20"/>
      <c r="O679" s="20"/>
      <c r="P679" s="20"/>
      <c r="Q679" s="20"/>
      <c r="R679" s="20"/>
      <c r="S679" s="20"/>
      <c r="T679" s="20"/>
      <c r="U679" s="20"/>
      <c r="V679" s="20"/>
      <c r="W679" s="20"/>
      <c r="X679" s="20"/>
      <c r="Y679" s="20"/>
      <c r="Z679" s="20"/>
      <c r="AA679" s="20"/>
    </row>
    <row r="680" spans="1:27" ht="12.75">
      <c r="A680" s="20"/>
      <c r="B680" s="20"/>
      <c r="C680" s="18"/>
      <c r="D680" s="20"/>
      <c r="E680" s="20"/>
      <c r="F680" s="20"/>
      <c r="G680" s="20"/>
      <c r="H680" s="18"/>
      <c r="I680" s="20"/>
      <c r="J680" s="20"/>
      <c r="K680" s="20"/>
      <c r="L680" s="20"/>
      <c r="M680" s="20"/>
      <c r="N680" s="20"/>
      <c r="O680" s="20"/>
      <c r="P680" s="20"/>
      <c r="Q680" s="20"/>
      <c r="R680" s="20"/>
      <c r="S680" s="20"/>
      <c r="T680" s="20"/>
      <c r="U680" s="20"/>
      <c r="V680" s="20"/>
      <c r="W680" s="20"/>
      <c r="X680" s="20"/>
      <c r="Y680" s="20"/>
      <c r="Z680" s="20"/>
      <c r="AA680" s="20"/>
    </row>
    <row r="681" spans="1:27" ht="12.75">
      <c r="A681" s="20"/>
      <c r="B681" s="20"/>
      <c r="C681" s="18"/>
      <c r="D681" s="20"/>
      <c r="E681" s="20"/>
      <c r="F681" s="20"/>
      <c r="G681" s="20"/>
      <c r="H681" s="18"/>
      <c r="I681" s="20"/>
      <c r="J681" s="20"/>
      <c r="K681" s="20"/>
      <c r="L681" s="20"/>
      <c r="M681" s="20"/>
      <c r="N681" s="20"/>
      <c r="O681" s="20"/>
      <c r="P681" s="20"/>
      <c r="Q681" s="20"/>
      <c r="R681" s="20"/>
      <c r="S681" s="20"/>
      <c r="T681" s="20"/>
      <c r="U681" s="20"/>
      <c r="V681" s="20"/>
      <c r="W681" s="20"/>
      <c r="X681" s="20"/>
      <c r="Y681" s="20"/>
      <c r="Z681" s="20"/>
      <c r="AA681" s="20"/>
    </row>
    <row r="682" spans="1:27" ht="12.75">
      <c r="A682" s="20"/>
      <c r="B682" s="20"/>
      <c r="C682" s="18"/>
      <c r="D682" s="20"/>
      <c r="E682" s="20"/>
      <c r="F682" s="20"/>
      <c r="G682" s="20"/>
      <c r="H682" s="18"/>
      <c r="I682" s="20"/>
      <c r="J682" s="20"/>
      <c r="K682" s="20"/>
      <c r="L682" s="20"/>
      <c r="M682" s="20"/>
      <c r="N682" s="20"/>
      <c r="O682" s="20"/>
      <c r="P682" s="20"/>
      <c r="Q682" s="20"/>
      <c r="R682" s="20"/>
      <c r="S682" s="20"/>
      <c r="T682" s="20"/>
      <c r="U682" s="20"/>
      <c r="V682" s="20"/>
      <c r="W682" s="20"/>
      <c r="X682" s="20"/>
      <c r="Y682" s="20"/>
      <c r="Z682" s="20"/>
      <c r="AA682" s="20"/>
    </row>
    <row r="683" spans="1:27" ht="12.75">
      <c r="A683" s="20"/>
      <c r="B683" s="20"/>
      <c r="C683" s="18"/>
      <c r="D683" s="20"/>
      <c r="E683" s="20"/>
      <c r="F683" s="20"/>
      <c r="G683" s="20"/>
      <c r="H683" s="18"/>
      <c r="I683" s="20"/>
      <c r="J683" s="20"/>
      <c r="K683" s="20"/>
      <c r="L683" s="20"/>
      <c r="M683" s="20"/>
      <c r="N683" s="20"/>
      <c r="O683" s="20"/>
      <c r="P683" s="20"/>
      <c r="Q683" s="20"/>
      <c r="R683" s="20"/>
      <c r="S683" s="20"/>
      <c r="T683" s="20"/>
      <c r="U683" s="20"/>
      <c r="V683" s="20"/>
      <c r="W683" s="20"/>
      <c r="X683" s="20"/>
      <c r="Y683" s="20"/>
      <c r="Z683" s="20"/>
      <c r="AA683" s="20"/>
    </row>
    <row r="684" spans="1:27" ht="12.75">
      <c r="A684" s="20"/>
      <c r="B684" s="20"/>
      <c r="C684" s="18"/>
      <c r="D684" s="20"/>
      <c r="E684" s="20"/>
      <c r="F684" s="20"/>
      <c r="G684" s="20"/>
      <c r="H684" s="18"/>
      <c r="I684" s="20"/>
      <c r="J684" s="20"/>
      <c r="K684" s="20"/>
      <c r="L684" s="20"/>
      <c r="M684" s="20"/>
      <c r="N684" s="20"/>
      <c r="O684" s="20"/>
      <c r="P684" s="20"/>
      <c r="Q684" s="20"/>
      <c r="R684" s="20"/>
      <c r="S684" s="20"/>
      <c r="T684" s="20"/>
      <c r="U684" s="20"/>
      <c r="V684" s="20"/>
      <c r="W684" s="20"/>
      <c r="X684" s="20"/>
      <c r="Y684" s="20"/>
      <c r="Z684" s="20"/>
      <c r="AA684" s="20"/>
    </row>
    <row r="685" spans="1:27" ht="12.75">
      <c r="A685" s="20"/>
      <c r="B685" s="20"/>
      <c r="C685" s="18"/>
      <c r="D685" s="20"/>
      <c r="E685" s="20"/>
      <c r="F685" s="20"/>
      <c r="G685" s="20"/>
      <c r="H685" s="18"/>
      <c r="I685" s="20"/>
      <c r="J685" s="20"/>
      <c r="K685" s="20"/>
      <c r="L685" s="20"/>
      <c r="M685" s="20"/>
      <c r="N685" s="20"/>
      <c r="O685" s="20"/>
      <c r="P685" s="20"/>
      <c r="Q685" s="20"/>
      <c r="R685" s="20"/>
      <c r="S685" s="20"/>
      <c r="T685" s="20"/>
      <c r="U685" s="20"/>
      <c r="V685" s="20"/>
      <c r="W685" s="20"/>
      <c r="X685" s="20"/>
      <c r="Y685" s="20"/>
      <c r="Z685" s="20"/>
      <c r="AA685" s="20"/>
    </row>
    <row r="686" spans="1:27" ht="12.75">
      <c r="A686" s="20"/>
      <c r="B686" s="20"/>
      <c r="C686" s="18"/>
      <c r="D686" s="20"/>
      <c r="E686" s="20"/>
      <c r="F686" s="20"/>
      <c r="G686" s="20"/>
      <c r="H686" s="18"/>
      <c r="I686" s="20"/>
      <c r="J686" s="20"/>
      <c r="K686" s="20"/>
      <c r="L686" s="20"/>
      <c r="M686" s="20"/>
      <c r="N686" s="20"/>
      <c r="O686" s="20"/>
      <c r="P686" s="20"/>
      <c r="Q686" s="20"/>
      <c r="R686" s="20"/>
      <c r="S686" s="20"/>
      <c r="T686" s="20"/>
      <c r="U686" s="20"/>
      <c r="V686" s="20"/>
      <c r="W686" s="20"/>
      <c r="X686" s="20"/>
      <c r="Y686" s="20"/>
      <c r="Z686" s="20"/>
      <c r="AA686" s="20"/>
    </row>
    <row r="687" spans="1:27" ht="12.75">
      <c r="A687" s="20"/>
      <c r="B687" s="20"/>
      <c r="C687" s="18"/>
      <c r="D687" s="20"/>
      <c r="E687" s="20"/>
      <c r="F687" s="20"/>
      <c r="G687" s="20"/>
      <c r="H687" s="18"/>
      <c r="I687" s="20"/>
      <c r="J687" s="20"/>
      <c r="K687" s="20"/>
      <c r="L687" s="20"/>
      <c r="M687" s="20"/>
      <c r="N687" s="20"/>
      <c r="O687" s="20"/>
      <c r="P687" s="20"/>
      <c r="Q687" s="20"/>
      <c r="R687" s="20"/>
      <c r="S687" s="20"/>
      <c r="T687" s="20"/>
      <c r="U687" s="20"/>
      <c r="V687" s="20"/>
      <c r="W687" s="20"/>
      <c r="X687" s="20"/>
      <c r="Y687" s="20"/>
      <c r="Z687" s="20"/>
      <c r="AA687" s="20"/>
    </row>
    <row r="688" spans="1:27" ht="12.75">
      <c r="A688" s="20"/>
      <c r="B688" s="20"/>
      <c r="C688" s="18"/>
      <c r="D688" s="20"/>
      <c r="E688" s="20"/>
      <c r="F688" s="20"/>
      <c r="G688" s="20"/>
      <c r="H688" s="18"/>
      <c r="I688" s="20"/>
      <c r="J688" s="20"/>
      <c r="K688" s="20"/>
      <c r="L688" s="20"/>
      <c r="M688" s="20"/>
      <c r="N688" s="20"/>
      <c r="O688" s="20"/>
      <c r="P688" s="20"/>
      <c r="Q688" s="20"/>
      <c r="R688" s="20"/>
      <c r="S688" s="20"/>
      <c r="T688" s="20"/>
      <c r="U688" s="20"/>
      <c r="V688" s="20"/>
      <c r="W688" s="20"/>
      <c r="X688" s="20"/>
      <c r="Y688" s="20"/>
      <c r="Z688" s="20"/>
      <c r="AA688" s="20"/>
    </row>
    <row r="689" spans="1:27" ht="12.75">
      <c r="A689" s="20"/>
      <c r="B689" s="20"/>
      <c r="C689" s="18"/>
      <c r="D689" s="20"/>
      <c r="E689" s="20"/>
      <c r="F689" s="20"/>
      <c r="G689" s="20"/>
      <c r="H689" s="18"/>
      <c r="I689" s="20"/>
      <c r="J689" s="20"/>
      <c r="K689" s="20"/>
      <c r="L689" s="20"/>
      <c r="M689" s="20"/>
      <c r="N689" s="20"/>
      <c r="O689" s="20"/>
      <c r="P689" s="20"/>
      <c r="Q689" s="20"/>
      <c r="R689" s="20"/>
      <c r="S689" s="20"/>
      <c r="T689" s="20"/>
      <c r="U689" s="20"/>
      <c r="V689" s="20"/>
      <c r="W689" s="20"/>
      <c r="X689" s="20"/>
      <c r="Y689" s="20"/>
      <c r="Z689" s="20"/>
      <c r="AA689" s="20"/>
    </row>
    <row r="690" spans="1:27" ht="12.75">
      <c r="A690" s="20"/>
      <c r="B690" s="20"/>
      <c r="C690" s="18"/>
      <c r="D690" s="20"/>
      <c r="E690" s="20"/>
      <c r="F690" s="20"/>
      <c r="G690" s="20"/>
      <c r="H690" s="18"/>
      <c r="I690" s="20"/>
      <c r="J690" s="20"/>
      <c r="K690" s="20"/>
      <c r="L690" s="20"/>
      <c r="M690" s="20"/>
      <c r="N690" s="20"/>
      <c r="O690" s="20"/>
      <c r="P690" s="20"/>
      <c r="Q690" s="20"/>
      <c r="R690" s="20"/>
      <c r="S690" s="20"/>
      <c r="T690" s="20"/>
      <c r="U690" s="20"/>
      <c r="V690" s="20"/>
      <c r="W690" s="20"/>
      <c r="X690" s="20"/>
      <c r="Y690" s="20"/>
      <c r="Z690" s="20"/>
      <c r="AA690" s="20"/>
    </row>
    <row r="691" spans="1:27" ht="12.75">
      <c r="A691" s="20"/>
      <c r="B691" s="20"/>
      <c r="C691" s="18"/>
      <c r="D691" s="20"/>
      <c r="E691" s="20"/>
      <c r="F691" s="20"/>
      <c r="G691" s="20"/>
      <c r="H691" s="18"/>
      <c r="I691" s="20"/>
      <c r="J691" s="20"/>
      <c r="K691" s="20"/>
      <c r="L691" s="20"/>
      <c r="M691" s="20"/>
      <c r="N691" s="20"/>
      <c r="O691" s="20"/>
      <c r="P691" s="20"/>
      <c r="Q691" s="20"/>
      <c r="R691" s="20"/>
      <c r="S691" s="20"/>
      <c r="T691" s="20"/>
      <c r="U691" s="20"/>
      <c r="V691" s="20"/>
      <c r="W691" s="20"/>
      <c r="X691" s="20"/>
      <c r="Y691" s="20"/>
      <c r="Z691" s="20"/>
      <c r="AA691" s="20"/>
    </row>
    <row r="692" spans="1:27" ht="12.75">
      <c r="A692" s="20"/>
      <c r="B692" s="20"/>
      <c r="C692" s="18"/>
      <c r="D692" s="20"/>
      <c r="E692" s="20"/>
      <c r="F692" s="20"/>
      <c r="G692" s="20"/>
      <c r="H692" s="18"/>
      <c r="I692" s="20"/>
      <c r="J692" s="20"/>
      <c r="K692" s="20"/>
      <c r="L692" s="20"/>
      <c r="M692" s="20"/>
      <c r="N692" s="20"/>
      <c r="O692" s="20"/>
      <c r="P692" s="20"/>
      <c r="Q692" s="20"/>
      <c r="R692" s="20"/>
      <c r="S692" s="20"/>
      <c r="T692" s="20"/>
      <c r="U692" s="20"/>
      <c r="V692" s="20"/>
      <c r="W692" s="20"/>
      <c r="X692" s="20"/>
      <c r="Y692" s="20"/>
      <c r="Z692" s="20"/>
      <c r="AA692" s="20"/>
    </row>
    <row r="693" spans="1:27" ht="12.75">
      <c r="A693" s="20"/>
      <c r="B693" s="20"/>
      <c r="C693" s="18"/>
      <c r="D693" s="20"/>
      <c r="E693" s="20"/>
      <c r="F693" s="20"/>
      <c r="G693" s="20"/>
      <c r="H693" s="18"/>
      <c r="I693" s="20"/>
      <c r="J693" s="20"/>
      <c r="K693" s="20"/>
      <c r="L693" s="20"/>
      <c r="M693" s="20"/>
      <c r="N693" s="20"/>
      <c r="O693" s="20"/>
      <c r="P693" s="20"/>
      <c r="Q693" s="20"/>
      <c r="R693" s="20"/>
      <c r="S693" s="20"/>
      <c r="T693" s="20"/>
      <c r="U693" s="20"/>
      <c r="V693" s="20"/>
      <c r="W693" s="20"/>
      <c r="X693" s="20"/>
      <c r="Y693" s="20"/>
      <c r="Z693" s="20"/>
      <c r="AA693" s="20"/>
    </row>
    <row r="694" spans="1:27" ht="12.75">
      <c r="A694" s="20"/>
      <c r="B694" s="20"/>
      <c r="C694" s="18"/>
      <c r="D694" s="20"/>
      <c r="E694" s="20"/>
      <c r="F694" s="20"/>
      <c r="G694" s="20"/>
      <c r="H694" s="18"/>
      <c r="I694" s="20"/>
      <c r="J694" s="20"/>
      <c r="K694" s="20"/>
      <c r="L694" s="20"/>
      <c r="M694" s="20"/>
      <c r="N694" s="20"/>
      <c r="O694" s="20"/>
      <c r="P694" s="20"/>
      <c r="Q694" s="20"/>
      <c r="R694" s="20"/>
      <c r="S694" s="20"/>
      <c r="T694" s="20"/>
      <c r="U694" s="20"/>
      <c r="V694" s="20"/>
      <c r="W694" s="20"/>
      <c r="X694" s="20"/>
      <c r="Y694" s="20"/>
      <c r="Z694" s="20"/>
      <c r="AA694" s="20"/>
    </row>
    <row r="695" spans="1:27" ht="12.75">
      <c r="A695" s="20"/>
      <c r="B695" s="20"/>
      <c r="C695" s="18"/>
      <c r="D695" s="20"/>
      <c r="E695" s="20"/>
      <c r="F695" s="20"/>
      <c r="G695" s="20"/>
      <c r="H695" s="18"/>
      <c r="I695" s="20"/>
      <c r="J695" s="20"/>
      <c r="K695" s="20"/>
      <c r="L695" s="20"/>
      <c r="M695" s="20"/>
      <c r="N695" s="20"/>
      <c r="O695" s="20"/>
      <c r="P695" s="20"/>
      <c r="Q695" s="20"/>
      <c r="R695" s="20"/>
      <c r="S695" s="20"/>
      <c r="T695" s="20"/>
      <c r="U695" s="20"/>
      <c r="V695" s="20"/>
      <c r="W695" s="20"/>
      <c r="X695" s="20"/>
      <c r="Y695" s="20"/>
      <c r="Z695" s="20"/>
      <c r="AA695" s="20"/>
    </row>
    <row r="696" spans="1:27" ht="12.75">
      <c r="A696" s="20"/>
      <c r="B696" s="20"/>
      <c r="C696" s="18"/>
      <c r="D696" s="20"/>
      <c r="E696" s="20"/>
      <c r="F696" s="20"/>
      <c r="G696" s="20"/>
      <c r="H696" s="18"/>
      <c r="I696" s="20"/>
      <c r="J696" s="20"/>
      <c r="K696" s="20"/>
      <c r="L696" s="20"/>
      <c r="M696" s="20"/>
      <c r="N696" s="20"/>
      <c r="O696" s="20"/>
      <c r="P696" s="20"/>
      <c r="Q696" s="20"/>
      <c r="R696" s="20"/>
      <c r="S696" s="20"/>
      <c r="T696" s="20"/>
      <c r="U696" s="20"/>
      <c r="V696" s="20"/>
      <c r="W696" s="20"/>
      <c r="X696" s="20"/>
      <c r="Y696" s="20"/>
      <c r="Z696" s="20"/>
      <c r="AA696" s="20"/>
    </row>
    <row r="697" spans="1:27" ht="12.75">
      <c r="A697" s="20"/>
      <c r="B697" s="20"/>
      <c r="C697" s="18"/>
      <c r="D697" s="20"/>
      <c r="E697" s="20"/>
      <c r="F697" s="20"/>
      <c r="G697" s="20"/>
      <c r="H697" s="18"/>
      <c r="I697" s="20"/>
      <c r="J697" s="20"/>
      <c r="K697" s="20"/>
      <c r="L697" s="20"/>
      <c r="M697" s="20"/>
      <c r="N697" s="20"/>
      <c r="O697" s="20"/>
      <c r="P697" s="20"/>
      <c r="Q697" s="20"/>
      <c r="R697" s="20"/>
      <c r="S697" s="20"/>
      <c r="T697" s="20"/>
      <c r="U697" s="20"/>
      <c r="V697" s="20"/>
      <c r="W697" s="20"/>
      <c r="X697" s="20"/>
      <c r="Y697" s="20"/>
      <c r="Z697" s="20"/>
      <c r="AA697" s="20"/>
    </row>
    <row r="698" spans="1:27" ht="12.75">
      <c r="A698" s="20"/>
      <c r="B698" s="20"/>
      <c r="C698" s="18"/>
      <c r="D698" s="20"/>
      <c r="E698" s="20"/>
      <c r="F698" s="20"/>
      <c r="G698" s="20"/>
      <c r="H698" s="18"/>
      <c r="I698" s="20"/>
      <c r="J698" s="20"/>
      <c r="K698" s="20"/>
      <c r="L698" s="20"/>
      <c r="M698" s="20"/>
      <c r="N698" s="20"/>
      <c r="O698" s="20"/>
      <c r="P698" s="20"/>
      <c r="Q698" s="20"/>
      <c r="R698" s="20"/>
      <c r="S698" s="20"/>
      <c r="T698" s="20"/>
      <c r="U698" s="20"/>
      <c r="V698" s="20"/>
      <c r="W698" s="20"/>
      <c r="X698" s="20"/>
      <c r="Y698" s="20"/>
      <c r="Z698" s="20"/>
      <c r="AA698" s="20"/>
    </row>
    <row r="699" spans="1:27" ht="12.75">
      <c r="A699" s="20"/>
      <c r="B699" s="20"/>
      <c r="C699" s="18"/>
      <c r="D699" s="20"/>
      <c r="E699" s="20"/>
      <c r="F699" s="20"/>
      <c r="G699" s="20"/>
      <c r="H699" s="18"/>
      <c r="I699" s="20"/>
      <c r="J699" s="20"/>
      <c r="K699" s="20"/>
      <c r="L699" s="20"/>
      <c r="M699" s="20"/>
      <c r="N699" s="20"/>
      <c r="O699" s="20"/>
      <c r="P699" s="20"/>
      <c r="Q699" s="20"/>
      <c r="R699" s="20"/>
      <c r="S699" s="20"/>
      <c r="T699" s="20"/>
      <c r="U699" s="20"/>
      <c r="V699" s="20"/>
      <c r="W699" s="20"/>
      <c r="X699" s="20"/>
      <c r="Y699" s="20"/>
      <c r="Z699" s="20"/>
      <c r="AA699" s="20"/>
    </row>
    <row r="700" spans="1:27" ht="12.75">
      <c r="A700" s="20"/>
      <c r="B700" s="20"/>
      <c r="C700" s="18"/>
      <c r="D700" s="20"/>
      <c r="E700" s="20"/>
      <c r="F700" s="20"/>
      <c r="G700" s="20"/>
      <c r="H700" s="18"/>
      <c r="I700" s="20"/>
      <c r="J700" s="20"/>
      <c r="K700" s="20"/>
      <c r="L700" s="20"/>
      <c r="M700" s="20"/>
      <c r="N700" s="20"/>
      <c r="O700" s="20"/>
      <c r="P700" s="20"/>
      <c r="Q700" s="20"/>
      <c r="R700" s="20"/>
      <c r="S700" s="20"/>
      <c r="T700" s="20"/>
      <c r="U700" s="20"/>
      <c r="V700" s="20"/>
      <c r="W700" s="20"/>
      <c r="X700" s="20"/>
      <c r="Y700" s="20"/>
      <c r="Z700" s="20"/>
      <c r="AA700" s="20"/>
    </row>
    <row r="701" spans="1:27" ht="12.75">
      <c r="A701" s="20"/>
      <c r="B701" s="20"/>
      <c r="C701" s="18"/>
      <c r="D701" s="20"/>
      <c r="E701" s="20"/>
      <c r="F701" s="20"/>
      <c r="G701" s="20"/>
      <c r="H701" s="18"/>
      <c r="I701" s="20"/>
      <c r="J701" s="20"/>
      <c r="K701" s="20"/>
      <c r="L701" s="20"/>
      <c r="M701" s="20"/>
      <c r="N701" s="20"/>
      <c r="O701" s="20"/>
      <c r="P701" s="20"/>
      <c r="Q701" s="20"/>
      <c r="R701" s="20"/>
      <c r="S701" s="20"/>
      <c r="T701" s="20"/>
      <c r="U701" s="20"/>
      <c r="V701" s="20"/>
      <c r="W701" s="20"/>
      <c r="X701" s="20"/>
      <c r="Y701" s="20"/>
      <c r="Z701" s="20"/>
      <c r="AA701" s="20"/>
    </row>
    <row r="702" spans="1:27" ht="12.75">
      <c r="A702" s="20"/>
      <c r="B702" s="20"/>
      <c r="C702" s="18"/>
      <c r="D702" s="20"/>
      <c r="E702" s="20"/>
      <c r="F702" s="20"/>
      <c r="G702" s="20"/>
      <c r="H702" s="18"/>
      <c r="I702" s="20"/>
      <c r="J702" s="20"/>
      <c r="K702" s="20"/>
      <c r="L702" s="20"/>
      <c r="M702" s="20"/>
      <c r="N702" s="20"/>
      <c r="O702" s="20"/>
      <c r="P702" s="20"/>
      <c r="Q702" s="20"/>
      <c r="R702" s="20"/>
      <c r="S702" s="20"/>
      <c r="T702" s="20"/>
      <c r="U702" s="20"/>
      <c r="V702" s="20"/>
      <c r="W702" s="20"/>
      <c r="X702" s="20"/>
      <c r="Y702" s="20"/>
      <c r="Z702" s="20"/>
      <c r="AA702" s="20"/>
    </row>
    <row r="703" spans="1:27" ht="12.75">
      <c r="A703" s="20"/>
      <c r="B703" s="20"/>
      <c r="C703" s="18"/>
      <c r="D703" s="20"/>
      <c r="E703" s="20"/>
      <c r="F703" s="20"/>
      <c r="G703" s="20"/>
      <c r="H703" s="18"/>
      <c r="I703" s="20"/>
      <c r="J703" s="20"/>
      <c r="K703" s="20"/>
      <c r="L703" s="20"/>
      <c r="M703" s="20"/>
      <c r="N703" s="20"/>
      <c r="O703" s="20"/>
      <c r="P703" s="20"/>
      <c r="Q703" s="20"/>
      <c r="R703" s="20"/>
      <c r="S703" s="20"/>
      <c r="T703" s="20"/>
      <c r="U703" s="20"/>
      <c r="V703" s="20"/>
      <c r="W703" s="20"/>
      <c r="X703" s="20"/>
      <c r="Y703" s="20"/>
      <c r="Z703" s="20"/>
      <c r="AA703" s="20"/>
    </row>
    <row r="704" spans="1:27" ht="12.75">
      <c r="A704" s="20"/>
      <c r="B704" s="20"/>
      <c r="C704" s="18"/>
      <c r="D704" s="20"/>
      <c r="E704" s="20"/>
      <c r="F704" s="20"/>
      <c r="G704" s="20"/>
      <c r="H704" s="18"/>
      <c r="I704" s="20"/>
      <c r="J704" s="20"/>
      <c r="K704" s="20"/>
      <c r="L704" s="20"/>
      <c r="M704" s="20"/>
      <c r="N704" s="20"/>
      <c r="O704" s="20"/>
      <c r="P704" s="20"/>
      <c r="Q704" s="20"/>
      <c r="R704" s="20"/>
      <c r="S704" s="20"/>
      <c r="T704" s="20"/>
      <c r="U704" s="20"/>
      <c r="V704" s="20"/>
      <c r="W704" s="20"/>
      <c r="X704" s="20"/>
      <c r="Y704" s="20"/>
      <c r="Z704" s="20"/>
      <c r="AA704" s="20"/>
    </row>
    <row r="705" spans="1:27" ht="12.75">
      <c r="A705" s="20"/>
      <c r="B705" s="20"/>
      <c r="C705" s="18"/>
      <c r="D705" s="20"/>
      <c r="E705" s="20"/>
      <c r="F705" s="20"/>
      <c r="G705" s="20"/>
      <c r="H705" s="18"/>
      <c r="I705" s="20"/>
      <c r="J705" s="20"/>
      <c r="K705" s="20"/>
      <c r="L705" s="20"/>
      <c r="M705" s="20"/>
      <c r="N705" s="20"/>
      <c r="O705" s="20"/>
      <c r="P705" s="20"/>
      <c r="Q705" s="20"/>
      <c r="R705" s="20"/>
      <c r="S705" s="20"/>
      <c r="T705" s="20"/>
      <c r="U705" s="20"/>
      <c r="V705" s="20"/>
      <c r="W705" s="20"/>
      <c r="X705" s="20"/>
      <c r="Y705" s="20"/>
      <c r="Z705" s="20"/>
      <c r="AA705" s="20"/>
    </row>
    <row r="706" spans="1:27" ht="12.75">
      <c r="A706" s="20"/>
      <c r="B706" s="20"/>
      <c r="C706" s="18"/>
      <c r="D706" s="20"/>
      <c r="E706" s="20"/>
      <c r="F706" s="20"/>
      <c r="G706" s="20"/>
      <c r="H706" s="18"/>
      <c r="I706" s="20"/>
      <c r="J706" s="20"/>
      <c r="K706" s="20"/>
      <c r="L706" s="20"/>
      <c r="M706" s="20"/>
      <c r="N706" s="20"/>
      <c r="O706" s="20"/>
      <c r="P706" s="20"/>
      <c r="Q706" s="20"/>
      <c r="R706" s="20"/>
      <c r="S706" s="20"/>
      <c r="T706" s="20"/>
      <c r="U706" s="20"/>
      <c r="V706" s="20"/>
      <c r="W706" s="20"/>
      <c r="X706" s="20"/>
      <c r="Y706" s="20"/>
      <c r="Z706" s="20"/>
      <c r="AA706" s="20"/>
    </row>
    <row r="707" spans="1:27" ht="12.75">
      <c r="A707" s="20"/>
      <c r="B707" s="20"/>
      <c r="C707" s="18"/>
      <c r="D707" s="20"/>
      <c r="E707" s="20"/>
      <c r="F707" s="20"/>
      <c r="G707" s="20"/>
      <c r="H707" s="18"/>
      <c r="I707" s="20"/>
      <c r="J707" s="20"/>
      <c r="K707" s="20"/>
      <c r="L707" s="20"/>
      <c r="M707" s="20"/>
      <c r="N707" s="20"/>
      <c r="O707" s="20"/>
      <c r="P707" s="20"/>
      <c r="Q707" s="20"/>
      <c r="R707" s="20"/>
      <c r="S707" s="20"/>
      <c r="T707" s="20"/>
      <c r="U707" s="20"/>
      <c r="V707" s="20"/>
      <c r="W707" s="20"/>
      <c r="X707" s="20"/>
      <c r="Y707" s="20"/>
      <c r="Z707" s="20"/>
      <c r="AA707" s="20"/>
    </row>
    <row r="708" spans="1:27" ht="12.75">
      <c r="A708" s="20"/>
      <c r="B708" s="20"/>
      <c r="C708" s="18"/>
      <c r="D708" s="20"/>
      <c r="E708" s="20"/>
      <c r="F708" s="20"/>
      <c r="G708" s="20"/>
      <c r="H708" s="18"/>
      <c r="I708" s="20"/>
      <c r="J708" s="20"/>
      <c r="K708" s="20"/>
      <c r="L708" s="20"/>
      <c r="M708" s="20"/>
      <c r="N708" s="20"/>
      <c r="O708" s="20"/>
      <c r="P708" s="20"/>
      <c r="Q708" s="20"/>
      <c r="R708" s="20"/>
      <c r="S708" s="20"/>
      <c r="T708" s="20"/>
      <c r="U708" s="20"/>
      <c r="V708" s="20"/>
      <c r="W708" s="20"/>
      <c r="X708" s="20"/>
      <c r="Y708" s="20"/>
      <c r="Z708" s="20"/>
      <c r="AA708" s="20"/>
    </row>
    <row r="709" spans="1:27" ht="12.75">
      <c r="A709" s="20"/>
      <c r="B709" s="20"/>
      <c r="C709" s="18"/>
      <c r="D709" s="20"/>
      <c r="E709" s="20"/>
      <c r="F709" s="20"/>
      <c r="G709" s="20"/>
      <c r="H709" s="18"/>
      <c r="I709" s="20"/>
      <c r="J709" s="20"/>
      <c r="K709" s="20"/>
      <c r="L709" s="20"/>
      <c r="M709" s="20"/>
      <c r="N709" s="20"/>
      <c r="O709" s="20"/>
      <c r="P709" s="20"/>
      <c r="Q709" s="20"/>
      <c r="R709" s="20"/>
      <c r="S709" s="20"/>
      <c r="T709" s="20"/>
      <c r="U709" s="20"/>
      <c r="V709" s="20"/>
      <c r="W709" s="20"/>
      <c r="X709" s="20"/>
      <c r="Y709" s="20"/>
      <c r="Z709" s="20"/>
      <c r="AA709" s="20"/>
    </row>
    <row r="710" spans="1:27" ht="12.75">
      <c r="A710" s="20"/>
      <c r="B710" s="20"/>
      <c r="C710" s="18"/>
      <c r="D710" s="20"/>
      <c r="E710" s="20"/>
      <c r="F710" s="20"/>
      <c r="G710" s="20"/>
      <c r="H710" s="18"/>
      <c r="I710" s="20"/>
      <c r="J710" s="20"/>
      <c r="K710" s="20"/>
      <c r="L710" s="20"/>
      <c r="M710" s="20"/>
      <c r="N710" s="20"/>
      <c r="O710" s="20"/>
      <c r="P710" s="20"/>
      <c r="Q710" s="20"/>
      <c r="R710" s="20"/>
      <c r="S710" s="20"/>
      <c r="T710" s="20"/>
      <c r="U710" s="20"/>
      <c r="V710" s="20"/>
      <c r="W710" s="20"/>
      <c r="X710" s="20"/>
      <c r="Y710" s="20"/>
      <c r="Z710" s="20"/>
      <c r="AA710" s="20"/>
    </row>
    <row r="711" spans="1:27" ht="12.75">
      <c r="A711" s="20"/>
      <c r="B711" s="20"/>
      <c r="C711" s="18"/>
      <c r="D711" s="20"/>
      <c r="E711" s="20"/>
      <c r="F711" s="20"/>
      <c r="G711" s="20"/>
      <c r="H711" s="18"/>
      <c r="I711" s="20"/>
      <c r="J711" s="20"/>
      <c r="K711" s="20"/>
      <c r="L711" s="20"/>
      <c r="M711" s="20"/>
      <c r="N711" s="20"/>
      <c r="O711" s="20"/>
      <c r="P711" s="20"/>
      <c r="Q711" s="20"/>
      <c r="R711" s="20"/>
      <c r="S711" s="20"/>
      <c r="T711" s="20"/>
      <c r="U711" s="20"/>
      <c r="V711" s="20"/>
      <c r="W711" s="20"/>
      <c r="X711" s="20"/>
      <c r="Y711" s="20"/>
      <c r="Z711" s="20"/>
      <c r="AA711" s="20"/>
    </row>
    <row r="712" spans="1:27" ht="12.75">
      <c r="A712" s="20"/>
      <c r="B712" s="20"/>
      <c r="C712" s="18"/>
      <c r="D712" s="20"/>
      <c r="E712" s="20"/>
      <c r="F712" s="20"/>
      <c r="G712" s="20"/>
      <c r="H712" s="18"/>
      <c r="I712" s="20"/>
      <c r="J712" s="20"/>
      <c r="K712" s="20"/>
      <c r="L712" s="20"/>
      <c r="M712" s="20"/>
      <c r="N712" s="20"/>
      <c r="O712" s="20"/>
      <c r="P712" s="20"/>
      <c r="Q712" s="20"/>
      <c r="R712" s="20"/>
      <c r="S712" s="20"/>
      <c r="T712" s="20"/>
      <c r="U712" s="20"/>
      <c r="V712" s="20"/>
      <c r="W712" s="20"/>
      <c r="X712" s="20"/>
      <c r="Y712" s="20"/>
      <c r="Z712" s="20"/>
      <c r="AA712" s="20"/>
    </row>
    <row r="713" spans="1:27" ht="12.75">
      <c r="A713" s="20"/>
      <c r="B713" s="20"/>
      <c r="C713" s="18"/>
      <c r="D713" s="20"/>
      <c r="E713" s="20"/>
      <c r="F713" s="20"/>
      <c r="G713" s="20"/>
      <c r="H713" s="18"/>
      <c r="I713" s="20"/>
      <c r="J713" s="20"/>
      <c r="K713" s="20"/>
      <c r="L713" s="20"/>
      <c r="M713" s="20"/>
      <c r="N713" s="20"/>
      <c r="O713" s="20"/>
      <c r="P713" s="20"/>
      <c r="Q713" s="20"/>
      <c r="R713" s="20"/>
      <c r="S713" s="20"/>
      <c r="T713" s="20"/>
      <c r="U713" s="20"/>
      <c r="V713" s="20"/>
      <c r="W713" s="20"/>
      <c r="X713" s="20"/>
      <c r="Y713" s="20"/>
      <c r="Z713" s="20"/>
      <c r="AA713" s="20"/>
    </row>
    <row r="714" spans="1:27" ht="12.75">
      <c r="A714" s="20"/>
      <c r="B714" s="20"/>
      <c r="C714" s="18"/>
      <c r="D714" s="20"/>
      <c r="E714" s="20"/>
      <c r="F714" s="20"/>
      <c r="G714" s="20"/>
      <c r="H714" s="18"/>
      <c r="I714" s="20"/>
      <c r="J714" s="20"/>
      <c r="K714" s="20"/>
      <c r="L714" s="20"/>
      <c r="M714" s="20"/>
      <c r="N714" s="20"/>
      <c r="O714" s="20"/>
      <c r="P714" s="20"/>
      <c r="Q714" s="20"/>
      <c r="R714" s="20"/>
      <c r="S714" s="20"/>
      <c r="T714" s="20"/>
      <c r="U714" s="20"/>
      <c r="V714" s="20"/>
      <c r="W714" s="20"/>
      <c r="X714" s="20"/>
      <c r="Y714" s="20"/>
      <c r="Z714" s="20"/>
      <c r="AA714" s="20"/>
    </row>
    <row r="715" spans="1:27" ht="12.75">
      <c r="A715" s="20"/>
      <c r="B715" s="20"/>
      <c r="C715" s="18"/>
      <c r="D715" s="20"/>
      <c r="E715" s="20"/>
      <c r="F715" s="20"/>
      <c r="G715" s="20"/>
      <c r="H715" s="18"/>
      <c r="I715" s="20"/>
      <c r="J715" s="20"/>
      <c r="K715" s="20"/>
      <c r="L715" s="20"/>
      <c r="M715" s="20"/>
      <c r="N715" s="20"/>
      <c r="O715" s="20"/>
      <c r="P715" s="20"/>
      <c r="Q715" s="20"/>
      <c r="R715" s="20"/>
      <c r="S715" s="20"/>
      <c r="T715" s="20"/>
      <c r="U715" s="20"/>
      <c r="V715" s="20"/>
      <c r="W715" s="20"/>
      <c r="X715" s="20"/>
      <c r="Y715" s="20"/>
      <c r="Z715" s="20"/>
      <c r="AA715" s="20"/>
    </row>
    <row r="716" spans="1:27" ht="12.75">
      <c r="A716" s="20"/>
      <c r="B716" s="20"/>
      <c r="C716" s="18"/>
      <c r="D716" s="20"/>
      <c r="E716" s="20"/>
      <c r="F716" s="20"/>
      <c r="G716" s="20"/>
      <c r="H716" s="18"/>
      <c r="I716" s="20"/>
      <c r="J716" s="20"/>
      <c r="K716" s="20"/>
      <c r="L716" s="20"/>
      <c r="M716" s="20"/>
      <c r="N716" s="20"/>
      <c r="O716" s="20"/>
      <c r="P716" s="20"/>
      <c r="Q716" s="20"/>
      <c r="R716" s="20"/>
      <c r="S716" s="20"/>
      <c r="T716" s="20"/>
      <c r="U716" s="20"/>
      <c r="V716" s="20"/>
      <c r="W716" s="20"/>
      <c r="X716" s="20"/>
      <c r="Y716" s="20"/>
      <c r="Z716" s="20"/>
      <c r="AA716" s="20"/>
    </row>
    <row r="717" spans="1:27" ht="12.75">
      <c r="A717" s="20"/>
      <c r="B717" s="20"/>
      <c r="C717" s="18"/>
      <c r="D717" s="20"/>
      <c r="E717" s="20"/>
      <c r="F717" s="20"/>
      <c r="G717" s="20"/>
      <c r="H717" s="18"/>
      <c r="I717" s="20"/>
      <c r="J717" s="20"/>
      <c r="K717" s="20"/>
      <c r="L717" s="20"/>
      <c r="M717" s="20"/>
      <c r="N717" s="20"/>
      <c r="O717" s="20"/>
      <c r="P717" s="20"/>
      <c r="Q717" s="20"/>
      <c r="R717" s="20"/>
      <c r="S717" s="20"/>
      <c r="T717" s="20"/>
      <c r="U717" s="20"/>
      <c r="V717" s="20"/>
      <c r="W717" s="20"/>
      <c r="X717" s="20"/>
      <c r="Y717" s="20"/>
      <c r="Z717" s="20"/>
      <c r="AA717" s="20"/>
    </row>
    <row r="718" spans="1:27" ht="12.75">
      <c r="A718" s="20"/>
      <c r="B718" s="20"/>
      <c r="C718" s="18"/>
      <c r="D718" s="20"/>
      <c r="E718" s="20"/>
      <c r="F718" s="20"/>
      <c r="G718" s="20"/>
      <c r="H718" s="18"/>
      <c r="I718" s="20"/>
      <c r="J718" s="20"/>
      <c r="K718" s="20"/>
      <c r="L718" s="20"/>
      <c r="M718" s="20"/>
      <c r="N718" s="20"/>
      <c r="O718" s="20"/>
      <c r="P718" s="20"/>
      <c r="Q718" s="20"/>
      <c r="R718" s="20"/>
      <c r="S718" s="20"/>
      <c r="T718" s="20"/>
      <c r="U718" s="20"/>
      <c r="V718" s="20"/>
      <c r="W718" s="20"/>
      <c r="X718" s="20"/>
      <c r="Y718" s="20"/>
      <c r="Z718" s="20"/>
      <c r="AA718" s="20"/>
    </row>
    <row r="719" spans="1:27" ht="12.75">
      <c r="A719" s="20"/>
      <c r="B719" s="20"/>
      <c r="C719" s="18"/>
      <c r="D719" s="20"/>
      <c r="E719" s="20"/>
      <c r="F719" s="20"/>
      <c r="G719" s="20"/>
      <c r="H719" s="18"/>
      <c r="I719" s="20"/>
      <c r="J719" s="20"/>
      <c r="K719" s="20"/>
      <c r="L719" s="20"/>
      <c r="M719" s="20"/>
      <c r="N719" s="20"/>
      <c r="O719" s="20"/>
      <c r="P719" s="20"/>
      <c r="Q719" s="20"/>
      <c r="R719" s="20"/>
      <c r="S719" s="20"/>
      <c r="T719" s="20"/>
      <c r="U719" s="20"/>
      <c r="V719" s="20"/>
      <c r="W719" s="20"/>
      <c r="X719" s="20"/>
      <c r="Y719" s="20"/>
      <c r="Z719" s="20"/>
      <c r="AA719" s="20"/>
    </row>
    <row r="720" spans="1:27" ht="12.75">
      <c r="A720" s="20"/>
      <c r="B720" s="20"/>
      <c r="C720" s="18"/>
      <c r="D720" s="20"/>
      <c r="E720" s="20"/>
      <c r="F720" s="20"/>
      <c r="G720" s="20"/>
      <c r="H720" s="18"/>
      <c r="I720" s="20"/>
      <c r="J720" s="20"/>
      <c r="K720" s="20"/>
      <c r="L720" s="20"/>
      <c r="M720" s="20"/>
      <c r="N720" s="20"/>
      <c r="O720" s="20"/>
      <c r="P720" s="20"/>
      <c r="Q720" s="20"/>
      <c r="R720" s="20"/>
      <c r="S720" s="20"/>
      <c r="T720" s="20"/>
      <c r="U720" s="20"/>
      <c r="V720" s="20"/>
      <c r="W720" s="20"/>
      <c r="X720" s="20"/>
      <c r="Y720" s="20"/>
      <c r="Z720" s="20"/>
      <c r="AA720" s="20"/>
    </row>
    <row r="721" spans="1:27" ht="12.75">
      <c r="A721" s="20"/>
      <c r="B721" s="20"/>
      <c r="C721" s="18"/>
      <c r="D721" s="20"/>
      <c r="E721" s="20"/>
      <c r="F721" s="20"/>
      <c r="G721" s="20"/>
      <c r="H721" s="18"/>
      <c r="I721" s="20"/>
      <c r="J721" s="20"/>
      <c r="K721" s="20"/>
      <c r="L721" s="20"/>
      <c r="M721" s="20"/>
      <c r="N721" s="20"/>
      <c r="O721" s="20"/>
      <c r="P721" s="20"/>
      <c r="Q721" s="20"/>
      <c r="R721" s="20"/>
      <c r="S721" s="20"/>
      <c r="T721" s="20"/>
      <c r="U721" s="20"/>
      <c r="V721" s="20"/>
      <c r="W721" s="20"/>
      <c r="X721" s="20"/>
      <c r="Y721" s="20"/>
      <c r="Z721" s="20"/>
      <c r="AA721" s="20"/>
    </row>
    <row r="722" spans="1:27" ht="12.75">
      <c r="A722" s="20"/>
      <c r="B722" s="20"/>
      <c r="C722" s="18"/>
      <c r="D722" s="20"/>
      <c r="E722" s="20"/>
      <c r="F722" s="20"/>
      <c r="G722" s="20"/>
      <c r="H722" s="18"/>
      <c r="I722" s="20"/>
      <c r="J722" s="20"/>
      <c r="K722" s="20"/>
      <c r="L722" s="20"/>
      <c r="M722" s="20"/>
      <c r="N722" s="20"/>
      <c r="O722" s="20"/>
      <c r="P722" s="20"/>
      <c r="Q722" s="20"/>
      <c r="R722" s="20"/>
      <c r="S722" s="20"/>
      <c r="T722" s="20"/>
      <c r="U722" s="20"/>
      <c r="V722" s="20"/>
      <c r="W722" s="20"/>
      <c r="X722" s="20"/>
      <c r="Y722" s="20"/>
      <c r="Z722" s="20"/>
      <c r="AA722" s="20"/>
    </row>
    <row r="723" spans="1:27" ht="12.75">
      <c r="A723" s="20"/>
      <c r="B723" s="20"/>
      <c r="C723" s="18"/>
      <c r="D723" s="20"/>
      <c r="E723" s="20"/>
      <c r="F723" s="20"/>
      <c r="G723" s="20"/>
      <c r="H723" s="18"/>
      <c r="I723" s="20"/>
      <c r="J723" s="20"/>
      <c r="K723" s="20"/>
      <c r="L723" s="20"/>
      <c r="M723" s="20"/>
      <c r="N723" s="20"/>
      <c r="O723" s="20"/>
      <c r="P723" s="20"/>
      <c r="Q723" s="20"/>
      <c r="R723" s="20"/>
      <c r="S723" s="20"/>
      <c r="T723" s="20"/>
      <c r="U723" s="20"/>
      <c r="V723" s="20"/>
      <c r="W723" s="20"/>
      <c r="X723" s="20"/>
      <c r="Y723" s="20"/>
      <c r="Z723" s="20"/>
      <c r="AA723" s="20"/>
    </row>
    <row r="724" spans="1:27" ht="12.75">
      <c r="A724" s="20"/>
      <c r="B724" s="20"/>
      <c r="C724" s="18"/>
      <c r="D724" s="20"/>
      <c r="E724" s="20"/>
      <c r="F724" s="20"/>
      <c r="G724" s="20"/>
      <c r="H724" s="18"/>
      <c r="I724" s="20"/>
      <c r="J724" s="20"/>
      <c r="K724" s="20"/>
      <c r="L724" s="20"/>
      <c r="M724" s="20"/>
      <c r="N724" s="20"/>
      <c r="O724" s="20"/>
      <c r="P724" s="20"/>
      <c r="Q724" s="20"/>
      <c r="R724" s="20"/>
      <c r="S724" s="20"/>
      <c r="T724" s="20"/>
      <c r="U724" s="20"/>
      <c r="V724" s="20"/>
      <c r="W724" s="20"/>
      <c r="X724" s="20"/>
      <c r="Y724" s="20"/>
      <c r="Z724" s="20"/>
      <c r="AA724" s="20"/>
    </row>
    <row r="725" spans="1:27" ht="12.75">
      <c r="A725" s="20"/>
      <c r="B725" s="20"/>
      <c r="C725" s="18"/>
      <c r="D725" s="20"/>
      <c r="E725" s="20"/>
      <c r="F725" s="20"/>
      <c r="G725" s="20"/>
      <c r="H725" s="18"/>
      <c r="I725" s="20"/>
      <c r="J725" s="20"/>
      <c r="K725" s="20"/>
      <c r="L725" s="20"/>
      <c r="M725" s="20"/>
      <c r="N725" s="20"/>
      <c r="O725" s="20"/>
      <c r="P725" s="20"/>
      <c r="Q725" s="20"/>
      <c r="R725" s="20"/>
      <c r="S725" s="20"/>
      <c r="T725" s="20"/>
      <c r="U725" s="20"/>
      <c r="V725" s="20"/>
      <c r="W725" s="20"/>
      <c r="X725" s="20"/>
      <c r="Y725" s="20"/>
      <c r="Z725" s="20"/>
      <c r="AA725" s="20"/>
    </row>
    <row r="726" spans="1:27" ht="12.75">
      <c r="A726" s="20"/>
      <c r="B726" s="20"/>
      <c r="C726" s="18"/>
      <c r="D726" s="20"/>
      <c r="E726" s="20"/>
      <c r="F726" s="20"/>
      <c r="G726" s="20"/>
      <c r="H726" s="18"/>
      <c r="I726" s="20"/>
      <c r="J726" s="20"/>
      <c r="K726" s="20"/>
      <c r="L726" s="20"/>
      <c r="M726" s="20"/>
      <c r="N726" s="20"/>
      <c r="O726" s="20"/>
      <c r="P726" s="20"/>
      <c r="Q726" s="20"/>
      <c r="R726" s="20"/>
      <c r="S726" s="20"/>
      <c r="T726" s="20"/>
      <c r="U726" s="20"/>
      <c r="V726" s="20"/>
      <c r="W726" s="20"/>
      <c r="X726" s="20"/>
      <c r="Y726" s="20"/>
      <c r="Z726" s="20"/>
      <c r="AA726" s="20"/>
    </row>
    <row r="727" spans="1:27" ht="12.75">
      <c r="A727" s="20"/>
      <c r="B727" s="20"/>
      <c r="C727" s="18"/>
      <c r="D727" s="20"/>
      <c r="E727" s="20"/>
      <c r="F727" s="20"/>
      <c r="G727" s="20"/>
      <c r="H727" s="18"/>
      <c r="I727" s="20"/>
      <c r="J727" s="20"/>
      <c r="K727" s="20"/>
      <c r="L727" s="20"/>
      <c r="M727" s="20"/>
      <c r="N727" s="20"/>
      <c r="O727" s="20"/>
      <c r="P727" s="20"/>
      <c r="Q727" s="20"/>
      <c r="R727" s="20"/>
      <c r="S727" s="20"/>
      <c r="T727" s="20"/>
      <c r="U727" s="20"/>
      <c r="V727" s="20"/>
      <c r="W727" s="20"/>
      <c r="X727" s="20"/>
      <c r="Y727" s="20"/>
      <c r="Z727" s="20"/>
      <c r="AA727" s="20"/>
    </row>
    <row r="728" spans="1:27" ht="12.75">
      <c r="A728" s="20"/>
      <c r="B728" s="20"/>
      <c r="C728" s="18"/>
      <c r="D728" s="20"/>
      <c r="E728" s="20"/>
      <c r="F728" s="20"/>
      <c r="G728" s="20"/>
      <c r="H728" s="18"/>
      <c r="I728" s="20"/>
      <c r="J728" s="20"/>
      <c r="K728" s="20"/>
      <c r="L728" s="20"/>
      <c r="M728" s="20"/>
      <c r="N728" s="20"/>
      <c r="O728" s="20"/>
      <c r="P728" s="20"/>
      <c r="Q728" s="20"/>
      <c r="R728" s="20"/>
      <c r="S728" s="20"/>
      <c r="T728" s="20"/>
      <c r="U728" s="20"/>
      <c r="V728" s="20"/>
      <c r="W728" s="20"/>
      <c r="X728" s="20"/>
      <c r="Y728" s="20"/>
      <c r="Z728" s="20"/>
      <c r="AA728" s="20"/>
    </row>
    <row r="729" spans="1:27" ht="12.75">
      <c r="A729" s="20"/>
      <c r="B729" s="20"/>
      <c r="C729" s="18"/>
      <c r="D729" s="20"/>
      <c r="E729" s="20"/>
      <c r="F729" s="20"/>
      <c r="G729" s="20"/>
      <c r="H729" s="18"/>
      <c r="I729" s="20"/>
      <c r="J729" s="20"/>
      <c r="K729" s="20"/>
      <c r="L729" s="20"/>
      <c r="M729" s="20"/>
      <c r="N729" s="20"/>
      <c r="O729" s="20"/>
      <c r="P729" s="20"/>
      <c r="Q729" s="20"/>
      <c r="R729" s="20"/>
      <c r="S729" s="20"/>
      <c r="T729" s="20"/>
      <c r="U729" s="20"/>
      <c r="V729" s="20"/>
      <c r="W729" s="20"/>
      <c r="X729" s="20"/>
      <c r="Y729" s="20"/>
      <c r="Z729" s="20"/>
      <c r="AA729" s="20"/>
    </row>
    <row r="730" spans="1:27" ht="12.75">
      <c r="A730" s="20"/>
      <c r="B730" s="20"/>
      <c r="C730" s="18"/>
      <c r="D730" s="20"/>
      <c r="E730" s="20"/>
      <c r="F730" s="20"/>
      <c r="G730" s="20"/>
      <c r="H730" s="18"/>
      <c r="I730" s="20"/>
      <c r="J730" s="20"/>
      <c r="K730" s="20"/>
      <c r="L730" s="20"/>
      <c r="M730" s="20"/>
      <c r="N730" s="20"/>
      <c r="O730" s="20"/>
      <c r="P730" s="20"/>
      <c r="Q730" s="20"/>
      <c r="R730" s="20"/>
      <c r="S730" s="20"/>
      <c r="T730" s="20"/>
      <c r="U730" s="20"/>
      <c r="V730" s="20"/>
      <c r="W730" s="20"/>
      <c r="X730" s="20"/>
      <c r="Y730" s="20"/>
      <c r="Z730" s="20"/>
      <c r="AA730" s="20"/>
    </row>
    <row r="731" spans="1:27" ht="12.75">
      <c r="A731" s="20"/>
      <c r="B731" s="20"/>
      <c r="C731" s="18"/>
      <c r="D731" s="20"/>
      <c r="E731" s="20"/>
      <c r="F731" s="20"/>
      <c r="G731" s="20"/>
      <c r="H731" s="18"/>
      <c r="I731" s="20"/>
      <c r="J731" s="20"/>
      <c r="K731" s="20"/>
      <c r="L731" s="20"/>
      <c r="M731" s="20"/>
      <c r="N731" s="20"/>
      <c r="O731" s="20"/>
      <c r="P731" s="20"/>
      <c r="Q731" s="20"/>
      <c r="R731" s="20"/>
      <c r="S731" s="20"/>
      <c r="T731" s="20"/>
      <c r="U731" s="20"/>
      <c r="V731" s="20"/>
      <c r="W731" s="20"/>
      <c r="X731" s="20"/>
      <c r="Y731" s="20"/>
      <c r="Z731" s="20"/>
      <c r="AA731" s="20"/>
    </row>
    <row r="732" spans="1:27" ht="12.75">
      <c r="A732" s="20"/>
      <c r="B732" s="20"/>
      <c r="C732" s="18"/>
      <c r="D732" s="20"/>
      <c r="E732" s="20"/>
      <c r="F732" s="20"/>
      <c r="G732" s="20"/>
      <c r="H732" s="18"/>
      <c r="I732" s="20"/>
      <c r="J732" s="20"/>
      <c r="K732" s="20"/>
      <c r="L732" s="20"/>
      <c r="M732" s="20"/>
      <c r="N732" s="20"/>
      <c r="O732" s="20"/>
      <c r="P732" s="20"/>
      <c r="Q732" s="20"/>
      <c r="R732" s="20"/>
      <c r="S732" s="20"/>
      <c r="T732" s="20"/>
      <c r="U732" s="20"/>
      <c r="V732" s="20"/>
      <c r="W732" s="20"/>
      <c r="X732" s="20"/>
      <c r="Y732" s="20"/>
      <c r="Z732" s="20"/>
      <c r="AA732" s="20"/>
    </row>
    <row r="733" spans="1:27" ht="12.75">
      <c r="A733" s="20"/>
      <c r="B733" s="20"/>
      <c r="C733" s="18"/>
      <c r="D733" s="20"/>
      <c r="E733" s="20"/>
      <c r="F733" s="20"/>
      <c r="G733" s="20"/>
      <c r="H733" s="18"/>
      <c r="I733" s="20"/>
      <c r="J733" s="20"/>
      <c r="K733" s="20"/>
      <c r="L733" s="20"/>
      <c r="M733" s="20"/>
      <c r="N733" s="20"/>
      <c r="O733" s="20"/>
      <c r="P733" s="20"/>
      <c r="Q733" s="20"/>
      <c r="R733" s="20"/>
      <c r="S733" s="20"/>
      <c r="T733" s="20"/>
      <c r="U733" s="20"/>
      <c r="V733" s="20"/>
      <c r="W733" s="20"/>
      <c r="X733" s="20"/>
      <c r="Y733" s="20"/>
      <c r="Z733" s="20"/>
      <c r="AA733" s="20"/>
    </row>
    <row r="734" spans="1:27" ht="12.75">
      <c r="A734" s="20"/>
      <c r="B734" s="20"/>
      <c r="C734" s="18"/>
      <c r="D734" s="20"/>
      <c r="E734" s="20"/>
      <c r="F734" s="20"/>
      <c r="G734" s="20"/>
      <c r="H734" s="18"/>
      <c r="I734" s="20"/>
      <c r="J734" s="20"/>
      <c r="K734" s="20"/>
      <c r="L734" s="20"/>
      <c r="M734" s="20"/>
      <c r="N734" s="20"/>
      <c r="O734" s="20"/>
      <c r="P734" s="20"/>
      <c r="Q734" s="20"/>
      <c r="R734" s="20"/>
      <c r="S734" s="20"/>
      <c r="T734" s="20"/>
      <c r="U734" s="20"/>
      <c r="V734" s="20"/>
      <c r="W734" s="20"/>
      <c r="X734" s="20"/>
      <c r="Y734" s="20"/>
      <c r="Z734" s="20"/>
      <c r="AA734" s="20"/>
    </row>
    <row r="735" spans="1:27" ht="12.75">
      <c r="A735" s="20"/>
      <c r="B735" s="20"/>
      <c r="C735" s="18"/>
      <c r="D735" s="20"/>
      <c r="E735" s="20"/>
      <c r="F735" s="20"/>
      <c r="G735" s="20"/>
      <c r="H735" s="18"/>
      <c r="I735" s="20"/>
      <c r="J735" s="20"/>
      <c r="K735" s="20"/>
      <c r="L735" s="20"/>
      <c r="M735" s="20"/>
      <c r="N735" s="20"/>
      <c r="O735" s="20"/>
      <c r="P735" s="20"/>
      <c r="Q735" s="20"/>
      <c r="R735" s="20"/>
      <c r="S735" s="20"/>
      <c r="T735" s="20"/>
      <c r="U735" s="20"/>
      <c r="V735" s="20"/>
      <c r="W735" s="20"/>
      <c r="X735" s="20"/>
      <c r="Y735" s="20"/>
      <c r="Z735" s="20"/>
      <c r="AA735" s="20"/>
    </row>
    <row r="736" spans="1:27" ht="12.75">
      <c r="A736" s="20"/>
      <c r="B736" s="20"/>
      <c r="C736" s="18"/>
      <c r="D736" s="20"/>
      <c r="E736" s="20"/>
      <c r="F736" s="20"/>
      <c r="G736" s="20"/>
      <c r="H736" s="18"/>
      <c r="I736" s="20"/>
      <c r="J736" s="20"/>
      <c r="K736" s="20"/>
      <c r="L736" s="20"/>
      <c r="M736" s="20"/>
      <c r="N736" s="20"/>
      <c r="O736" s="20"/>
      <c r="P736" s="20"/>
      <c r="Q736" s="20"/>
      <c r="R736" s="20"/>
      <c r="S736" s="20"/>
      <c r="T736" s="20"/>
      <c r="U736" s="20"/>
      <c r="V736" s="20"/>
      <c r="W736" s="20"/>
      <c r="X736" s="20"/>
      <c r="Y736" s="20"/>
      <c r="Z736" s="20"/>
      <c r="AA736" s="20"/>
    </row>
    <row r="737" spans="1:27" ht="12.75">
      <c r="A737" s="20"/>
      <c r="B737" s="20"/>
      <c r="C737" s="18"/>
      <c r="D737" s="20"/>
      <c r="E737" s="20"/>
      <c r="F737" s="20"/>
      <c r="G737" s="20"/>
      <c r="H737" s="18"/>
      <c r="I737" s="20"/>
      <c r="J737" s="20"/>
      <c r="K737" s="20"/>
      <c r="L737" s="20"/>
      <c r="M737" s="20"/>
      <c r="N737" s="20"/>
      <c r="O737" s="20"/>
      <c r="P737" s="20"/>
      <c r="Q737" s="20"/>
      <c r="R737" s="20"/>
      <c r="S737" s="20"/>
      <c r="T737" s="20"/>
      <c r="U737" s="20"/>
      <c r="V737" s="20"/>
      <c r="W737" s="20"/>
      <c r="X737" s="20"/>
      <c r="Y737" s="20"/>
      <c r="Z737" s="20"/>
      <c r="AA737" s="20"/>
    </row>
    <row r="738" spans="1:27" ht="12.75">
      <c r="A738" s="20"/>
      <c r="B738" s="20"/>
      <c r="C738" s="18"/>
      <c r="D738" s="20"/>
      <c r="E738" s="20"/>
      <c r="F738" s="20"/>
      <c r="G738" s="20"/>
      <c r="H738" s="18"/>
      <c r="I738" s="20"/>
      <c r="J738" s="20"/>
      <c r="K738" s="20"/>
      <c r="L738" s="20"/>
      <c r="M738" s="20"/>
      <c r="N738" s="20"/>
      <c r="O738" s="20"/>
      <c r="P738" s="20"/>
      <c r="Q738" s="20"/>
      <c r="R738" s="20"/>
      <c r="S738" s="20"/>
      <c r="T738" s="20"/>
      <c r="U738" s="20"/>
      <c r="V738" s="20"/>
      <c r="W738" s="20"/>
      <c r="X738" s="20"/>
      <c r="Y738" s="20"/>
      <c r="Z738" s="20"/>
      <c r="AA738" s="20"/>
    </row>
    <row r="739" spans="1:27" ht="12.75">
      <c r="A739" s="20"/>
      <c r="B739" s="20"/>
      <c r="C739" s="18"/>
      <c r="D739" s="20"/>
      <c r="E739" s="20"/>
      <c r="F739" s="20"/>
      <c r="G739" s="20"/>
      <c r="H739" s="18"/>
      <c r="I739" s="20"/>
      <c r="J739" s="20"/>
      <c r="K739" s="20"/>
      <c r="L739" s="20"/>
      <c r="M739" s="20"/>
      <c r="N739" s="20"/>
      <c r="O739" s="20"/>
      <c r="P739" s="20"/>
      <c r="Q739" s="20"/>
      <c r="R739" s="20"/>
      <c r="S739" s="20"/>
      <c r="T739" s="20"/>
      <c r="U739" s="20"/>
      <c r="V739" s="20"/>
      <c r="W739" s="20"/>
      <c r="X739" s="20"/>
      <c r="Y739" s="20"/>
      <c r="Z739" s="20"/>
      <c r="AA739" s="20"/>
    </row>
    <row r="740" spans="1:27" ht="12.75">
      <c r="A740" s="20"/>
      <c r="B740" s="20"/>
      <c r="C740" s="18"/>
      <c r="D740" s="20"/>
      <c r="E740" s="20"/>
      <c r="F740" s="20"/>
      <c r="G740" s="20"/>
      <c r="H740" s="18"/>
      <c r="I740" s="20"/>
      <c r="J740" s="20"/>
      <c r="K740" s="20"/>
      <c r="L740" s="20"/>
      <c r="M740" s="20"/>
      <c r="N740" s="20"/>
      <c r="O740" s="20"/>
      <c r="P740" s="20"/>
      <c r="Q740" s="20"/>
      <c r="R740" s="20"/>
      <c r="S740" s="20"/>
      <c r="T740" s="20"/>
      <c r="U740" s="20"/>
      <c r="V740" s="20"/>
      <c r="W740" s="20"/>
      <c r="X740" s="20"/>
      <c r="Y740" s="20"/>
      <c r="Z740" s="20"/>
      <c r="AA740" s="20"/>
    </row>
    <row r="741" spans="1:27" ht="12.75">
      <c r="A741" s="20"/>
      <c r="B741" s="20"/>
      <c r="C741" s="18"/>
      <c r="D741" s="20"/>
      <c r="E741" s="20"/>
      <c r="F741" s="20"/>
      <c r="G741" s="20"/>
      <c r="H741" s="18"/>
      <c r="I741" s="20"/>
      <c r="J741" s="20"/>
      <c r="K741" s="20"/>
      <c r="L741" s="20"/>
      <c r="M741" s="20"/>
      <c r="N741" s="20"/>
      <c r="O741" s="20"/>
      <c r="P741" s="20"/>
      <c r="Q741" s="20"/>
      <c r="R741" s="20"/>
      <c r="S741" s="20"/>
      <c r="T741" s="20"/>
      <c r="U741" s="20"/>
      <c r="V741" s="20"/>
      <c r="W741" s="20"/>
      <c r="X741" s="20"/>
      <c r="Y741" s="20"/>
      <c r="Z741" s="20"/>
      <c r="AA741" s="20"/>
    </row>
    <row r="742" spans="1:27" ht="12.75">
      <c r="A742" s="20"/>
      <c r="B742" s="20"/>
      <c r="C742" s="18"/>
      <c r="D742" s="20"/>
      <c r="E742" s="20"/>
      <c r="F742" s="20"/>
      <c r="G742" s="20"/>
      <c r="H742" s="18"/>
      <c r="I742" s="20"/>
      <c r="J742" s="20"/>
      <c r="K742" s="20"/>
      <c r="L742" s="20"/>
      <c r="M742" s="20"/>
      <c r="N742" s="20"/>
      <c r="O742" s="20"/>
      <c r="P742" s="20"/>
      <c r="Q742" s="20"/>
      <c r="R742" s="20"/>
      <c r="S742" s="20"/>
      <c r="T742" s="20"/>
      <c r="U742" s="20"/>
      <c r="V742" s="20"/>
      <c r="W742" s="20"/>
      <c r="X742" s="20"/>
      <c r="Y742" s="20"/>
      <c r="Z742" s="20"/>
      <c r="AA742" s="20"/>
    </row>
    <row r="743" spans="1:27" ht="12.75">
      <c r="A743" s="20"/>
      <c r="B743" s="20"/>
      <c r="C743" s="18"/>
      <c r="D743" s="20"/>
      <c r="E743" s="20"/>
      <c r="F743" s="20"/>
      <c r="G743" s="20"/>
      <c r="H743" s="18"/>
      <c r="I743" s="20"/>
      <c r="J743" s="20"/>
      <c r="K743" s="20"/>
      <c r="L743" s="20"/>
      <c r="M743" s="20"/>
      <c r="N743" s="20"/>
      <c r="O743" s="20"/>
      <c r="P743" s="20"/>
      <c r="Q743" s="20"/>
      <c r="R743" s="20"/>
      <c r="S743" s="20"/>
      <c r="T743" s="20"/>
      <c r="U743" s="20"/>
      <c r="V743" s="20"/>
      <c r="W743" s="20"/>
      <c r="X743" s="20"/>
      <c r="Y743" s="20"/>
      <c r="Z743" s="20"/>
      <c r="AA743" s="20"/>
    </row>
    <row r="744" spans="1:27" ht="12.75">
      <c r="A744" s="20"/>
      <c r="B744" s="20"/>
      <c r="C744" s="18"/>
      <c r="D744" s="20"/>
      <c r="E744" s="20"/>
      <c r="F744" s="20"/>
      <c r="G744" s="20"/>
      <c r="H744" s="18"/>
      <c r="I744" s="20"/>
      <c r="J744" s="20"/>
      <c r="K744" s="20"/>
      <c r="L744" s="20"/>
      <c r="M744" s="20"/>
      <c r="N744" s="20"/>
      <c r="O744" s="20"/>
      <c r="P744" s="20"/>
      <c r="Q744" s="20"/>
      <c r="R744" s="20"/>
      <c r="S744" s="20"/>
      <c r="T744" s="20"/>
      <c r="U744" s="20"/>
      <c r="V744" s="20"/>
      <c r="W744" s="20"/>
      <c r="X744" s="20"/>
      <c r="Y744" s="20"/>
      <c r="Z744" s="20"/>
      <c r="AA744" s="20"/>
    </row>
    <row r="745" spans="1:27" ht="12.75">
      <c r="A745" s="20"/>
      <c r="B745" s="20"/>
      <c r="C745" s="18"/>
      <c r="D745" s="20"/>
      <c r="E745" s="20"/>
      <c r="F745" s="20"/>
      <c r="G745" s="20"/>
      <c r="H745" s="18"/>
      <c r="I745" s="20"/>
      <c r="J745" s="20"/>
      <c r="K745" s="20"/>
      <c r="L745" s="20"/>
      <c r="M745" s="20"/>
      <c r="N745" s="20"/>
      <c r="O745" s="20"/>
      <c r="P745" s="20"/>
      <c r="Q745" s="20"/>
      <c r="R745" s="20"/>
      <c r="S745" s="20"/>
      <c r="T745" s="20"/>
      <c r="U745" s="20"/>
      <c r="V745" s="20"/>
      <c r="W745" s="20"/>
      <c r="X745" s="20"/>
      <c r="Y745" s="20"/>
      <c r="Z745" s="20"/>
      <c r="AA745" s="20"/>
    </row>
    <row r="746" spans="1:27" ht="12.75">
      <c r="A746" s="20"/>
      <c r="B746" s="20"/>
      <c r="C746" s="18"/>
      <c r="D746" s="20"/>
      <c r="E746" s="20"/>
      <c r="F746" s="20"/>
      <c r="G746" s="20"/>
      <c r="H746" s="18"/>
      <c r="I746" s="20"/>
      <c r="J746" s="20"/>
      <c r="K746" s="20"/>
      <c r="L746" s="20"/>
      <c r="M746" s="20"/>
      <c r="N746" s="20"/>
      <c r="O746" s="20"/>
      <c r="P746" s="20"/>
      <c r="Q746" s="20"/>
      <c r="R746" s="20"/>
      <c r="S746" s="20"/>
      <c r="T746" s="20"/>
      <c r="U746" s="20"/>
      <c r="V746" s="20"/>
      <c r="W746" s="20"/>
      <c r="X746" s="20"/>
      <c r="Y746" s="20"/>
      <c r="Z746" s="20"/>
      <c r="AA746" s="20"/>
    </row>
    <row r="747" spans="1:27" ht="12.75">
      <c r="A747" s="20"/>
      <c r="B747" s="20"/>
      <c r="C747" s="18"/>
      <c r="D747" s="20"/>
      <c r="E747" s="20"/>
      <c r="F747" s="20"/>
      <c r="G747" s="20"/>
      <c r="H747" s="18"/>
      <c r="I747" s="20"/>
      <c r="J747" s="20"/>
      <c r="K747" s="20"/>
      <c r="L747" s="20"/>
      <c r="M747" s="20"/>
      <c r="N747" s="20"/>
      <c r="O747" s="20"/>
      <c r="P747" s="20"/>
      <c r="Q747" s="20"/>
      <c r="R747" s="20"/>
      <c r="S747" s="20"/>
      <c r="T747" s="20"/>
      <c r="U747" s="20"/>
      <c r="V747" s="20"/>
      <c r="W747" s="20"/>
      <c r="X747" s="20"/>
      <c r="Y747" s="20"/>
      <c r="Z747" s="20"/>
      <c r="AA747" s="20"/>
    </row>
    <row r="748" spans="1:27" ht="12.75">
      <c r="A748" s="20"/>
      <c r="B748" s="20"/>
      <c r="C748" s="18"/>
      <c r="D748" s="20"/>
      <c r="E748" s="20"/>
      <c r="F748" s="20"/>
      <c r="G748" s="20"/>
      <c r="H748" s="18"/>
      <c r="I748" s="20"/>
      <c r="J748" s="20"/>
      <c r="K748" s="20"/>
      <c r="L748" s="20"/>
      <c r="M748" s="20"/>
      <c r="N748" s="20"/>
      <c r="O748" s="20"/>
      <c r="P748" s="20"/>
      <c r="Q748" s="20"/>
      <c r="R748" s="20"/>
      <c r="S748" s="20"/>
      <c r="T748" s="20"/>
      <c r="U748" s="20"/>
      <c r="V748" s="20"/>
      <c r="W748" s="20"/>
      <c r="X748" s="20"/>
      <c r="Y748" s="20"/>
      <c r="Z748" s="20"/>
      <c r="AA748" s="20"/>
    </row>
    <row r="749" spans="1:27" ht="12.75">
      <c r="A749" s="20"/>
      <c r="B749" s="20"/>
      <c r="C749" s="18"/>
      <c r="D749" s="20"/>
      <c r="E749" s="20"/>
      <c r="F749" s="20"/>
      <c r="G749" s="20"/>
      <c r="H749" s="18"/>
      <c r="I749" s="20"/>
      <c r="J749" s="20"/>
      <c r="K749" s="20"/>
      <c r="L749" s="20"/>
      <c r="M749" s="20"/>
      <c r="N749" s="20"/>
      <c r="O749" s="20"/>
      <c r="P749" s="20"/>
      <c r="Q749" s="20"/>
      <c r="R749" s="20"/>
      <c r="S749" s="20"/>
      <c r="T749" s="20"/>
      <c r="U749" s="20"/>
      <c r="V749" s="20"/>
      <c r="W749" s="20"/>
      <c r="X749" s="20"/>
      <c r="Y749" s="20"/>
      <c r="Z749" s="20"/>
      <c r="AA749" s="20"/>
    </row>
    <row r="750" spans="1:27" ht="12.75">
      <c r="A750" s="20"/>
      <c r="B750" s="20"/>
      <c r="C750" s="18"/>
      <c r="D750" s="20"/>
      <c r="E750" s="20"/>
      <c r="F750" s="20"/>
      <c r="G750" s="20"/>
      <c r="H750" s="18"/>
      <c r="I750" s="20"/>
      <c r="J750" s="20"/>
      <c r="K750" s="20"/>
      <c r="L750" s="20"/>
      <c r="M750" s="20"/>
      <c r="N750" s="20"/>
      <c r="O750" s="20"/>
      <c r="P750" s="20"/>
      <c r="Q750" s="20"/>
      <c r="R750" s="20"/>
      <c r="S750" s="20"/>
      <c r="T750" s="20"/>
      <c r="U750" s="20"/>
      <c r="V750" s="20"/>
      <c r="W750" s="20"/>
      <c r="X750" s="20"/>
      <c r="Y750" s="20"/>
      <c r="Z750" s="20"/>
      <c r="AA750" s="20"/>
    </row>
    <row r="751" spans="1:27" ht="12.75">
      <c r="A751" s="20"/>
      <c r="B751" s="20"/>
      <c r="C751" s="18"/>
      <c r="D751" s="20"/>
      <c r="E751" s="20"/>
      <c r="F751" s="20"/>
      <c r="G751" s="20"/>
      <c r="H751" s="18"/>
      <c r="I751" s="20"/>
      <c r="J751" s="20"/>
      <c r="K751" s="20"/>
      <c r="L751" s="20"/>
      <c r="M751" s="20"/>
      <c r="N751" s="20"/>
      <c r="O751" s="20"/>
      <c r="P751" s="20"/>
      <c r="Q751" s="20"/>
      <c r="R751" s="20"/>
      <c r="S751" s="20"/>
      <c r="T751" s="20"/>
      <c r="U751" s="20"/>
      <c r="V751" s="20"/>
      <c r="W751" s="20"/>
      <c r="X751" s="20"/>
      <c r="Y751" s="20"/>
      <c r="Z751" s="20"/>
      <c r="AA751" s="20"/>
    </row>
    <row r="752" spans="1:27" ht="12.75">
      <c r="A752" s="20"/>
      <c r="B752" s="20"/>
      <c r="C752" s="18"/>
      <c r="D752" s="20"/>
      <c r="E752" s="20"/>
      <c r="F752" s="20"/>
      <c r="G752" s="20"/>
      <c r="H752" s="18"/>
      <c r="I752" s="20"/>
      <c r="J752" s="20"/>
      <c r="K752" s="20"/>
      <c r="L752" s="20"/>
      <c r="M752" s="20"/>
      <c r="N752" s="20"/>
      <c r="O752" s="20"/>
      <c r="P752" s="20"/>
      <c r="Q752" s="20"/>
      <c r="R752" s="20"/>
      <c r="S752" s="20"/>
      <c r="T752" s="20"/>
      <c r="U752" s="20"/>
      <c r="V752" s="20"/>
      <c r="W752" s="20"/>
      <c r="X752" s="20"/>
      <c r="Y752" s="20"/>
      <c r="Z752" s="20"/>
      <c r="AA752" s="20"/>
    </row>
    <row r="753" spans="1:27" ht="12.75">
      <c r="A753" s="20"/>
      <c r="B753" s="20"/>
      <c r="C753" s="18"/>
      <c r="D753" s="20"/>
      <c r="E753" s="20"/>
      <c r="F753" s="20"/>
      <c r="G753" s="20"/>
      <c r="H753" s="18"/>
      <c r="I753" s="20"/>
      <c r="J753" s="20"/>
      <c r="K753" s="20"/>
      <c r="L753" s="20"/>
      <c r="M753" s="20"/>
      <c r="N753" s="20"/>
      <c r="O753" s="20"/>
      <c r="P753" s="20"/>
      <c r="Q753" s="20"/>
      <c r="R753" s="20"/>
      <c r="S753" s="20"/>
      <c r="T753" s="20"/>
      <c r="U753" s="20"/>
      <c r="V753" s="20"/>
      <c r="W753" s="20"/>
      <c r="X753" s="20"/>
      <c r="Y753" s="20"/>
      <c r="Z753" s="20"/>
      <c r="AA753" s="20"/>
    </row>
    <row r="754" spans="1:27" ht="12.75">
      <c r="A754" s="20"/>
      <c r="B754" s="20"/>
      <c r="C754" s="18"/>
      <c r="D754" s="20"/>
      <c r="E754" s="20"/>
      <c r="F754" s="20"/>
      <c r="G754" s="20"/>
      <c r="H754" s="18"/>
      <c r="I754" s="20"/>
      <c r="J754" s="20"/>
      <c r="K754" s="20"/>
      <c r="L754" s="20"/>
      <c r="M754" s="20"/>
      <c r="N754" s="20"/>
      <c r="O754" s="20"/>
      <c r="P754" s="20"/>
      <c r="Q754" s="20"/>
      <c r="R754" s="20"/>
      <c r="S754" s="20"/>
      <c r="T754" s="20"/>
      <c r="U754" s="20"/>
      <c r="V754" s="20"/>
      <c r="W754" s="20"/>
      <c r="X754" s="20"/>
      <c r="Y754" s="20"/>
      <c r="Z754" s="20"/>
      <c r="AA754" s="20"/>
    </row>
    <row r="755" spans="1:27" ht="12.75">
      <c r="A755" s="20"/>
      <c r="B755" s="20"/>
      <c r="C755" s="18"/>
      <c r="D755" s="20"/>
      <c r="E755" s="20"/>
      <c r="F755" s="20"/>
      <c r="G755" s="20"/>
      <c r="H755" s="18"/>
      <c r="I755" s="20"/>
      <c r="J755" s="20"/>
      <c r="K755" s="20"/>
      <c r="L755" s="20"/>
      <c r="M755" s="20"/>
      <c r="N755" s="20"/>
      <c r="O755" s="20"/>
      <c r="P755" s="20"/>
      <c r="Q755" s="20"/>
      <c r="R755" s="20"/>
      <c r="S755" s="20"/>
      <c r="T755" s="20"/>
      <c r="U755" s="20"/>
      <c r="V755" s="20"/>
      <c r="W755" s="20"/>
      <c r="X755" s="20"/>
      <c r="Y755" s="20"/>
      <c r="Z755" s="20"/>
      <c r="AA755" s="20"/>
    </row>
    <row r="756" spans="1:27" ht="12.75">
      <c r="A756" s="20"/>
      <c r="B756" s="20"/>
      <c r="C756" s="18"/>
      <c r="D756" s="20"/>
      <c r="E756" s="20"/>
      <c r="F756" s="20"/>
      <c r="G756" s="20"/>
      <c r="H756" s="18"/>
      <c r="I756" s="20"/>
      <c r="J756" s="20"/>
      <c r="K756" s="20"/>
      <c r="L756" s="20"/>
      <c r="M756" s="20"/>
      <c r="N756" s="20"/>
      <c r="O756" s="20"/>
      <c r="P756" s="20"/>
      <c r="Q756" s="20"/>
      <c r="R756" s="20"/>
      <c r="S756" s="20"/>
      <c r="T756" s="20"/>
      <c r="U756" s="20"/>
      <c r="V756" s="20"/>
      <c r="W756" s="20"/>
      <c r="X756" s="20"/>
      <c r="Y756" s="20"/>
      <c r="Z756" s="20"/>
      <c r="AA756" s="20"/>
    </row>
    <row r="757" spans="1:27" ht="12.75">
      <c r="A757" s="20"/>
      <c r="B757" s="20"/>
      <c r="C757" s="18"/>
      <c r="D757" s="20"/>
      <c r="E757" s="20"/>
      <c r="F757" s="20"/>
      <c r="G757" s="20"/>
      <c r="H757" s="18"/>
      <c r="I757" s="20"/>
      <c r="J757" s="20"/>
      <c r="K757" s="20"/>
      <c r="L757" s="20"/>
      <c r="M757" s="20"/>
      <c r="N757" s="20"/>
      <c r="O757" s="20"/>
      <c r="P757" s="20"/>
      <c r="Q757" s="20"/>
      <c r="R757" s="20"/>
      <c r="S757" s="20"/>
      <c r="T757" s="20"/>
      <c r="U757" s="20"/>
      <c r="V757" s="20"/>
      <c r="W757" s="20"/>
      <c r="X757" s="20"/>
      <c r="Y757" s="20"/>
      <c r="Z757" s="20"/>
      <c r="AA757" s="20"/>
    </row>
    <row r="758" spans="1:27" ht="12.75">
      <c r="A758" s="20"/>
      <c r="B758" s="20"/>
      <c r="C758" s="18"/>
      <c r="D758" s="20"/>
      <c r="E758" s="20"/>
      <c r="F758" s="20"/>
      <c r="G758" s="20"/>
      <c r="H758" s="18"/>
      <c r="I758" s="20"/>
      <c r="J758" s="20"/>
      <c r="K758" s="20"/>
      <c r="L758" s="20"/>
      <c r="M758" s="20"/>
      <c r="N758" s="20"/>
      <c r="O758" s="20"/>
      <c r="P758" s="20"/>
      <c r="Q758" s="20"/>
      <c r="R758" s="20"/>
      <c r="S758" s="20"/>
      <c r="T758" s="20"/>
      <c r="U758" s="20"/>
      <c r="V758" s="20"/>
      <c r="W758" s="20"/>
      <c r="X758" s="20"/>
      <c r="Y758" s="20"/>
      <c r="Z758" s="20"/>
      <c r="AA758" s="20"/>
    </row>
    <row r="759" spans="1:27" ht="12.75">
      <c r="A759" s="20"/>
      <c r="B759" s="20"/>
      <c r="C759" s="18"/>
      <c r="D759" s="20"/>
      <c r="E759" s="20"/>
      <c r="F759" s="20"/>
      <c r="G759" s="20"/>
      <c r="H759" s="18"/>
      <c r="I759" s="20"/>
      <c r="J759" s="20"/>
      <c r="K759" s="20"/>
      <c r="L759" s="20"/>
      <c r="M759" s="20"/>
      <c r="N759" s="20"/>
      <c r="O759" s="20"/>
      <c r="P759" s="20"/>
      <c r="Q759" s="20"/>
      <c r="R759" s="20"/>
      <c r="S759" s="20"/>
      <c r="T759" s="20"/>
      <c r="U759" s="20"/>
      <c r="V759" s="20"/>
      <c r="W759" s="20"/>
      <c r="X759" s="20"/>
      <c r="Y759" s="20"/>
      <c r="Z759" s="20"/>
      <c r="AA759" s="20"/>
    </row>
    <row r="760" spans="1:27" ht="12.75">
      <c r="A760" s="20"/>
      <c r="B760" s="20"/>
      <c r="C760" s="18"/>
      <c r="D760" s="20"/>
      <c r="E760" s="20"/>
      <c r="F760" s="20"/>
      <c r="G760" s="20"/>
      <c r="H760" s="18"/>
      <c r="I760" s="20"/>
      <c r="J760" s="20"/>
      <c r="K760" s="20"/>
      <c r="L760" s="20"/>
      <c r="M760" s="20"/>
      <c r="N760" s="20"/>
      <c r="O760" s="20"/>
      <c r="P760" s="20"/>
      <c r="Q760" s="20"/>
      <c r="R760" s="20"/>
      <c r="S760" s="20"/>
      <c r="T760" s="20"/>
      <c r="U760" s="20"/>
      <c r="V760" s="20"/>
      <c r="W760" s="20"/>
      <c r="X760" s="20"/>
      <c r="Y760" s="20"/>
      <c r="Z760" s="20"/>
      <c r="AA760" s="20"/>
    </row>
    <row r="761" spans="1:27" ht="12.75">
      <c r="A761" s="20"/>
      <c r="B761" s="20"/>
      <c r="C761" s="18"/>
      <c r="D761" s="20"/>
      <c r="E761" s="20"/>
      <c r="F761" s="20"/>
      <c r="G761" s="20"/>
      <c r="H761" s="18"/>
      <c r="I761" s="20"/>
      <c r="J761" s="20"/>
      <c r="K761" s="20"/>
      <c r="L761" s="20"/>
      <c r="M761" s="20"/>
      <c r="N761" s="20"/>
      <c r="O761" s="20"/>
      <c r="P761" s="20"/>
      <c r="Q761" s="20"/>
      <c r="R761" s="20"/>
      <c r="S761" s="20"/>
      <c r="T761" s="20"/>
      <c r="U761" s="20"/>
      <c r="V761" s="20"/>
      <c r="W761" s="20"/>
      <c r="X761" s="20"/>
      <c r="Y761" s="20"/>
      <c r="Z761" s="20"/>
      <c r="AA761" s="20"/>
    </row>
    <row r="762" spans="1:27" ht="12.75">
      <c r="A762" s="20"/>
      <c r="B762" s="20"/>
      <c r="C762" s="18"/>
      <c r="D762" s="20"/>
      <c r="E762" s="20"/>
      <c r="F762" s="20"/>
      <c r="G762" s="20"/>
      <c r="H762" s="18"/>
      <c r="I762" s="20"/>
      <c r="J762" s="20"/>
      <c r="K762" s="20"/>
      <c r="L762" s="20"/>
      <c r="M762" s="20"/>
      <c r="N762" s="20"/>
      <c r="O762" s="20"/>
      <c r="P762" s="20"/>
      <c r="Q762" s="20"/>
      <c r="R762" s="20"/>
      <c r="S762" s="20"/>
      <c r="T762" s="20"/>
      <c r="U762" s="20"/>
      <c r="V762" s="20"/>
      <c r="W762" s="20"/>
      <c r="X762" s="20"/>
      <c r="Y762" s="20"/>
      <c r="Z762" s="20"/>
      <c r="AA762" s="20"/>
    </row>
    <row r="763" spans="1:27" ht="12.75">
      <c r="A763" s="20"/>
      <c r="B763" s="20"/>
      <c r="C763" s="18"/>
      <c r="D763" s="20"/>
      <c r="E763" s="20"/>
      <c r="F763" s="20"/>
      <c r="G763" s="20"/>
      <c r="H763" s="18"/>
      <c r="I763" s="20"/>
      <c r="J763" s="20"/>
      <c r="K763" s="20"/>
      <c r="L763" s="20"/>
      <c r="M763" s="20"/>
      <c r="N763" s="20"/>
      <c r="O763" s="20"/>
      <c r="P763" s="20"/>
      <c r="Q763" s="20"/>
      <c r="R763" s="20"/>
      <c r="S763" s="20"/>
      <c r="T763" s="20"/>
      <c r="U763" s="20"/>
      <c r="V763" s="20"/>
      <c r="W763" s="20"/>
      <c r="X763" s="20"/>
      <c r="Y763" s="20"/>
      <c r="Z763" s="20"/>
      <c r="AA763" s="20"/>
    </row>
    <row r="764" spans="1:27" ht="12.75">
      <c r="A764" s="20"/>
      <c r="B764" s="20"/>
      <c r="C764" s="18"/>
      <c r="D764" s="20"/>
      <c r="E764" s="20"/>
      <c r="F764" s="20"/>
      <c r="G764" s="20"/>
      <c r="H764" s="18"/>
      <c r="I764" s="20"/>
      <c r="J764" s="20"/>
      <c r="K764" s="20"/>
      <c r="L764" s="20"/>
      <c r="M764" s="20"/>
      <c r="N764" s="20"/>
      <c r="O764" s="20"/>
      <c r="P764" s="20"/>
      <c r="Q764" s="20"/>
      <c r="R764" s="20"/>
      <c r="S764" s="20"/>
      <c r="T764" s="20"/>
      <c r="U764" s="20"/>
      <c r="V764" s="20"/>
      <c r="W764" s="20"/>
      <c r="X764" s="20"/>
      <c r="Y764" s="20"/>
      <c r="Z764" s="20"/>
      <c r="AA764" s="20"/>
    </row>
    <row r="765" spans="1:27" ht="12.75">
      <c r="A765" s="20"/>
      <c r="B765" s="20"/>
      <c r="C765" s="18"/>
      <c r="D765" s="20"/>
      <c r="E765" s="20"/>
      <c r="F765" s="20"/>
      <c r="G765" s="20"/>
      <c r="H765" s="18"/>
      <c r="I765" s="20"/>
      <c r="J765" s="20"/>
      <c r="K765" s="20"/>
      <c r="L765" s="20"/>
      <c r="M765" s="20"/>
      <c r="N765" s="20"/>
      <c r="O765" s="20"/>
      <c r="P765" s="20"/>
      <c r="Q765" s="20"/>
      <c r="R765" s="20"/>
      <c r="S765" s="20"/>
      <c r="T765" s="20"/>
      <c r="U765" s="20"/>
      <c r="V765" s="20"/>
      <c r="W765" s="20"/>
      <c r="X765" s="20"/>
      <c r="Y765" s="20"/>
      <c r="Z765" s="20"/>
      <c r="AA765" s="20"/>
    </row>
    <row r="766" spans="1:27" ht="12.75">
      <c r="A766" s="20"/>
      <c r="B766" s="20"/>
      <c r="C766" s="18"/>
      <c r="D766" s="20"/>
      <c r="E766" s="20"/>
      <c r="F766" s="20"/>
      <c r="G766" s="20"/>
      <c r="H766" s="18"/>
      <c r="I766" s="20"/>
      <c r="J766" s="20"/>
      <c r="K766" s="20"/>
      <c r="L766" s="20"/>
      <c r="M766" s="20"/>
      <c r="N766" s="20"/>
      <c r="O766" s="20"/>
      <c r="P766" s="20"/>
      <c r="Q766" s="20"/>
      <c r="R766" s="20"/>
      <c r="S766" s="20"/>
      <c r="T766" s="20"/>
      <c r="U766" s="20"/>
      <c r="V766" s="20"/>
      <c r="W766" s="20"/>
      <c r="X766" s="20"/>
      <c r="Y766" s="20"/>
      <c r="Z766" s="20"/>
      <c r="AA766" s="20"/>
    </row>
    <row r="767" spans="1:27" ht="12.75">
      <c r="A767" s="20"/>
      <c r="B767" s="20"/>
      <c r="C767" s="18"/>
      <c r="D767" s="20"/>
      <c r="E767" s="20"/>
      <c r="F767" s="20"/>
      <c r="G767" s="20"/>
      <c r="H767" s="18"/>
      <c r="I767" s="20"/>
      <c r="J767" s="20"/>
      <c r="K767" s="20"/>
      <c r="L767" s="20"/>
      <c r="M767" s="20"/>
      <c r="N767" s="20"/>
      <c r="O767" s="20"/>
      <c r="P767" s="20"/>
      <c r="Q767" s="20"/>
      <c r="R767" s="20"/>
      <c r="S767" s="20"/>
      <c r="T767" s="20"/>
      <c r="U767" s="20"/>
      <c r="V767" s="20"/>
      <c r="W767" s="20"/>
      <c r="X767" s="20"/>
      <c r="Y767" s="20"/>
      <c r="Z767" s="20"/>
      <c r="AA767" s="20"/>
    </row>
    <row r="768" spans="1:27" ht="12.75">
      <c r="A768" s="20"/>
      <c r="B768" s="20"/>
      <c r="C768" s="18"/>
      <c r="D768" s="20"/>
      <c r="E768" s="20"/>
      <c r="F768" s="20"/>
      <c r="G768" s="20"/>
      <c r="H768" s="18"/>
      <c r="I768" s="20"/>
      <c r="J768" s="20"/>
      <c r="K768" s="20"/>
      <c r="L768" s="20"/>
      <c r="M768" s="20"/>
      <c r="N768" s="20"/>
      <c r="O768" s="20"/>
      <c r="P768" s="20"/>
      <c r="Q768" s="20"/>
      <c r="R768" s="20"/>
      <c r="S768" s="20"/>
      <c r="T768" s="20"/>
      <c r="U768" s="20"/>
      <c r="V768" s="20"/>
      <c r="W768" s="20"/>
      <c r="X768" s="20"/>
      <c r="Y768" s="20"/>
      <c r="Z768" s="20"/>
      <c r="AA768" s="20"/>
    </row>
    <row r="769" spans="1:27" ht="12.75">
      <c r="A769" s="20"/>
      <c r="B769" s="20"/>
      <c r="C769" s="18"/>
      <c r="D769" s="20"/>
      <c r="E769" s="20"/>
      <c r="F769" s="20"/>
      <c r="G769" s="20"/>
      <c r="H769" s="18"/>
      <c r="I769" s="20"/>
      <c r="J769" s="20"/>
      <c r="K769" s="20"/>
      <c r="L769" s="20"/>
      <c r="M769" s="20"/>
      <c r="N769" s="20"/>
      <c r="O769" s="20"/>
      <c r="P769" s="20"/>
      <c r="Q769" s="20"/>
      <c r="R769" s="20"/>
      <c r="S769" s="20"/>
      <c r="T769" s="20"/>
      <c r="U769" s="20"/>
      <c r="V769" s="20"/>
      <c r="W769" s="20"/>
      <c r="X769" s="20"/>
      <c r="Y769" s="20"/>
      <c r="Z769" s="20"/>
      <c r="AA769" s="20"/>
    </row>
    <row r="770" spans="1:27" ht="12.75">
      <c r="A770" s="20"/>
      <c r="B770" s="20"/>
      <c r="C770" s="18"/>
      <c r="D770" s="20"/>
      <c r="E770" s="20"/>
      <c r="F770" s="20"/>
      <c r="G770" s="20"/>
      <c r="H770" s="18"/>
      <c r="I770" s="20"/>
      <c r="J770" s="20"/>
      <c r="K770" s="20"/>
      <c r="L770" s="20"/>
      <c r="M770" s="20"/>
      <c r="N770" s="20"/>
      <c r="O770" s="20"/>
      <c r="P770" s="20"/>
      <c r="Q770" s="20"/>
      <c r="R770" s="20"/>
      <c r="S770" s="20"/>
      <c r="T770" s="20"/>
      <c r="U770" s="20"/>
      <c r="V770" s="20"/>
      <c r="W770" s="20"/>
      <c r="X770" s="20"/>
      <c r="Y770" s="20"/>
      <c r="Z770" s="20"/>
      <c r="AA770" s="20"/>
    </row>
    <row r="771" spans="1:27" ht="12.75">
      <c r="A771" s="20"/>
      <c r="B771" s="20"/>
      <c r="C771" s="18"/>
      <c r="D771" s="20"/>
      <c r="E771" s="20"/>
      <c r="F771" s="20"/>
      <c r="G771" s="20"/>
      <c r="H771" s="18"/>
      <c r="I771" s="20"/>
      <c r="J771" s="20"/>
      <c r="K771" s="20"/>
      <c r="L771" s="20"/>
      <c r="M771" s="20"/>
      <c r="N771" s="20"/>
      <c r="O771" s="20"/>
      <c r="P771" s="20"/>
      <c r="Q771" s="20"/>
      <c r="R771" s="20"/>
      <c r="S771" s="20"/>
      <c r="T771" s="20"/>
      <c r="U771" s="20"/>
      <c r="V771" s="20"/>
      <c r="W771" s="20"/>
      <c r="X771" s="20"/>
      <c r="Y771" s="20"/>
      <c r="Z771" s="20"/>
      <c r="AA771" s="20"/>
    </row>
    <row r="772" spans="1:27" ht="12.75">
      <c r="A772" s="20"/>
      <c r="B772" s="20"/>
      <c r="C772" s="18"/>
      <c r="D772" s="20"/>
      <c r="E772" s="20"/>
      <c r="F772" s="20"/>
      <c r="G772" s="20"/>
      <c r="H772" s="18"/>
      <c r="I772" s="20"/>
      <c r="J772" s="20"/>
      <c r="K772" s="20"/>
      <c r="L772" s="20"/>
      <c r="M772" s="20"/>
      <c r="N772" s="20"/>
      <c r="O772" s="20"/>
      <c r="P772" s="20"/>
      <c r="Q772" s="20"/>
      <c r="R772" s="20"/>
      <c r="S772" s="20"/>
      <c r="T772" s="20"/>
      <c r="U772" s="20"/>
      <c r="V772" s="20"/>
      <c r="W772" s="20"/>
      <c r="X772" s="20"/>
      <c r="Y772" s="20"/>
      <c r="Z772" s="20"/>
      <c r="AA772" s="20"/>
    </row>
    <row r="773" spans="1:27" ht="12.75">
      <c r="A773" s="20"/>
      <c r="B773" s="20"/>
      <c r="C773" s="18"/>
      <c r="D773" s="20"/>
      <c r="E773" s="20"/>
      <c r="F773" s="20"/>
      <c r="G773" s="20"/>
      <c r="H773" s="18"/>
      <c r="I773" s="20"/>
      <c r="J773" s="20"/>
      <c r="K773" s="20"/>
      <c r="L773" s="20"/>
      <c r="M773" s="20"/>
      <c r="N773" s="20"/>
      <c r="O773" s="20"/>
      <c r="P773" s="20"/>
      <c r="Q773" s="20"/>
      <c r="R773" s="20"/>
      <c r="S773" s="20"/>
      <c r="T773" s="20"/>
      <c r="U773" s="20"/>
      <c r="V773" s="20"/>
      <c r="W773" s="20"/>
      <c r="X773" s="20"/>
      <c r="Y773" s="20"/>
      <c r="Z773" s="20"/>
      <c r="AA773" s="20"/>
    </row>
    <row r="774" spans="1:27" ht="12.75">
      <c r="A774" s="20"/>
      <c r="B774" s="20"/>
      <c r="C774" s="18"/>
      <c r="D774" s="20"/>
      <c r="E774" s="20"/>
      <c r="F774" s="20"/>
      <c r="G774" s="20"/>
      <c r="H774" s="18"/>
      <c r="I774" s="20"/>
      <c r="J774" s="20"/>
      <c r="K774" s="20"/>
      <c r="L774" s="20"/>
      <c r="M774" s="20"/>
      <c r="N774" s="20"/>
      <c r="O774" s="20"/>
      <c r="P774" s="20"/>
      <c r="Q774" s="20"/>
      <c r="R774" s="20"/>
      <c r="S774" s="20"/>
      <c r="T774" s="20"/>
      <c r="U774" s="20"/>
      <c r="V774" s="20"/>
      <c r="W774" s="20"/>
      <c r="X774" s="20"/>
      <c r="Y774" s="20"/>
      <c r="Z774" s="20"/>
      <c r="AA774" s="20"/>
    </row>
    <row r="775" spans="1:27" ht="12.75">
      <c r="A775" s="20"/>
      <c r="B775" s="20"/>
      <c r="C775" s="18"/>
      <c r="D775" s="20"/>
      <c r="E775" s="20"/>
      <c r="F775" s="20"/>
      <c r="G775" s="20"/>
      <c r="H775" s="18"/>
      <c r="I775" s="20"/>
      <c r="J775" s="20"/>
      <c r="K775" s="20"/>
      <c r="L775" s="20"/>
      <c r="M775" s="20"/>
      <c r="N775" s="20"/>
      <c r="O775" s="20"/>
      <c r="P775" s="20"/>
      <c r="Q775" s="20"/>
      <c r="R775" s="20"/>
      <c r="S775" s="20"/>
      <c r="T775" s="20"/>
      <c r="U775" s="20"/>
      <c r="V775" s="20"/>
      <c r="W775" s="20"/>
      <c r="X775" s="20"/>
      <c r="Y775" s="20"/>
      <c r="Z775" s="20"/>
      <c r="AA775" s="20"/>
    </row>
    <row r="776" spans="1:27" ht="12.75">
      <c r="A776" s="20"/>
      <c r="B776" s="20"/>
      <c r="C776" s="18"/>
      <c r="D776" s="20"/>
      <c r="E776" s="20"/>
      <c r="F776" s="20"/>
      <c r="G776" s="20"/>
      <c r="H776" s="18"/>
      <c r="I776" s="20"/>
      <c r="J776" s="20"/>
      <c r="K776" s="20"/>
      <c r="L776" s="20"/>
      <c r="M776" s="20"/>
      <c r="N776" s="20"/>
      <c r="O776" s="20"/>
      <c r="P776" s="20"/>
      <c r="Q776" s="20"/>
      <c r="R776" s="20"/>
      <c r="S776" s="20"/>
      <c r="T776" s="20"/>
      <c r="U776" s="20"/>
      <c r="V776" s="20"/>
      <c r="W776" s="20"/>
      <c r="X776" s="20"/>
      <c r="Y776" s="20"/>
      <c r="Z776" s="20"/>
      <c r="AA776" s="20"/>
    </row>
    <row r="777" spans="1:27" ht="12.75">
      <c r="A777" s="20"/>
      <c r="B777" s="20"/>
      <c r="C777" s="18"/>
      <c r="D777" s="20"/>
      <c r="E777" s="20"/>
      <c r="F777" s="20"/>
      <c r="G777" s="20"/>
      <c r="H777" s="18"/>
      <c r="I777" s="20"/>
      <c r="J777" s="20"/>
      <c r="K777" s="20"/>
      <c r="L777" s="20"/>
      <c r="M777" s="20"/>
      <c r="N777" s="20"/>
      <c r="O777" s="20"/>
      <c r="P777" s="20"/>
      <c r="Q777" s="20"/>
      <c r="R777" s="20"/>
      <c r="S777" s="20"/>
      <c r="T777" s="20"/>
      <c r="U777" s="20"/>
      <c r="V777" s="20"/>
      <c r="W777" s="20"/>
      <c r="X777" s="20"/>
      <c r="Y777" s="20"/>
      <c r="Z777" s="20"/>
      <c r="AA777" s="20"/>
    </row>
    <row r="778" spans="1:27" ht="12.75">
      <c r="A778" s="20"/>
      <c r="B778" s="20"/>
      <c r="C778" s="18"/>
      <c r="D778" s="20"/>
      <c r="E778" s="20"/>
      <c r="F778" s="20"/>
      <c r="G778" s="20"/>
      <c r="H778" s="18"/>
      <c r="I778" s="20"/>
      <c r="J778" s="20"/>
      <c r="K778" s="20"/>
      <c r="L778" s="20"/>
      <c r="M778" s="20"/>
      <c r="N778" s="20"/>
      <c r="O778" s="20"/>
      <c r="P778" s="20"/>
      <c r="Q778" s="20"/>
      <c r="R778" s="20"/>
      <c r="S778" s="20"/>
      <c r="T778" s="20"/>
      <c r="U778" s="20"/>
      <c r="V778" s="20"/>
      <c r="W778" s="20"/>
      <c r="X778" s="20"/>
      <c r="Y778" s="20"/>
      <c r="Z778" s="20"/>
      <c r="AA778" s="20"/>
    </row>
    <row r="779" spans="1:27" ht="12.75">
      <c r="A779" s="20"/>
      <c r="B779" s="20"/>
      <c r="C779" s="18"/>
      <c r="D779" s="20"/>
      <c r="E779" s="20"/>
      <c r="F779" s="20"/>
      <c r="G779" s="20"/>
      <c r="H779" s="18"/>
      <c r="I779" s="20"/>
      <c r="J779" s="20"/>
      <c r="K779" s="20"/>
      <c r="L779" s="20"/>
      <c r="M779" s="20"/>
      <c r="N779" s="20"/>
      <c r="O779" s="20"/>
      <c r="P779" s="20"/>
      <c r="Q779" s="20"/>
      <c r="R779" s="20"/>
      <c r="S779" s="20"/>
      <c r="T779" s="20"/>
      <c r="U779" s="20"/>
      <c r="V779" s="20"/>
      <c r="W779" s="20"/>
      <c r="X779" s="20"/>
      <c r="Y779" s="20"/>
      <c r="Z779" s="20"/>
      <c r="AA779" s="20"/>
    </row>
    <row r="780" spans="1:27" ht="12.75">
      <c r="A780" s="20"/>
      <c r="B780" s="20"/>
      <c r="C780" s="18"/>
      <c r="D780" s="20"/>
      <c r="E780" s="20"/>
      <c r="F780" s="20"/>
      <c r="G780" s="20"/>
      <c r="H780" s="18"/>
      <c r="I780" s="20"/>
      <c r="J780" s="20"/>
      <c r="K780" s="20"/>
      <c r="L780" s="20"/>
      <c r="M780" s="20"/>
      <c r="N780" s="20"/>
      <c r="O780" s="20"/>
      <c r="P780" s="20"/>
      <c r="Q780" s="20"/>
      <c r="R780" s="20"/>
      <c r="S780" s="20"/>
      <c r="T780" s="20"/>
      <c r="U780" s="20"/>
      <c r="V780" s="20"/>
      <c r="W780" s="20"/>
      <c r="X780" s="20"/>
      <c r="Y780" s="20"/>
      <c r="Z780" s="20"/>
      <c r="AA780" s="20"/>
    </row>
    <row r="781" spans="1:27" ht="12.75">
      <c r="A781" s="20"/>
      <c r="B781" s="20"/>
      <c r="C781" s="18"/>
      <c r="D781" s="20"/>
      <c r="E781" s="20"/>
      <c r="F781" s="20"/>
      <c r="G781" s="20"/>
      <c r="H781" s="18"/>
      <c r="I781" s="20"/>
      <c r="J781" s="20"/>
      <c r="K781" s="20"/>
      <c r="L781" s="20"/>
      <c r="M781" s="20"/>
      <c r="N781" s="20"/>
      <c r="O781" s="20"/>
      <c r="P781" s="20"/>
      <c r="Q781" s="20"/>
      <c r="R781" s="20"/>
      <c r="S781" s="20"/>
      <c r="T781" s="20"/>
      <c r="U781" s="20"/>
      <c r="V781" s="20"/>
      <c r="W781" s="20"/>
      <c r="X781" s="20"/>
      <c r="Y781" s="20"/>
      <c r="Z781" s="20"/>
      <c r="AA781" s="20"/>
    </row>
    <row r="782" spans="1:27" ht="12.75">
      <c r="A782" s="20"/>
      <c r="B782" s="20"/>
      <c r="C782" s="18"/>
      <c r="D782" s="20"/>
      <c r="E782" s="20"/>
      <c r="F782" s="20"/>
      <c r="G782" s="20"/>
      <c r="H782" s="18"/>
      <c r="I782" s="20"/>
      <c r="J782" s="20"/>
      <c r="K782" s="20"/>
      <c r="L782" s="20"/>
      <c r="M782" s="20"/>
      <c r="N782" s="20"/>
      <c r="O782" s="20"/>
      <c r="P782" s="20"/>
      <c r="Q782" s="20"/>
      <c r="R782" s="20"/>
      <c r="S782" s="20"/>
      <c r="T782" s="20"/>
      <c r="U782" s="20"/>
      <c r="V782" s="20"/>
      <c r="W782" s="20"/>
      <c r="X782" s="20"/>
      <c r="Y782" s="20"/>
      <c r="Z782" s="20"/>
      <c r="AA782" s="20"/>
    </row>
    <row r="783" spans="1:27" ht="12.75">
      <c r="A783" s="20"/>
      <c r="B783" s="20"/>
      <c r="C783" s="18"/>
      <c r="D783" s="20"/>
      <c r="E783" s="20"/>
      <c r="F783" s="20"/>
      <c r="G783" s="20"/>
      <c r="H783" s="18"/>
      <c r="I783" s="20"/>
      <c r="J783" s="20"/>
      <c r="K783" s="20"/>
      <c r="L783" s="20"/>
      <c r="M783" s="20"/>
      <c r="N783" s="20"/>
      <c r="O783" s="20"/>
      <c r="P783" s="20"/>
      <c r="Q783" s="20"/>
      <c r="R783" s="20"/>
      <c r="S783" s="20"/>
      <c r="T783" s="20"/>
      <c r="U783" s="20"/>
      <c r="V783" s="20"/>
      <c r="W783" s="20"/>
      <c r="X783" s="20"/>
      <c r="Y783" s="20"/>
      <c r="Z783" s="20"/>
      <c r="AA783" s="20"/>
    </row>
    <row r="784" spans="1:27" ht="12.75">
      <c r="A784" s="20"/>
      <c r="B784" s="20"/>
      <c r="C784" s="18"/>
      <c r="D784" s="20"/>
      <c r="E784" s="20"/>
      <c r="F784" s="20"/>
      <c r="G784" s="20"/>
      <c r="H784" s="18"/>
      <c r="I784" s="20"/>
      <c r="J784" s="20"/>
      <c r="K784" s="20"/>
      <c r="L784" s="20"/>
      <c r="M784" s="20"/>
      <c r="N784" s="20"/>
      <c r="O784" s="20"/>
      <c r="P784" s="20"/>
      <c r="Q784" s="20"/>
      <c r="R784" s="20"/>
      <c r="S784" s="20"/>
      <c r="T784" s="20"/>
      <c r="U784" s="20"/>
      <c r="V784" s="20"/>
      <c r="W784" s="20"/>
      <c r="X784" s="20"/>
      <c r="Y784" s="20"/>
      <c r="Z784" s="20"/>
      <c r="AA784" s="20"/>
    </row>
    <row r="785" spans="1:27" ht="12.75">
      <c r="A785" s="20"/>
      <c r="B785" s="20"/>
      <c r="C785" s="18"/>
      <c r="D785" s="20"/>
      <c r="E785" s="20"/>
      <c r="F785" s="20"/>
      <c r="G785" s="20"/>
      <c r="H785" s="18"/>
      <c r="I785" s="20"/>
      <c r="J785" s="20"/>
      <c r="K785" s="20"/>
      <c r="L785" s="20"/>
      <c r="M785" s="20"/>
      <c r="N785" s="20"/>
      <c r="O785" s="20"/>
      <c r="P785" s="20"/>
      <c r="Q785" s="20"/>
      <c r="R785" s="20"/>
      <c r="S785" s="20"/>
      <c r="T785" s="20"/>
      <c r="U785" s="20"/>
      <c r="V785" s="20"/>
      <c r="W785" s="20"/>
      <c r="X785" s="20"/>
      <c r="Y785" s="20"/>
      <c r="Z785" s="20"/>
      <c r="AA785" s="20"/>
    </row>
    <row r="786" spans="1:27" ht="12.75">
      <c r="A786" s="20"/>
      <c r="B786" s="20"/>
      <c r="C786" s="18"/>
      <c r="D786" s="20"/>
      <c r="E786" s="20"/>
      <c r="F786" s="20"/>
      <c r="G786" s="20"/>
      <c r="H786" s="18"/>
      <c r="I786" s="20"/>
      <c r="J786" s="20"/>
      <c r="K786" s="20"/>
      <c r="L786" s="20"/>
      <c r="M786" s="20"/>
      <c r="N786" s="20"/>
      <c r="O786" s="20"/>
      <c r="P786" s="20"/>
      <c r="Q786" s="20"/>
      <c r="R786" s="20"/>
      <c r="S786" s="20"/>
      <c r="T786" s="20"/>
      <c r="U786" s="20"/>
      <c r="V786" s="20"/>
      <c r="W786" s="20"/>
      <c r="X786" s="20"/>
      <c r="Y786" s="20"/>
      <c r="Z786" s="20"/>
      <c r="AA786" s="20"/>
    </row>
    <row r="787" spans="1:27" ht="12.75">
      <c r="A787" s="20"/>
      <c r="B787" s="20"/>
      <c r="C787" s="18"/>
      <c r="D787" s="20"/>
      <c r="E787" s="20"/>
      <c r="F787" s="20"/>
      <c r="G787" s="20"/>
      <c r="H787" s="18"/>
      <c r="I787" s="20"/>
      <c r="J787" s="20"/>
      <c r="K787" s="20"/>
      <c r="L787" s="20"/>
      <c r="M787" s="20"/>
      <c r="N787" s="20"/>
      <c r="O787" s="20"/>
      <c r="P787" s="20"/>
      <c r="Q787" s="20"/>
      <c r="R787" s="20"/>
      <c r="S787" s="20"/>
      <c r="T787" s="20"/>
      <c r="U787" s="20"/>
      <c r="V787" s="20"/>
      <c r="W787" s="20"/>
      <c r="X787" s="20"/>
      <c r="Y787" s="20"/>
      <c r="Z787" s="20"/>
      <c r="AA787" s="20"/>
    </row>
    <row r="788" spans="1:27" ht="12.75">
      <c r="A788" s="20"/>
      <c r="B788" s="20"/>
      <c r="C788" s="18"/>
      <c r="D788" s="20"/>
      <c r="E788" s="20"/>
      <c r="F788" s="20"/>
      <c r="G788" s="20"/>
      <c r="H788" s="18"/>
      <c r="I788" s="20"/>
      <c r="J788" s="20"/>
      <c r="K788" s="20"/>
      <c r="L788" s="20"/>
      <c r="M788" s="20"/>
      <c r="N788" s="20"/>
      <c r="O788" s="20"/>
      <c r="P788" s="20"/>
      <c r="Q788" s="20"/>
      <c r="R788" s="20"/>
      <c r="S788" s="20"/>
      <c r="T788" s="20"/>
      <c r="U788" s="20"/>
      <c r="V788" s="20"/>
      <c r="W788" s="20"/>
      <c r="X788" s="20"/>
      <c r="Y788" s="20"/>
      <c r="Z788" s="20"/>
      <c r="AA788" s="20"/>
    </row>
    <row r="789" spans="1:27" ht="12.75">
      <c r="A789" s="20"/>
      <c r="B789" s="20"/>
      <c r="C789" s="18"/>
      <c r="D789" s="20"/>
      <c r="E789" s="20"/>
      <c r="F789" s="20"/>
      <c r="G789" s="20"/>
      <c r="H789" s="18"/>
      <c r="I789" s="20"/>
      <c r="J789" s="20"/>
      <c r="K789" s="20"/>
      <c r="L789" s="20"/>
      <c r="M789" s="20"/>
      <c r="N789" s="20"/>
      <c r="O789" s="20"/>
      <c r="P789" s="20"/>
      <c r="Q789" s="20"/>
      <c r="R789" s="20"/>
      <c r="S789" s="20"/>
      <c r="T789" s="20"/>
      <c r="U789" s="20"/>
      <c r="V789" s="20"/>
      <c r="W789" s="20"/>
      <c r="X789" s="20"/>
      <c r="Y789" s="20"/>
      <c r="Z789" s="20"/>
      <c r="AA789" s="20"/>
    </row>
    <row r="790" spans="1:27" ht="12.75">
      <c r="A790" s="20"/>
      <c r="B790" s="20"/>
      <c r="C790" s="18"/>
      <c r="D790" s="20"/>
      <c r="E790" s="20"/>
      <c r="F790" s="20"/>
      <c r="G790" s="20"/>
      <c r="H790" s="18"/>
      <c r="I790" s="20"/>
      <c r="J790" s="20"/>
      <c r="K790" s="20"/>
      <c r="L790" s="20"/>
      <c r="M790" s="20"/>
      <c r="N790" s="20"/>
      <c r="O790" s="20"/>
      <c r="P790" s="20"/>
      <c r="Q790" s="20"/>
      <c r="R790" s="20"/>
      <c r="S790" s="20"/>
      <c r="T790" s="20"/>
      <c r="U790" s="20"/>
      <c r="V790" s="20"/>
      <c r="W790" s="20"/>
      <c r="X790" s="20"/>
      <c r="Y790" s="20"/>
      <c r="Z790" s="20"/>
      <c r="AA790" s="20"/>
    </row>
    <row r="791" spans="1:27" ht="12.75">
      <c r="A791" s="20"/>
      <c r="B791" s="20"/>
      <c r="C791" s="18"/>
      <c r="D791" s="20"/>
      <c r="E791" s="20"/>
      <c r="F791" s="20"/>
      <c r="G791" s="20"/>
      <c r="H791" s="18"/>
      <c r="I791" s="20"/>
      <c r="J791" s="20"/>
      <c r="K791" s="20"/>
      <c r="L791" s="20"/>
      <c r="M791" s="20"/>
      <c r="N791" s="20"/>
      <c r="O791" s="20"/>
      <c r="P791" s="20"/>
      <c r="Q791" s="20"/>
      <c r="R791" s="20"/>
      <c r="S791" s="20"/>
      <c r="T791" s="20"/>
      <c r="U791" s="20"/>
      <c r="V791" s="20"/>
      <c r="W791" s="20"/>
      <c r="X791" s="20"/>
      <c r="Y791" s="20"/>
      <c r="Z791" s="20"/>
      <c r="AA791" s="20"/>
    </row>
    <row r="792" spans="1:27" ht="12.75">
      <c r="A792" s="20"/>
      <c r="B792" s="20"/>
      <c r="C792" s="18"/>
      <c r="D792" s="20"/>
      <c r="E792" s="20"/>
      <c r="F792" s="20"/>
      <c r="G792" s="20"/>
      <c r="H792" s="18"/>
      <c r="I792" s="20"/>
      <c r="J792" s="20"/>
      <c r="K792" s="20"/>
      <c r="L792" s="20"/>
      <c r="M792" s="20"/>
      <c r="N792" s="20"/>
      <c r="O792" s="20"/>
      <c r="P792" s="20"/>
      <c r="Q792" s="20"/>
      <c r="R792" s="20"/>
      <c r="S792" s="20"/>
      <c r="T792" s="20"/>
      <c r="U792" s="20"/>
      <c r="V792" s="20"/>
      <c r="W792" s="20"/>
      <c r="X792" s="20"/>
      <c r="Y792" s="20"/>
      <c r="Z792" s="20"/>
      <c r="AA792" s="20"/>
    </row>
    <row r="793" spans="1:27" ht="12.75">
      <c r="A793" s="20"/>
      <c r="B793" s="20"/>
      <c r="C793" s="18"/>
      <c r="D793" s="20"/>
      <c r="E793" s="20"/>
      <c r="F793" s="20"/>
      <c r="G793" s="20"/>
      <c r="H793" s="18"/>
      <c r="I793" s="20"/>
      <c r="J793" s="20"/>
      <c r="K793" s="20"/>
      <c r="L793" s="20"/>
      <c r="M793" s="20"/>
      <c r="N793" s="20"/>
      <c r="O793" s="20"/>
      <c r="P793" s="20"/>
      <c r="Q793" s="20"/>
      <c r="R793" s="20"/>
      <c r="S793" s="20"/>
      <c r="T793" s="20"/>
      <c r="U793" s="20"/>
      <c r="V793" s="20"/>
      <c r="W793" s="20"/>
      <c r="X793" s="20"/>
      <c r="Y793" s="20"/>
      <c r="Z793" s="20"/>
      <c r="AA793" s="20"/>
    </row>
    <row r="794" spans="1:27" ht="12.75">
      <c r="A794" s="20"/>
      <c r="B794" s="20"/>
      <c r="C794" s="18"/>
      <c r="D794" s="20"/>
      <c r="E794" s="20"/>
      <c r="F794" s="20"/>
      <c r="G794" s="20"/>
      <c r="H794" s="18"/>
      <c r="I794" s="20"/>
      <c r="J794" s="20"/>
      <c r="K794" s="20"/>
      <c r="L794" s="20"/>
      <c r="M794" s="20"/>
      <c r="N794" s="20"/>
      <c r="O794" s="20"/>
      <c r="P794" s="20"/>
      <c r="Q794" s="20"/>
      <c r="R794" s="20"/>
      <c r="S794" s="20"/>
      <c r="T794" s="20"/>
      <c r="U794" s="20"/>
      <c r="V794" s="20"/>
      <c r="W794" s="20"/>
      <c r="X794" s="20"/>
      <c r="Y794" s="20"/>
      <c r="Z794" s="20"/>
      <c r="AA794" s="20"/>
    </row>
    <row r="795" spans="1:27" ht="12.75">
      <c r="A795" s="20"/>
      <c r="B795" s="20"/>
      <c r="C795" s="18"/>
      <c r="D795" s="20"/>
      <c r="E795" s="20"/>
      <c r="F795" s="20"/>
      <c r="G795" s="20"/>
      <c r="H795" s="18"/>
      <c r="I795" s="20"/>
      <c r="J795" s="20"/>
      <c r="K795" s="20"/>
      <c r="L795" s="20"/>
      <c r="M795" s="20"/>
      <c r="N795" s="20"/>
      <c r="O795" s="20"/>
      <c r="P795" s="20"/>
      <c r="Q795" s="20"/>
      <c r="R795" s="20"/>
      <c r="S795" s="20"/>
      <c r="T795" s="20"/>
      <c r="U795" s="20"/>
      <c r="V795" s="20"/>
      <c r="W795" s="20"/>
      <c r="X795" s="20"/>
      <c r="Y795" s="20"/>
      <c r="Z795" s="20"/>
      <c r="AA795" s="20"/>
    </row>
    <row r="796" spans="1:27" ht="12.75">
      <c r="A796" s="20"/>
      <c r="B796" s="20"/>
      <c r="C796" s="18"/>
      <c r="D796" s="20"/>
      <c r="E796" s="20"/>
      <c r="F796" s="20"/>
      <c r="G796" s="20"/>
      <c r="H796" s="18"/>
      <c r="I796" s="20"/>
      <c r="J796" s="20"/>
      <c r="K796" s="20"/>
      <c r="L796" s="20"/>
      <c r="M796" s="20"/>
      <c r="N796" s="20"/>
      <c r="O796" s="20"/>
      <c r="P796" s="20"/>
      <c r="Q796" s="20"/>
      <c r="R796" s="20"/>
      <c r="S796" s="20"/>
      <c r="T796" s="20"/>
      <c r="U796" s="20"/>
      <c r="V796" s="20"/>
      <c r="W796" s="20"/>
      <c r="X796" s="20"/>
      <c r="Y796" s="20"/>
      <c r="Z796" s="20"/>
      <c r="AA796" s="20"/>
    </row>
    <row r="797" spans="1:27" ht="12.75">
      <c r="A797" s="20"/>
      <c r="B797" s="20"/>
      <c r="C797" s="18"/>
      <c r="D797" s="20"/>
      <c r="E797" s="20"/>
      <c r="F797" s="20"/>
      <c r="G797" s="20"/>
      <c r="H797" s="18"/>
      <c r="I797" s="20"/>
      <c r="J797" s="20"/>
      <c r="K797" s="20"/>
      <c r="L797" s="20"/>
      <c r="M797" s="20"/>
      <c r="N797" s="20"/>
      <c r="O797" s="20"/>
      <c r="P797" s="20"/>
      <c r="Q797" s="20"/>
      <c r="R797" s="20"/>
      <c r="S797" s="20"/>
      <c r="T797" s="20"/>
      <c r="U797" s="20"/>
      <c r="V797" s="20"/>
      <c r="W797" s="20"/>
      <c r="X797" s="20"/>
      <c r="Y797" s="20"/>
      <c r="Z797" s="20"/>
      <c r="AA797" s="20"/>
    </row>
    <row r="798" spans="1:27" ht="12.75">
      <c r="A798" s="20"/>
      <c r="B798" s="20"/>
      <c r="C798" s="18"/>
      <c r="D798" s="20"/>
      <c r="E798" s="20"/>
      <c r="F798" s="20"/>
      <c r="G798" s="20"/>
      <c r="H798" s="18"/>
      <c r="I798" s="20"/>
      <c r="J798" s="20"/>
      <c r="K798" s="20"/>
      <c r="L798" s="20"/>
      <c r="M798" s="20"/>
      <c r="N798" s="20"/>
      <c r="O798" s="20"/>
      <c r="P798" s="20"/>
      <c r="Q798" s="20"/>
      <c r="R798" s="20"/>
      <c r="S798" s="20"/>
      <c r="T798" s="20"/>
      <c r="U798" s="20"/>
      <c r="V798" s="20"/>
      <c r="W798" s="20"/>
      <c r="X798" s="20"/>
      <c r="Y798" s="20"/>
      <c r="Z798" s="20"/>
      <c r="AA798" s="20"/>
    </row>
    <row r="799" spans="1:27" ht="12.75">
      <c r="A799" s="20"/>
      <c r="B799" s="20"/>
      <c r="C799" s="18"/>
      <c r="D799" s="20"/>
      <c r="E799" s="20"/>
      <c r="F799" s="20"/>
      <c r="G799" s="20"/>
      <c r="H799" s="18"/>
      <c r="I799" s="20"/>
      <c r="J799" s="20"/>
      <c r="K799" s="20"/>
      <c r="L799" s="20"/>
      <c r="M799" s="20"/>
      <c r="N799" s="20"/>
      <c r="O799" s="20"/>
      <c r="P799" s="20"/>
      <c r="Q799" s="20"/>
      <c r="R799" s="20"/>
      <c r="S799" s="20"/>
      <c r="T799" s="20"/>
      <c r="U799" s="20"/>
      <c r="V799" s="20"/>
      <c r="W799" s="20"/>
      <c r="X799" s="20"/>
      <c r="Y799" s="20"/>
      <c r="Z799" s="20"/>
      <c r="AA799" s="20"/>
    </row>
    <row r="800" spans="1:27" ht="12.75">
      <c r="A800" s="20"/>
      <c r="B800" s="20"/>
      <c r="C800" s="18"/>
      <c r="D800" s="20"/>
      <c r="E800" s="20"/>
      <c r="F800" s="20"/>
      <c r="G800" s="20"/>
      <c r="H800" s="18"/>
      <c r="I800" s="20"/>
      <c r="J800" s="20"/>
      <c r="K800" s="20"/>
      <c r="L800" s="20"/>
      <c r="M800" s="20"/>
      <c r="N800" s="20"/>
      <c r="O800" s="20"/>
      <c r="P800" s="20"/>
      <c r="Q800" s="20"/>
      <c r="R800" s="20"/>
      <c r="S800" s="20"/>
      <c r="T800" s="20"/>
      <c r="U800" s="20"/>
      <c r="V800" s="20"/>
      <c r="W800" s="20"/>
      <c r="X800" s="20"/>
      <c r="Y800" s="20"/>
      <c r="Z800" s="20"/>
      <c r="AA800" s="20"/>
    </row>
    <row r="801" spans="1:27" ht="12.75">
      <c r="A801" s="20"/>
      <c r="B801" s="20"/>
      <c r="C801" s="18"/>
      <c r="D801" s="20"/>
      <c r="E801" s="20"/>
      <c r="F801" s="20"/>
      <c r="G801" s="20"/>
      <c r="H801" s="18"/>
      <c r="I801" s="20"/>
      <c r="J801" s="20"/>
      <c r="K801" s="20"/>
      <c r="L801" s="20"/>
      <c r="M801" s="20"/>
      <c r="N801" s="20"/>
      <c r="O801" s="20"/>
      <c r="P801" s="20"/>
      <c r="Q801" s="20"/>
      <c r="R801" s="20"/>
      <c r="S801" s="20"/>
      <c r="T801" s="20"/>
      <c r="U801" s="20"/>
      <c r="V801" s="20"/>
      <c r="W801" s="20"/>
      <c r="X801" s="20"/>
      <c r="Y801" s="20"/>
      <c r="Z801" s="20"/>
      <c r="AA801" s="20"/>
    </row>
    <row r="802" spans="1:27" ht="12.75">
      <c r="A802" s="20"/>
      <c r="B802" s="20"/>
      <c r="C802" s="18"/>
      <c r="D802" s="20"/>
      <c r="E802" s="20"/>
      <c r="F802" s="20"/>
      <c r="G802" s="20"/>
      <c r="H802" s="18"/>
      <c r="I802" s="20"/>
      <c r="J802" s="20"/>
      <c r="K802" s="20"/>
      <c r="L802" s="20"/>
      <c r="M802" s="20"/>
      <c r="N802" s="20"/>
      <c r="O802" s="20"/>
      <c r="P802" s="20"/>
      <c r="Q802" s="20"/>
      <c r="R802" s="20"/>
      <c r="S802" s="20"/>
      <c r="T802" s="20"/>
      <c r="U802" s="20"/>
      <c r="V802" s="20"/>
      <c r="W802" s="20"/>
      <c r="X802" s="20"/>
      <c r="Y802" s="20"/>
      <c r="Z802" s="20"/>
      <c r="AA802" s="20"/>
    </row>
    <row r="803" spans="1:27" ht="12.75">
      <c r="A803" s="20"/>
      <c r="B803" s="20"/>
      <c r="C803" s="18"/>
      <c r="D803" s="20"/>
      <c r="E803" s="20"/>
      <c r="F803" s="20"/>
      <c r="G803" s="20"/>
      <c r="H803" s="18"/>
      <c r="I803" s="20"/>
      <c r="J803" s="20"/>
      <c r="K803" s="20"/>
      <c r="L803" s="20"/>
      <c r="M803" s="20"/>
      <c r="N803" s="20"/>
      <c r="O803" s="20"/>
      <c r="P803" s="20"/>
      <c r="Q803" s="20"/>
      <c r="R803" s="20"/>
      <c r="S803" s="20"/>
      <c r="T803" s="20"/>
      <c r="U803" s="20"/>
      <c r="V803" s="20"/>
      <c r="W803" s="20"/>
      <c r="X803" s="20"/>
      <c r="Y803" s="20"/>
      <c r="Z803" s="20"/>
      <c r="AA803" s="20"/>
    </row>
    <row r="804" spans="1:27" ht="12.75">
      <c r="A804" s="20"/>
      <c r="B804" s="20"/>
      <c r="C804" s="18"/>
      <c r="D804" s="20"/>
      <c r="E804" s="20"/>
      <c r="F804" s="20"/>
      <c r="G804" s="20"/>
      <c r="H804" s="18"/>
      <c r="I804" s="20"/>
      <c r="J804" s="20"/>
      <c r="K804" s="20"/>
      <c r="L804" s="20"/>
      <c r="M804" s="20"/>
      <c r="N804" s="20"/>
      <c r="O804" s="20"/>
      <c r="P804" s="20"/>
      <c r="Q804" s="20"/>
      <c r="R804" s="20"/>
      <c r="S804" s="20"/>
      <c r="T804" s="20"/>
      <c r="U804" s="20"/>
      <c r="V804" s="20"/>
      <c r="W804" s="20"/>
      <c r="X804" s="20"/>
      <c r="Y804" s="20"/>
      <c r="Z804" s="20"/>
      <c r="AA804" s="20"/>
    </row>
    <row r="805" spans="1:27" ht="12.75">
      <c r="A805" s="20"/>
      <c r="B805" s="20"/>
      <c r="C805" s="18"/>
      <c r="D805" s="20"/>
      <c r="E805" s="20"/>
      <c r="F805" s="20"/>
      <c r="G805" s="20"/>
      <c r="H805" s="18"/>
      <c r="I805" s="20"/>
      <c r="J805" s="20"/>
      <c r="K805" s="20"/>
      <c r="L805" s="20"/>
      <c r="M805" s="20"/>
      <c r="N805" s="20"/>
      <c r="O805" s="20"/>
      <c r="P805" s="20"/>
      <c r="Q805" s="20"/>
      <c r="R805" s="20"/>
      <c r="S805" s="20"/>
      <c r="T805" s="20"/>
      <c r="U805" s="20"/>
      <c r="V805" s="20"/>
      <c r="W805" s="20"/>
      <c r="X805" s="20"/>
      <c r="Y805" s="20"/>
      <c r="Z805" s="20"/>
      <c r="AA805" s="20"/>
    </row>
    <row r="806" spans="1:27" ht="12.75">
      <c r="A806" s="20"/>
      <c r="B806" s="20"/>
      <c r="C806" s="18"/>
      <c r="D806" s="20"/>
      <c r="E806" s="20"/>
      <c r="F806" s="20"/>
      <c r="G806" s="20"/>
      <c r="H806" s="18"/>
      <c r="I806" s="20"/>
      <c r="J806" s="20"/>
      <c r="K806" s="20"/>
      <c r="L806" s="20"/>
      <c r="M806" s="20"/>
      <c r="N806" s="20"/>
      <c r="O806" s="20"/>
      <c r="P806" s="20"/>
      <c r="Q806" s="20"/>
      <c r="R806" s="20"/>
      <c r="S806" s="20"/>
      <c r="T806" s="20"/>
      <c r="U806" s="20"/>
      <c r="V806" s="20"/>
      <c r="W806" s="20"/>
      <c r="X806" s="20"/>
      <c r="Y806" s="20"/>
      <c r="Z806" s="20"/>
      <c r="AA806" s="20"/>
    </row>
    <row r="807" spans="1:27" ht="12.75">
      <c r="A807" s="20"/>
      <c r="B807" s="20"/>
      <c r="C807" s="18"/>
      <c r="D807" s="20"/>
      <c r="E807" s="20"/>
      <c r="F807" s="20"/>
      <c r="G807" s="20"/>
      <c r="H807" s="18"/>
      <c r="I807" s="20"/>
      <c r="J807" s="20"/>
      <c r="K807" s="20"/>
      <c r="L807" s="20"/>
      <c r="M807" s="20"/>
      <c r="N807" s="20"/>
      <c r="O807" s="20"/>
      <c r="P807" s="20"/>
      <c r="Q807" s="20"/>
      <c r="R807" s="20"/>
      <c r="S807" s="20"/>
      <c r="T807" s="20"/>
      <c r="U807" s="20"/>
      <c r="V807" s="20"/>
      <c r="W807" s="20"/>
      <c r="X807" s="20"/>
      <c r="Y807" s="20"/>
      <c r="Z807" s="20"/>
      <c r="AA807" s="20"/>
    </row>
    <row r="808" spans="1:27" ht="12.75">
      <c r="A808" s="20"/>
      <c r="B808" s="20"/>
      <c r="C808" s="18"/>
      <c r="D808" s="20"/>
      <c r="E808" s="20"/>
      <c r="F808" s="20"/>
      <c r="G808" s="20"/>
      <c r="H808" s="18"/>
      <c r="I808" s="20"/>
      <c r="J808" s="20"/>
      <c r="K808" s="20"/>
      <c r="L808" s="20"/>
      <c r="M808" s="20"/>
      <c r="N808" s="20"/>
      <c r="O808" s="20"/>
      <c r="P808" s="20"/>
      <c r="Q808" s="20"/>
      <c r="R808" s="20"/>
      <c r="S808" s="20"/>
      <c r="T808" s="20"/>
      <c r="U808" s="20"/>
      <c r="V808" s="20"/>
      <c r="W808" s="20"/>
      <c r="X808" s="20"/>
      <c r="Y808" s="20"/>
      <c r="Z808" s="20"/>
      <c r="AA808" s="20"/>
    </row>
    <row r="809" spans="1:27" ht="12.75">
      <c r="A809" s="20"/>
      <c r="B809" s="20"/>
      <c r="C809" s="18"/>
      <c r="D809" s="20"/>
      <c r="E809" s="20"/>
      <c r="F809" s="20"/>
      <c r="G809" s="20"/>
      <c r="H809" s="18"/>
      <c r="I809" s="20"/>
      <c r="J809" s="20"/>
      <c r="K809" s="20"/>
      <c r="L809" s="20"/>
      <c r="M809" s="20"/>
      <c r="N809" s="20"/>
      <c r="O809" s="20"/>
      <c r="P809" s="20"/>
      <c r="Q809" s="20"/>
      <c r="R809" s="20"/>
      <c r="S809" s="20"/>
      <c r="T809" s="20"/>
      <c r="U809" s="20"/>
      <c r="V809" s="20"/>
      <c r="W809" s="20"/>
      <c r="X809" s="20"/>
      <c r="Y809" s="20"/>
      <c r="Z809" s="20"/>
      <c r="AA809" s="20"/>
    </row>
    <row r="810" spans="1:27" ht="12.75">
      <c r="A810" s="20"/>
      <c r="B810" s="20"/>
      <c r="C810" s="18"/>
      <c r="D810" s="20"/>
      <c r="E810" s="20"/>
      <c r="F810" s="20"/>
      <c r="G810" s="20"/>
      <c r="H810" s="18"/>
      <c r="I810" s="20"/>
      <c r="J810" s="20"/>
      <c r="K810" s="20"/>
      <c r="L810" s="20"/>
      <c r="M810" s="20"/>
      <c r="N810" s="20"/>
      <c r="O810" s="20"/>
      <c r="P810" s="20"/>
      <c r="Q810" s="20"/>
      <c r="R810" s="20"/>
      <c r="S810" s="20"/>
      <c r="T810" s="20"/>
      <c r="U810" s="20"/>
      <c r="V810" s="20"/>
      <c r="W810" s="20"/>
      <c r="X810" s="20"/>
      <c r="Y810" s="20"/>
      <c r="Z810" s="20"/>
      <c r="AA810" s="20"/>
    </row>
    <row r="811" spans="1:27" ht="12.75">
      <c r="A811" s="20"/>
      <c r="B811" s="20"/>
      <c r="C811" s="18"/>
      <c r="D811" s="20"/>
      <c r="E811" s="20"/>
      <c r="F811" s="20"/>
      <c r="G811" s="20"/>
      <c r="H811" s="18"/>
      <c r="I811" s="20"/>
      <c r="J811" s="20"/>
      <c r="K811" s="20"/>
      <c r="L811" s="20"/>
      <c r="M811" s="20"/>
      <c r="N811" s="20"/>
      <c r="O811" s="20"/>
      <c r="P811" s="20"/>
      <c r="Q811" s="20"/>
      <c r="R811" s="20"/>
      <c r="S811" s="20"/>
      <c r="T811" s="20"/>
      <c r="U811" s="20"/>
      <c r="V811" s="20"/>
      <c r="W811" s="20"/>
      <c r="X811" s="20"/>
      <c r="Y811" s="20"/>
      <c r="Z811" s="20"/>
      <c r="AA811" s="20"/>
    </row>
    <row r="812" spans="1:27" ht="12.75">
      <c r="A812" s="20"/>
      <c r="B812" s="20"/>
      <c r="C812" s="18"/>
      <c r="D812" s="20"/>
      <c r="E812" s="20"/>
      <c r="F812" s="20"/>
      <c r="G812" s="20"/>
      <c r="H812" s="18"/>
      <c r="I812" s="20"/>
      <c r="J812" s="20"/>
      <c r="K812" s="20"/>
      <c r="L812" s="20"/>
      <c r="M812" s="20"/>
      <c r="N812" s="20"/>
      <c r="O812" s="20"/>
      <c r="P812" s="20"/>
      <c r="Q812" s="20"/>
      <c r="R812" s="20"/>
      <c r="S812" s="20"/>
      <c r="T812" s="20"/>
      <c r="U812" s="20"/>
      <c r="V812" s="20"/>
      <c r="W812" s="20"/>
      <c r="X812" s="20"/>
      <c r="Y812" s="20"/>
      <c r="Z812" s="20"/>
      <c r="AA812" s="20"/>
    </row>
    <row r="813" spans="1:27" ht="12.75">
      <c r="A813" s="20"/>
      <c r="B813" s="20"/>
      <c r="C813" s="18"/>
      <c r="D813" s="20"/>
      <c r="E813" s="20"/>
      <c r="F813" s="20"/>
      <c r="G813" s="20"/>
      <c r="H813" s="18"/>
      <c r="I813" s="20"/>
      <c r="J813" s="20"/>
      <c r="K813" s="20"/>
      <c r="L813" s="20"/>
      <c r="M813" s="20"/>
      <c r="N813" s="20"/>
      <c r="O813" s="20"/>
      <c r="P813" s="20"/>
      <c r="Q813" s="20"/>
      <c r="R813" s="20"/>
      <c r="S813" s="20"/>
      <c r="T813" s="20"/>
      <c r="U813" s="20"/>
      <c r="V813" s="20"/>
      <c r="W813" s="20"/>
      <c r="X813" s="20"/>
      <c r="Y813" s="20"/>
      <c r="Z813" s="20"/>
      <c r="AA813" s="20"/>
    </row>
    <row r="814" spans="1:27" ht="12.75">
      <c r="A814" s="20"/>
      <c r="B814" s="20"/>
      <c r="C814" s="18"/>
      <c r="D814" s="20"/>
      <c r="E814" s="20"/>
      <c r="F814" s="20"/>
      <c r="G814" s="20"/>
      <c r="H814" s="18"/>
      <c r="I814" s="20"/>
      <c r="J814" s="20"/>
      <c r="K814" s="20"/>
      <c r="L814" s="20"/>
      <c r="M814" s="20"/>
      <c r="N814" s="20"/>
      <c r="O814" s="20"/>
      <c r="P814" s="20"/>
      <c r="Q814" s="20"/>
      <c r="R814" s="20"/>
      <c r="S814" s="20"/>
      <c r="T814" s="20"/>
      <c r="U814" s="20"/>
      <c r="V814" s="20"/>
      <c r="W814" s="20"/>
      <c r="X814" s="20"/>
      <c r="Y814" s="20"/>
      <c r="Z814" s="20"/>
      <c r="AA814" s="20"/>
    </row>
    <row r="815" spans="1:27" ht="12.75">
      <c r="A815" s="20"/>
      <c r="B815" s="20"/>
      <c r="C815" s="18"/>
      <c r="D815" s="20"/>
      <c r="E815" s="20"/>
      <c r="F815" s="20"/>
      <c r="G815" s="20"/>
      <c r="H815" s="18"/>
      <c r="I815" s="20"/>
      <c r="J815" s="20"/>
      <c r="K815" s="20"/>
      <c r="L815" s="20"/>
      <c r="M815" s="20"/>
      <c r="N815" s="20"/>
      <c r="O815" s="20"/>
      <c r="P815" s="20"/>
      <c r="Q815" s="20"/>
      <c r="R815" s="20"/>
      <c r="S815" s="20"/>
      <c r="T815" s="20"/>
      <c r="U815" s="20"/>
      <c r="V815" s="20"/>
      <c r="W815" s="20"/>
      <c r="X815" s="20"/>
      <c r="Y815" s="20"/>
      <c r="Z815" s="20"/>
      <c r="AA815" s="20"/>
    </row>
    <row r="816" spans="1:27" ht="12.75">
      <c r="A816" s="20"/>
      <c r="B816" s="20"/>
      <c r="C816" s="18"/>
      <c r="D816" s="20"/>
      <c r="E816" s="20"/>
      <c r="F816" s="20"/>
      <c r="G816" s="20"/>
      <c r="H816" s="18"/>
      <c r="I816" s="20"/>
      <c r="J816" s="20"/>
      <c r="K816" s="20"/>
      <c r="L816" s="20"/>
      <c r="M816" s="20"/>
      <c r="N816" s="20"/>
      <c r="O816" s="20"/>
      <c r="P816" s="20"/>
      <c r="Q816" s="20"/>
      <c r="R816" s="20"/>
      <c r="S816" s="20"/>
      <c r="T816" s="20"/>
      <c r="U816" s="20"/>
      <c r="V816" s="20"/>
      <c r="W816" s="20"/>
      <c r="X816" s="20"/>
      <c r="Y816" s="20"/>
      <c r="Z816" s="20"/>
      <c r="AA816" s="20"/>
    </row>
    <row r="817" spans="1:27" ht="12.75">
      <c r="A817" s="20"/>
      <c r="B817" s="20"/>
      <c r="C817" s="18"/>
      <c r="D817" s="20"/>
      <c r="E817" s="20"/>
      <c r="F817" s="20"/>
      <c r="G817" s="20"/>
      <c r="H817" s="18"/>
      <c r="I817" s="20"/>
      <c r="J817" s="20"/>
      <c r="K817" s="20"/>
      <c r="L817" s="20"/>
      <c r="M817" s="20"/>
      <c r="N817" s="20"/>
      <c r="O817" s="20"/>
      <c r="P817" s="20"/>
      <c r="Q817" s="20"/>
      <c r="R817" s="20"/>
      <c r="S817" s="20"/>
      <c r="T817" s="20"/>
      <c r="U817" s="20"/>
      <c r="V817" s="20"/>
      <c r="W817" s="20"/>
      <c r="X817" s="20"/>
      <c r="Y817" s="20"/>
      <c r="Z817" s="20"/>
      <c r="AA817" s="20"/>
    </row>
    <row r="818" spans="1:27" ht="12.75">
      <c r="A818" s="20"/>
      <c r="B818" s="20"/>
      <c r="C818" s="18"/>
      <c r="D818" s="20"/>
      <c r="E818" s="20"/>
      <c r="F818" s="20"/>
      <c r="G818" s="20"/>
      <c r="H818" s="18"/>
      <c r="I818" s="20"/>
      <c r="J818" s="20"/>
      <c r="K818" s="20"/>
      <c r="L818" s="20"/>
      <c r="M818" s="20"/>
      <c r="N818" s="20"/>
      <c r="O818" s="20"/>
      <c r="P818" s="20"/>
      <c r="Q818" s="20"/>
      <c r="R818" s="20"/>
      <c r="S818" s="20"/>
      <c r="T818" s="20"/>
      <c r="U818" s="20"/>
      <c r="V818" s="20"/>
      <c r="W818" s="20"/>
      <c r="X818" s="20"/>
      <c r="Y818" s="20"/>
      <c r="Z818" s="20"/>
      <c r="AA818" s="20"/>
    </row>
    <row r="819" spans="1:27" ht="12.75">
      <c r="A819" s="20"/>
      <c r="B819" s="20"/>
      <c r="C819" s="18"/>
      <c r="D819" s="20"/>
      <c r="E819" s="20"/>
      <c r="F819" s="20"/>
      <c r="G819" s="20"/>
      <c r="H819" s="18"/>
      <c r="I819" s="20"/>
      <c r="J819" s="20"/>
      <c r="K819" s="20"/>
      <c r="L819" s="20"/>
      <c r="M819" s="20"/>
      <c r="N819" s="20"/>
      <c r="O819" s="20"/>
      <c r="P819" s="20"/>
      <c r="Q819" s="20"/>
      <c r="R819" s="20"/>
      <c r="S819" s="20"/>
      <c r="T819" s="20"/>
      <c r="U819" s="20"/>
      <c r="V819" s="20"/>
      <c r="W819" s="20"/>
      <c r="X819" s="20"/>
      <c r="Y819" s="20"/>
      <c r="Z819" s="20"/>
      <c r="AA819" s="20"/>
    </row>
    <row r="820" spans="1:27" ht="12.75">
      <c r="A820" s="20"/>
      <c r="B820" s="20"/>
      <c r="C820" s="18"/>
      <c r="D820" s="20"/>
      <c r="E820" s="20"/>
      <c r="F820" s="20"/>
      <c r="G820" s="20"/>
      <c r="H820" s="18"/>
      <c r="I820" s="20"/>
      <c r="J820" s="20"/>
      <c r="K820" s="20"/>
      <c r="L820" s="20"/>
      <c r="M820" s="20"/>
      <c r="N820" s="20"/>
      <c r="O820" s="20"/>
      <c r="P820" s="20"/>
      <c r="Q820" s="20"/>
      <c r="R820" s="20"/>
      <c r="S820" s="20"/>
      <c r="T820" s="20"/>
      <c r="U820" s="20"/>
      <c r="V820" s="20"/>
      <c r="W820" s="20"/>
      <c r="X820" s="20"/>
      <c r="Y820" s="20"/>
      <c r="Z820" s="20"/>
      <c r="AA820" s="20"/>
    </row>
    <row r="821" spans="1:27" ht="12.75">
      <c r="A821" s="20"/>
      <c r="B821" s="20"/>
      <c r="C821" s="18"/>
      <c r="D821" s="20"/>
      <c r="E821" s="20"/>
      <c r="F821" s="20"/>
      <c r="G821" s="20"/>
      <c r="H821" s="18"/>
      <c r="I821" s="20"/>
      <c r="J821" s="20"/>
      <c r="K821" s="20"/>
      <c r="L821" s="20"/>
      <c r="M821" s="20"/>
      <c r="N821" s="20"/>
      <c r="O821" s="20"/>
      <c r="P821" s="20"/>
      <c r="Q821" s="20"/>
      <c r="R821" s="20"/>
      <c r="S821" s="20"/>
      <c r="T821" s="20"/>
      <c r="U821" s="20"/>
      <c r="V821" s="20"/>
      <c r="W821" s="20"/>
      <c r="X821" s="20"/>
      <c r="Y821" s="20"/>
      <c r="Z821" s="20"/>
      <c r="AA821" s="20"/>
    </row>
    <row r="822" spans="1:27" ht="12.75">
      <c r="A822" s="20"/>
      <c r="B822" s="20"/>
      <c r="C822" s="18"/>
      <c r="D822" s="20"/>
      <c r="E822" s="20"/>
      <c r="F822" s="20"/>
      <c r="G822" s="20"/>
      <c r="H822" s="18"/>
      <c r="I822" s="20"/>
      <c r="J822" s="20"/>
      <c r="K822" s="20"/>
      <c r="L822" s="20"/>
      <c r="M822" s="20"/>
      <c r="N822" s="20"/>
      <c r="O822" s="20"/>
      <c r="P822" s="20"/>
      <c r="Q822" s="20"/>
      <c r="R822" s="20"/>
      <c r="S822" s="20"/>
      <c r="T822" s="20"/>
      <c r="U822" s="20"/>
      <c r="V822" s="20"/>
      <c r="W822" s="20"/>
      <c r="X822" s="20"/>
      <c r="Y822" s="20"/>
      <c r="Z822" s="20"/>
      <c r="AA822" s="20"/>
    </row>
    <row r="823" spans="1:27" ht="12.75">
      <c r="A823" s="20"/>
      <c r="B823" s="20"/>
      <c r="C823" s="18"/>
      <c r="D823" s="20"/>
      <c r="E823" s="20"/>
      <c r="F823" s="20"/>
      <c r="G823" s="20"/>
      <c r="H823" s="18"/>
      <c r="I823" s="20"/>
      <c r="J823" s="20"/>
      <c r="K823" s="20"/>
      <c r="L823" s="20"/>
      <c r="M823" s="20"/>
      <c r="N823" s="20"/>
      <c r="O823" s="20"/>
      <c r="P823" s="20"/>
      <c r="Q823" s="20"/>
      <c r="R823" s="20"/>
      <c r="S823" s="20"/>
      <c r="T823" s="20"/>
      <c r="U823" s="20"/>
      <c r="V823" s="20"/>
      <c r="W823" s="20"/>
      <c r="X823" s="20"/>
      <c r="Y823" s="20"/>
      <c r="Z823" s="20"/>
      <c r="AA823" s="20"/>
    </row>
    <row r="824" spans="1:27" ht="12.75">
      <c r="A824" s="20"/>
      <c r="B824" s="20"/>
      <c r="C824" s="18"/>
      <c r="D824" s="20"/>
      <c r="E824" s="20"/>
      <c r="F824" s="20"/>
      <c r="G824" s="20"/>
      <c r="H824" s="18"/>
      <c r="I824" s="20"/>
      <c r="J824" s="20"/>
      <c r="K824" s="20"/>
      <c r="L824" s="20"/>
      <c r="M824" s="20"/>
      <c r="N824" s="20"/>
      <c r="O824" s="20"/>
      <c r="P824" s="20"/>
      <c r="Q824" s="20"/>
      <c r="R824" s="20"/>
      <c r="S824" s="20"/>
      <c r="T824" s="20"/>
      <c r="U824" s="20"/>
      <c r="V824" s="20"/>
      <c r="W824" s="20"/>
      <c r="X824" s="20"/>
      <c r="Y824" s="20"/>
      <c r="Z824" s="20"/>
      <c r="AA824" s="20"/>
    </row>
    <row r="825" spans="1:27" ht="12.75">
      <c r="A825" s="20"/>
      <c r="B825" s="20"/>
      <c r="C825" s="18"/>
      <c r="D825" s="20"/>
      <c r="E825" s="20"/>
      <c r="F825" s="20"/>
      <c r="G825" s="20"/>
      <c r="H825" s="18"/>
      <c r="I825" s="20"/>
      <c r="J825" s="20"/>
      <c r="K825" s="20"/>
      <c r="L825" s="20"/>
      <c r="M825" s="20"/>
      <c r="N825" s="20"/>
      <c r="O825" s="20"/>
      <c r="P825" s="20"/>
      <c r="Q825" s="20"/>
      <c r="R825" s="20"/>
      <c r="S825" s="20"/>
      <c r="T825" s="20"/>
      <c r="U825" s="20"/>
      <c r="V825" s="20"/>
      <c r="W825" s="20"/>
      <c r="X825" s="20"/>
      <c r="Y825" s="20"/>
      <c r="Z825" s="20"/>
      <c r="AA825" s="20"/>
    </row>
    <row r="826" spans="1:27" ht="12.75">
      <c r="A826" s="20"/>
      <c r="B826" s="20"/>
      <c r="C826" s="18"/>
      <c r="D826" s="20"/>
      <c r="E826" s="20"/>
      <c r="F826" s="20"/>
      <c r="G826" s="20"/>
      <c r="H826" s="18"/>
      <c r="I826" s="20"/>
      <c r="J826" s="20"/>
      <c r="K826" s="20"/>
      <c r="L826" s="20"/>
      <c r="M826" s="20"/>
      <c r="N826" s="20"/>
      <c r="O826" s="20"/>
      <c r="P826" s="20"/>
      <c r="Q826" s="20"/>
      <c r="R826" s="20"/>
      <c r="S826" s="20"/>
      <c r="T826" s="20"/>
      <c r="U826" s="20"/>
      <c r="V826" s="20"/>
      <c r="W826" s="20"/>
      <c r="X826" s="20"/>
      <c r="Y826" s="20"/>
      <c r="Z826" s="20"/>
      <c r="AA826" s="20"/>
    </row>
    <row r="827" spans="1:27" ht="12.75">
      <c r="A827" s="20"/>
      <c r="B827" s="20"/>
      <c r="C827" s="18"/>
      <c r="D827" s="20"/>
      <c r="E827" s="20"/>
      <c r="F827" s="20"/>
      <c r="G827" s="20"/>
      <c r="H827" s="18"/>
      <c r="I827" s="20"/>
      <c r="J827" s="20"/>
      <c r="K827" s="20"/>
      <c r="L827" s="20"/>
      <c r="M827" s="20"/>
      <c r="N827" s="20"/>
      <c r="O827" s="20"/>
      <c r="P827" s="20"/>
      <c r="Q827" s="20"/>
      <c r="R827" s="20"/>
      <c r="S827" s="20"/>
      <c r="T827" s="20"/>
      <c r="U827" s="20"/>
      <c r="V827" s="20"/>
      <c r="W827" s="20"/>
      <c r="X827" s="20"/>
      <c r="Y827" s="20"/>
      <c r="Z827" s="20"/>
      <c r="AA827" s="20"/>
    </row>
    <row r="828" spans="1:27" ht="12.75">
      <c r="A828" s="20"/>
      <c r="B828" s="20"/>
      <c r="C828" s="18"/>
      <c r="D828" s="20"/>
      <c r="E828" s="20"/>
      <c r="F828" s="20"/>
      <c r="G828" s="20"/>
      <c r="H828" s="18"/>
      <c r="I828" s="20"/>
      <c r="J828" s="20"/>
      <c r="K828" s="20"/>
      <c r="L828" s="20"/>
      <c r="M828" s="20"/>
      <c r="N828" s="20"/>
      <c r="O828" s="20"/>
      <c r="P828" s="20"/>
      <c r="Q828" s="20"/>
      <c r="R828" s="20"/>
      <c r="S828" s="20"/>
      <c r="T828" s="20"/>
      <c r="U828" s="20"/>
      <c r="V828" s="20"/>
      <c r="W828" s="20"/>
      <c r="X828" s="20"/>
      <c r="Y828" s="20"/>
      <c r="Z828" s="20"/>
      <c r="AA828" s="20"/>
    </row>
    <row r="829" spans="1:27" ht="12.75">
      <c r="A829" s="20"/>
      <c r="B829" s="20"/>
      <c r="C829" s="18"/>
      <c r="D829" s="20"/>
      <c r="E829" s="20"/>
      <c r="F829" s="20"/>
      <c r="G829" s="20"/>
      <c r="H829" s="18"/>
      <c r="I829" s="20"/>
      <c r="J829" s="20"/>
      <c r="K829" s="20"/>
      <c r="L829" s="20"/>
      <c r="M829" s="20"/>
      <c r="N829" s="20"/>
      <c r="O829" s="20"/>
      <c r="P829" s="20"/>
      <c r="Q829" s="20"/>
      <c r="R829" s="20"/>
      <c r="S829" s="20"/>
      <c r="T829" s="20"/>
      <c r="U829" s="20"/>
      <c r="V829" s="20"/>
      <c r="W829" s="20"/>
      <c r="X829" s="20"/>
      <c r="Y829" s="20"/>
      <c r="Z829" s="20"/>
      <c r="AA829" s="20"/>
    </row>
    <row r="830" spans="1:27" ht="12.75">
      <c r="A830" s="20"/>
      <c r="B830" s="20"/>
      <c r="C830" s="18"/>
      <c r="D830" s="20"/>
      <c r="E830" s="20"/>
      <c r="F830" s="20"/>
      <c r="G830" s="20"/>
      <c r="H830" s="18"/>
      <c r="I830" s="20"/>
      <c r="J830" s="20"/>
      <c r="K830" s="20"/>
      <c r="L830" s="20"/>
      <c r="M830" s="20"/>
      <c r="N830" s="20"/>
      <c r="O830" s="20"/>
      <c r="P830" s="20"/>
      <c r="Q830" s="20"/>
      <c r="R830" s="20"/>
      <c r="S830" s="20"/>
      <c r="T830" s="20"/>
      <c r="U830" s="20"/>
      <c r="V830" s="20"/>
      <c r="W830" s="20"/>
      <c r="X830" s="20"/>
      <c r="Y830" s="20"/>
      <c r="Z830" s="20"/>
      <c r="AA830" s="20"/>
    </row>
    <row r="831" spans="1:27" ht="12.75">
      <c r="A831" s="20"/>
      <c r="B831" s="20"/>
      <c r="C831" s="18"/>
      <c r="D831" s="20"/>
      <c r="E831" s="20"/>
      <c r="F831" s="20"/>
      <c r="G831" s="20"/>
      <c r="H831" s="18"/>
      <c r="I831" s="20"/>
      <c r="J831" s="20"/>
      <c r="K831" s="20"/>
      <c r="L831" s="20"/>
      <c r="M831" s="20"/>
      <c r="N831" s="20"/>
      <c r="O831" s="20"/>
      <c r="P831" s="20"/>
      <c r="Q831" s="20"/>
      <c r="R831" s="20"/>
      <c r="S831" s="20"/>
      <c r="T831" s="20"/>
      <c r="U831" s="20"/>
      <c r="V831" s="20"/>
      <c r="W831" s="20"/>
      <c r="X831" s="20"/>
      <c r="Y831" s="20"/>
      <c r="Z831" s="20"/>
      <c r="AA831" s="20"/>
    </row>
    <row r="832" spans="1:27" ht="12.75">
      <c r="A832" s="20"/>
      <c r="B832" s="20"/>
      <c r="C832" s="18"/>
      <c r="D832" s="20"/>
      <c r="E832" s="20"/>
      <c r="F832" s="20"/>
      <c r="G832" s="20"/>
      <c r="H832" s="18"/>
      <c r="I832" s="20"/>
      <c r="J832" s="20"/>
      <c r="K832" s="20"/>
      <c r="L832" s="20"/>
      <c r="M832" s="20"/>
      <c r="N832" s="20"/>
      <c r="O832" s="20"/>
      <c r="P832" s="20"/>
      <c r="Q832" s="20"/>
      <c r="R832" s="20"/>
      <c r="S832" s="20"/>
      <c r="T832" s="20"/>
      <c r="U832" s="20"/>
      <c r="V832" s="20"/>
      <c r="W832" s="20"/>
      <c r="X832" s="20"/>
      <c r="Y832" s="20"/>
      <c r="Z832" s="20"/>
      <c r="AA832" s="20"/>
    </row>
    <row r="833" spans="1:27" ht="12.75">
      <c r="A833" s="20"/>
      <c r="B833" s="20"/>
      <c r="C833" s="18"/>
      <c r="D833" s="20"/>
      <c r="E833" s="20"/>
      <c r="F833" s="20"/>
      <c r="G833" s="20"/>
      <c r="H833" s="18"/>
      <c r="I833" s="20"/>
      <c r="J833" s="20"/>
      <c r="K833" s="20"/>
      <c r="L833" s="20"/>
      <c r="M833" s="20"/>
      <c r="N833" s="20"/>
      <c r="O833" s="20"/>
      <c r="P833" s="20"/>
      <c r="Q833" s="20"/>
      <c r="R833" s="20"/>
      <c r="S833" s="20"/>
      <c r="T833" s="20"/>
      <c r="U833" s="20"/>
      <c r="V833" s="20"/>
      <c r="W833" s="20"/>
      <c r="X833" s="20"/>
      <c r="Y833" s="20"/>
      <c r="Z833" s="20"/>
      <c r="AA833" s="20"/>
    </row>
    <row r="834" spans="1:27" ht="12.75">
      <c r="A834" s="20"/>
      <c r="B834" s="20"/>
      <c r="C834" s="18"/>
      <c r="D834" s="20"/>
      <c r="E834" s="20"/>
      <c r="F834" s="20"/>
      <c r="G834" s="20"/>
      <c r="H834" s="18"/>
      <c r="I834" s="20"/>
      <c r="J834" s="20"/>
      <c r="K834" s="20"/>
      <c r="L834" s="20"/>
      <c r="M834" s="20"/>
      <c r="N834" s="20"/>
      <c r="O834" s="20"/>
      <c r="P834" s="20"/>
      <c r="Q834" s="20"/>
      <c r="R834" s="20"/>
      <c r="S834" s="20"/>
      <c r="T834" s="20"/>
      <c r="U834" s="20"/>
      <c r="V834" s="20"/>
      <c r="W834" s="20"/>
      <c r="X834" s="20"/>
      <c r="Y834" s="20"/>
      <c r="Z834" s="20"/>
      <c r="AA834" s="20"/>
    </row>
    <row r="835" spans="1:27" ht="12.75">
      <c r="A835" s="20"/>
      <c r="B835" s="20"/>
      <c r="C835" s="18"/>
      <c r="D835" s="20"/>
      <c r="E835" s="20"/>
      <c r="F835" s="20"/>
      <c r="G835" s="20"/>
      <c r="H835" s="18"/>
      <c r="I835" s="20"/>
      <c r="J835" s="20"/>
      <c r="K835" s="20"/>
      <c r="L835" s="20"/>
      <c r="M835" s="20"/>
      <c r="N835" s="20"/>
      <c r="O835" s="20"/>
      <c r="P835" s="20"/>
      <c r="Q835" s="20"/>
      <c r="R835" s="20"/>
      <c r="S835" s="20"/>
      <c r="T835" s="20"/>
      <c r="U835" s="20"/>
      <c r="V835" s="20"/>
      <c r="W835" s="20"/>
      <c r="X835" s="20"/>
      <c r="Y835" s="20"/>
      <c r="Z835" s="20"/>
      <c r="AA835" s="20"/>
    </row>
    <row r="836" spans="1:27" ht="12.75">
      <c r="A836" s="20"/>
      <c r="B836" s="20"/>
      <c r="C836" s="18"/>
      <c r="D836" s="20"/>
      <c r="E836" s="20"/>
      <c r="F836" s="20"/>
      <c r="G836" s="20"/>
      <c r="H836" s="18"/>
      <c r="I836" s="20"/>
      <c r="J836" s="20"/>
      <c r="K836" s="20"/>
      <c r="L836" s="20"/>
      <c r="M836" s="20"/>
      <c r="N836" s="20"/>
      <c r="O836" s="20"/>
      <c r="P836" s="20"/>
      <c r="Q836" s="20"/>
      <c r="R836" s="20"/>
      <c r="S836" s="20"/>
      <c r="T836" s="20"/>
      <c r="U836" s="20"/>
      <c r="V836" s="20"/>
      <c r="W836" s="20"/>
      <c r="X836" s="20"/>
      <c r="Y836" s="20"/>
      <c r="Z836" s="20"/>
      <c r="AA836" s="20"/>
    </row>
    <row r="837" spans="1:27" ht="12.75">
      <c r="A837" s="20"/>
      <c r="B837" s="20"/>
      <c r="C837" s="18"/>
      <c r="D837" s="20"/>
      <c r="E837" s="20"/>
      <c r="F837" s="20"/>
      <c r="G837" s="20"/>
      <c r="H837" s="18"/>
      <c r="I837" s="20"/>
      <c r="J837" s="20"/>
      <c r="K837" s="20"/>
      <c r="L837" s="20"/>
      <c r="M837" s="20"/>
      <c r="N837" s="20"/>
      <c r="O837" s="20"/>
      <c r="P837" s="20"/>
      <c r="Q837" s="20"/>
      <c r="R837" s="20"/>
      <c r="S837" s="20"/>
      <c r="T837" s="20"/>
      <c r="U837" s="20"/>
      <c r="V837" s="20"/>
      <c r="W837" s="20"/>
      <c r="X837" s="20"/>
      <c r="Y837" s="20"/>
      <c r="Z837" s="20"/>
      <c r="AA837" s="20"/>
    </row>
    <row r="838" spans="1:27" ht="12.75">
      <c r="A838" s="20"/>
      <c r="B838" s="20"/>
      <c r="C838" s="18"/>
      <c r="D838" s="20"/>
      <c r="E838" s="20"/>
      <c r="F838" s="20"/>
      <c r="G838" s="20"/>
      <c r="H838" s="18"/>
      <c r="I838" s="20"/>
      <c r="J838" s="20"/>
      <c r="K838" s="20"/>
      <c r="L838" s="20"/>
      <c r="M838" s="20"/>
      <c r="N838" s="20"/>
      <c r="O838" s="20"/>
      <c r="P838" s="20"/>
      <c r="Q838" s="20"/>
      <c r="R838" s="20"/>
      <c r="S838" s="20"/>
      <c r="T838" s="20"/>
      <c r="U838" s="20"/>
      <c r="V838" s="20"/>
      <c r="W838" s="20"/>
      <c r="X838" s="20"/>
      <c r="Y838" s="20"/>
      <c r="Z838" s="20"/>
      <c r="AA838" s="20"/>
    </row>
    <row r="839" spans="1:27" ht="12.75">
      <c r="A839" s="20"/>
      <c r="B839" s="20"/>
      <c r="C839" s="18"/>
      <c r="D839" s="20"/>
      <c r="E839" s="20"/>
      <c r="F839" s="20"/>
      <c r="G839" s="20"/>
      <c r="H839" s="18"/>
      <c r="I839" s="20"/>
      <c r="J839" s="20"/>
      <c r="K839" s="20"/>
      <c r="L839" s="20"/>
      <c r="M839" s="20"/>
      <c r="N839" s="20"/>
      <c r="O839" s="20"/>
      <c r="P839" s="20"/>
      <c r="Q839" s="20"/>
      <c r="R839" s="20"/>
      <c r="S839" s="20"/>
      <c r="T839" s="20"/>
      <c r="U839" s="20"/>
      <c r="V839" s="20"/>
      <c r="W839" s="20"/>
      <c r="X839" s="20"/>
      <c r="Y839" s="20"/>
      <c r="Z839" s="20"/>
      <c r="AA839" s="20"/>
    </row>
    <row r="840" spans="1:27" ht="12.75">
      <c r="A840" s="20"/>
      <c r="B840" s="20"/>
      <c r="C840" s="18"/>
      <c r="D840" s="20"/>
      <c r="E840" s="20"/>
      <c r="F840" s="20"/>
      <c r="G840" s="20"/>
      <c r="H840" s="18"/>
      <c r="I840" s="20"/>
      <c r="J840" s="20"/>
      <c r="K840" s="20"/>
      <c r="L840" s="20"/>
      <c r="M840" s="20"/>
      <c r="N840" s="20"/>
      <c r="O840" s="20"/>
      <c r="P840" s="20"/>
      <c r="Q840" s="20"/>
      <c r="R840" s="20"/>
      <c r="S840" s="20"/>
      <c r="T840" s="20"/>
      <c r="U840" s="20"/>
      <c r="V840" s="20"/>
      <c r="W840" s="20"/>
      <c r="X840" s="20"/>
      <c r="Y840" s="20"/>
      <c r="Z840" s="20"/>
      <c r="AA840" s="20"/>
    </row>
    <row r="841" spans="1:27" ht="12.75">
      <c r="A841" s="20"/>
      <c r="B841" s="20"/>
      <c r="C841" s="18"/>
      <c r="D841" s="20"/>
      <c r="E841" s="20"/>
      <c r="F841" s="20"/>
      <c r="G841" s="20"/>
      <c r="H841" s="18"/>
      <c r="I841" s="20"/>
      <c r="J841" s="20"/>
      <c r="K841" s="20"/>
      <c r="L841" s="20"/>
      <c r="M841" s="20"/>
      <c r="N841" s="20"/>
      <c r="O841" s="20"/>
      <c r="P841" s="20"/>
      <c r="Q841" s="20"/>
      <c r="R841" s="20"/>
      <c r="S841" s="20"/>
      <c r="T841" s="20"/>
      <c r="U841" s="20"/>
      <c r="V841" s="20"/>
      <c r="W841" s="20"/>
      <c r="X841" s="20"/>
      <c r="Y841" s="20"/>
      <c r="Z841" s="20"/>
      <c r="AA841" s="20"/>
    </row>
    <row r="842" spans="1:27" ht="12.75">
      <c r="A842" s="20"/>
      <c r="B842" s="20"/>
      <c r="C842" s="18"/>
      <c r="D842" s="20"/>
      <c r="E842" s="20"/>
      <c r="F842" s="20"/>
      <c r="G842" s="20"/>
      <c r="H842" s="18"/>
      <c r="I842" s="20"/>
      <c r="J842" s="20"/>
      <c r="K842" s="20"/>
      <c r="L842" s="20"/>
      <c r="M842" s="20"/>
      <c r="N842" s="20"/>
      <c r="O842" s="20"/>
      <c r="P842" s="20"/>
      <c r="Q842" s="20"/>
      <c r="R842" s="20"/>
      <c r="S842" s="20"/>
      <c r="T842" s="20"/>
      <c r="U842" s="20"/>
      <c r="V842" s="20"/>
      <c r="W842" s="20"/>
      <c r="X842" s="20"/>
      <c r="Y842" s="20"/>
      <c r="Z842" s="20"/>
      <c r="AA842" s="20"/>
    </row>
    <row r="843" spans="1:27" ht="12.75">
      <c r="A843" s="20"/>
      <c r="B843" s="20"/>
      <c r="C843" s="18"/>
      <c r="D843" s="20"/>
      <c r="E843" s="20"/>
      <c r="F843" s="20"/>
      <c r="G843" s="20"/>
      <c r="H843" s="18"/>
      <c r="I843" s="20"/>
      <c r="J843" s="20"/>
      <c r="K843" s="20"/>
      <c r="L843" s="20"/>
      <c r="M843" s="20"/>
      <c r="N843" s="20"/>
      <c r="O843" s="20"/>
      <c r="P843" s="20"/>
      <c r="Q843" s="20"/>
      <c r="R843" s="20"/>
      <c r="S843" s="20"/>
      <c r="T843" s="20"/>
      <c r="U843" s="20"/>
      <c r="V843" s="20"/>
      <c r="W843" s="20"/>
      <c r="X843" s="20"/>
      <c r="Y843" s="20"/>
      <c r="Z843" s="20"/>
      <c r="AA843" s="20"/>
    </row>
    <row r="844" spans="1:27" ht="12.75">
      <c r="A844" s="20"/>
      <c r="B844" s="20"/>
      <c r="C844" s="18"/>
      <c r="D844" s="20"/>
      <c r="E844" s="20"/>
      <c r="F844" s="20"/>
      <c r="G844" s="20"/>
      <c r="H844" s="18"/>
      <c r="I844" s="20"/>
      <c r="J844" s="20"/>
      <c r="K844" s="20"/>
      <c r="L844" s="20"/>
      <c r="M844" s="20"/>
      <c r="N844" s="20"/>
      <c r="O844" s="20"/>
      <c r="P844" s="20"/>
      <c r="Q844" s="20"/>
      <c r="R844" s="20"/>
      <c r="S844" s="20"/>
      <c r="T844" s="20"/>
      <c r="U844" s="20"/>
      <c r="V844" s="20"/>
      <c r="W844" s="20"/>
      <c r="X844" s="20"/>
      <c r="Y844" s="20"/>
      <c r="Z844" s="20"/>
      <c r="AA844" s="20"/>
    </row>
    <row r="845" spans="1:27" ht="12.75">
      <c r="A845" s="20"/>
      <c r="B845" s="20"/>
      <c r="C845" s="18"/>
      <c r="D845" s="20"/>
      <c r="E845" s="20"/>
      <c r="F845" s="20"/>
      <c r="G845" s="20"/>
      <c r="H845" s="18"/>
      <c r="I845" s="20"/>
      <c r="J845" s="20"/>
      <c r="K845" s="20"/>
      <c r="L845" s="20"/>
      <c r="M845" s="20"/>
      <c r="N845" s="20"/>
      <c r="O845" s="20"/>
      <c r="P845" s="20"/>
      <c r="Q845" s="20"/>
      <c r="R845" s="20"/>
      <c r="S845" s="20"/>
      <c r="T845" s="20"/>
      <c r="U845" s="20"/>
      <c r="V845" s="20"/>
      <c r="W845" s="20"/>
      <c r="X845" s="20"/>
      <c r="Y845" s="20"/>
      <c r="Z845" s="20"/>
      <c r="AA845" s="20"/>
    </row>
    <row r="846" spans="1:27" ht="12.75">
      <c r="A846" s="20"/>
      <c r="B846" s="20"/>
      <c r="C846" s="18"/>
      <c r="D846" s="20"/>
      <c r="E846" s="20"/>
      <c r="F846" s="20"/>
      <c r="G846" s="20"/>
      <c r="H846" s="18"/>
      <c r="I846" s="20"/>
      <c r="J846" s="20"/>
      <c r="K846" s="20"/>
      <c r="L846" s="20"/>
      <c r="M846" s="20"/>
      <c r="N846" s="20"/>
      <c r="O846" s="20"/>
      <c r="P846" s="20"/>
      <c r="Q846" s="20"/>
      <c r="R846" s="20"/>
      <c r="S846" s="20"/>
      <c r="T846" s="20"/>
      <c r="U846" s="20"/>
      <c r="V846" s="20"/>
      <c r="W846" s="20"/>
      <c r="X846" s="20"/>
      <c r="Y846" s="20"/>
      <c r="Z846" s="20"/>
      <c r="AA846" s="20"/>
    </row>
    <row r="847" spans="1:27" ht="12.75">
      <c r="A847" s="20"/>
      <c r="B847" s="20"/>
      <c r="C847" s="18"/>
      <c r="D847" s="20"/>
      <c r="E847" s="20"/>
      <c r="F847" s="20"/>
      <c r="G847" s="20"/>
      <c r="H847" s="18"/>
      <c r="I847" s="20"/>
      <c r="J847" s="20"/>
      <c r="K847" s="20"/>
      <c r="L847" s="20"/>
      <c r="M847" s="20"/>
      <c r="N847" s="20"/>
      <c r="O847" s="20"/>
      <c r="P847" s="20"/>
      <c r="Q847" s="20"/>
      <c r="R847" s="20"/>
      <c r="S847" s="20"/>
      <c r="T847" s="20"/>
      <c r="U847" s="20"/>
      <c r="V847" s="20"/>
      <c r="W847" s="20"/>
      <c r="X847" s="20"/>
      <c r="Y847" s="20"/>
      <c r="Z847" s="20"/>
      <c r="AA847" s="20"/>
    </row>
    <row r="848" spans="1:27" ht="12.75">
      <c r="A848" s="20"/>
      <c r="B848" s="20"/>
      <c r="C848" s="18"/>
      <c r="D848" s="20"/>
      <c r="E848" s="20"/>
      <c r="F848" s="20"/>
      <c r="G848" s="20"/>
      <c r="H848" s="18"/>
      <c r="I848" s="20"/>
      <c r="J848" s="20"/>
      <c r="K848" s="20"/>
      <c r="L848" s="20"/>
      <c r="M848" s="20"/>
      <c r="N848" s="20"/>
      <c r="O848" s="20"/>
      <c r="P848" s="20"/>
      <c r="Q848" s="20"/>
      <c r="R848" s="20"/>
      <c r="S848" s="20"/>
      <c r="T848" s="20"/>
      <c r="U848" s="20"/>
      <c r="V848" s="20"/>
      <c r="W848" s="20"/>
      <c r="X848" s="20"/>
      <c r="Y848" s="20"/>
      <c r="Z848" s="20"/>
      <c r="AA848" s="20"/>
    </row>
    <row r="849" spans="1:27" ht="12.75">
      <c r="A849" s="20"/>
      <c r="B849" s="20"/>
      <c r="C849" s="18"/>
      <c r="D849" s="20"/>
      <c r="E849" s="20"/>
      <c r="F849" s="20"/>
      <c r="G849" s="20"/>
      <c r="H849" s="18"/>
      <c r="I849" s="20"/>
      <c r="J849" s="20"/>
      <c r="K849" s="20"/>
      <c r="L849" s="20"/>
      <c r="M849" s="20"/>
      <c r="N849" s="20"/>
      <c r="O849" s="20"/>
      <c r="P849" s="20"/>
      <c r="Q849" s="20"/>
      <c r="R849" s="20"/>
      <c r="S849" s="20"/>
      <c r="T849" s="20"/>
      <c r="U849" s="20"/>
      <c r="V849" s="20"/>
      <c r="W849" s="20"/>
      <c r="X849" s="20"/>
      <c r="Y849" s="20"/>
      <c r="Z849" s="20"/>
      <c r="AA849" s="20"/>
    </row>
    <row r="850" spans="1:27" ht="12.75">
      <c r="A850" s="20"/>
      <c r="B850" s="20"/>
      <c r="C850" s="18"/>
      <c r="D850" s="20"/>
      <c r="E850" s="20"/>
      <c r="F850" s="20"/>
      <c r="G850" s="20"/>
      <c r="H850" s="18"/>
      <c r="I850" s="20"/>
      <c r="J850" s="20"/>
      <c r="K850" s="20"/>
      <c r="L850" s="20"/>
      <c r="M850" s="20"/>
      <c r="N850" s="20"/>
      <c r="O850" s="20"/>
      <c r="P850" s="20"/>
      <c r="Q850" s="20"/>
      <c r="R850" s="20"/>
      <c r="S850" s="20"/>
      <c r="T850" s="20"/>
      <c r="U850" s="20"/>
      <c r="V850" s="20"/>
      <c r="W850" s="20"/>
      <c r="X850" s="20"/>
      <c r="Y850" s="20"/>
      <c r="Z850" s="20"/>
      <c r="AA850" s="20"/>
    </row>
    <row r="851" spans="1:27" ht="12.75">
      <c r="A851" s="20"/>
      <c r="B851" s="20"/>
      <c r="C851" s="18"/>
      <c r="D851" s="20"/>
      <c r="E851" s="20"/>
      <c r="F851" s="20"/>
      <c r="G851" s="20"/>
      <c r="H851" s="18"/>
      <c r="I851" s="20"/>
      <c r="J851" s="20"/>
      <c r="K851" s="20"/>
      <c r="L851" s="20"/>
      <c r="M851" s="20"/>
      <c r="N851" s="20"/>
      <c r="O851" s="20"/>
      <c r="P851" s="20"/>
      <c r="Q851" s="20"/>
      <c r="R851" s="20"/>
      <c r="S851" s="20"/>
      <c r="T851" s="20"/>
      <c r="U851" s="20"/>
      <c r="V851" s="20"/>
      <c r="W851" s="20"/>
      <c r="X851" s="20"/>
      <c r="Y851" s="20"/>
      <c r="Z851" s="20"/>
      <c r="AA851" s="20"/>
    </row>
    <row r="852" spans="1:27" ht="12.75">
      <c r="A852" s="20"/>
      <c r="B852" s="20"/>
      <c r="C852" s="18"/>
      <c r="D852" s="20"/>
      <c r="E852" s="20"/>
      <c r="F852" s="20"/>
      <c r="G852" s="20"/>
      <c r="H852" s="18"/>
      <c r="I852" s="20"/>
      <c r="J852" s="20"/>
      <c r="K852" s="20"/>
      <c r="L852" s="20"/>
      <c r="M852" s="20"/>
      <c r="N852" s="20"/>
      <c r="O852" s="20"/>
      <c r="P852" s="20"/>
      <c r="Q852" s="20"/>
      <c r="R852" s="20"/>
      <c r="S852" s="20"/>
      <c r="T852" s="20"/>
      <c r="U852" s="20"/>
      <c r="V852" s="20"/>
      <c r="W852" s="20"/>
      <c r="X852" s="20"/>
      <c r="Y852" s="20"/>
      <c r="Z852" s="20"/>
      <c r="AA852" s="20"/>
    </row>
    <row r="853" spans="1:27" ht="12.75">
      <c r="A853" s="20"/>
      <c r="B853" s="20"/>
      <c r="C853" s="18"/>
      <c r="D853" s="20"/>
      <c r="E853" s="20"/>
      <c r="F853" s="20"/>
      <c r="G853" s="20"/>
      <c r="H853" s="18"/>
      <c r="I853" s="20"/>
      <c r="J853" s="20"/>
      <c r="K853" s="20"/>
      <c r="L853" s="20"/>
      <c r="M853" s="20"/>
      <c r="N853" s="20"/>
      <c r="O853" s="20"/>
      <c r="P853" s="20"/>
      <c r="Q853" s="20"/>
      <c r="R853" s="20"/>
      <c r="S853" s="20"/>
      <c r="T853" s="20"/>
      <c r="U853" s="20"/>
      <c r="V853" s="20"/>
      <c r="W853" s="20"/>
      <c r="X853" s="20"/>
      <c r="Y853" s="20"/>
      <c r="Z853" s="20"/>
      <c r="AA853" s="20"/>
    </row>
    <row r="854" spans="1:27" ht="12.75">
      <c r="A854" s="20"/>
      <c r="B854" s="20"/>
      <c r="C854" s="18"/>
      <c r="D854" s="20"/>
      <c r="E854" s="20"/>
      <c r="F854" s="20"/>
      <c r="G854" s="20"/>
      <c r="H854" s="18"/>
      <c r="I854" s="20"/>
      <c r="J854" s="20"/>
      <c r="K854" s="20"/>
      <c r="L854" s="20"/>
      <c r="M854" s="20"/>
      <c r="N854" s="20"/>
      <c r="O854" s="20"/>
      <c r="P854" s="20"/>
      <c r="Q854" s="20"/>
      <c r="R854" s="20"/>
      <c r="S854" s="20"/>
      <c r="T854" s="20"/>
      <c r="U854" s="20"/>
      <c r="V854" s="20"/>
      <c r="W854" s="20"/>
      <c r="X854" s="20"/>
      <c r="Y854" s="20"/>
      <c r="Z854" s="20"/>
      <c r="AA854" s="20"/>
    </row>
    <row r="855" spans="1:27" ht="12.75">
      <c r="A855" s="20"/>
      <c r="B855" s="20"/>
      <c r="C855" s="18"/>
      <c r="D855" s="20"/>
      <c r="E855" s="20"/>
      <c r="F855" s="20"/>
      <c r="G855" s="20"/>
      <c r="H855" s="18"/>
      <c r="I855" s="20"/>
      <c r="J855" s="20"/>
      <c r="K855" s="20"/>
      <c r="L855" s="20"/>
      <c r="M855" s="20"/>
      <c r="N855" s="20"/>
      <c r="O855" s="20"/>
      <c r="P855" s="20"/>
      <c r="Q855" s="20"/>
      <c r="R855" s="20"/>
      <c r="S855" s="20"/>
      <c r="T855" s="20"/>
      <c r="U855" s="20"/>
      <c r="V855" s="20"/>
      <c r="W855" s="20"/>
      <c r="X855" s="20"/>
      <c r="Y855" s="20"/>
      <c r="Z855" s="20"/>
      <c r="AA855" s="20"/>
    </row>
    <row r="856" spans="1:27" ht="12.75">
      <c r="A856" s="20"/>
      <c r="B856" s="20"/>
      <c r="C856" s="18"/>
      <c r="D856" s="20"/>
      <c r="E856" s="20"/>
      <c r="F856" s="20"/>
      <c r="G856" s="20"/>
      <c r="H856" s="18"/>
      <c r="I856" s="20"/>
      <c r="J856" s="20"/>
      <c r="K856" s="20"/>
      <c r="L856" s="20"/>
      <c r="M856" s="20"/>
      <c r="N856" s="20"/>
      <c r="O856" s="20"/>
      <c r="P856" s="20"/>
      <c r="Q856" s="20"/>
      <c r="R856" s="20"/>
      <c r="S856" s="20"/>
      <c r="T856" s="20"/>
      <c r="U856" s="20"/>
      <c r="V856" s="20"/>
      <c r="W856" s="20"/>
      <c r="X856" s="20"/>
      <c r="Y856" s="20"/>
      <c r="Z856" s="20"/>
      <c r="AA856" s="20"/>
    </row>
    <row r="857" spans="1:27" ht="12.75">
      <c r="A857" s="20"/>
      <c r="B857" s="20"/>
      <c r="C857" s="18"/>
      <c r="D857" s="20"/>
      <c r="E857" s="20"/>
      <c r="F857" s="20"/>
      <c r="G857" s="20"/>
      <c r="H857" s="18"/>
      <c r="I857" s="20"/>
      <c r="J857" s="20"/>
      <c r="K857" s="20"/>
      <c r="L857" s="20"/>
      <c r="M857" s="20"/>
      <c r="N857" s="20"/>
      <c r="O857" s="20"/>
      <c r="P857" s="20"/>
      <c r="Q857" s="20"/>
      <c r="R857" s="20"/>
      <c r="S857" s="20"/>
      <c r="T857" s="20"/>
      <c r="U857" s="20"/>
      <c r="V857" s="20"/>
      <c r="W857" s="20"/>
      <c r="X857" s="20"/>
      <c r="Y857" s="20"/>
      <c r="Z857" s="20"/>
      <c r="AA857" s="20"/>
    </row>
    <row r="858" spans="1:27" ht="12.75">
      <c r="A858" s="20"/>
      <c r="B858" s="20"/>
      <c r="C858" s="18"/>
      <c r="D858" s="20"/>
      <c r="E858" s="20"/>
      <c r="F858" s="20"/>
      <c r="G858" s="20"/>
      <c r="H858" s="18"/>
      <c r="I858" s="20"/>
      <c r="J858" s="20"/>
      <c r="K858" s="20"/>
      <c r="L858" s="20"/>
      <c r="M858" s="20"/>
      <c r="N858" s="20"/>
      <c r="O858" s="20"/>
      <c r="P858" s="20"/>
      <c r="Q858" s="20"/>
      <c r="R858" s="20"/>
      <c r="S858" s="20"/>
      <c r="T858" s="20"/>
      <c r="U858" s="20"/>
      <c r="V858" s="20"/>
      <c r="W858" s="20"/>
      <c r="X858" s="20"/>
      <c r="Y858" s="20"/>
      <c r="Z858" s="20"/>
      <c r="AA858" s="20"/>
    </row>
    <row r="859" spans="1:27" ht="12.75">
      <c r="A859" s="20"/>
      <c r="B859" s="20"/>
      <c r="C859" s="18"/>
      <c r="D859" s="20"/>
      <c r="E859" s="20"/>
      <c r="F859" s="20"/>
      <c r="G859" s="20"/>
      <c r="H859" s="18"/>
      <c r="I859" s="20"/>
      <c r="J859" s="20"/>
      <c r="K859" s="20"/>
      <c r="L859" s="20"/>
      <c r="M859" s="20"/>
      <c r="N859" s="20"/>
      <c r="O859" s="20"/>
      <c r="P859" s="20"/>
      <c r="Q859" s="20"/>
      <c r="R859" s="20"/>
      <c r="S859" s="20"/>
      <c r="T859" s="20"/>
      <c r="U859" s="20"/>
      <c r="V859" s="20"/>
      <c r="W859" s="20"/>
      <c r="X859" s="20"/>
      <c r="Y859" s="20"/>
      <c r="Z859" s="20"/>
      <c r="AA859" s="20"/>
    </row>
    <row r="860" spans="1:27" ht="12.75">
      <c r="A860" s="20"/>
      <c r="B860" s="20"/>
      <c r="C860" s="18"/>
      <c r="D860" s="20"/>
      <c r="E860" s="20"/>
      <c r="F860" s="20"/>
      <c r="G860" s="20"/>
      <c r="H860" s="18"/>
      <c r="I860" s="20"/>
      <c r="J860" s="20"/>
      <c r="K860" s="20"/>
      <c r="L860" s="20"/>
      <c r="M860" s="20"/>
      <c r="N860" s="20"/>
      <c r="O860" s="20"/>
      <c r="P860" s="20"/>
      <c r="Q860" s="20"/>
      <c r="R860" s="20"/>
      <c r="S860" s="20"/>
      <c r="T860" s="20"/>
      <c r="U860" s="20"/>
      <c r="V860" s="20"/>
      <c r="W860" s="20"/>
      <c r="X860" s="20"/>
      <c r="Y860" s="20"/>
      <c r="Z860" s="20"/>
      <c r="AA860" s="20"/>
    </row>
    <row r="861" spans="1:27" ht="12.75">
      <c r="A861" s="20"/>
      <c r="B861" s="20"/>
      <c r="C861" s="18"/>
      <c r="D861" s="20"/>
      <c r="E861" s="20"/>
      <c r="F861" s="20"/>
      <c r="G861" s="20"/>
      <c r="H861" s="18"/>
      <c r="I861" s="20"/>
      <c r="J861" s="20"/>
      <c r="K861" s="20"/>
      <c r="L861" s="20"/>
      <c r="M861" s="20"/>
      <c r="N861" s="20"/>
      <c r="O861" s="20"/>
      <c r="P861" s="20"/>
      <c r="Q861" s="20"/>
      <c r="R861" s="20"/>
      <c r="S861" s="20"/>
      <c r="T861" s="20"/>
      <c r="U861" s="20"/>
      <c r="V861" s="20"/>
      <c r="W861" s="20"/>
      <c r="X861" s="20"/>
      <c r="Y861" s="20"/>
      <c r="Z861" s="20"/>
      <c r="AA861" s="20"/>
    </row>
    <row r="862" spans="1:27" ht="12.75">
      <c r="A862" s="20"/>
      <c r="B862" s="20"/>
      <c r="C862" s="18"/>
      <c r="D862" s="20"/>
      <c r="E862" s="20"/>
      <c r="F862" s="20"/>
      <c r="G862" s="20"/>
      <c r="H862" s="18"/>
      <c r="I862" s="20"/>
      <c r="J862" s="20"/>
      <c r="K862" s="20"/>
      <c r="L862" s="20"/>
      <c r="M862" s="20"/>
      <c r="N862" s="20"/>
      <c r="O862" s="20"/>
      <c r="P862" s="20"/>
      <c r="Q862" s="20"/>
      <c r="R862" s="20"/>
      <c r="S862" s="20"/>
      <c r="T862" s="20"/>
      <c r="U862" s="20"/>
      <c r="V862" s="20"/>
      <c r="W862" s="20"/>
      <c r="X862" s="20"/>
      <c r="Y862" s="20"/>
      <c r="Z862" s="20"/>
      <c r="AA862" s="20"/>
    </row>
    <row r="863" spans="1:27" ht="12.75">
      <c r="A863" s="20"/>
      <c r="B863" s="20"/>
      <c r="C863" s="18"/>
      <c r="D863" s="20"/>
      <c r="E863" s="20"/>
      <c r="F863" s="20"/>
      <c r="G863" s="20"/>
      <c r="H863" s="18"/>
      <c r="I863" s="20"/>
      <c r="J863" s="20"/>
      <c r="K863" s="20"/>
      <c r="L863" s="20"/>
      <c r="M863" s="20"/>
      <c r="N863" s="20"/>
      <c r="O863" s="20"/>
      <c r="P863" s="20"/>
      <c r="Q863" s="20"/>
      <c r="R863" s="20"/>
      <c r="S863" s="20"/>
      <c r="T863" s="20"/>
      <c r="U863" s="20"/>
      <c r="V863" s="20"/>
      <c r="W863" s="20"/>
      <c r="X863" s="20"/>
      <c r="Y863" s="20"/>
      <c r="Z863" s="20"/>
      <c r="AA863" s="20"/>
    </row>
    <row r="864" spans="1:27" ht="12.75">
      <c r="A864" s="20"/>
      <c r="B864" s="20"/>
      <c r="C864" s="18"/>
      <c r="D864" s="20"/>
      <c r="E864" s="20"/>
      <c r="F864" s="20"/>
      <c r="G864" s="20"/>
      <c r="H864" s="18"/>
      <c r="I864" s="20"/>
      <c r="J864" s="20"/>
      <c r="K864" s="20"/>
      <c r="L864" s="20"/>
      <c r="M864" s="20"/>
      <c r="N864" s="20"/>
      <c r="O864" s="20"/>
      <c r="P864" s="20"/>
      <c r="Q864" s="20"/>
      <c r="R864" s="20"/>
      <c r="S864" s="20"/>
      <c r="T864" s="20"/>
      <c r="U864" s="20"/>
      <c r="V864" s="20"/>
      <c r="W864" s="20"/>
      <c r="X864" s="20"/>
      <c r="Y864" s="20"/>
      <c r="Z864" s="20"/>
      <c r="AA864" s="20"/>
    </row>
    <row r="865" spans="1:27" ht="12.75">
      <c r="A865" s="20"/>
      <c r="B865" s="20"/>
      <c r="C865" s="18"/>
      <c r="D865" s="20"/>
      <c r="E865" s="20"/>
      <c r="F865" s="20"/>
      <c r="G865" s="20"/>
      <c r="H865" s="18"/>
      <c r="I865" s="20"/>
      <c r="J865" s="20"/>
      <c r="K865" s="20"/>
      <c r="L865" s="20"/>
      <c r="M865" s="20"/>
      <c r="N865" s="20"/>
      <c r="O865" s="20"/>
      <c r="P865" s="20"/>
      <c r="Q865" s="20"/>
      <c r="R865" s="20"/>
      <c r="S865" s="20"/>
      <c r="T865" s="20"/>
      <c r="U865" s="20"/>
      <c r="V865" s="20"/>
      <c r="W865" s="20"/>
      <c r="X865" s="20"/>
      <c r="Y865" s="20"/>
      <c r="Z865" s="20"/>
      <c r="AA865" s="20"/>
    </row>
    <row r="866" spans="1:27" ht="12.75">
      <c r="A866" s="20"/>
      <c r="B866" s="20"/>
      <c r="C866" s="18"/>
      <c r="D866" s="20"/>
      <c r="E866" s="20"/>
      <c r="F866" s="20"/>
      <c r="G866" s="20"/>
      <c r="H866" s="18"/>
      <c r="I866" s="20"/>
      <c r="J866" s="20"/>
      <c r="K866" s="20"/>
      <c r="L866" s="20"/>
      <c r="M866" s="20"/>
      <c r="N866" s="20"/>
      <c r="O866" s="20"/>
      <c r="P866" s="20"/>
      <c r="Q866" s="20"/>
      <c r="R866" s="20"/>
      <c r="S866" s="20"/>
      <c r="T866" s="20"/>
      <c r="U866" s="20"/>
      <c r="V866" s="20"/>
      <c r="W866" s="20"/>
      <c r="X866" s="20"/>
      <c r="Y866" s="20"/>
      <c r="Z866" s="20"/>
      <c r="AA866" s="20"/>
    </row>
    <row r="867" spans="1:27" ht="12.75">
      <c r="A867" s="20"/>
      <c r="B867" s="20"/>
      <c r="C867" s="18"/>
      <c r="D867" s="20"/>
      <c r="E867" s="20"/>
      <c r="F867" s="20"/>
      <c r="G867" s="20"/>
      <c r="H867" s="18"/>
      <c r="I867" s="20"/>
      <c r="J867" s="20"/>
      <c r="K867" s="20"/>
      <c r="L867" s="20"/>
      <c r="M867" s="20"/>
      <c r="N867" s="20"/>
      <c r="O867" s="20"/>
      <c r="P867" s="20"/>
      <c r="Q867" s="20"/>
      <c r="R867" s="20"/>
      <c r="S867" s="20"/>
      <c r="T867" s="20"/>
      <c r="U867" s="20"/>
      <c r="V867" s="20"/>
      <c r="W867" s="20"/>
      <c r="X867" s="20"/>
      <c r="Y867" s="20"/>
      <c r="Z867" s="20"/>
      <c r="AA867" s="20"/>
    </row>
    <row r="868" spans="1:27" ht="12.75">
      <c r="A868" s="20"/>
      <c r="B868" s="20"/>
      <c r="C868" s="18"/>
      <c r="D868" s="20"/>
      <c r="E868" s="20"/>
      <c r="F868" s="20"/>
      <c r="G868" s="20"/>
      <c r="H868" s="18"/>
      <c r="I868" s="20"/>
      <c r="J868" s="20"/>
      <c r="K868" s="20"/>
      <c r="L868" s="20"/>
      <c r="M868" s="20"/>
      <c r="N868" s="20"/>
      <c r="O868" s="20"/>
      <c r="P868" s="20"/>
      <c r="Q868" s="20"/>
      <c r="R868" s="20"/>
      <c r="S868" s="20"/>
      <c r="T868" s="20"/>
      <c r="U868" s="20"/>
      <c r="V868" s="20"/>
      <c r="W868" s="20"/>
      <c r="X868" s="20"/>
      <c r="Y868" s="20"/>
      <c r="Z868" s="20"/>
      <c r="AA868" s="20"/>
    </row>
    <row r="869" spans="1:27" ht="12.75">
      <c r="A869" s="20"/>
      <c r="B869" s="20"/>
      <c r="C869" s="18"/>
      <c r="D869" s="20"/>
      <c r="E869" s="20"/>
      <c r="F869" s="20"/>
      <c r="G869" s="20"/>
      <c r="H869" s="18"/>
      <c r="I869" s="20"/>
      <c r="J869" s="20"/>
      <c r="K869" s="20"/>
      <c r="L869" s="20"/>
      <c r="M869" s="20"/>
      <c r="N869" s="20"/>
      <c r="O869" s="20"/>
      <c r="P869" s="20"/>
      <c r="Q869" s="20"/>
      <c r="R869" s="20"/>
      <c r="S869" s="20"/>
      <c r="T869" s="20"/>
      <c r="U869" s="20"/>
      <c r="V869" s="20"/>
      <c r="W869" s="20"/>
      <c r="X869" s="20"/>
      <c r="Y869" s="20"/>
      <c r="Z869" s="20"/>
      <c r="AA869" s="20"/>
    </row>
    <row r="870" spans="1:27" ht="12.75">
      <c r="A870" s="20"/>
      <c r="B870" s="20"/>
      <c r="C870" s="18"/>
      <c r="D870" s="20"/>
      <c r="E870" s="20"/>
      <c r="F870" s="20"/>
      <c r="G870" s="20"/>
      <c r="H870" s="18"/>
      <c r="I870" s="20"/>
      <c r="J870" s="20"/>
      <c r="K870" s="20"/>
      <c r="L870" s="20"/>
      <c r="M870" s="20"/>
      <c r="N870" s="20"/>
      <c r="O870" s="20"/>
      <c r="P870" s="20"/>
      <c r="Q870" s="20"/>
      <c r="R870" s="20"/>
      <c r="S870" s="20"/>
      <c r="T870" s="20"/>
      <c r="U870" s="20"/>
      <c r="V870" s="20"/>
      <c r="W870" s="20"/>
      <c r="X870" s="20"/>
      <c r="Y870" s="20"/>
      <c r="Z870" s="20"/>
      <c r="AA870" s="20"/>
    </row>
    <row r="871" spans="1:27" ht="12.75">
      <c r="A871" s="20"/>
      <c r="B871" s="20"/>
      <c r="C871" s="18"/>
      <c r="D871" s="20"/>
      <c r="E871" s="20"/>
      <c r="F871" s="20"/>
      <c r="G871" s="20"/>
      <c r="H871" s="18"/>
      <c r="I871" s="20"/>
      <c r="J871" s="20"/>
      <c r="K871" s="20"/>
      <c r="L871" s="20"/>
      <c r="M871" s="20"/>
      <c r="N871" s="20"/>
      <c r="O871" s="20"/>
      <c r="P871" s="20"/>
      <c r="Q871" s="20"/>
      <c r="R871" s="20"/>
      <c r="S871" s="20"/>
      <c r="T871" s="20"/>
      <c r="U871" s="20"/>
      <c r="V871" s="20"/>
      <c r="W871" s="20"/>
      <c r="X871" s="20"/>
      <c r="Y871" s="20"/>
      <c r="Z871" s="20"/>
      <c r="AA871" s="20"/>
    </row>
    <row r="872" spans="1:27" ht="12.75">
      <c r="A872" s="20"/>
      <c r="B872" s="20"/>
      <c r="C872" s="18"/>
      <c r="D872" s="20"/>
      <c r="E872" s="20"/>
      <c r="F872" s="20"/>
      <c r="G872" s="20"/>
      <c r="H872" s="18"/>
      <c r="I872" s="20"/>
      <c r="J872" s="20"/>
      <c r="K872" s="20"/>
      <c r="L872" s="20"/>
      <c r="M872" s="20"/>
      <c r="N872" s="20"/>
      <c r="O872" s="20"/>
      <c r="P872" s="20"/>
      <c r="Q872" s="20"/>
      <c r="R872" s="20"/>
      <c r="S872" s="20"/>
      <c r="T872" s="20"/>
      <c r="U872" s="20"/>
      <c r="V872" s="20"/>
      <c r="W872" s="20"/>
      <c r="X872" s="20"/>
      <c r="Y872" s="20"/>
      <c r="Z872" s="20"/>
      <c r="AA872" s="20"/>
    </row>
    <row r="873" spans="1:27" ht="12.75">
      <c r="A873" s="20"/>
      <c r="B873" s="20"/>
      <c r="C873" s="18"/>
      <c r="D873" s="20"/>
      <c r="E873" s="20"/>
      <c r="F873" s="20"/>
      <c r="G873" s="20"/>
      <c r="H873" s="18"/>
      <c r="I873" s="20"/>
      <c r="J873" s="20"/>
      <c r="K873" s="20"/>
      <c r="L873" s="20"/>
      <c r="M873" s="20"/>
      <c r="N873" s="20"/>
      <c r="O873" s="20"/>
      <c r="P873" s="20"/>
      <c r="Q873" s="20"/>
      <c r="R873" s="20"/>
      <c r="S873" s="20"/>
      <c r="T873" s="20"/>
      <c r="U873" s="20"/>
      <c r="V873" s="20"/>
      <c r="W873" s="20"/>
      <c r="X873" s="20"/>
      <c r="Y873" s="20"/>
      <c r="Z873" s="20"/>
      <c r="AA873" s="20"/>
    </row>
    <row r="874" spans="1:27" ht="12.75">
      <c r="A874" s="20"/>
      <c r="B874" s="20"/>
      <c r="C874" s="18"/>
      <c r="D874" s="20"/>
      <c r="E874" s="20"/>
      <c r="F874" s="20"/>
      <c r="G874" s="20"/>
      <c r="H874" s="18"/>
      <c r="I874" s="20"/>
      <c r="J874" s="20"/>
      <c r="K874" s="20"/>
      <c r="L874" s="20"/>
      <c r="M874" s="20"/>
      <c r="N874" s="20"/>
      <c r="O874" s="20"/>
      <c r="P874" s="20"/>
      <c r="Q874" s="20"/>
      <c r="R874" s="20"/>
      <c r="S874" s="20"/>
      <c r="T874" s="20"/>
      <c r="U874" s="20"/>
      <c r="V874" s="20"/>
      <c r="W874" s="20"/>
      <c r="X874" s="20"/>
      <c r="Y874" s="20"/>
      <c r="Z874" s="20"/>
      <c r="AA874" s="20"/>
    </row>
    <row r="875" spans="1:27" ht="12.75">
      <c r="A875" s="20"/>
      <c r="B875" s="20"/>
      <c r="C875" s="18"/>
      <c r="D875" s="20"/>
      <c r="E875" s="20"/>
      <c r="F875" s="20"/>
      <c r="G875" s="20"/>
      <c r="H875" s="18"/>
      <c r="I875" s="20"/>
      <c r="J875" s="20"/>
      <c r="K875" s="20"/>
      <c r="L875" s="20"/>
      <c r="M875" s="20"/>
      <c r="N875" s="20"/>
      <c r="O875" s="20"/>
      <c r="P875" s="20"/>
      <c r="Q875" s="20"/>
      <c r="R875" s="20"/>
      <c r="S875" s="20"/>
      <c r="T875" s="20"/>
      <c r="U875" s="20"/>
      <c r="V875" s="20"/>
      <c r="W875" s="20"/>
      <c r="X875" s="20"/>
      <c r="Y875" s="20"/>
      <c r="Z875" s="20"/>
      <c r="AA875" s="20"/>
    </row>
    <row r="876" spans="1:27" ht="12.75">
      <c r="A876" s="20"/>
      <c r="B876" s="20"/>
      <c r="C876" s="18"/>
      <c r="D876" s="20"/>
      <c r="E876" s="20"/>
      <c r="F876" s="20"/>
      <c r="G876" s="20"/>
      <c r="H876" s="18"/>
      <c r="I876" s="20"/>
      <c r="J876" s="20"/>
      <c r="K876" s="20"/>
      <c r="L876" s="20"/>
      <c r="M876" s="20"/>
      <c r="N876" s="20"/>
      <c r="O876" s="20"/>
      <c r="P876" s="20"/>
      <c r="Q876" s="20"/>
      <c r="R876" s="20"/>
      <c r="S876" s="20"/>
      <c r="T876" s="20"/>
      <c r="U876" s="20"/>
      <c r="V876" s="20"/>
      <c r="W876" s="20"/>
      <c r="X876" s="20"/>
      <c r="Y876" s="20"/>
      <c r="Z876" s="20"/>
      <c r="AA876" s="20"/>
    </row>
    <row r="877" spans="1:27" ht="12.75">
      <c r="A877" s="20"/>
      <c r="B877" s="20"/>
      <c r="C877" s="18"/>
      <c r="D877" s="20"/>
      <c r="E877" s="20"/>
      <c r="F877" s="20"/>
      <c r="G877" s="20"/>
      <c r="H877" s="18"/>
      <c r="I877" s="20"/>
      <c r="J877" s="20"/>
      <c r="K877" s="20"/>
      <c r="L877" s="20"/>
      <c r="M877" s="20"/>
      <c r="N877" s="20"/>
      <c r="O877" s="20"/>
      <c r="P877" s="20"/>
      <c r="Q877" s="20"/>
      <c r="R877" s="20"/>
      <c r="S877" s="20"/>
      <c r="T877" s="20"/>
      <c r="U877" s="20"/>
      <c r="V877" s="20"/>
      <c r="W877" s="20"/>
      <c r="X877" s="20"/>
      <c r="Y877" s="20"/>
      <c r="Z877" s="20"/>
      <c r="AA877" s="20"/>
    </row>
    <row r="878" spans="1:27" ht="12.75">
      <c r="A878" s="20"/>
      <c r="B878" s="20"/>
      <c r="C878" s="18"/>
      <c r="D878" s="20"/>
      <c r="E878" s="20"/>
      <c r="F878" s="20"/>
      <c r="G878" s="20"/>
      <c r="H878" s="18"/>
      <c r="I878" s="20"/>
      <c r="J878" s="20"/>
      <c r="K878" s="20"/>
      <c r="L878" s="20"/>
      <c r="M878" s="20"/>
      <c r="N878" s="20"/>
      <c r="O878" s="20"/>
      <c r="P878" s="20"/>
      <c r="Q878" s="20"/>
      <c r="R878" s="20"/>
      <c r="S878" s="20"/>
      <c r="T878" s="20"/>
      <c r="U878" s="20"/>
      <c r="V878" s="20"/>
      <c r="W878" s="20"/>
      <c r="X878" s="20"/>
      <c r="Y878" s="20"/>
      <c r="Z878" s="20"/>
      <c r="AA878" s="20"/>
    </row>
    <row r="879" spans="1:27" ht="12.75">
      <c r="A879" s="20"/>
      <c r="B879" s="20"/>
      <c r="C879" s="18"/>
      <c r="D879" s="20"/>
      <c r="E879" s="20"/>
      <c r="F879" s="20"/>
      <c r="G879" s="20"/>
      <c r="H879" s="18"/>
      <c r="I879" s="20"/>
      <c r="J879" s="20"/>
      <c r="K879" s="20"/>
      <c r="L879" s="20"/>
      <c r="M879" s="20"/>
      <c r="N879" s="20"/>
      <c r="O879" s="20"/>
      <c r="P879" s="20"/>
      <c r="Q879" s="20"/>
      <c r="R879" s="20"/>
      <c r="S879" s="20"/>
      <c r="T879" s="20"/>
      <c r="U879" s="20"/>
      <c r="V879" s="20"/>
      <c r="W879" s="20"/>
      <c r="X879" s="20"/>
      <c r="Y879" s="20"/>
      <c r="Z879" s="20"/>
      <c r="AA879" s="20"/>
    </row>
    <row r="880" spans="1:27" ht="12.75">
      <c r="A880" s="20"/>
      <c r="B880" s="20"/>
      <c r="C880" s="18"/>
      <c r="D880" s="20"/>
      <c r="E880" s="20"/>
      <c r="F880" s="20"/>
      <c r="G880" s="20"/>
      <c r="H880" s="18"/>
      <c r="I880" s="20"/>
      <c r="J880" s="20"/>
      <c r="K880" s="20"/>
      <c r="L880" s="20"/>
      <c r="M880" s="20"/>
      <c r="N880" s="20"/>
      <c r="O880" s="20"/>
      <c r="P880" s="20"/>
      <c r="Q880" s="20"/>
      <c r="R880" s="20"/>
      <c r="S880" s="20"/>
      <c r="T880" s="20"/>
      <c r="U880" s="20"/>
      <c r="V880" s="20"/>
      <c r="W880" s="20"/>
      <c r="X880" s="20"/>
      <c r="Y880" s="20"/>
      <c r="Z880" s="20"/>
      <c r="AA880" s="20"/>
    </row>
    <row r="881" spans="1:27" ht="12.75">
      <c r="A881" s="20"/>
      <c r="B881" s="20"/>
      <c r="C881" s="18"/>
      <c r="D881" s="20"/>
      <c r="E881" s="20"/>
      <c r="F881" s="20"/>
      <c r="G881" s="20"/>
      <c r="H881" s="18"/>
      <c r="I881" s="20"/>
      <c r="J881" s="20"/>
      <c r="K881" s="20"/>
      <c r="L881" s="20"/>
      <c r="M881" s="20"/>
      <c r="N881" s="20"/>
      <c r="O881" s="20"/>
      <c r="P881" s="20"/>
      <c r="Q881" s="20"/>
      <c r="R881" s="20"/>
      <c r="S881" s="20"/>
      <c r="T881" s="20"/>
      <c r="U881" s="20"/>
      <c r="V881" s="20"/>
      <c r="W881" s="20"/>
      <c r="X881" s="20"/>
      <c r="Y881" s="20"/>
      <c r="Z881" s="20"/>
      <c r="AA881" s="20"/>
    </row>
    <row r="882" spans="1:27" ht="12.75">
      <c r="A882" s="20"/>
      <c r="B882" s="20"/>
      <c r="C882" s="18"/>
      <c r="D882" s="20"/>
      <c r="E882" s="20"/>
      <c r="F882" s="20"/>
      <c r="G882" s="20"/>
      <c r="H882" s="18"/>
      <c r="I882" s="20"/>
      <c r="J882" s="20"/>
      <c r="K882" s="20"/>
      <c r="L882" s="20"/>
      <c r="M882" s="20"/>
      <c r="N882" s="20"/>
      <c r="O882" s="20"/>
      <c r="P882" s="20"/>
      <c r="Q882" s="20"/>
      <c r="R882" s="20"/>
      <c r="S882" s="20"/>
      <c r="T882" s="20"/>
      <c r="U882" s="20"/>
      <c r="V882" s="20"/>
      <c r="W882" s="20"/>
      <c r="X882" s="20"/>
      <c r="Y882" s="20"/>
      <c r="Z882" s="20"/>
      <c r="AA882" s="20"/>
    </row>
    <row r="883" spans="1:27" ht="12.75">
      <c r="A883" s="20"/>
      <c r="B883" s="20"/>
      <c r="C883" s="18"/>
      <c r="D883" s="20"/>
      <c r="E883" s="20"/>
      <c r="F883" s="20"/>
      <c r="G883" s="20"/>
      <c r="H883" s="18"/>
      <c r="I883" s="20"/>
      <c r="J883" s="20"/>
      <c r="K883" s="20"/>
      <c r="L883" s="20"/>
      <c r="M883" s="20"/>
      <c r="N883" s="20"/>
      <c r="O883" s="20"/>
      <c r="P883" s="20"/>
      <c r="Q883" s="20"/>
      <c r="R883" s="20"/>
      <c r="S883" s="20"/>
      <c r="T883" s="20"/>
      <c r="U883" s="20"/>
      <c r="V883" s="20"/>
      <c r="W883" s="20"/>
      <c r="X883" s="20"/>
      <c r="Y883" s="20"/>
      <c r="Z883" s="20"/>
      <c r="AA883" s="20"/>
    </row>
    <row r="884" spans="1:27" ht="12.75">
      <c r="A884" s="20"/>
      <c r="B884" s="20"/>
      <c r="C884" s="18"/>
      <c r="D884" s="20"/>
      <c r="E884" s="20"/>
      <c r="F884" s="20"/>
      <c r="G884" s="20"/>
      <c r="H884" s="18"/>
      <c r="I884" s="20"/>
      <c r="J884" s="20"/>
      <c r="K884" s="20"/>
      <c r="L884" s="20"/>
      <c r="M884" s="20"/>
      <c r="N884" s="20"/>
      <c r="O884" s="20"/>
      <c r="P884" s="20"/>
      <c r="Q884" s="20"/>
      <c r="R884" s="20"/>
      <c r="S884" s="20"/>
      <c r="T884" s="20"/>
      <c r="U884" s="20"/>
      <c r="V884" s="20"/>
      <c r="W884" s="20"/>
      <c r="X884" s="20"/>
      <c r="Y884" s="20"/>
      <c r="Z884" s="20"/>
      <c r="AA884" s="20"/>
    </row>
    <row r="885" spans="1:27" ht="12.75">
      <c r="A885" s="20"/>
      <c r="B885" s="20"/>
      <c r="C885" s="18"/>
      <c r="D885" s="20"/>
      <c r="E885" s="20"/>
      <c r="F885" s="20"/>
      <c r="G885" s="20"/>
      <c r="H885" s="18"/>
      <c r="I885" s="20"/>
      <c r="J885" s="20"/>
      <c r="K885" s="20"/>
      <c r="L885" s="20"/>
      <c r="M885" s="20"/>
      <c r="N885" s="20"/>
      <c r="O885" s="20"/>
      <c r="P885" s="20"/>
      <c r="Q885" s="20"/>
      <c r="R885" s="20"/>
      <c r="S885" s="20"/>
      <c r="T885" s="20"/>
      <c r="U885" s="20"/>
      <c r="V885" s="20"/>
      <c r="W885" s="20"/>
      <c r="X885" s="20"/>
      <c r="Y885" s="20"/>
      <c r="Z885" s="20"/>
      <c r="AA885" s="20"/>
    </row>
    <row r="886" spans="1:27" ht="12.75">
      <c r="A886" s="20"/>
      <c r="B886" s="20"/>
      <c r="C886" s="18"/>
      <c r="D886" s="20"/>
      <c r="E886" s="20"/>
      <c r="F886" s="20"/>
      <c r="G886" s="20"/>
      <c r="H886" s="18"/>
      <c r="I886" s="20"/>
      <c r="J886" s="20"/>
      <c r="K886" s="20"/>
      <c r="L886" s="20"/>
      <c r="M886" s="20"/>
      <c r="N886" s="20"/>
      <c r="O886" s="20"/>
      <c r="P886" s="20"/>
      <c r="Q886" s="20"/>
      <c r="R886" s="20"/>
      <c r="S886" s="20"/>
      <c r="T886" s="20"/>
      <c r="U886" s="20"/>
      <c r="V886" s="20"/>
      <c r="W886" s="20"/>
      <c r="X886" s="20"/>
      <c r="Y886" s="20"/>
      <c r="Z886" s="20"/>
      <c r="AA886" s="20"/>
    </row>
    <row r="887" spans="1:27" ht="12.75">
      <c r="A887" s="20"/>
      <c r="B887" s="20"/>
      <c r="C887" s="18"/>
      <c r="D887" s="20"/>
      <c r="E887" s="20"/>
      <c r="F887" s="20"/>
      <c r="G887" s="20"/>
      <c r="H887" s="18"/>
      <c r="I887" s="20"/>
      <c r="J887" s="20"/>
      <c r="K887" s="20"/>
      <c r="L887" s="20"/>
      <c r="M887" s="20"/>
      <c r="N887" s="20"/>
      <c r="O887" s="20"/>
      <c r="P887" s="20"/>
      <c r="Q887" s="20"/>
      <c r="R887" s="20"/>
      <c r="S887" s="20"/>
      <c r="T887" s="20"/>
      <c r="U887" s="20"/>
      <c r="V887" s="20"/>
      <c r="W887" s="20"/>
      <c r="X887" s="20"/>
      <c r="Y887" s="20"/>
      <c r="Z887" s="20"/>
      <c r="AA887" s="20"/>
    </row>
    <row r="888" spans="1:27" ht="12.75">
      <c r="A888" s="20"/>
      <c r="B888" s="20"/>
      <c r="C888" s="18"/>
      <c r="D888" s="20"/>
      <c r="E888" s="20"/>
      <c r="F888" s="20"/>
      <c r="G888" s="20"/>
      <c r="H888" s="18"/>
      <c r="I888" s="20"/>
      <c r="J888" s="20"/>
      <c r="K888" s="20"/>
      <c r="L888" s="20"/>
      <c r="M888" s="20"/>
      <c r="N888" s="20"/>
      <c r="O888" s="20"/>
      <c r="P888" s="20"/>
      <c r="Q888" s="20"/>
      <c r="R888" s="20"/>
      <c r="S888" s="20"/>
      <c r="T888" s="20"/>
      <c r="U888" s="20"/>
      <c r="V888" s="20"/>
      <c r="W888" s="20"/>
      <c r="X888" s="20"/>
      <c r="Y888" s="20"/>
      <c r="Z888" s="20"/>
      <c r="AA888" s="20"/>
    </row>
    <row r="889" spans="1:27" ht="12.75">
      <c r="A889" s="20"/>
      <c r="B889" s="20"/>
      <c r="C889" s="18"/>
      <c r="D889" s="20"/>
      <c r="E889" s="20"/>
      <c r="F889" s="20"/>
      <c r="G889" s="20"/>
      <c r="H889" s="18"/>
      <c r="I889" s="20"/>
      <c r="J889" s="20"/>
      <c r="K889" s="20"/>
      <c r="L889" s="20"/>
      <c r="M889" s="20"/>
      <c r="N889" s="20"/>
      <c r="O889" s="20"/>
      <c r="P889" s="20"/>
      <c r="Q889" s="20"/>
      <c r="R889" s="20"/>
      <c r="S889" s="20"/>
      <c r="T889" s="20"/>
      <c r="U889" s="20"/>
      <c r="V889" s="20"/>
      <c r="W889" s="20"/>
      <c r="X889" s="20"/>
      <c r="Y889" s="20"/>
      <c r="Z889" s="20"/>
      <c r="AA889" s="20"/>
    </row>
    <row r="890" spans="1:27" ht="12.75">
      <c r="A890" s="20"/>
      <c r="B890" s="20"/>
      <c r="C890" s="18"/>
      <c r="D890" s="20"/>
      <c r="E890" s="20"/>
      <c r="F890" s="20"/>
      <c r="G890" s="20"/>
      <c r="H890" s="18"/>
      <c r="I890" s="20"/>
      <c r="J890" s="20"/>
      <c r="K890" s="20"/>
      <c r="L890" s="20"/>
      <c r="M890" s="20"/>
      <c r="N890" s="20"/>
      <c r="O890" s="20"/>
      <c r="P890" s="20"/>
      <c r="Q890" s="20"/>
      <c r="R890" s="20"/>
      <c r="S890" s="20"/>
      <c r="T890" s="20"/>
      <c r="U890" s="20"/>
      <c r="V890" s="20"/>
      <c r="W890" s="20"/>
      <c r="X890" s="20"/>
      <c r="Y890" s="20"/>
      <c r="Z890" s="20"/>
      <c r="AA890" s="20"/>
    </row>
    <row r="891" spans="1:27" ht="12.75">
      <c r="A891" s="20"/>
      <c r="B891" s="20"/>
      <c r="C891" s="18"/>
      <c r="D891" s="20"/>
      <c r="E891" s="20"/>
      <c r="F891" s="20"/>
      <c r="G891" s="20"/>
      <c r="H891" s="18"/>
      <c r="I891" s="20"/>
      <c r="J891" s="20"/>
      <c r="K891" s="20"/>
      <c r="L891" s="20"/>
      <c r="M891" s="20"/>
      <c r="N891" s="20"/>
      <c r="O891" s="20"/>
      <c r="P891" s="20"/>
      <c r="Q891" s="20"/>
      <c r="R891" s="20"/>
      <c r="S891" s="20"/>
      <c r="T891" s="20"/>
      <c r="U891" s="20"/>
      <c r="V891" s="20"/>
      <c r="W891" s="20"/>
      <c r="X891" s="20"/>
      <c r="Y891" s="20"/>
      <c r="Z891" s="20"/>
      <c r="AA891" s="20"/>
    </row>
    <row r="892" spans="1:27" ht="12.75">
      <c r="A892" s="20"/>
      <c r="B892" s="20"/>
      <c r="C892" s="18"/>
      <c r="D892" s="20"/>
      <c r="E892" s="20"/>
      <c r="F892" s="20"/>
      <c r="G892" s="20"/>
      <c r="H892" s="18"/>
      <c r="I892" s="20"/>
      <c r="J892" s="20"/>
      <c r="K892" s="20"/>
      <c r="L892" s="20"/>
      <c r="M892" s="20"/>
      <c r="N892" s="20"/>
      <c r="O892" s="20"/>
      <c r="P892" s="20"/>
      <c r="Q892" s="20"/>
      <c r="R892" s="20"/>
      <c r="S892" s="20"/>
      <c r="T892" s="20"/>
      <c r="U892" s="20"/>
      <c r="V892" s="20"/>
      <c r="W892" s="20"/>
      <c r="X892" s="20"/>
      <c r="Y892" s="20"/>
      <c r="Z892" s="20"/>
      <c r="AA892" s="20"/>
    </row>
    <row r="893" spans="1:27" ht="12.75">
      <c r="A893" s="20"/>
      <c r="B893" s="20"/>
      <c r="C893" s="18"/>
      <c r="D893" s="20"/>
      <c r="E893" s="20"/>
      <c r="F893" s="20"/>
      <c r="G893" s="20"/>
      <c r="H893" s="18"/>
      <c r="I893" s="20"/>
      <c r="J893" s="20"/>
      <c r="K893" s="20"/>
      <c r="L893" s="20"/>
      <c r="M893" s="20"/>
      <c r="N893" s="20"/>
      <c r="O893" s="20"/>
      <c r="P893" s="20"/>
      <c r="Q893" s="20"/>
      <c r="R893" s="20"/>
      <c r="S893" s="20"/>
      <c r="T893" s="20"/>
      <c r="U893" s="20"/>
      <c r="V893" s="20"/>
      <c r="W893" s="20"/>
      <c r="X893" s="20"/>
      <c r="Y893" s="20"/>
      <c r="Z893" s="20"/>
      <c r="AA893" s="20"/>
    </row>
    <row r="894" spans="1:27" ht="12.75">
      <c r="A894" s="20"/>
      <c r="B894" s="20"/>
      <c r="C894" s="18"/>
      <c r="D894" s="20"/>
      <c r="E894" s="20"/>
      <c r="F894" s="20"/>
      <c r="G894" s="20"/>
      <c r="H894" s="18"/>
      <c r="I894" s="20"/>
      <c r="J894" s="20"/>
      <c r="K894" s="20"/>
      <c r="L894" s="20"/>
      <c r="M894" s="20"/>
      <c r="N894" s="20"/>
      <c r="O894" s="20"/>
      <c r="P894" s="20"/>
      <c r="Q894" s="20"/>
      <c r="R894" s="20"/>
      <c r="S894" s="20"/>
      <c r="T894" s="20"/>
      <c r="U894" s="20"/>
      <c r="V894" s="20"/>
      <c r="W894" s="20"/>
      <c r="X894" s="20"/>
      <c r="Y894" s="20"/>
      <c r="Z894" s="20"/>
      <c r="AA894" s="20"/>
    </row>
    <row r="895" spans="1:27" ht="12.75">
      <c r="A895" s="20"/>
      <c r="B895" s="20"/>
      <c r="C895" s="18"/>
      <c r="D895" s="20"/>
      <c r="E895" s="20"/>
      <c r="F895" s="20"/>
      <c r="G895" s="20"/>
      <c r="H895" s="18"/>
      <c r="I895" s="20"/>
      <c r="J895" s="20"/>
      <c r="K895" s="20"/>
      <c r="L895" s="20"/>
      <c r="M895" s="20"/>
      <c r="N895" s="20"/>
      <c r="O895" s="20"/>
      <c r="P895" s="20"/>
      <c r="Q895" s="20"/>
      <c r="R895" s="20"/>
      <c r="S895" s="20"/>
      <c r="T895" s="20"/>
      <c r="U895" s="20"/>
      <c r="V895" s="20"/>
      <c r="W895" s="20"/>
      <c r="X895" s="20"/>
      <c r="Y895" s="20"/>
      <c r="Z895" s="20"/>
      <c r="AA895" s="20"/>
    </row>
    <row r="896" spans="1:27" ht="12.75">
      <c r="A896" s="20"/>
      <c r="B896" s="20"/>
      <c r="C896" s="18"/>
      <c r="D896" s="20"/>
      <c r="E896" s="20"/>
      <c r="F896" s="20"/>
      <c r="G896" s="20"/>
      <c r="H896" s="18"/>
      <c r="I896" s="20"/>
      <c r="J896" s="20"/>
      <c r="K896" s="20"/>
      <c r="L896" s="20"/>
      <c r="M896" s="20"/>
      <c r="N896" s="20"/>
      <c r="O896" s="20"/>
      <c r="P896" s="20"/>
      <c r="Q896" s="20"/>
      <c r="R896" s="20"/>
      <c r="S896" s="20"/>
      <c r="T896" s="20"/>
      <c r="U896" s="20"/>
      <c r="V896" s="20"/>
      <c r="W896" s="20"/>
      <c r="X896" s="20"/>
      <c r="Y896" s="20"/>
      <c r="Z896" s="20"/>
      <c r="AA896" s="20"/>
    </row>
    <row r="897" spans="1:27" ht="12.75">
      <c r="A897" s="20"/>
      <c r="B897" s="20"/>
      <c r="C897" s="18"/>
      <c r="D897" s="20"/>
      <c r="E897" s="20"/>
      <c r="F897" s="20"/>
      <c r="G897" s="20"/>
      <c r="H897" s="18"/>
      <c r="I897" s="20"/>
      <c r="J897" s="20"/>
      <c r="K897" s="20"/>
      <c r="L897" s="20"/>
      <c r="M897" s="20"/>
      <c r="N897" s="20"/>
      <c r="O897" s="20"/>
      <c r="P897" s="20"/>
      <c r="Q897" s="20"/>
      <c r="R897" s="20"/>
      <c r="S897" s="20"/>
      <c r="T897" s="20"/>
      <c r="U897" s="20"/>
      <c r="V897" s="20"/>
      <c r="W897" s="20"/>
      <c r="X897" s="20"/>
      <c r="Y897" s="20"/>
      <c r="Z897" s="20"/>
      <c r="AA897" s="20"/>
    </row>
    <row r="898" spans="1:27" ht="12.75">
      <c r="A898" s="20"/>
      <c r="B898" s="20"/>
      <c r="C898" s="18"/>
      <c r="D898" s="20"/>
      <c r="E898" s="20"/>
      <c r="F898" s="20"/>
      <c r="G898" s="20"/>
      <c r="H898" s="18"/>
      <c r="I898" s="20"/>
      <c r="J898" s="20"/>
      <c r="K898" s="20"/>
      <c r="L898" s="20"/>
      <c r="M898" s="20"/>
      <c r="N898" s="20"/>
      <c r="O898" s="20"/>
      <c r="P898" s="20"/>
      <c r="Q898" s="20"/>
      <c r="R898" s="20"/>
      <c r="S898" s="20"/>
      <c r="T898" s="20"/>
      <c r="U898" s="20"/>
      <c r="V898" s="20"/>
      <c r="W898" s="20"/>
      <c r="X898" s="20"/>
      <c r="Y898" s="20"/>
      <c r="Z898" s="20"/>
      <c r="AA898" s="20"/>
    </row>
    <row r="899" spans="1:27" ht="12.75">
      <c r="A899" s="20"/>
      <c r="B899" s="20"/>
      <c r="C899" s="18"/>
      <c r="D899" s="20"/>
      <c r="E899" s="20"/>
      <c r="F899" s="20"/>
      <c r="G899" s="20"/>
      <c r="H899" s="18"/>
      <c r="I899" s="20"/>
      <c r="J899" s="20"/>
      <c r="K899" s="20"/>
      <c r="L899" s="20"/>
      <c r="M899" s="20"/>
      <c r="N899" s="20"/>
      <c r="O899" s="20"/>
      <c r="P899" s="20"/>
      <c r="Q899" s="20"/>
      <c r="R899" s="20"/>
      <c r="S899" s="20"/>
      <c r="T899" s="20"/>
      <c r="U899" s="20"/>
      <c r="V899" s="20"/>
      <c r="W899" s="20"/>
      <c r="X899" s="20"/>
      <c r="Y899" s="20"/>
      <c r="Z899" s="20"/>
      <c r="AA899" s="20"/>
    </row>
    <row r="900" spans="1:27" ht="12.75">
      <c r="A900" s="20"/>
      <c r="B900" s="20"/>
      <c r="C900" s="18"/>
      <c r="D900" s="20"/>
      <c r="E900" s="20"/>
      <c r="F900" s="20"/>
      <c r="G900" s="20"/>
      <c r="H900" s="18"/>
      <c r="I900" s="20"/>
      <c r="J900" s="20"/>
      <c r="K900" s="20"/>
      <c r="L900" s="20"/>
      <c r="M900" s="20"/>
      <c r="N900" s="20"/>
      <c r="O900" s="20"/>
      <c r="P900" s="20"/>
      <c r="Q900" s="20"/>
      <c r="R900" s="20"/>
      <c r="S900" s="20"/>
      <c r="T900" s="20"/>
      <c r="U900" s="20"/>
      <c r="V900" s="20"/>
      <c r="W900" s="20"/>
      <c r="X900" s="20"/>
      <c r="Y900" s="20"/>
      <c r="Z900" s="20"/>
      <c r="AA900" s="20"/>
    </row>
    <row r="901" spans="1:27" ht="12.75">
      <c r="A901" s="20"/>
      <c r="B901" s="20"/>
      <c r="C901" s="18"/>
      <c r="D901" s="20"/>
      <c r="E901" s="20"/>
      <c r="F901" s="20"/>
      <c r="G901" s="20"/>
      <c r="H901" s="18"/>
      <c r="I901" s="20"/>
      <c r="J901" s="20"/>
      <c r="K901" s="20"/>
      <c r="L901" s="20"/>
      <c r="M901" s="20"/>
      <c r="N901" s="20"/>
      <c r="O901" s="20"/>
      <c r="P901" s="20"/>
      <c r="Q901" s="20"/>
      <c r="R901" s="20"/>
      <c r="S901" s="20"/>
      <c r="T901" s="20"/>
      <c r="U901" s="20"/>
      <c r="V901" s="20"/>
      <c r="W901" s="20"/>
      <c r="X901" s="20"/>
      <c r="Y901" s="20"/>
      <c r="Z901" s="20"/>
      <c r="AA901" s="20"/>
    </row>
    <row r="902" spans="1:27" ht="12.75">
      <c r="A902" s="20"/>
      <c r="B902" s="20"/>
      <c r="C902" s="18"/>
      <c r="D902" s="20"/>
      <c r="E902" s="20"/>
      <c r="F902" s="20"/>
      <c r="G902" s="20"/>
      <c r="H902" s="18"/>
      <c r="I902" s="20"/>
      <c r="J902" s="20"/>
      <c r="K902" s="20"/>
      <c r="L902" s="20"/>
      <c r="M902" s="20"/>
      <c r="N902" s="20"/>
      <c r="O902" s="20"/>
      <c r="P902" s="20"/>
      <c r="Q902" s="20"/>
      <c r="R902" s="20"/>
      <c r="S902" s="20"/>
      <c r="T902" s="20"/>
      <c r="U902" s="20"/>
      <c r="V902" s="20"/>
      <c r="W902" s="20"/>
      <c r="X902" s="20"/>
      <c r="Y902" s="20"/>
      <c r="Z902" s="20"/>
      <c r="AA902" s="20"/>
    </row>
    <row r="903" spans="1:27" ht="12.75">
      <c r="A903" s="20"/>
      <c r="B903" s="20"/>
      <c r="C903" s="18"/>
      <c r="D903" s="20"/>
      <c r="E903" s="20"/>
      <c r="F903" s="20"/>
      <c r="G903" s="20"/>
      <c r="H903" s="18"/>
      <c r="I903" s="20"/>
      <c r="J903" s="20"/>
      <c r="K903" s="20"/>
      <c r="L903" s="20"/>
      <c r="M903" s="20"/>
      <c r="N903" s="20"/>
      <c r="O903" s="20"/>
      <c r="P903" s="20"/>
      <c r="Q903" s="20"/>
      <c r="R903" s="20"/>
      <c r="S903" s="20"/>
      <c r="T903" s="20"/>
      <c r="U903" s="20"/>
      <c r="V903" s="20"/>
      <c r="W903" s="20"/>
      <c r="X903" s="20"/>
      <c r="Y903" s="20"/>
      <c r="Z903" s="20"/>
      <c r="AA903" s="20"/>
    </row>
    <row r="904" spans="1:27" ht="12.75">
      <c r="A904" s="20"/>
      <c r="B904" s="20"/>
      <c r="C904" s="18"/>
      <c r="D904" s="20"/>
      <c r="E904" s="20"/>
      <c r="F904" s="20"/>
      <c r="G904" s="20"/>
      <c r="H904" s="18"/>
      <c r="I904" s="20"/>
      <c r="J904" s="20"/>
      <c r="K904" s="20"/>
      <c r="L904" s="20"/>
      <c r="M904" s="20"/>
      <c r="N904" s="20"/>
      <c r="O904" s="20"/>
      <c r="P904" s="20"/>
      <c r="Q904" s="20"/>
      <c r="R904" s="20"/>
      <c r="S904" s="20"/>
      <c r="T904" s="20"/>
      <c r="U904" s="20"/>
      <c r="V904" s="20"/>
      <c r="W904" s="20"/>
      <c r="X904" s="20"/>
      <c r="Y904" s="20"/>
      <c r="Z904" s="20"/>
      <c r="AA904" s="20"/>
    </row>
    <row r="905" spans="1:27" ht="12.75">
      <c r="A905" s="20"/>
      <c r="B905" s="20"/>
      <c r="C905" s="18"/>
      <c r="D905" s="20"/>
      <c r="E905" s="20"/>
      <c r="F905" s="20"/>
      <c r="G905" s="20"/>
      <c r="H905" s="18"/>
      <c r="I905" s="20"/>
      <c r="J905" s="20"/>
      <c r="K905" s="20"/>
      <c r="L905" s="20"/>
      <c r="M905" s="20"/>
      <c r="N905" s="20"/>
      <c r="O905" s="20"/>
      <c r="P905" s="20"/>
      <c r="Q905" s="20"/>
      <c r="R905" s="20"/>
      <c r="S905" s="20"/>
      <c r="T905" s="20"/>
      <c r="U905" s="20"/>
      <c r="V905" s="20"/>
      <c r="W905" s="20"/>
      <c r="X905" s="20"/>
      <c r="Y905" s="20"/>
      <c r="Z905" s="20"/>
      <c r="AA905" s="20"/>
    </row>
    <row r="906" spans="1:27" ht="12.75">
      <c r="A906" s="20"/>
      <c r="B906" s="20"/>
      <c r="C906" s="18"/>
      <c r="D906" s="20"/>
      <c r="E906" s="20"/>
      <c r="F906" s="20"/>
      <c r="G906" s="20"/>
      <c r="H906" s="18"/>
      <c r="I906" s="20"/>
      <c r="J906" s="20"/>
      <c r="K906" s="20"/>
      <c r="L906" s="20"/>
      <c r="M906" s="20"/>
      <c r="N906" s="20"/>
      <c r="O906" s="20"/>
      <c r="P906" s="20"/>
      <c r="Q906" s="20"/>
      <c r="R906" s="20"/>
      <c r="S906" s="20"/>
      <c r="T906" s="20"/>
      <c r="U906" s="20"/>
      <c r="V906" s="20"/>
      <c r="W906" s="20"/>
      <c r="X906" s="20"/>
      <c r="Y906" s="20"/>
      <c r="Z906" s="20"/>
      <c r="AA906" s="20"/>
    </row>
    <row r="907" spans="1:27" ht="12.75">
      <c r="A907" s="20"/>
      <c r="B907" s="20"/>
      <c r="C907" s="18"/>
      <c r="D907" s="20"/>
      <c r="E907" s="20"/>
      <c r="F907" s="20"/>
      <c r="G907" s="20"/>
      <c r="H907" s="18"/>
      <c r="I907" s="20"/>
      <c r="J907" s="20"/>
      <c r="K907" s="20"/>
      <c r="L907" s="20"/>
      <c r="M907" s="20"/>
      <c r="N907" s="20"/>
      <c r="O907" s="20"/>
      <c r="P907" s="20"/>
      <c r="Q907" s="20"/>
      <c r="R907" s="20"/>
      <c r="S907" s="20"/>
      <c r="T907" s="20"/>
      <c r="U907" s="20"/>
      <c r="V907" s="20"/>
      <c r="W907" s="20"/>
      <c r="X907" s="20"/>
      <c r="Y907" s="20"/>
      <c r="Z907" s="20"/>
      <c r="AA907" s="20"/>
    </row>
    <row r="908" spans="1:27" ht="12.75">
      <c r="A908" s="20"/>
      <c r="B908" s="20"/>
      <c r="C908" s="18"/>
      <c r="D908" s="20"/>
      <c r="E908" s="20"/>
      <c r="F908" s="20"/>
      <c r="G908" s="20"/>
      <c r="H908" s="18"/>
      <c r="I908" s="20"/>
      <c r="J908" s="20"/>
      <c r="K908" s="20"/>
      <c r="L908" s="20"/>
      <c r="M908" s="20"/>
      <c r="N908" s="20"/>
      <c r="O908" s="20"/>
      <c r="P908" s="20"/>
      <c r="Q908" s="20"/>
      <c r="R908" s="20"/>
      <c r="S908" s="20"/>
      <c r="T908" s="20"/>
      <c r="U908" s="20"/>
      <c r="V908" s="20"/>
      <c r="W908" s="20"/>
      <c r="X908" s="20"/>
      <c r="Y908" s="20"/>
      <c r="Z908" s="20"/>
      <c r="AA908" s="20"/>
    </row>
    <row r="909" spans="1:27" ht="12.75">
      <c r="A909" s="20"/>
      <c r="B909" s="20"/>
      <c r="C909" s="18"/>
      <c r="D909" s="20"/>
      <c r="E909" s="20"/>
      <c r="F909" s="20"/>
      <c r="G909" s="20"/>
      <c r="H909" s="18"/>
      <c r="I909" s="20"/>
      <c r="J909" s="20"/>
      <c r="K909" s="20"/>
      <c r="L909" s="20"/>
      <c r="M909" s="20"/>
      <c r="N909" s="20"/>
      <c r="O909" s="20"/>
      <c r="P909" s="20"/>
      <c r="Q909" s="20"/>
      <c r="R909" s="20"/>
      <c r="S909" s="20"/>
      <c r="T909" s="20"/>
      <c r="U909" s="20"/>
      <c r="V909" s="20"/>
      <c r="W909" s="20"/>
      <c r="X909" s="20"/>
      <c r="Y909" s="20"/>
      <c r="Z909" s="20"/>
      <c r="AA909" s="20"/>
    </row>
    <row r="910" spans="1:27" ht="12.75">
      <c r="A910" s="20"/>
      <c r="B910" s="20"/>
      <c r="C910" s="18"/>
      <c r="D910" s="20"/>
      <c r="E910" s="20"/>
      <c r="F910" s="20"/>
      <c r="G910" s="20"/>
      <c r="H910" s="18"/>
      <c r="I910" s="20"/>
      <c r="J910" s="20"/>
      <c r="K910" s="20"/>
      <c r="L910" s="20"/>
      <c r="M910" s="20"/>
      <c r="N910" s="20"/>
      <c r="O910" s="20"/>
      <c r="P910" s="20"/>
      <c r="Q910" s="20"/>
      <c r="R910" s="20"/>
      <c r="S910" s="20"/>
      <c r="T910" s="20"/>
      <c r="U910" s="20"/>
      <c r="V910" s="20"/>
      <c r="W910" s="20"/>
      <c r="X910" s="20"/>
      <c r="Y910" s="20"/>
      <c r="Z910" s="20"/>
      <c r="AA910" s="20"/>
    </row>
    <row r="911" spans="1:27" ht="12.75">
      <c r="A911" s="20"/>
      <c r="B911" s="20"/>
      <c r="C911" s="18"/>
      <c r="D911" s="20"/>
      <c r="E911" s="20"/>
      <c r="F911" s="20"/>
      <c r="G911" s="20"/>
      <c r="H911" s="18"/>
      <c r="I911" s="20"/>
      <c r="J911" s="20"/>
      <c r="K911" s="20"/>
      <c r="L911" s="20"/>
      <c r="M911" s="20"/>
      <c r="N911" s="20"/>
      <c r="O911" s="20"/>
      <c r="P911" s="20"/>
      <c r="Q911" s="20"/>
      <c r="R911" s="20"/>
      <c r="S911" s="20"/>
      <c r="T911" s="20"/>
      <c r="U911" s="20"/>
      <c r="V911" s="20"/>
      <c r="W911" s="20"/>
      <c r="X911" s="20"/>
      <c r="Y911" s="20"/>
      <c r="Z911" s="20"/>
      <c r="AA911" s="20"/>
    </row>
    <row r="912" spans="1:27" ht="12.75">
      <c r="A912" s="20"/>
      <c r="B912" s="20"/>
      <c r="C912" s="18"/>
      <c r="D912" s="20"/>
      <c r="E912" s="20"/>
      <c r="F912" s="20"/>
      <c r="G912" s="20"/>
      <c r="H912" s="18"/>
      <c r="I912" s="20"/>
      <c r="J912" s="20"/>
      <c r="K912" s="20"/>
      <c r="L912" s="20"/>
      <c r="M912" s="20"/>
      <c r="N912" s="20"/>
      <c r="O912" s="20"/>
      <c r="P912" s="20"/>
      <c r="Q912" s="20"/>
      <c r="R912" s="20"/>
      <c r="S912" s="20"/>
      <c r="T912" s="20"/>
      <c r="U912" s="20"/>
      <c r="V912" s="20"/>
      <c r="W912" s="20"/>
      <c r="X912" s="20"/>
      <c r="Y912" s="20"/>
      <c r="Z912" s="20"/>
      <c r="AA912" s="20"/>
    </row>
    <row r="913" spans="1:27" ht="12.75">
      <c r="A913" s="20"/>
      <c r="B913" s="20"/>
      <c r="C913" s="18"/>
      <c r="D913" s="20"/>
      <c r="E913" s="20"/>
      <c r="F913" s="20"/>
      <c r="G913" s="20"/>
      <c r="H913" s="18"/>
      <c r="I913" s="20"/>
      <c r="J913" s="20"/>
      <c r="K913" s="20"/>
      <c r="L913" s="20"/>
      <c r="M913" s="20"/>
      <c r="N913" s="20"/>
      <c r="O913" s="20"/>
      <c r="P913" s="20"/>
      <c r="Q913" s="20"/>
      <c r="R913" s="20"/>
      <c r="S913" s="20"/>
      <c r="T913" s="20"/>
      <c r="U913" s="20"/>
      <c r="V913" s="20"/>
      <c r="W913" s="20"/>
      <c r="X913" s="20"/>
      <c r="Y913" s="20"/>
      <c r="Z913" s="20"/>
      <c r="AA913" s="20"/>
    </row>
    <row r="914" spans="1:27" ht="12.75">
      <c r="A914" s="20"/>
      <c r="B914" s="20"/>
      <c r="C914" s="18"/>
      <c r="D914" s="20"/>
      <c r="E914" s="20"/>
      <c r="F914" s="20"/>
      <c r="G914" s="20"/>
      <c r="H914" s="18"/>
      <c r="I914" s="20"/>
      <c r="J914" s="20"/>
      <c r="K914" s="20"/>
      <c r="L914" s="20"/>
      <c r="M914" s="20"/>
      <c r="N914" s="20"/>
      <c r="O914" s="20"/>
      <c r="P914" s="20"/>
      <c r="Q914" s="20"/>
      <c r="R914" s="20"/>
      <c r="S914" s="20"/>
      <c r="T914" s="20"/>
      <c r="U914" s="20"/>
      <c r="V914" s="20"/>
      <c r="W914" s="20"/>
      <c r="X914" s="20"/>
      <c r="Y914" s="20"/>
      <c r="Z914" s="20"/>
      <c r="AA914" s="20"/>
    </row>
    <row r="915" spans="1:27" ht="12.75">
      <c r="A915" s="20"/>
      <c r="B915" s="20"/>
      <c r="C915" s="18"/>
      <c r="D915" s="20"/>
      <c r="E915" s="20"/>
      <c r="F915" s="20"/>
      <c r="G915" s="20"/>
      <c r="H915" s="18"/>
      <c r="I915" s="20"/>
      <c r="J915" s="20"/>
      <c r="K915" s="20"/>
      <c r="L915" s="20"/>
      <c r="M915" s="20"/>
      <c r="N915" s="20"/>
      <c r="O915" s="20"/>
      <c r="P915" s="20"/>
      <c r="Q915" s="20"/>
      <c r="R915" s="20"/>
      <c r="S915" s="20"/>
      <c r="T915" s="20"/>
      <c r="U915" s="20"/>
      <c r="V915" s="20"/>
      <c r="W915" s="20"/>
      <c r="X915" s="20"/>
      <c r="Y915" s="20"/>
      <c r="Z915" s="20"/>
      <c r="AA915" s="20"/>
    </row>
    <row r="916" spans="1:27" ht="12.75">
      <c r="A916" s="20"/>
      <c r="B916" s="20"/>
      <c r="C916" s="18"/>
      <c r="D916" s="20"/>
      <c r="E916" s="20"/>
      <c r="F916" s="20"/>
      <c r="G916" s="20"/>
      <c r="H916" s="18"/>
      <c r="I916" s="20"/>
      <c r="J916" s="20"/>
      <c r="K916" s="20"/>
      <c r="L916" s="20"/>
      <c r="M916" s="20"/>
      <c r="N916" s="20"/>
      <c r="O916" s="20"/>
      <c r="P916" s="20"/>
      <c r="Q916" s="20"/>
      <c r="R916" s="20"/>
      <c r="S916" s="20"/>
      <c r="T916" s="20"/>
      <c r="U916" s="20"/>
      <c r="V916" s="20"/>
      <c r="W916" s="20"/>
      <c r="X916" s="20"/>
      <c r="Y916" s="20"/>
      <c r="Z916" s="20"/>
      <c r="AA916" s="20"/>
    </row>
    <row r="917" spans="1:27" ht="12.75">
      <c r="A917" s="20"/>
      <c r="B917" s="20"/>
      <c r="C917" s="18"/>
      <c r="D917" s="20"/>
      <c r="E917" s="20"/>
      <c r="F917" s="20"/>
      <c r="G917" s="20"/>
      <c r="H917" s="18"/>
      <c r="I917" s="20"/>
      <c r="J917" s="20"/>
      <c r="K917" s="20"/>
      <c r="L917" s="20"/>
      <c r="M917" s="20"/>
      <c r="N917" s="20"/>
      <c r="O917" s="20"/>
      <c r="P917" s="20"/>
      <c r="Q917" s="20"/>
      <c r="R917" s="20"/>
      <c r="S917" s="20"/>
      <c r="T917" s="20"/>
      <c r="U917" s="20"/>
      <c r="V917" s="20"/>
      <c r="W917" s="20"/>
      <c r="X917" s="20"/>
      <c r="Y917" s="20"/>
      <c r="Z917" s="20"/>
      <c r="AA917" s="20"/>
    </row>
    <row r="918" spans="1:27" ht="12.75">
      <c r="A918" s="20"/>
      <c r="B918" s="20"/>
      <c r="C918" s="18"/>
      <c r="D918" s="20"/>
      <c r="E918" s="20"/>
      <c r="F918" s="20"/>
      <c r="G918" s="20"/>
      <c r="H918" s="18"/>
      <c r="I918" s="20"/>
      <c r="J918" s="20"/>
      <c r="K918" s="20"/>
      <c r="L918" s="20"/>
      <c r="M918" s="20"/>
      <c r="N918" s="20"/>
      <c r="O918" s="20"/>
      <c r="P918" s="20"/>
      <c r="Q918" s="20"/>
      <c r="R918" s="20"/>
      <c r="S918" s="20"/>
      <c r="T918" s="20"/>
      <c r="U918" s="20"/>
      <c r="V918" s="20"/>
      <c r="W918" s="20"/>
      <c r="X918" s="20"/>
      <c r="Y918" s="20"/>
      <c r="Z918" s="20"/>
      <c r="AA918" s="20"/>
    </row>
    <row r="919" spans="1:27" ht="12.75">
      <c r="A919" s="20"/>
      <c r="B919" s="20"/>
      <c r="C919" s="18"/>
      <c r="D919" s="20"/>
      <c r="E919" s="20"/>
      <c r="F919" s="20"/>
      <c r="G919" s="20"/>
      <c r="H919" s="18"/>
      <c r="I919" s="20"/>
      <c r="J919" s="20"/>
      <c r="K919" s="20"/>
      <c r="L919" s="20"/>
      <c r="M919" s="20"/>
      <c r="N919" s="20"/>
      <c r="O919" s="20"/>
      <c r="P919" s="20"/>
      <c r="Q919" s="20"/>
      <c r="R919" s="20"/>
      <c r="S919" s="20"/>
      <c r="T919" s="20"/>
      <c r="U919" s="20"/>
      <c r="V919" s="20"/>
      <c r="W919" s="20"/>
      <c r="X919" s="20"/>
      <c r="Y919" s="20"/>
      <c r="Z919" s="20"/>
      <c r="AA919" s="20"/>
    </row>
    <row r="920" spans="1:27" ht="12.75">
      <c r="A920" s="20"/>
      <c r="B920" s="20"/>
      <c r="C920" s="18"/>
      <c r="D920" s="20"/>
      <c r="E920" s="20"/>
      <c r="F920" s="20"/>
      <c r="G920" s="20"/>
      <c r="H920" s="18"/>
      <c r="I920" s="20"/>
      <c r="J920" s="20"/>
      <c r="K920" s="20"/>
      <c r="L920" s="20"/>
      <c r="M920" s="20"/>
      <c r="N920" s="20"/>
      <c r="O920" s="20"/>
      <c r="P920" s="20"/>
      <c r="Q920" s="20"/>
      <c r="R920" s="20"/>
      <c r="S920" s="20"/>
      <c r="T920" s="20"/>
      <c r="U920" s="20"/>
      <c r="V920" s="20"/>
      <c r="W920" s="20"/>
      <c r="X920" s="20"/>
      <c r="Y920" s="20"/>
      <c r="Z920" s="20"/>
      <c r="AA920" s="20"/>
    </row>
    <row r="921" spans="1:27" ht="12.75">
      <c r="A921" s="20"/>
      <c r="B921" s="20"/>
      <c r="C921" s="18"/>
      <c r="D921" s="20"/>
      <c r="E921" s="20"/>
      <c r="F921" s="20"/>
      <c r="G921" s="20"/>
      <c r="H921" s="18"/>
      <c r="I921" s="20"/>
      <c r="J921" s="20"/>
      <c r="K921" s="20"/>
      <c r="L921" s="20"/>
      <c r="M921" s="20"/>
      <c r="N921" s="20"/>
      <c r="O921" s="20"/>
      <c r="P921" s="20"/>
      <c r="Q921" s="20"/>
      <c r="R921" s="20"/>
      <c r="S921" s="20"/>
      <c r="T921" s="20"/>
      <c r="U921" s="20"/>
      <c r="V921" s="20"/>
      <c r="W921" s="20"/>
      <c r="X921" s="20"/>
      <c r="Y921" s="20"/>
      <c r="Z921" s="20"/>
      <c r="AA921" s="20"/>
    </row>
    <row r="922" spans="1:27" ht="12.75">
      <c r="A922" s="20"/>
      <c r="B922" s="20"/>
      <c r="C922" s="18"/>
      <c r="D922" s="20"/>
      <c r="E922" s="20"/>
      <c r="F922" s="20"/>
      <c r="G922" s="20"/>
      <c r="H922" s="18"/>
      <c r="I922" s="20"/>
      <c r="J922" s="20"/>
      <c r="K922" s="20"/>
      <c r="L922" s="20"/>
      <c r="M922" s="20"/>
      <c r="N922" s="20"/>
      <c r="O922" s="20"/>
      <c r="P922" s="20"/>
      <c r="Q922" s="20"/>
      <c r="R922" s="20"/>
      <c r="S922" s="20"/>
      <c r="T922" s="20"/>
      <c r="U922" s="20"/>
      <c r="V922" s="20"/>
      <c r="W922" s="20"/>
      <c r="X922" s="20"/>
      <c r="Y922" s="20"/>
      <c r="Z922" s="20"/>
      <c r="AA922" s="20"/>
    </row>
    <row r="923" spans="1:27" ht="12.75">
      <c r="A923" s="20"/>
      <c r="B923" s="20"/>
      <c r="C923" s="18"/>
      <c r="D923" s="20"/>
      <c r="E923" s="20"/>
      <c r="F923" s="20"/>
      <c r="G923" s="20"/>
      <c r="H923" s="18"/>
      <c r="I923" s="20"/>
      <c r="J923" s="20"/>
      <c r="K923" s="20"/>
      <c r="L923" s="20"/>
      <c r="M923" s="20"/>
      <c r="N923" s="20"/>
      <c r="O923" s="20"/>
      <c r="P923" s="20"/>
      <c r="Q923" s="20"/>
      <c r="R923" s="20"/>
      <c r="S923" s="20"/>
      <c r="T923" s="20"/>
      <c r="U923" s="20"/>
      <c r="V923" s="20"/>
      <c r="W923" s="20"/>
      <c r="X923" s="20"/>
      <c r="Y923" s="20"/>
      <c r="Z923" s="20"/>
      <c r="AA923" s="20"/>
    </row>
    <row r="924" spans="1:27" ht="12.75">
      <c r="A924" s="20"/>
      <c r="B924" s="20"/>
      <c r="C924" s="18"/>
      <c r="D924" s="20"/>
      <c r="E924" s="20"/>
      <c r="F924" s="20"/>
      <c r="G924" s="20"/>
      <c r="H924" s="18"/>
      <c r="I924" s="20"/>
      <c r="J924" s="20"/>
      <c r="K924" s="20"/>
      <c r="L924" s="20"/>
      <c r="M924" s="20"/>
      <c r="N924" s="20"/>
      <c r="O924" s="20"/>
      <c r="P924" s="20"/>
      <c r="Q924" s="20"/>
      <c r="R924" s="20"/>
      <c r="S924" s="20"/>
      <c r="T924" s="20"/>
      <c r="U924" s="20"/>
      <c r="V924" s="20"/>
      <c r="W924" s="20"/>
      <c r="X924" s="20"/>
      <c r="Y924" s="20"/>
      <c r="Z924" s="20"/>
      <c r="AA924" s="20"/>
    </row>
    <row r="925" spans="1:27" ht="12.75">
      <c r="A925" s="20"/>
      <c r="B925" s="20"/>
      <c r="C925" s="18"/>
      <c r="D925" s="20"/>
      <c r="E925" s="20"/>
      <c r="F925" s="20"/>
      <c r="G925" s="20"/>
      <c r="H925" s="18"/>
      <c r="I925" s="20"/>
      <c r="J925" s="20"/>
      <c r="K925" s="20"/>
      <c r="L925" s="20"/>
      <c r="M925" s="20"/>
      <c r="N925" s="20"/>
      <c r="O925" s="20"/>
      <c r="P925" s="20"/>
      <c r="Q925" s="20"/>
      <c r="R925" s="20"/>
      <c r="S925" s="20"/>
      <c r="T925" s="20"/>
      <c r="U925" s="20"/>
      <c r="V925" s="20"/>
      <c r="W925" s="20"/>
      <c r="X925" s="20"/>
      <c r="Y925" s="20"/>
      <c r="Z925" s="20"/>
      <c r="AA925" s="20"/>
    </row>
    <row r="926" spans="1:27" ht="12.75">
      <c r="A926" s="20"/>
      <c r="B926" s="20"/>
      <c r="C926" s="18"/>
      <c r="D926" s="20"/>
      <c r="E926" s="20"/>
      <c r="F926" s="20"/>
      <c r="G926" s="20"/>
      <c r="H926" s="18"/>
      <c r="I926" s="20"/>
      <c r="J926" s="20"/>
      <c r="K926" s="20"/>
      <c r="L926" s="20"/>
      <c r="M926" s="20"/>
      <c r="N926" s="20"/>
      <c r="O926" s="20"/>
      <c r="P926" s="20"/>
      <c r="Q926" s="20"/>
      <c r="R926" s="20"/>
      <c r="S926" s="20"/>
      <c r="T926" s="20"/>
      <c r="U926" s="20"/>
      <c r="V926" s="20"/>
      <c r="W926" s="20"/>
      <c r="X926" s="20"/>
      <c r="Y926" s="20"/>
      <c r="Z926" s="20"/>
      <c r="AA926" s="20"/>
    </row>
    <row r="927" spans="1:27" ht="12.75">
      <c r="A927" s="20"/>
      <c r="B927" s="20"/>
      <c r="C927" s="18"/>
      <c r="D927" s="20"/>
      <c r="E927" s="20"/>
      <c r="F927" s="20"/>
      <c r="G927" s="20"/>
      <c r="H927" s="18"/>
      <c r="I927" s="20"/>
      <c r="J927" s="20"/>
      <c r="K927" s="20"/>
      <c r="L927" s="20"/>
      <c r="M927" s="20"/>
      <c r="N927" s="20"/>
      <c r="O927" s="20"/>
      <c r="P927" s="20"/>
      <c r="Q927" s="20"/>
      <c r="R927" s="20"/>
      <c r="S927" s="20"/>
      <c r="T927" s="20"/>
      <c r="U927" s="20"/>
      <c r="V927" s="20"/>
      <c r="W927" s="20"/>
      <c r="X927" s="20"/>
      <c r="Y927" s="20"/>
      <c r="Z927" s="20"/>
      <c r="AA927" s="20"/>
    </row>
    <row r="928" spans="1:27" ht="12.75">
      <c r="A928" s="20"/>
      <c r="B928" s="20"/>
      <c r="C928" s="18"/>
      <c r="D928" s="20"/>
      <c r="E928" s="20"/>
      <c r="F928" s="20"/>
      <c r="G928" s="20"/>
      <c r="H928" s="18"/>
      <c r="I928" s="20"/>
      <c r="J928" s="20"/>
      <c r="K928" s="20"/>
      <c r="L928" s="20"/>
      <c r="M928" s="20"/>
      <c r="N928" s="20"/>
      <c r="O928" s="20"/>
      <c r="P928" s="20"/>
      <c r="Q928" s="20"/>
      <c r="R928" s="20"/>
      <c r="S928" s="20"/>
      <c r="T928" s="20"/>
      <c r="U928" s="20"/>
      <c r="V928" s="20"/>
      <c r="W928" s="20"/>
      <c r="X928" s="20"/>
      <c r="Y928" s="20"/>
      <c r="Z928" s="20"/>
      <c r="AA928" s="20"/>
    </row>
    <row r="929" spans="1:27" ht="12.75">
      <c r="A929" s="20"/>
      <c r="B929" s="20"/>
      <c r="C929" s="18"/>
      <c r="D929" s="20"/>
      <c r="E929" s="20"/>
      <c r="F929" s="20"/>
      <c r="G929" s="20"/>
      <c r="H929" s="18"/>
      <c r="I929" s="20"/>
      <c r="J929" s="20"/>
      <c r="K929" s="20"/>
      <c r="L929" s="20"/>
      <c r="M929" s="20"/>
      <c r="N929" s="20"/>
      <c r="O929" s="20"/>
      <c r="P929" s="20"/>
      <c r="Q929" s="20"/>
      <c r="R929" s="20"/>
      <c r="S929" s="20"/>
      <c r="T929" s="20"/>
      <c r="U929" s="20"/>
      <c r="V929" s="20"/>
      <c r="W929" s="20"/>
      <c r="X929" s="20"/>
      <c r="Y929" s="20"/>
      <c r="Z929" s="20"/>
      <c r="AA929" s="20"/>
    </row>
    <row r="930" spans="1:27" ht="12.75">
      <c r="A930" s="20"/>
      <c r="B930" s="20"/>
      <c r="C930" s="18"/>
      <c r="D930" s="20"/>
      <c r="E930" s="20"/>
      <c r="F930" s="20"/>
      <c r="G930" s="20"/>
      <c r="H930" s="18"/>
      <c r="I930" s="20"/>
      <c r="J930" s="20"/>
      <c r="K930" s="20"/>
      <c r="L930" s="20"/>
      <c r="M930" s="20"/>
      <c r="N930" s="20"/>
      <c r="O930" s="20"/>
      <c r="P930" s="20"/>
      <c r="Q930" s="20"/>
      <c r="R930" s="20"/>
      <c r="S930" s="20"/>
      <c r="T930" s="20"/>
      <c r="U930" s="20"/>
      <c r="V930" s="20"/>
      <c r="W930" s="20"/>
      <c r="X930" s="20"/>
      <c r="Y930" s="20"/>
      <c r="Z930" s="20"/>
      <c r="AA930" s="20"/>
    </row>
    <row r="931" spans="1:27" ht="12.75">
      <c r="A931" s="20"/>
      <c r="B931" s="20"/>
      <c r="C931" s="18"/>
      <c r="D931" s="20"/>
      <c r="E931" s="20"/>
      <c r="F931" s="20"/>
      <c r="G931" s="20"/>
      <c r="H931" s="18"/>
      <c r="I931" s="20"/>
      <c r="J931" s="20"/>
      <c r="K931" s="20"/>
      <c r="L931" s="20"/>
      <c r="M931" s="20"/>
      <c r="N931" s="20"/>
      <c r="O931" s="20"/>
      <c r="P931" s="20"/>
      <c r="Q931" s="20"/>
      <c r="R931" s="20"/>
      <c r="S931" s="20"/>
      <c r="T931" s="20"/>
      <c r="U931" s="20"/>
      <c r="V931" s="20"/>
      <c r="W931" s="20"/>
      <c r="X931" s="20"/>
      <c r="Y931" s="20"/>
      <c r="Z931" s="20"/>
      <c r="AA931" s="20"/>
    </row>
    <row r="932" spans="1:27" ht="12.75">
      <c r="A932" s="20"/>
      <c r="B932" s="20"/>
      <c r="C932" s="18"/>
      <c r="D932" s="20"/>
      <c r="E932" s="20"/>
      <c r="F932" s="20"/>
      <c r="G932" s="20"/>
      <c r="H932" s="18"/>
      <c r="I932" s="20"/>
      <c r="J932" s="20"/>
      <c r="K932" s="20"/>
      <c r="L932" s="20"/>
      <c r="M932" s="20"/>
      <c r="N932" s="20"/>
      <c r="O932" s="20"/>
      <c r="P932" s="20"/>
      <c r="Q932" s="20"/>
      <c r="R932" s="20"/>
      <c r="S932" s="20"/>
      <c r="T932" s="20"/>
      <c r="U932" s="20"/>
      <c r="V932" s="20"/>
      <c r="W932" s="20"/>
      <c r="X932" s="20"/>
      <c r="Y932" s="20"/>
      <c r="Z932" s="20"/>
      <c r="AA932" s="20"/>
    </row>
    <row r="933" spans="1:27" ht="12.75">
      <c r="A933" s="20"/>
      <c r="B933" s="20"/>
      <c r="C933" s="18"/>
      <c r="D933" s="20"/>
      <c r="E933" s="20"/>
      <c r="F933" s="20"/>
      <c r="G933" s="20"/>
      <c r="H933" s="18"/>
      <c r="I933" s="20"/>
      <c r="J933" s="20"/>
      <c r="K933" s="20"/>
      <c r="L933" s="20"/>
      <c r="M933" s="20"/>
      <c r="N933" s="20"/>
      <c r="O933" s="20"/>
      <c r="P933" s="20"/>
      <c r="Q933" s="20"/>
      <c r="R933" s="20"/>
      <c r="S933" s="20"/>
      <c r="T933" s="20"/>
      <c r="U933" s="20"/>
      <c r="V933" s="20"/>
      <c r="W933" s="20"/>
      <c r="X933" s="20"/>
      <c r="Y933" s="20"/>
      <c r="Z933" s="20"/>
      <c r="AA933" s="20"/>
    </row>
    <row r="934" spans="1:27" ht="12.75">
      <c r="A934" s="20"/>
      <c r="B934" s="20"/>
      <c r="C934" s="18"/>
      <c r="D934" s="20"/>
      <c r="E934" s="20"/>
      <c r="F934" s="20"/>
      <c r="G934" s="20"/>
      <c r="H934" s="18"/>
      <c r="I934" s="20"/>
      <c r="J934" s="20"/>
      <c r="K934" s="20"/>
      <c r="L934" s="20"/>
      <c r="M934" s="20"/>
      <c r="N934" s="20"/>
      <c r="O934" s="20"/>
      <c r="P934" s="20"/>
      <c r="Q934" s="20"/>
      <c r="R934" s="20"/>
      <c r="S934" s="20"/>
      <c r="T934" s="20"/>
      <c r="U934" s="20"/>
      <c r="V934" s="20"/>
      <c r="W934" s="20"/>
      <c r="X934" s="20"/>
      <c r="Y934" s="20"/>
      <c r="Z934" s="20"/>
      <c r="AA934" s="20"/>
    </row>
    <row r="935" spans="1:27" ht="12.75">
      <c r="A935" s="20"/>
      <c r="B935" s="20"/>
      <c r="C935" s="18"/>
      <c r="D935" s="20"/>
      <c r="E935" s="20"/>
      <c r="F935" s="20"/>
      <c r="G935" s="20"/>
      <c r="H935" s="18"/>
      <c r="I935" s="20"/>
      <c r="J935" s="20"/>
      <c r="K935" s="20"/>
      <c r="L935" s="20"/>
      <c r="M935" s="20"/>
      <c r="N935" s="20"/>
      <c r="O935" s="20"/>
      <c r="P935" s="20"/>
      <c r="Q935" s="20"/>
      <c r="R935" s="20"/>
      <c r="S935" s="20"/>
      <c r="T935" s="20"/>
      <c r="U935" s="20"/>
      <c r="V935" s="20"/>
      <c r="W935" s="20"/>
      <c r="X935" s="20"/>
      <c r="Y935" s="20"/>
      <c r="Z935" s="20"/>
      <c r="AA935" s="20"/>
    </row>
    <row r="936" spans="1:27" ht="12.75">
      <c r="A936" s="20"/>
      <c r="B936" s="20"/>
      <c r="C936" s="18"/>
      <c r="D936" s="20"/>
      <c r="E936" s="20"/>
      <c r="F936" s="20"/>
      <c r="G936" s="20"/>
      <c r="H936" s="18"/>
      <c r="I936" s="20"/>
      <c r="J936" s="20"/>
      <c r="K936" s="20"/>
      <c r="L936" s="20"/>
      <c r="M936" s="20"/>
      <c r="N936" s="20"/>
      <c r="O936" s="20"/>
      <c r="P936" s="20"/>
      <c r="Q936" s="20"/>
      <c r="R936" s="20"/>
      <c r="S936" s="20"/>
      <c r="T936" s="20"/>
      <c r="U936" s="20"/>
      <c r="V936" s="20"/>
      <c r="W936" s="20"/>
      <c r="X936" s="20"/>
      <c r="Y936" s="20"/>
      <c r="Z936" s="20"/>
      <c r="AA936" s="20"/>
    </row>
    <row r="937" spans="1:27" ht="12.75">
      <c r="A937" s="20"/>
      <c r="B937" s="20"/>
      <c r="C937" s="18"/>
      <c r="D937" s="20"/>
      <c r="E937" s="20"/>
      <c r="F937" s="20"/>
      <c r="G937" s="20"/>
      <c r="H937" s="18"/>
      <c r="I937" s="20"/>
      <c r="J937" s="20"/>
      <c r="K937" s="20"/>
      <c r="L937" s="20"/>
      <c r="M937" s="20"/>
      <c r="N937" s="20"/>
      <c r="O937" s="20"/>
      <c r="P937" s="20"/>
      <c r="Q937" s="20"/>
      <c r="R937" s="20"/>
      <c r="S937" s="20"/>
      <c r="T937" s="20"/>
      <c r="U937" s="20"/>
      <c r="V937" s="20"/>
      <c r="W937" s="20"/>
      <c r="X937" s="20"/>
      <c r="Y937" s="20"/>
      <c r="Z937" s="20"/>
      <c r="AA937" s="20"/>
    </row>
    <row r="938" spans="1:27" ht="12.75">
      <c r="A938" s="20"/>
      <c r="B938" s="20"/>
      <c r="C938" s="18"/>
      <c r="D938" s="20"/>
      <c r="E938" s="20"/>
      <c r="F938" s="20"/>
      <c r="G938" s="20"/>
      <c r="H938" s="18"/>
      <c r="I938" s="20"/>
      <c r="J938" s="20"/>
      <c r="K938" s="20"/>
      <c r="L938" s="20"/>
      <c r="M938" s="20"/>
      <c r="N938" s="20"/>
      <c r="O938" s="20"/>
      <c r="P938" s="20"/>
      <c r="Q938" s="20"/>
      <c r="R938" s="20"/>
      <c r="S938" s="20"/>
      <c r="T938" s="20"/>
      <c r="U938" s="20"/>
      <c r="V938" s="20"/>
      <c r="W938" s="20"/>
      <c r="X938" s="20"/>
      <c r="Y938" s="20"/>
      <c r="Z938" s="20"/>
      <c r="AA938" s="20"/>
    </row>
    <row r="939" spans="1:27" ht="12.75">
      <c r="A939" s="20"/>
      <c r="B939" s="20"/>
      <c r="C939" s="18"/>
      <c r="D939" s="20"/>
      <c r="E939" s="20"/>
      <c r="F939" s="20"/>
      <c r="G939" s="20"/>
      <c r="H939" s="18"/>
      <c r="I939" s="20"/>
      <c r="J939" s="20"/>
      <c r="K939" s="20"/>
      <c r="L939" s="20"/>
      <c r="M939" s="20"/>
      <c r="N939" s="20"/>
      <c r="O939" s="20"/>
      <c r="P939" s="20"/>
      <c r="Q939" s="20"/>
      <c r="R939" s="20"/>
      <c r="S939" s="20"/>
      <c r="T939" s="20"/>
      <c r="U939" s="20"/>
      <c r="V939" s="20"/>
      <c r="W939" s="20"/>
      <c r="X939" s="20"/>
      <c r="Y939" s="20"/>
      <c r="Z939" s="20"/>
      <c r="AA939" s="20"/>
    </row>
    <row r="940" spans="1:27" ht="12.75">
      <c r="A940" s="20"/>
      <c r="B940" s="20"/>
      <c r="C940" s="18"/>
      <c r="D940" s="20"/>
      <c r="E940" s="20"/>
      <c r="F940" s="20"/>
      <c r="G940" s="20"/>
      <c r="H940" s="18"/>
      <c r="I940" s="20"/>
      <c r="J940" s="20"/>
      <c r="K940" s="20"/>
      <c r="L940" s="20"/>
      <c r="M940" s="20"/>
      <c r="N940" s="20"/>
      <c r="O940" s="20"/>
      <c r="P940" s="20"/>
      <c r="Q940" s="20"/>
      <c r="R940" s="20"/>
      <c r="S940" s="20"/>
      <c r="T940" s="20"/>
      <c r="U940" s="20"/>
      <c r="V940" s="20"/>
      <c r="W940" s="20"/>
      <c r="X940" s="20"/>
      <c r="Y940" s="20"/>
      <c r="Z940" s="20"/>
      <c r="AA940" s="20"/>
    </row>
    <row r="941" spans="1:27" ht="12.75">
      <c r="A941" s="20"/>
      <c r="B941" s="20"/>
      <c r="C941" s="18"/>
      <c r="D941" s="20"/>
      <c r="E941" s="20"/>
      <c r="F941" s="20"/>
      <c r="G941" s="20"/>
      <c r="H941" s="18"/>
      <c r="I941" s="20"/>
      <c r="J941" s="20"/>
      <c r="K941" s="20"/>
      <c r="L941" s="20"/>
      <c r="M941" s="20"/>
      <c r="N941" s="20"/>
      <c r="O941" s="20"/>
      <c r="P941" s="20"/>
      <c r="Q941" s="20"/>
      <c r="R941" s="20"/>
      <c r="S941" s="20"/>
      <c r="T941" s="20"/>
      <c r="U941" s="20"/>
      <c r="V941" s="20"/>
      <c r="W941" s="20"/>
      <c r="X941" s="20"/>
      <c r="Y941" s="20"/>
      <c r="Z941" s="20"/>
      <c r="AA941" s="20"/>
    </row>
    <row r="942" spans="1:27" ht="12.75">
      <c r="A942" s="20"/>
      <c r="B942" s="20"/>
      <c r="C942" s="18"/>
      <c r="D942" s="20"/>
      <c r="E942" s="20"/>
      <c r="F942" s="20"/>
      <c r="G942" s="20"/>
      <c r="H942" s="18"/>
      <c r="I942" s="20"/>
      <c r="J942" s="20"/>
      <c r="K942" s="20"/>
      <c r="L942" s="20"/>
      <c r="M942" s="20"/>
      <c r="N942" s="20"/>
      <c r="O942" s="20"/>
      <c r="P942" s="20"/>
      <c r="Q942" s="20"/>
      <c r="R942" s="20"/>
      <c r="S942" s="20"/>
      <c r="T942" s="20"/>
      <c r="U942" s="20"/>
      <c r="V942" s="20"/>
      <c r="W942" s="20"/>
      <c r="X942" s="20"/>
      <c r="Y942" s="20"/>
      <c r="Z942" s="20"/>
      <c r="AA942" s="20"/>
    </row>
    <row r="943" spans="1:27" ht="12.75">
      <c r="A943" s="20"/>
      <c r="B943" s="20"/>
      <c r="C943" s="18"/>
      <c r="D943" s="20"/>
      <c r="E943" s="20"/>
      <c r="F943" s="20"/>
      <c r="G943" s="20"/>
      <c r="H943" s="18"/>
      <c r="I943" s="20"/>
      <c r="J943" s="20"/>
      <c r="K943" s="20"/>
      <c r="L943" s="20"/>
      <c r="M943" s="20"/>
      <c r="N943" s="20"/>
      <c r="O943" s="20"/>
      <c r="P943" s="20"/>
      <c r="Q943" s="20"/>
      <c r="R943" s="20"/>
      <c r="S943" s="20"/>
      <c r="T943" s="20"/>
      <c r="U943" s="20"/>
      <c r="V943" s="20"/>
      <c r="W943" s="20"/>
      <c r="X943" s="20"/>
      <c r="Y943" s="20"/>
      <c r="Z943" s="20"/>
      <c r="AA943" s="20"/>
    </row>
    <row r="944" spans="1:27" ht="12.75">
      <c r="A944" s="20"/>
      <c r="B944" s="20"/>
      <c r="C944" s="18"/>
      <c r="D944" s="20"/>
      <c r="E944" s="20"/>
      <c r="F944" s="20"/>
      <c r="G944" s="20"/>
      <c r="H944" s="18"/>
      <c r="I944" s="20"/>
      <c r="J944" s="20"/>
      <c r="K944" s="20"/>
      <c r="L944" s="20"/>
      <c r="M944" s="20"/>
      <c r="N944" s="20"/>
      <c r="O944" s="20"/>
      <c r="P944" s="20"/>
      <c r="Q944" s="20"/>
      <c r="R944" s="20"/>
      <c r="S944" s="20"/>
      <c r="T944" s="20"/>
      <c r="U944" s="20"/>
      <c r="V944" s="20"/>
      <c r="W944" s="20"/>
      <c r="X944" s="20"/>
      <c r="Y944" s="20"/>
      <c r="Z944" s="20"/>
      <c r="AA944" s="20"/>
    </row>
    <row r="945" spans="1:27" ht="12.75">
      <c r="A945" s="20"/>
      <c r="B945" s="20"/>
      <c r="C945" s="18"/>
      <c r="D945" s="20"/>
      <c r="E945" s="20"/>
      <c r="F945" s="20"/>
      <c r="G945" s="20"/>
      <c r="H945" s="18"/>
      <c r="I945" s="20"/>
      <c r="J945" s="20"/>
      <c r="K945" s="20"/>
      <c r="L945" s="20"/>
      <c r="M945" s="20"/>
      <c r="N945" s="20"/>
      <c r="O945" s="20"/>
      <c r="P945" s="20"/>
      <c r="Q945" s="20"/>
      <c r="R945" s="20"/>
      <c r="S945" s="20"/>
      <c r="T945" s="20"/>
      <c r="U945" s="20"/>
      <c r="V945" s="20"/>
      <c r="W945" s="20"/>
      <c r="X945" s="20"/>
      <c r="Y945" s="20"/>
      <c r="Z945" s="20"/>
      <c r="AA945" s="20"/>
    </row>
    <row r="946" spans="1:27" ht="12.75">
      <c r="A946" s="20"/>
      <c r="B946" s="20"/>
      <c r="C946" s="18"/>
      <c r="D946" s="20"/>
      <c r="E946" s="20"/>
      <c r="F946" s="20"/>
      <c r="G946" s="20"/>
      <c r="H946" s="18"/>
      <c r="I946" s="20"/>
      <c r="J946" s="20"/>
      <c r="K946" s="20"/>
      <c r="L946" s="20"/>
      <c r="M946" s="20"/>
      <c r="N946" s="20"/>
      <c r="O946" s="20"/>
      <c r="P946" s="20"/>
      <c r="Q946" s="20"/>
      <c r="R946" s="20"/>
      <c r="S946" s="20"/>
      <c r="T946" s="20"/>
      <c r="U946" s="20"/>
      <c r="V946" s="20"/>
      <c r="W946" s="20"/>
      <c r="X946" s="20"/>
      <c r="Y946" s="20"/>
      <c r="Z946" s="20"/>
      <c r="AA946" s="20"/>
    </row>
    <row r="947" spans="1:27" ht="12.75">
      <c r="A947" s="20"/>
      <c r="B947" s="20"/>
      <c r="C947" s="18"/>
      <c r="D947" s="20"/>
      <c r="E947" s="20"/>
      <c r="F947" s="20"/>
      <c r="G947" s="20"/>
      <c r="H947" s="18"/>
      <c r="I947" s="20"/>
      <c r="J947" s="20"/>
      <c r="K947" s="20"/>
      <c r="L947" s="20"/>
      <c r="M947" s="20"/>
      <c r="N947" s="20"/>
      <c r="O947" s="20"/>
      <c r="P947" s="20"/>
      <c r="Q947" s="20"/>
      <c r="R947" s="20"/>
      <c r="S947" s="20"/>
      <c r="T947" s="20"/>
      <c r="U947" s="20"/>
      <c r="V947" s="20"/>
      <c r="W947" s="20"/>
      <c r="X947" s="20"/>
      <c r="Y947" s="20"/>
      <c r="Z947" s="20"/>
      <c r="AA947" s="20"/>
    </row>
    <row r="948" spans="1:27" ht="12.75">
      <c r="A948" s="20"/>
      <c r="B948" s="20"/>
      <c r="C948" s="18"/>
      <c r="D948" s="20"/>
      <c r="E948" s="20"/>
      <c r="F948" s="20"/>
      <c r="G948" s="20"/>
      <c r="H948" s="18"/>
      <c r="I948" s="20"/>
      <c r="J948" s="20"/>
      <c r="K948" s="20"/>
      <c r="L948" s="20"/>
      <c r="M948" s="20"/>
      <c r="N948" s="20"/>
      <c r="O948" s="20"/>
      <c r="P948" s="20"/>
      <c r="Q948" s="20"/>
      <c r="R948" s="20"/>
      <c r="S948" s="20"/>
      <c r="T948" s="20"/>
      <c r="U948" s="20"/>
      <c r="V948" s="20"/>
      <c r="W948" s="20"/>
      <c r="X948" s="20"/>
      <c r="Y948" s="20"/>
      <c r="Z948" s="20"/>
      <c r="AA948" s="20"/>
    </row>
    <row r="949" spans="1:27" ht="12.75">
      <c r="A949" s="20"/>
      <c r="B949" s="20"/>
      <c r="C949" s="18"/>
      <c r="D949" s="20"/>
      <c r="E949" s="20"/>
      <c r="F949" s="20"/>
      <c r="G949" s="20"/>
      <c r="H949" s="18"/>
      <c r="I949" s="20"/>
      <c r="J949" s="20"/>
      <c r="K949" s="20"/>
      <c r="L949" s="20"/>
      <c r="M949" s="20"/>
      <c r="N949" s="20"/>
      <c r="O949" s="20"/>
      <c r="P949" s="20"/>
      <c r="Q949" s="20"/>
      <c r="R949" s="20"/>
      <c r="S949" s="20"/>
      <c r="T949" s="20"/>
      <c r="U949" s="20"/>
      <c r="V949" s="20"/>
      <c r="W949" s="20"/>
      <c r="X949" s="20"/>
      <c r="Y949" s="20"/>
      <c r="Z949" s="20"/>
      <c r="AA949" s="20"/>
    </row>
    <row r="950" spans="1:27" ht="12.75">
      <c r="A950" s="20"/>
      <c r="B950" s="20"/>
      <c r="C950" s="18"/>
      <c r="D950" s="20"/>
      <c r="E950" s="20"/>
      <c r="F950" s="20"/>
      <c r="G950" s="20"/>
      <c r="H950" s="18"/>
      <c r="I950" s="20"/>
      <c r="J950" s="20"/>
      <c r="K950" s="20"/>
      <c r="L950" s="20"/>
      <c r="M950" s="20"/>
      <c r="N950" s="20"/>
      <c r="O950" s="20"/>
      <c r="P950" s="20"/>
      <c r="Q950" s="20"/>
      <c r="R950" s="20"/>
      <c r="S950" s="20"/>
      <c r="T950" s="20"/>
      <c r="U950" s="20"/>
      <c r="V950" s="20"/>
      <c r="W950" s="20"/>
      <c r="X950" s="20"/>
      <c r="Y950" s="20"/>
      <c r="Z950" s="20"/>
      <c r="AA950" s="20"/>
    </row>
    <row r="951" spans="1:27" ht="12.75">
      <c r="A951" s="20"/>
      <c r="B951" s="20"/>
      <c r="C951" s="18"/>
      <c r="D951" s="20"/>
      <c r="E951" s="20"/>
      <c r="F951" s="20"/>
      <c r="G951" s="20"/>
      <c r="H951" s="18"/>
      <c r="I951" s="20"/>
      <c r="J951" s="20"/>
      <c r="K951" s="20"/>
      <c r="L951" s="20"/>
      <c r="M951" s="20"/>
      <c r="N951" s="20"/>
      <c r="O951" s="20"/>
      <c r="P951" s="20"/>
      <c r="Q951" s="20"/>
      <c r="R951" s="20"/>
      <c r="S951" s="20"/>
      <c r="T951" s="20"/>
      <c r="U951" s="20"/>
      <c r="V951" s="20"/>
      <c r="W951" s="20"/>
      <c r="X951" s="20"/>
      <c r="Y951" s="20"/>
      <c r="Z951" s="20"/>
      <c r="AA951" s="20"/>
    </row>
    <row r="952" spans="1:27" ht="12.75">
      <c r="A952" s="20"/>
      <c r="B952" s="20"/>
      <c r="C952" s="18"/>
      <c r="D952" s="20"/>
      <c r="E952" s="20"/>
      <c r="F952" s="20"/>
      <c r="G952" s="20"/>
      <c r="H952" s="18"/>
      <c r="I952" s="20"/>
      <c r="J952" s="20"/>
      <c r="K952" s="20"/>
      <c r="L952" s="20"/>
      <c r="M952" s="20"/>
      <c r="N952" s="20"/>
      <c r="O952" s="20"/>
      <c r="P952" s="20"/>
      <c r="Q952" s="20"/>
      <c r="R952" s="20"/>
      <c r="S952" s="20"/>
      <c r="T952" s="20"/>
      <c r="U952" s="20"/>
      <c r="V952" s="20"/>
      <c r="W952" s="20"/>
      <c r="X952" s="20"/>
      <c r="Y952" s="20"/>
      <c r="Z952" s="20"/>
      <c r="AA952" s="20"/>
    </row>
    <row r="953" spans="1:27" ht="12.75">
      <c r="A953" s="20"/>
      <c r="B953" s="20"/>
      <c r="C953" s="18"/>
      <c r="D953" s="20"/>
      <c r="E953" s="20"/>
      <c r="F953" s="20"/>
      <c r="G953" s="20"/>
      <c r="H953" s="18"/>
      <c r="I953" s="20"/>
      <c r="J953" s="20"/>
      <c r="K953" s="20"/>
      <c r="L953" s="20"/>
      <c r="M953" s="20"/>
      <c r="N953" s="20"/>
      <c r="O953" s="20"/>
      <c r="P953" s="20"/>
      <c r="Q953" s="20"/>
      <c r="R953" s="20"/>
      <c r="S953" s="20"/>
      <c r="T953" s="20"/>
      <c r="U953" s="20"/>
      <c r="V953" s="20"/>
      <c r="W953" s="20"/>
      <c r="X953" s="20"/>
      <c r="Y953" s="20"/>
      <c r="Z953" s="20"/>
      <c r="AA953" s="20"/>
    </row>
    <row r="954" spans="1:27" ht="12.75">
      <c r="A954" s="20"/>
      <c r="B954" s="20"/>
      <c r="C954" s="18"/>
      <c r="D954" s="20"/>
      <c r="E954" s="20"/>
      <c r="F954" s="20"/>
      <c r="G954" s="20"/>
      <c r="H954" s="18"/>
      <c r="I954" s="20"/>
      <c r="J954" s="20"/>
      <c r="K954" s="20"/>
      <c r="L954" s="20"/>
      <c r="M954" s="20"/>
      <c r="N954" s="20"/>
      <c r="O954" s="20"/>
      <c r="P954" s="20"/>
      <c r="Q954" s="20"/>
      <c r="R954" s="20"/>
      <c r="S954" s="20"/>
      <c r="T954" s="20"/>
      <c r="U954" s="20"/>
      <c r="V954" s="20"/>
      <c r="W954" s="20"/>
      <c r="X954" s="20"/>
      <c r="Y954" s="20"/>
      <c r="Z954" s="20"/>
      <c r="AA954" s="20"/>
    </row>
    <row r="955" spans="1:27" ht="12.75">
      <c r="A955" s="20"/>
      <c r="B955" s="20"/>
      <c r="C955" s="18"/>
      <c r="D955" s="20"/>
      <c r="E955" s="20"/>
      <c r="F955" s="20"/>
      <c r="G955" s="20"/>
      <c r="H955" s="18"/>
      <c r="I955" s="20"/>
      <c r="J955" s="20"/>
      <c r="K955" s="20"/>
      <c r="L955" s="20"/>
      <c r="M955" s="20"/>
      <c r="N955" s="20"/>
      <c r="O955" s="20"/>
      <c r="P955" s="20"/>
      <c r="Q955" s="20"/>
      <c r="R955" s="20"/>
      <c r="S955" s="20"/>
      <c r="T955" s="20"/>
      <c r="U955" s="20"/>
      <c r="V955" s="20"/>
      <c r="W955" s="20"/>
      <c r="X955" s="20"/>
      <c r="Y955" s="20"/>
      <c r="Z955" s="20"/>
      <c r="AA955" s="20"/>
    </row>
    <row r="956" spans="1:27" ht="12.75">
      <c r="A956" s="20"/>
      <c r="B956" s="20"/>
      <c r="C956" s="18"/>
      <c r="D956" s="20"/>
      <c r="E956" s="20"/>
      <c r="F956" s="20"/>
      <c r="G956" s="20"/>
      <c r="H956" s="18"/>
      <c r="I956" s="20"/>
      <c r="J956" s="20"/>
      <c r="K956" s="20"/>
      <c r="L956" s="20"/>
      <c r="M956" s="20"/>
      <c r="N956" s="20"/>
      <c r="O956" s="20"/>
      <c r="P956" s="20"/>
      <c r="Q956" s="20"/>
      <c r="R956" s="20"/>
      <c r="S956" s="20"/>
      <c r="T956" s="20"/>
      <c r="U956" s="20"/>
      <c r="V956" s="20"/>
      <c r="W956" s="20"/>
      <c r="X956" s="20"/>
      <c r="Y956" s="20"/>
      <c r="Z956" s="20"/>
      <c r="AA956" s="20"/>
    </row>
    <row r="957" spans="1:27" ht="12.75">
      <c r="A957" s="20"/>
      <c r="B957" s="20"/>
      <c r="C957" s="18"/>
      <c r="D957" s="20"/>
      <c r="E957" s="20"/>
      <c r="F957" s="20"/>
      <c r="G957" s="20"/>
      <c r="H957" s="18"/>
      <c r="I957" s="20"/>
      <c r="J957" s="20"/>
      <c r="K957" s="20"/>
      <c r="L957" s="20"/>
      <c r="M957" s="20"/>
      <c r="N957" s="20"/>
      <c r="O957" s="20"/>
      <c r="P957" s="20"/>
      <c r="Q957" s="20"/>
      <c r="R957" s="20"/>
      <c r="S957" s="20"/>
      <c r="T957" s="20"/>
      <c r="U957" s="20"/>
      <c r="V957" s="20"/>
      <c r="W957" s="20"/>
      <c r="X957" s="20"/>
      <c r="Y957" s="20"/>
      <c r="Z957" s="20"/>
      <c r="AA957" s="20"/>
    </row>
    <row r="958" spans="1:27" ht="12.75">
      <c r="A958" s="20"/>
      <c r="B958" s="20"/>
      <c r="C958" s="18"/>
      <c r="D958" s="20"/>
      <c r="E958" s="20"/>
      <c r="F958" s="20"/>
      <c r="G958" s="20"/>
      <c r="H958" s="18"/>
      <c r="I958" s="20"/>
      <c r="J958" s="20"/>
      <c r="K958" s="20"/>
      <c r="L958" s="20"/>
      <c r="M958" s="20"/>
      <c r="N958" s="20"/>
      <c r="O958" s="20"/>
      <c r="P958" s="20"/>
      <c r="Q958" s="20"/>
      <c r="R958" s="20"/>
      <c r="S958" s="20"/>
      <c r="T958" s="20"/>
      <c r="U958" s="20"/>
      <c r="V958" s="20"/>
      <c r="W958" s="20"/>
      <c r="X958" s="20"/>
      <c r="Y958" s="20"/>
      <c r="Z958" s="20"/>
      <c r="AA958" s="20"/>
    </row>
    <row r="959" spans="1:27" ht="12.75">
      <c r="A959" s="20"/>
      <c r="B959" s="20"/>
      <c r="C959" s="18"/>
      <c r="D959" s="20"/>
      <c r="E959" s="20"/>
      <c r="F959" s="20"/>
      <c r="G959" s="20"/>
      <c r="H959" s="18"/>
      <c r="I959" s="20"/>
      <c r="J959" s="20"/>
      <c r="K959" s="20"/>
      <c r="L959" s="20"/>
      <c r="M959" s="20"/>
      <c r="N959" s="20"/>
      <c r="O959" s="20"/>
      <c r="P959" s="20"/>
      <c r="Q959" s="20"/>
      <c r="R959" s="20"/>
      <c r="S959" s="20"/>
      <c r="T959" s="20"/>
      <c r="U959" s="20"/>
      <c r="V959" s="20"/>
      <c r="W959" s="20"/>
      <c r="X959" s="20"/>
      <c r="Y959" s="20"/>
      <c r="Z959" s="20"/>
      <c r="AA959" s="20"/>
    </row>
    <row r="960" spans="1:27" ht="12.75">
      <c r="A960" s="20"/>
      <c r="B960" s="20"/>
      <c r="C960" s="18"/>
      <c r="D960" s="20"/>
      <c r="E960" s="20"/>
      <c r="F960" s="20"/>
      <c r="G960" s="20"/>
      <c r="H960" s="18"/>
      <c r="I960" s="20"/>
      <c r="J960" s="20"/>
      <c r="K960" s="20"/>
      <c r="L960" s="20"/>
      <c r="M960" s="20"/>
      <c r="N960" s="20"/>
      <c r="O960" s="20"/>
      <c r="P960" s="20"/>
      <c r="Q960" s="20"/>
      <c r="R960" s="20"/>
      <c r="S960" s="20"/>
      <c r="T960" s="20"/>
      <c r="U960" s="20"/>
      <c r="V960" s="20"/>
      <c r="W960" s="20"/>
      <c r="X960" s="20"/>
      <c r="Y960" s="20"/>
      <c r="Z960" s="20"/>
      <c r="AA960" s="20"/>
    </row>
    <row r="961" spans="1:27" ht="12.75">
      <c r="A961" s="20"/>
      <c r="B961" s="20"/>
      <c r="C961" s="18"/>
      <c r="D961" s="20"/>
      <c r="E961" s="20"/>
      <c r="F961" s="20"/>
      <c r="G961" s="20"/>
      <c r="H961" s="18"/>
      <c r="I961" s="20"/>
      <c r="J961" s="20"/>
      <c r="K961" s="20"/>
      <c r="L961" s="20"/>
      <c r="M961" s="20"/>
      <c r="N961" s="20"/>
      <c r="O961" s="20"/>
      <c r="P961" s="20"/>
      <c r="Q961" s="20"/>
      <c r="R961" s="20"/>
      <c r="S961" s="20"/>
      <c r="T961" s="20"/>
      <c r="U961" s="20"/>
      <c r="V961" s="20"/>
      <c r="W961" s="20"/>
      <c r="X961" s="20"/>
      <c r="Y961" s="20"/>
      <c r="Z961" s="20"/>
      <c r="AA961" s="20"/>
    </row>
    <row r="962" spans="1:27" ht="12.75">
      <c r="A962" s="20"/>
      <c r="B962" s="20"/>
      <c r="C962" s="18"/>
      <c r="D962" s="20"/>
      <c r="E962" s="20"/>
      <c r="F962" s="20"/>
      <c r="G962" s="20"/>
      <c r="H962" s="18"/>
      <c r="I962" s="20"/>
      <c r="J962" s="20"/>
      <c r="K962" s="20"/>
      <c r="L962" s="20"/>
      <c r="M962" s="20"/>
      <c r="N962" s="20"/>
      <c r="O962" s="20"/>
      <c r="P962" s="20"/>
      <c r="Q962" s="20"/>
      <c r="R962" s="20"/>
      <c r="S962" s="20"/>
      <c r="T962" s="20"/>
      <c r="U962" s="20"/>
      <c r="V962" s="20"/>
      <c r="W962" s="20"/>
      <c r="X962" s="20"/>
      <c r="Y962" s="20"/>
      <c r="Z962" s="20"/>
      <c r="AA962" s="20"/>
    </row>
    <row r="963" spans="1:27" ht="12.75">
      <c r="A963" s="20"/>
      <c r="B963" s="20"/>
      <c r="C963" s="18"/>
      <c r="D963" s="20"/>
      <c r="E963" s="20"/>
      <c r="F963" s="20"/>
      <c r="G963" s="20"/>
      <c r="H963" s="18"/>
      <c r="I963" s="20"/>
      <c r="J963" s="20"/>
      <c r="K963" s="20"/>
      <c r="L963" s="20"/>
      <c r="M963" s="20"/>
      <c r="N963" s="20"/>
      <c r="O963" s="20"/>
      <c r="P963" s="20"/>
      <c r="Q963" s="20"/>
      <c r="R963" s="20"/>
      <c r="S963" s="20"/>
      <c r="T963" s="20"/>
      <c r="U963" s="20"/>
      <c r="V963" s="20"/>
      <c r="W963" s="20"/>
      <c r="X963" s="20"/>
      <c r="Y963" s="20"/>
      <c r="Z963" s="20"/>
      <c r="AA963" s="20"/>
    </row>
    <row r="964" spans="1:27" ht="12.75">
      <c r="A964" s="20"/>
      <c r="B964" s="20"/>
      <c r="C964" s="18"/>
      <c r="D964" s="20"/>
      <c r="E964" s="20"/>
      <c r="F964" s="20"/>
      <c r="G964" s="20"/>
      <c r="H964" s="18"/>
      <c r="I964" s="20"/>
      <c r="J964" s="20"/>
      <c r="K964" s="20"/>
      <c r="L964" s="20"/>
      <c r="M964" s="20"/>
      <c r="N964" s="20"/>
      <c r="O964" s="20"/>
      <c r="P964" s="20"/>
      <c r="Q964" s="20"/>
      <c r="R964" s="20"/>
      <c r="S964" s="20"/>
      <c r="T964" s="20"/>
      <c r="U964" s="20"/>
      <c r="V964" s="20"/>
      <c r="W964" s="20"/>
      <c r="X964" s="20"/>
      <c r="Y964" s="20"/>
      <c r="Z964" s="20"/>
      <c r="AA964" s="20"/>
    </row>
    <row r="965" spans="1:27" ht="12.75">
      <c r="A965" s="20"/>
      <c r="B965" s="20"/>
      <c r="C965" s="18"/>
      <c r="D965" s="20"/>
      <c r="E965" s="20"/>
      <c r="F965" s="20"/>
      <c r="G965" s="20"/>
      <c r="H965" s="18"/>
      <c r="I965" s="20"/>
      <c r="J965" s="20"/>
      <c r="K965" s="20"/>
      <c r="L965" s="20"/>
      <c r="M965" s="20"/>
      <c r="N965" s="20"/>
      <c r="O965" s="20"/>
      <c r="P965" s="20"/>
      <c r="Q965" s="20"/>
      <c r="R965" s="20"/>
      <c r="S965" s="20"/>
      <c r="T965" s="20"/>
      <c r="U965" s="20"/>
      <c r="V965" s="20"/>
      <c r="W965" s="20"/>
      <c r="X965" s="20"/>
      <c r="Y965" s="20"/>
      <c r="Z965" s="20"/>
      <c r="AA965" s="20"/>
    </row>
    <row r="966" spans="1:27" ht="12.75">
      <c r="A966" s="20"/>
      <c r="B966" s="20"/>
      <c r="C966" s="18"/>
      <c r="D966" s="20"/>
      <c r="E966" s="20"/>
      <c r="F966" s="20"/>
      <c r="G966" s="20"/>
      <c r="H966" s="18"/>
      <c r="I966" s="20"/>
      <c r="J966" s="20"/>
      <c r="K966" s="20"/>
      <c r="L966" s="20"/>
      <c r="M966" s="20"/>
      <c r="N966" s="20"/>
      <c r="O966" s="20"/>
      <c r="P966" s="20"/>
      <c r="Q966" s="20"/>
      <c r="R966" s="20"/>
      <c r="S966" s="20"/>
      <c r="T966" s="20"/>
      <c r="U966" s="20"/>
      <c r="V966" s="20"/>
      <c r="W966" s="20"/>
      <c r="X966" s="20"/>
      <c r="Y966" s="20"/>
      <c r="Z966" s="20"/>
      <c r="AA966" s="20"/>
    </row>
    <row r="967" spans="1:27" ht="12.75">
      <c r="A967" s="20"/>
      <c r="B967" s="20"/>
      <c r="C967" s="18"/>
      <c r="D967" s="20"/>
      <c r="E967" s="20"/>
      <c r="F967" s="20"/>
      <c r="G967" s="20"/>
      <c r="H967" s="18"/>
      <c r="I967" s="20"/>
      <c r="J967" s="20"/>
      <c r="K967" s="20"/>
      <c r="L967" s="20"/>
      <c r="M967" s="20"/>
      <c r="N967" s="20"/>
      <c r="O967" s="20"/>
      <c r="P967" s="20"/>
      <c r="Q967" s="20"/>
      <c r="R967" s="20"/>
      <c r="S967" s="20"/>
      <c r="T967" s="20"/>
      <c r="U967" s="20"/>
      <c r="V967" s="20"/>
      <c r="W967" s="20"/>
      <c r="X967" s="20"/>
      <c r="Y967" s="20"/>
      <c r="Z967" s="20"/>
      <c r="AA967" s="20"/>
    </row>
    <row r="968" spans="1:27" ht="12.75">
      <c r="A968" s="20"/>
      <c r="B968" s="20"/>
      <c r="C968" s="18"/>
      <c r="D968" s="20"/>
      <c r="E968" s="20"/>
      <c r="F968" s="20"/>
      <c r="G968" s="20"/>
      <c r="H968" s="18"/>
      <c r="I968" s="20"/>
      <c r="J968" s="20"/>
      <c r="K968" s="20"/>
      <c r="L968" s="20"/>
      <c r="M968" s="20"/>
      <c r="N968" s="20"/>
      <c r="O968" s="20"/>
      <c r="P968" s="20"/>
      <c r="Q968" s="20"/>
      <c r="R968" s="20"/>
      <c r="S968" s="20"/>
      <c r="T968" s="20"/>
      <c r="U968" s="20"/>
      <c r="V968" s="20"/>
      <c r="W968" s="20"/>
      <c r="X968" s="20"/>
      <c r="Y968" s="20"/>
      <c r="Z968" s="20"/>
      <c r="AA968" s="20"/>
    </row>
    <row r="969" spans="1:27" ht="12.75">
      <c r="A969" s="20"/>
      <c r="B969" s="20"/>
      <c r="C969" s="18"/>
      <c r="D969" s="20"/>
      <c r="E969" s="20"/>
      <c r="F969" s="20"/>
      <c r="G969" s="20"/>
      <c r="H969" s="18"/>
      <c r="I969" s="20"/>
      <c r="J969" s="20"/>
      <c r="K969" s="20"/>
      <c r="L969" s="20"/>
      <c r="M969" s="20"/>
      <c r="N969" s="20"/>
      <c r="O969" s="20"/>
      <c r="P969" s="20"/>
      <c r="Q969" s="20"/>
      <c r="R969" s="20"/>
      <c r="S969" s="20"/>
      <c r="T969" s="20"/>
      <c r="U969" s="20"/>
      <c r="V969" s="20"/>
      <c r="W969" s="20"/>
      <c r="X969" s="20"/>
      <c r="Y969" s="20"/>
      <c r="Z969" s="20"/>
      <c r="AA969" s="20"/>
    </row>
    <row r="970" spans="1:27" ht="12.75">
      <c r="A970" s="20"/>
      <c r="B970" s="20"/>
      <c r="C970" s="18"/>
      <c r="D970" s="20"/>
      <c r="E970" s="20"/>
      <c r="F970" s="20"/>
      <c r="G970" s="20"/>
      <c r="H970" s="18"/>
      <c r="I970" s="20"/>
      <c r="J970" s="20"/>
      <c r="K970" s="20"/>
      <c r="L970" s="20"/>
      <c r="M970" s="20"/>
      <c r="N970" s="20"/>
      <c r="O970" s="20"/>
      <c r="P970" s="20"/>
      <c r="Q970" s="20"/>
      <c r="R970" s="20"/>
      <c r="S970" s="20"/>
      <c r="T970" s="20"/>
      <c r="U970" s="20"/>
      <c r="V970" s="20"/>
      <c r="W970" s="20"/>
      <c r="X970" s="20"/>
      <c r="Y970" s="20"/>
      <c r="Z970" s="20"/>
      <c r="AA970" s="20"/>
    </row>
    <row r="971" spans="1:27" ht="12.75">
      <c r="A971" s="20"/>
      <c r="B971" s="20"/>
      <c r="C971" s="18"/>
      <c r="D971" s="20"/>
      <c r="E971" s="20"/>
      <c r="F971" s="20"/>
      <c r="G971" s="20"/>
      <c r="H971" s="18"/>
      <c r="I971" s="20"/>
      <c r="J971" s="20"/>
      <c r="K971" s="20"/>
      <c r="L971" s="20"/>
      <c r="M971" s="20"/>
      <c r="N971" s="20"/>
      <c r="O971" s="20"/>
      <c r="P971" s="20"/>
      <c r="Q971" s="20"/>
      <c r="R971" s="20"/>
      <c r="S971" s="20"/>
      <c r="T971" s="20"/>
      <c r="U971" s="20"/>
      <c r="V971" s="20"/>
      <c r="W971" s="20"/>
      <c r="X971" s="20"/>
      <c r="Y971" s="20"/>
      <c r="Z971" s="20"/>
      <c r="AA971" s="20"/>
    </row>
    <row r="972" spans="1:27" ht="12.75">
      <c r="A972" s="20"/>
      <c r="B972" s="20"/>
      <c r="C972" s="18"/>
      <c r="D972" s="20"/>
      <c r="E972" s="20"/>
      <c r="F972" s="20"/>
      <c r="G972" s="20"/>
      <c r="H972" s="18"/>
      <c r="I972" s="20"/>
      <c r="J972" s="20"/>
      <c r="K972" s="20"/>
      <c r="L972" s="20"/>
      <c r="M972" s="20"/>
      <c r="N972" s="20"/>
      <c r="O972" s="20"/>
      <c r="P972" s="20"/>
      <c r="Q972" s="20"/>
      <c r="R972" s="20"/>
      <c r="S972" s="20"/>
      <c r="T972" s="20"/>
      <c r="U972" s="20"/>
      <c r="V972" s="20"/>
      <c r="W972" s="20"/>
      <c r="X972" s="20"/>
      <c r="Y972" s="20"/>
      <c r="Z972" s="20"/>
      <c r="AA972" s="20"/>
    </row>
    <row r="973" spans="1:27" ht="12.75">
      <c r="A973" s="20"/>
      <c r="B973" s="20"/>
      <c r="C973" s="18"/>
      <c r="D973" s="20"/>
      <c r="E973" s="20"/>
      <c r="F973" s="20"/>
      <c r="G973" s="20"/>
      <c r="H973" s="18"/>
      <c r="I973" s="20"/>
      <c r="J973" s="20"/>
      <c r="K973" s="20"/>
      <c r="L973" s="20"/>
      <c r="M973" s="20"/>
      <c r="N973" s="20"/>
      <c r="O973" s="20"/>
      <c r="P973" s="20"/>
      <c r="Q973" s="20"/>
      <c r="R973" s="20"/>
      <c r="S973" s="20"/>
      <c r="T973" s="20"/>
      <c r="U973" s="20"/>
      <c r="V973" s="20"/>
      <c r="W973" s="20"/>
      <c r="X973" s="20"/>
      <c r="Y973" s="20"/>
      <c r="Z973" s="20"/>
      <c r="AA973" s="20"/>
    </row>
    <row r="974" spans="1:27" ht="12.75">
      <c r="A974" s="20"/>
      <c r="B974" s="20"/>
      <c r="C974" s="18"/>
      <c r="D974" s="20"/>
      <c r="E974" s="20"/>
      <c r="F974" s="20"/>
      <c r="G974" s="20"/>
      <c r="H974" s="18"/>
      <c r="I974" s="20"/>
      <c r="J974" s="20"/>
      <c r="K974" s="20"/>
      <c r="L974" s="20"/>
      <c r="M974" s="20"/>
      <c r="N974" s="20"/>
      <c r="O974" s="20"/>
      <c r="P974" s="20"/>
      <c r="Q974" s="20"/>
      <c r="R974" s="20"/>
      <c r="S974" s="20"/>
      <c r="T974" s="20"/>
      <c r="U974" s="20"/>
      <c r="V974" s="20"/>
      <c r="W974" s="20"/>
      <c r="X974" s="20"/>
      <c r="Y974" s="20"/>
      <c r="Z974" s="20"/>
      <c r="AA974" s="20"/>
    </row>
    <row r="975" spans="1:27" ht="12.75">
      <c r="A975" s="20"/>
      <c r="B975" s="20"/>
      <c r="C975" s="18"/>
      <c r="D975" s="20"/>
      <c r="E975" s="20"/>
      <c r="F975" s="20"/>
      <c r="G975" s="20"/>
      <c r="H975" s="18"/>
      <c r="I975" s="20"/>
      <c r="J975" s="20"/>
      <c r="K975" s="20"/>
      <c r="L975" s="20"/>
      <c r="M975" s="20"/>
      <c r="N975" s="20"/>
      <c r="O975" s="20"/>
      <c r="P975" s="20"/>
      <c r="Q975" s="20"/>
      <c r="R975" s="20"/>
      <c r="S975" s="20"/>
      <c r="T975" s="20"/>
      <c r="U975" s="20"/>
      <c r="V975" s="20"/>
      <c r="W975" s="20"/>
      <c r="X975" s="20"/>
      <c r="Y975" s="20"/>
      <c r="Z975" s="20"/>
      <c r="AA975" s="20"/>
    </row>
    <row r="976" spans="1:27" ht="12.75">
      <c r="A976" s="20"/>
      <c r="B976" s="20"/>
      <c r="C976" s="18"/>
      <c r="D976" s="20"/>
      <c r="E976" s="20"/>
      <c r="F976" s="20"/>
      <c r="G976" s="20"/>
      <c r="H976" s="18"/>
      <c r="I976" s="20"/>
      <c r="J976" s="20"/>
      <c r="K976" s="20"/>
      <c r="L976" s="20"/>
      <c r="M976" s="20"/>
      <c r="N976" s="20"/>
      <c r="O976" s="20"/>
      <c r="P976" s="20"/>
      <c r="Q976" s="20"/>
      <c r="R976" s="20"/>
      <c r="S976" s="20"/>
      <c r="T976" s="20"/>
      <c r="U976" s="20"/>
      <c r="V976" s="20"/>
      <c r="W976" s="20"/>
      <c r="X976" s="20"/>
      <c r="Y976" s="20"/>
      <c r="Z976" s="20"/>
      <c r="AA976" s="20"/>
    </row>
    <row r="977" spans="1:27" ht="12.75">
      <c r="A977" s="20"/>
      <c r="B977" s="20"/>
      <c r="C977" s="18"/>
      <c r="D977" s="20"/>
      <c r="E977" s="20"/>
      <c r="F977" s="20"/>
      <c r="G977" s="20"/>
      <c r="H977" s="18"/>
      <c r="I977" s="20"/>
      <c r="J977" s="20"/>
      <c r="K977" s="20"/>
      <c r="L977" s="20"/>
      <c r="M977" s="20"/>
      <c r="N977" s="20"/>
      <c r="O977" s="20"/>
      <c r="P977" s="20"/>
      <c r="Q977" s="20"/>
      <c r="R977" s="20"/>
      <c r="S977" s="20"/>
      <c r="T977" s="20"/>
      <c r="U977" s="20"/>
      <c r="V977" s="20"/>
      <c r="W977" s="20"/>
      <c r="X977" s="20"/>
      <c r="Y977" s="20"/>
      <c r="Z977" s="20"/>
      <c r="AA977" s="20"/>
    </row>
    <row r="978" spans="1:27" ht="12.75">
      <c r="A978" s="20"/>
      <c r="B978" s="20"/>
      <c r="C978" s="18"/>
      <c r="D978" s="20"/>
      <c r="E978" s="20"/>
      <c r="F978" s="20"/>
      <c r="G978" s="20"/>
      <c r="H978" s="18"/>
      <c r="I978" s="20"/>
      <c r="J978" s="20"/>
      <c r="K978" s="20"/>
      <c r="L978" s="20"/>
      <c r="M978" s="20"/>
      <c r="N978" s="20"/>
      <c r="O978" s="20"/>
      <c r="P978" s="20"/>
      <c r="Q978" s="20"/>
      <c r="R978" s="20"/>
      <c r="S978" s="20"/>
      <c r="T978" s="20"/>
      <c r="U978" s="20"/>
      <c r="V978" s="20"/>
      <c r="W978" s="20"/>
      <c r="X978" s="20"/>
      <c r="Y978" s="20"/>
      <c r="Z978" s="20"/>
      <c r="AA978" s="20"/>
    </row>
    <row r="979" spans="1:27" ht="12.75">
      <c r="A979" s="20"/>
      <c r="B979" s="20"/>
      <c r="C979" s="18"/>
      <c r="D979" s="20"/>
      <c r="E979" s="20"/>
      <c r="F979" s="20"/>
      <c r="G979" s="20"/>
      <c r="H979" s="18"/>
      <c r="I979" s="20"/>
      <c r="J979" s="20"/>
      <c r="K979" s="20"/>
      <c r="L979" s="20"/>
      <c r="M979" s="20"/>
      <c r="N979" s="20"/>
      <c r="O979" s="20"/>
      <c r="P979" s="20"/>
      <c r="Q979" s="20"/>
      <c r="R979" s="20"/>
      <c r="S979" s="20"/>
      <c r="T979" s="20"/>
      <c r="U979" s="20"/>
      <c r="V979" s="20"/>
      <c r="W979" s="20"/>
      <c r="X979" s="20"/>
      <c r="Y979" s="20"/>
      <c r="Z979" s="20"/>
      <c r="AA979" s="20"/>
    </row>
    <row r="980" spans="1:27" ht="12.75">
      <c r="A980" s="20"/>
      <c r="B980" s="20"/>
      <c r="C980" s="18"/>
      <c r="D980" s="20"/>
      <c r="E980" s="20"/>
      <c r="F980" s="20"/>
      <c r="G980" s="20"/>
      <c r="H980" s="18"/>
      <c r="I980" s="20"/>
      <c r="J980" s="20"/>
      <c r="K980" s="20"/>
      <c r="L980" s="20"/>
      <c r="M980" s="20"/>
      <c r="N980" s="20"/>
      <c r="O980" s="20"/>
      <c r="P980" s="20"/>
      <c r="Q980" s="20"/>
      <c r="R980" s="20"/>
      <c r="S980" s="20"/>
      <c r="T980" s="20"/>
      <c r="U980" s="20"/>
      <c r="V980" s="20"/>
      <c r="W980" s="20"/>
      <c r="X980" s="20"/>
      <c r="Y980" s="20"/>
      <c r="Z980" s="20"/>
      <c r="AA980" s="20"/>
    </row>
    <row r="981" spans="1:27" ht="12.75">
      <c r="A981" s="20"/>
      <c r="B981" s="20"/>
      <c r="C981" s="18"/>
      <c r="D981" s="20"/>
      <c r="E981" s="20"/>
      <c r="F981" s="20"/>
      <c r="G981" s="20"/>
      <c r="H981" s="18"/>
      <c r="I981" s="20"/>
      <c r="J981" s="20"/>
      <c r="K981" s="20"/>
      <c r="L981" s="20"/>
      <c r="M981" s="20"/>
      <c r="N981" s="20"/>
      <c r="O981" s="20"/>
      <c r="P981" s="20"/>
      <c r="Q981" s="20"/>
      <c r="R981" s="20"/>
      <c r="S981" s="20"/>
      <c r="T981" s="20"/>
      <c r="U981" s="20"/>
      <c r="V981" s="20"/>
      <c r="W981" s="20"/>
      <c r="X981" s="20"/>
      <c r="Y981" s="20"/>
      <c r="Z981" s="20"/>
      <c r="AA981" s="20"/>
    </row>
    <row r="982" spans="1:27" ht="12.75">
      <c r="A982" s="20"/>
      <c r="B982" s="20"/>
      <c r="C982" s="18"/>
      <c r="D982" s="20"/>
      <c r="E982" s="20"/>
      <c r="F982" s="20"/>
      <c r="G982" s="20"/>
      <c r="H982" s="18"/>
      <c r="I982" s="20"/>
      <c r="J982" s="20"/>
      <c r="K982" s="20"/>
      <c r="L982" s="20"/>
      <c r="M982" s="20"/>
      <c r="N982" s="20"/>
      <c r="O982" s="20"/>
      <c r="P982" s="20"/>
      <c r="Q982" s="20"/>
      <c r="R982" s="20"/>
      <c r="S982" s="20"/>
      <c r="T982" s="20"/>
      <c r="U982" s="20"/>
      <c r="V982" s="20"/>
      <c r="W982" s="20"/>
      <c r="X982" s="20"/>
      <c r="Y982" s="20"/>
      <c r="Z982" s="20"/>
      <c r="AA982" s="20"/>
    </row>
    <row r="983" spans="1:27" ht="12.75">
      <c r="A983" s="20"/>
      <c r="B983" s="20"/>
      <c r="C983" s="18"/>
      <c r="D983" s="20"/>
      <c r="E983" s="20"/>
      <c r="F983" s="20"/>
      <c r="G983" s="20"/>
      <c r="H983" s="18"/>
      <c r="I983" s="20"/>
      <c r="J983" s="20"/>
      <c r="K983" s="20"/>
      <c r="L983" s="20"/>
      <c r="M983" s="20"/>
      <c r="N983" s="20"/>
      <c r="O983" s="20"/>
      <c r="P983" s="20"/>
      <c r="Q983" s="20"/>
      <c r="R983" s="20"/>
      <c r="S983" s="20"/>
      <c r="T983" s="20"/>
      <c r="U983" s="20"/>
      <c r="V983" s="20"/>
      <c r="W983" s="20"/>
      <c r="X983" s="20"/>
      <c r="Y983" s="20"/>
      <c r="Z983" s="20"/>
      <c r="AA983" s="20"/>
    </row>
    <row r="984" spans="1:27" ht="12.75">
      <c r="A984" s="20"/>
      <c r="B984" s="20"/>
      <c r="C984" s="18"/>
      <c r="D984" s="20"/>
      <c r="E984" s="20"/>
      <c r="F984" s="20"/>
      <c r="G984" s="20"/>
      <c r="H984" s="18"/>
      <c r="I984" s="20"/>
      <c r="J984" s="20"/>
      <c r="K984" s="20"/>
      <c r="L984" s="20"/>
      <c r="M984" s="20"/>
      <c r="N984" s="20"/>
      <c r="O984" s="20"/>
      <c r="P984" s="20"/>
      <c r="Q984" s="20"/>
      <c r="R984" s="20"/>
      <c r="S984" s="20"/>
      <c r="T984" s="20"/>
      <c r="U984" s="20"/>
      <c r="V984" s="20"/>
      <c r="W984" s="20"/>
      <c r="X984" s="20"/>
      <c r="Y984" s="20"/>
      <c r="Z984" s="20"/>
      <c r="AA984" s="20"/>
    </row>
    <row r="985" spans="1:27" ht="12.75">
      <c r="A985" s="20"/>
      <c r="B985" s="20"/>
      <c r="C985" s="18"/>
      <c r="D985" s="20"/>
      <c r="E985" s="20"/>
      <c r="F985" s="20"/>
      <c r="G985" s="20"/>
      <c r="H985" s="18"/>
      <c r="I985" s="20"/>
      <c r="J985" s="20"/>
      <c r="K985" s="20"/>
      <c r="L985" s="20"/>
      <c r="M985" s="20"/>
      <c r="N985" s="20"/>
      <c r="O985" s="20"/>
      <c r="P985" s="20"/>
      <c r="Q985" s="20"/>
      <c r="R985" s="20"/>
      <c r="S985" s="20"/>
      <c r="T985" s="20"/>
      <c r="U985" s="20"/>
      <c r="V985" s="20"/>
      <c r="W985" s="20"/>
      <c r="X985" s="20"/>
      <c r="Y985" s="20"/>
      <c r="Z985" s="20"/>
      <c r="AA985" s="20"/>
    </row>
    <row r="986" spans="1:27" ht="12.75">
      <c r="A986" s="20"/>
      <c r="B986" s="20"/>
      <c r="C986" s="18"/>
      <c r="D986" s="20"/>
      <c r="E986" s="20"/>
      <c r="F986" s="20"/>
      <c r="G986" s="20"/>
      <c r="H986" s="18"/>
      <c r="I986" s="20"/>
      <c r="J986" s="20"/>
      <c r="K986" s="20"/>
      <c r="L986" s="20"/>
      <c r="M986" s="20"/>
      <c r="N986" s="20"/>
      <c r="O986" s="20"/>
      <c r="P986" s="20"/>
      <c r="Q986" s="20"/>
      <c r="R986" s="20"/>
      <c r="S986" s="20"/>
      <c r="T986" s="20"/>
      <c r="U986" s="20"/>
      <c r="V986" s="20"/>
      <c r="W986" s="20"/>
      <c r="X986" s="20"/>
      <c r="Y986" s="20"/>
      <c r="Z986" s="20"/>
      <c r="AA986" s="20"/>
    </row>
    <row r="987" spans="1:27" ht="12.75">
      <c r="A987" s="20"/>
      <c r="B987" s="20"/>
      <c r="C987" s="18"/>
      <c r="D987" s="20"/>
      <c r="E987" s="20"/>
      <c r="F987" s="20"/>
      <c r="G987" s="20"/>
      <c r="H987" s="18"/>
      <c r="I987" s="20"/>
      <c r="J987" s="20"/>
      <c r="K987" s="20"/>
      <c r="L987" s="20"/>
      <c r="M987" s="20"/>
      <c r="N987" s="20"/>
      <c r="O987" s="20"/>
      <c r="P987" s="20"/>
      <c r="Q987" s="20"/>
      <c r="R987" s="20"/>
      <c r="S987" s="20"/>
      <c r="T987" s="20"/>
      <c r="U987" s="20"/>
      <c r="V987" s="20"/>
      <c r="W987" s="20"/>
      <c r="X987" s="20"/>
      <c r="Y987" s="20"/>
      <c r="Z987" s="20"/>
      <c r="AA987" s="20"/>
    </row>
    <row r="988" spans="1:27" ht="12.75">
      <c r="A988" s="20"/>
      <c r="B988" s="20"/>
      <c r="C988" s="18"/>
      <c r="D988" s="20"/>
      <c r="E988" s="20"/>
      <c r="F988" s="20"/>
      <c r="G988" s="20"/>
      <c r="H988" s="18"/>
      <c r="I988" s="20"/>
      <c r="J988" s="20"/>
      <c r="K988" s="20"/>
      <c r="L988" s="20"/>
      <c r="M988" s="20"/>
      <c r="N988" s="20"/>
      <c r="O988" s="20"/>
      <c r="P988" s="20"/>
      <c r="Q988" s="20"/>
      <c r="R988" s="20"/>
      <c r="S988" s="20"/>
      <c r="T988" s="20"/>
      <c r="U988" s="20"/>
      <c r="V988" s="20"/>
      <c r="W988" s="20"/>
      <c r="X988" s="20"/>
      <c r="Y988" s="20"/>
      <c r="Z988" s="20"/>
      <c r="AA988" s="20"/>
    </row>
    <row r="989" spans="1:27" ht="12.75">
      <c r="A989" s="20"/>
      <c r="B989" s="20"/>
      <c r="C989" s="18"/>
      <c r="D989" s="20"/>
      <c r="E989" s="20"/>
      <c r="F989" s="20"/>
      <c r="G989" s="20"/>
      <c r="H989" s="18"/>
      <c r="I989" s="20"/>
      <c r="J989" s="20"/>
      <c r="K989" s="20"/>
      <c r="L989" s="20"/>
      <c r="M989" s="20"/>
      <c r="N989" s="20"/>
      <c r="O989" s="20"/>
      <c r="P989" s="20"/>
      <c r="Q989" s="20"/>
      <c r="R989" s="20"/>
      <c r="S989" s="20"/>
      <c r="T989" s="20"/>
      <c r="U989" s="20"/>
      <c r="V989" s="20"/>
      <c r="W989" s="20"/>
      <c r="X989" s="20"/>
      <c r="Y989" s="20"/>
      <c r="Z989" s="20"/>
      <c r="AA989" s="20"/>
    </row>
    <row r="990" spans="1:27" ht="12.75">
      <c r="A990" s="20"/>
      <c r="B990" s="20"/>
      <c r="C990" s="18"/>
      <c r="D990" s="20"/>
      <c r="E990" s="20"/>
      <c r="F990" s="20"/>
      <c r="G990" s="20"/>
      <c r="H990" s="18"/>
      <c r="I990" s="20"/>
      <c r="J990" s="20"/>
      <c r="K990" s="20"/>
      <c r="L990" s="20"/>
      <c r="M990" s="20"/>
      <c r="N990" s="20"/>
      <c r="O990" s="20"/>
      <c r="P990" s="20"/>
      <c r="Q990" s="20"/>
      <c r="R990" s="20"/>
      <c r="S990" s="20"/>
      <c r="T990" s="20"/>
      <c r="U990" s="20"/>
      <c r="V990" s="20"/>
      <c r="W990" s="20"/>
      <c r="X990" s="20"/>
      <c r="Y990" s="20"/>
      <c r="Z990" s="20"/>
      <c r="AA990" s="20"/>
    </row>
    <row r="991" spans="1:27" ht="12.75">
      <c r="A991" s="20"/>
      <c r="B991" s="20"/>
      <c r="C991" s="18"/>
      <c r="D991" s="20"/>
      <c r="E991" s="20"/>
      <c r="F991" s="20"/>
      <c r="G991" s="20"/>
      <c r="H991" s="18"/>
      <c r="I991" s="20"/>
      <c r="J991" s="20"/>
      <c r="K991" s="20"/>
      <c r="L991" s="20"/>
      <c r="M991" s="20"/>
      <c r="N991" s="20"/>
      <c r="O991" s="20"/>
      <c r="P991" s="20"/>
      <c r="Q991" s="20"/>
      <c r="R991" s="20"/>
      <c r="S991" s="20"/>
      <c r="T991" s="20"/>
      <c r="U991" s="20"/>
      <c r="V991" s="20"/>
      <c r="W991" s="20"/>
      <c r="X991" s="20"/>
      <c r="Y991" s="20"/>
      <c r="Z991" s="20"/>
      <c r="AA991" s="20"/>
    </row>
    <row r="992" spans="1:27" ht="12.75">
      <c r="A992" s="20"/>
      <c r="B992" s="20"/>
      <c r="C992" s="18"/>
      <c r="D992" s="20"/>
      <c r="E992" s="20"/>
      <c r="F992" s="20"/>
      <c r="G992" s="20"/>
      <c r="H992" s="18"/>
      <c r="I992" s="20"/>
      <c r="J992" s="20"/>
      <c r="K992" s="20"/>
      <c r="L992" s="20"/>
      <c r="M992" s="20"/>
      <c r="N992" s="20"/>
      <c r="O992" s="20"/>
      <c r="P992" s="20"/>
      <c r="Q992" s="20"/>
      <c r="R992" s="20"/>
      <c r="S992" s="20"/>
      <c r="T992" s="20"/>
      <c r="U992" s="20"/>
      <c r="V992" s="20"/>
      <c r="W992" s="20"/>
      <c r="X992" s="20"/>
      <c r="Y992" s="20"/>
      <c r="Z992" s="20"/>
      <c r="AA992" s="20"/>
    </row>
    <row r="993" spans="1:27" ht="12.75">
      <c r="A993" s="20"/>
      <c r="B993" s="20"/>
      <c r="C993" s="18"/>
      <c r="D993" s="20"/>
      <c r="E993" s="20"/>
      <c r="F993" s="20"/>
      <c r="G993" s="20"/>
      <c r="H993" s="18"/>
      <c r="I993" s="20"/>
      <c r="J993" s="20"/>
      <c r="K993" s="20"/>
      <c r="L993" s="20"/>
      <c r="M993" s="20"/>
      <c r="N993" s="20"/>
      <c r="O993" s="20"/>
      <c r="P993" s="20"/>
      <c r="Q993" s="20"/>
      <c r="R993" s="20"/>
      <c r="S993" s="20"/>
      <c r="T993" s="20"/>
      <c r="U993" s="20"/>
      <c r="V993" s="20"/>
      <c r="W993" s="20"/>
      <c r="X993" s="20"/>
      <c r="Y993" s="20"/>
      <c r="Z993" s="20"/>
      <c r="AA993" s="20"/>
    </row>
    <row r="994" spans="1:27" ht="12.75">
      <c r="A994" s="20"/>
      <c r="B994" s="20"/>
      <c r="C994" s="18"/>
      <c r="D994" s="20"/>
      <c r="E994" s="20"/>
      <c r="F994" s="20"/>
      <c r="G994" s="20"/>
      <c r="H994" s="18"/>
      <c r="I994" s="20"/>
      <c r="J994" s="20"/>
      <c r="K994" s="20"/>
      <c r="L994" s="20"/>
      <c r="M994" s="20"/>
      <c r="N994" s="20"/>
      <c r="O994" s="20"/>
      <c r="P994" s="20"/>
      <c r="Q994" s="20"/>
      <c r="R994" s="20"/>
      <c r="S994" s="20"/>
      <c r="T994" s="20"/>
      <c r="U994" s="20"/>
      <c r="V994" s="20"/>
      <c r="W994" s="20"/>
      <c r="X994" s="20"/>
      <c r="Y994" s="20"/>
      <c r="Z994" s="20"/>
      <c r="AA994" s="20"/>
    </row>
    <row r="995" spans="1:27" ht="12.75">
      <c r="A995" s="20"/>
      <c r="B995" s="20"/>
      <c r="C995" s="18"/>
      <c r="D995" s="20"/>
      <c r="E995" s="20"/>
      <c r="F995" s="20"/>
      <c r="G995" s="20"/>
      <c r="H995" s="18"/>
      <c r="I995" s="20"/>
      <c r="J995" s="20"/>
      <c r="K995" s="20"/>
      <c r="L995" s="20"/>
      <c r="M995" s="20"/>
      <c r="N995" s="20"/>
      <c r="O995" s="20"/>
      <c r="P995" s="20"/>
      <c r="Q995" s="20"/>
      <c r="R995" s="20"/>
      <c r="S995" s="20"/>
      <c r="T995" s="20"/>
      <c r="U995" s="20"/>
      <c r="V995" s="20"/>
      <c r="W995" s="20"/>
      <c r="X995" s="20"/>
      <c r="Y995" s="20"/>
      <c r="Z995" s="20"/>
      <c r="AA995" s="20"/>
    </row>
    <row r="996" spans="1:27" ht="12.75">
      <c r="A996" s="20"/>
      <c r="B996" s="20"/>
      <c r="C996" s="18"/>
      <c r="D996" s="20"/>
      <c r="E996" s="20"/>
      <c r="F996" s="20"/>
      <c r="G996" s="20"/>
      <c r="H996" s="18"/>
      <c r="I996" s="20"/>
      <c r="J996" s="20"/>
      <c r="K996" s="20"/>
      <c r="L996" s="20"/>
      <c r="M996" s="20"/>
      <c r="N996" s="20"/>
      <c r="O996" s="20"/>
      <c r="P996" s="20"/>
      <c r="Q996" s="20"/>
      <c r="R996" s="20"/>
      <c r="S996" s="20"/>
      <c r="T996" s="20"/>
      <c r="U996" s="20"/>
      <c r="V996" s="20"/>
      <c r="W996" s="20"/>
      <c r="X996" s="20"/>
      <c r="Y996" s="20"/>
      <c r="Z996" s="20"/>
      <c r="AA996" s="20"/>
    </row>
    <row r="997" spans="1:27" ht="12.75">
      <c r="A997" s="20"/>
      <c r="B997" s="20"/>
      <c r="C997" s="18"/>
      <c r="D997" s="20"/>
      <c r="E997" s="20"/>
      <c r="F997" s="20"/>
      <c r="G997" s="20"/>
      <c r="H997" s="18"/>
      <c r="I997" s="20"/>
      <c r="J997" s="20"/>
      <c r="K997" s="20"/>
      <c r="L997" s="20"/>
      <c r="M997" s="20"/>
      <c r="N997" s="20"/>
      <c r="O997" s="20"/>
      <c r="P997" s="20"/>
      <c r="Q997" s="20"/>
      <c r="R997" s="20"/>
      <c r="S997" s="20"/>
      <c r="T997" s="20"/>
      <c r="U997" s="20"/>
      <c r="V997" s="20"/>
      <c r="W997" s="20"/>
      <c r="X997" s="20"/>
      <c r="Y997" s="20"/>
      <c r="Z997" s="20"/>
      <c r="AA997" s="20"/>
    </row>
    <row r="998" spans="1:27" ht="12.75">
      <c r="A998" s="20"/>
      <c r="B998" s="20"/>
      <c r="C998" s="18"/>
      <c r="D998" s="20"/>
      <c r="E998" s="20"/>
      <c r="F998" s="20"/>
      <c r="G998" s="20"/>
      <c r="H998" s="18"/>
      <c r="I998" s="20"/>
      <c r="J998" s="20"/>
      <c r="K998" s="20"/>
      <c r="L998" s="20"/>
      <c r="M998" s="20"/>
      <c r="N998" s="20"/>
      <c r="O998" s="20"/>
      <c r="P998" s="20"/>
      <c r="Q998" s="20"/>
      <c r="R998" s="20"/>
      <c r="S998" s="20"/>
      <c r="T998" s="20"/>
      <c r="U998" s="20"/>
      <c r="V998" s="20"/>
      <c r="W998" s="20"/>
      <c r="X998" s="20"/>
      <c r="Y998" s="20"/>
      <c r="Z998" s="20"/>
      <c r="AA998" s="20"/>
    </row>
    <row r="999" spans="1:27" ht="12.75">
      <c r="A999" s="20"/>
      <c r="B999" s="20"/>
      <c r="C999" s="18"/>
      <c r="D999" s="20"/>
      <c r="E999" s="20"/>
      <c r="F999" s="20"/>
      <c r="G999" s="20"/>
      <c r="H999" s="18"/>
      <c r="I999" s="20"/>
      <c r="J999" s="20"/>
      <c r="K999" s="20"/>
      <c r="L999" s="20"/>
      <c r="M999" s="20"/>
      <c r="N999" s="20"/>
      <c r="O999" s="20"/>
      <c r="P999" s="20"/>
      <c r="Q999" s="20"/>
      <c r="R999" s="20"/>
      <c r="S999" s="20"/>
      <c r="T999" s="20"/>
      <c r="U999" s="20"/>
      <c r="V999" s="20"/>
      <c r="W999" s="20"/>
      <c r="X999" s="20"/>
      <c r="Y999" s="20"/>
      <c r="Z999" s="20"/>
      <c r="AA999" s="20"/>
    </row>
    <row r="1000" spans="1:27" ht="12.75">
      <c r="A1000" s="20"/>
      <c r="B1000" s="20"/>
      <c r="C1000" s="18"/>
      <c r="D1000" s="20"/>
      <c r="E1000" s="20"/>
      <c r="F1000" s="20"/>
      <c r="G1000" s="20"/>
      <c r="H1000" s="18"/>
      <c r="I1000" s="20"/>
      <c r="J1000" s="20"/>
      <c r="K1000" s="20"/>
      <c r="L1000" s="20"/>
      <c r="M1000" s="20"/>
      <c r="N1000" s="20"/>
      <c r="O1000" s="20"/>
      <c r="P1000" s="20"/>
      <c r="Q1000" s="20"/>
      <c r="R1000" s="20"/>
      <c r="S1000" s="20"/>
      <c r="T1000" s="20"/>
      <c r="U1000" s="20"/>
      <c r="V1000" s="20"/>
      <c r="W1000" s="20"/>
      <c r="X1000" s="20"/>
      <c r="Y1000" s="20"/>
      <c r="Z1000" s="20"/>
      <c r="AA1000" s="20"/>
    </row>
    <row r="1001" spans="1:27" ht="12.75">
      <c r="A1001" s="20"/>
      <c r="B1001" s="20"/>
      <c r="C1001" s="18"/>
      <c r="D1001" s="20"/>
      <c r="E1001" s="20"/>
      <c r="F1001" s="20"/>
      <c r="G1001" s="20"/>
      <c r="H1001" s="18"/>
      <c r="I1001" s="20"/>
      <c r="J1001" s="20"/>
      <c r="K1001" s="20"/>
      <c r="N1001" s="20"/>
      <c r="O1001" s="20"/>
      <c r="P1001" s="20"/>
      <c r="Q1001" s="20"/>
      <c r="R1001" s="20"/>
      <c r="S1001" s="20"/>
      <c r="T1001" s="20"/>
      <c r="U1001" s="20"/>
      <c r="V1001" s="20"/>
      <c r="W1001" s="20"/>
      <c r="X1001" s="20"/>
      <c r="Y1001" s="20"/>
      <c r="Z1001" s="20"/>
      <c r="AA1001" s="20"/>
    </row>
    <row r="1002" spans="1:27" ht="12.75">
      <c r="A1002" s="20"/>
      <c r="B1002" s="20"/>
      <c r="C1002" s="18"/>
      <c r="D1002" s="20"/>
      <c r="E1002" s="20"/>
      <c r="F1002" s="20"/>
      <c r="G1002" s="20"/>
      <c r="H1002" s="18"/>
      <c r="I1002" s="20"/>
      <c r="J1002" s="20"/>
      <c r="K1002" s="20"/>
      <c r="N1002" s="20"/>
      <c r="O1002" s="20"/>
      <c r="P1002" s="20"/>
      <c r="Q1002" s="20"/>
      <c r="R1002" s="20"/>
      <c r="S1002" s="20"/>
      <c r="T1002" s="20"/>
      <c r="U1002" s="20"/>
      <c r="V1002" s="20"/>
      <c r="W1002" s="20"/>
      <c r="X1002" s="20"/>
      <c r="Y1002" s="20"/>
      <c r="Z1002" s="20"/>
      <c r="AA1002" s="20"/>
    </row>
    <row r="1003" spans="1:27" ht="12.75">
      <c r="A1003" s="20"/>
      <c r="B1003" s="20"/>
      <c r="E1003" s="20"/>
      <c r="F1003" s="20"/>
      <c r="G1003" s="20"/>
      <c r="H1003" s="18"/>
      <c r="I1003" s="20"/>
      <c r="J1003" s="20"/>
      <c r="K1003" s="20"/>
      <c r="N1003" s="20"/>
      <c r="O1003" s="20"/>
      <c r="P1003" s="20"/>
      <c r="Q1003" s="20"/>
      <c r="R1003" s="20"/>
      <c r="S1003" s="20"/>
      <c r="T1003" s="20"/>
      <c r="U1003" s="20"/>
      <c r="V1003" s="20"/>
      <c r="W1003" s="20"/>
      <c r="X1003" s="20"/>
      <c r="Y1003" s="20"/>
      <c r="Z1003" s="20"/>
      <c r="AA1003" s="20"/>
    </row>
    <row r="1004" spans="1:27" ht="12.75">
      <c r="A1004" s="20"/>
      <c r="B1004" s="20"/>
      <c r="E1004" s="20"/>
      <c r="F1004" s="20"/>
      <c r="G1004" s="20"/>
      <c r="H1004" s="18"/>
      <c r="I1004" s="20"/>
      <c r="J1004" s="20"/>
      <c r="K1004" s="20"/>
      <c r="N1004" s="20"/>
      <c r="O1004" s="20"/>
      <c r="P1004" s="20"/>
      <c r="Q1004" s="20"/>
      <c r="R1004" s="20"/>
      <c r="S1004" s="20"/>
      <c r="T1004" s="20"/>
      <c r="U1004" s="20"/>
      <c r="V1004" s="20"/>
      <c r="W1004" s="20"/>
      <c r="X1004" s="20"/>
      <c r="Y1004" s="20"/>
      <c r="Z1004" s="20"/>
      <c r="AA1004" s="20"/>
    </row>
  </sheetData>
  <mergeCells count="20">
    <mergeCell ref="T11:T12"/>
    <mergeCell ref="C3:D4"/>
    <mergeCell ref="H3:I4"/>
    <mergeCell ref="L3:L4"/>
    <mergeCell ref="M3:M4"/>
    <mergeCell ref="O3:O4"/>
    <mergeCell ref="P3:P4"/>
    <mergeCell ref="C11:D12"/>
    <mergeCell ref="M11:M12"/>
    <mergeCell ref="N11:N12"/>
    <mergeCell ref="O11:O12"/>
    <mergeCell ref="P11:P12"/>
    <mergeCell ref="Q11:Q12"/>
    <mergeCell ref="H11:I12"/>
    <mergeCell ref="L11:L12"/>
    <mergeCell ref="H16:I16"/>
    <mergeCell ref="C19:D20"/>
    <mergeCell ref="H20:I20"/>
    <mergeCell ref="R11:R12"/>
    <mergeCell ref="S11:S12"/>
  </mergeCells>
  <conditionalFormatting sqref="I9">
    <cfRule type="notContainsBlanks" dxfId="1" priority="1">
      <formula>LEN(TRIM(I9))&gt;0</formula>
    </cfRule>
  </conditionalFormatting>
  <printOptions horizontalCentered="1" gridLines="1"/>
  <pageMargins left="0.7" right="0.7" top="0.75" bottom="0.75" header="0" footer="0"/>
  <pageSetup paperSize="9" fitToHeight="0" pageOrder="overThenDown" orientation="landscape" cellComments="atEnd"/>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5703125" defaultRowHeight="15" customHeight="1"/>
  <cols>
    <col min="1" max="1" width="24.42578125" customWidth="1"/>
    <col min="2" max="2" width="42.42578125" customWidth="1"/>
    <col min="3" max="3" width="16.42578125" customWidth="1"/>
    <col min="4" max="4" width="17.42578125" customWidth="1"/>
    <col min="11" max="11" width="5.140625" customWidth="1"/>
  </cols>
  <sheetData>
    <row r="1" spans="1:26">
      <c r="A1" s="85"/>
      <c r="B1" s="85"/>
      <c r="C1" s="86"/>
      <c r="D1" s="86"/>
      <c r="E1" s="85"/>
      <c r="F1" s="85"/>
      <c r="G1" s="85"/>
      <c r="H1" s="85"/>
      <c r="I1" s="85"/>
      <c r="J1" s="85"/>
      <c r="K1" s="85"/>
      <c r="L1" s="85"/>
      <c r="M1" s="85"/>
      <c r="N1" s="85"/>
      <c r="O1" s="85"/>
      <c r="P1" s="85"/>
      <c r="Q1" s="85"/>
      <c r="R1" s="85"/>
      <c r="S1" s="85"/>
      <c r="T1" s="85"/>
      <c r="U1" s="85"/>
      <c r="V1" s="85"/>
      <c r="W1" s="85"/>
      <c r="X1" s="85"/>
      <c r="Y1" s="85"/>
      <c r="Z1" s="85"/>
    </row>
    <row r="2" spans="1:26" ht="15" customHeight="1">
      <c r="A2" s="85"/>
      <c r="B2" s="152" t="s">
        <v>3072</v>
      </c>
      <c r="C2" s="131"/>
      <c r="D2" s="131"/>
      <c r="E2" s="85"/>
      <c r="F2" s="85"/>
      <c r="G2" s="85"/>
      <c r="H2" s="85"/>
      <c r="I2" s="85"/>
      <c r="J2" s="85"/>
      <c r="K2" s="85"/>
      <c r="L2" s="85"/>
      <c r="M2" s="85"/>
      <c r="N2" s="85"/>
      <c r="O2" s="85"/>
      <c r="P2" s="85"/>
      <c r="Q2" s="85"/>
      <c r="R2" s="85"/>
      <c r="S2" s="85"/>
      <c r="T2" s="85"/>
      <c r="U2" s="85"/>
      <c r="V2" s="85"/>
      <c r="W2" s="85"/>
      <c r="X2" s="85"/>
      <c r="Y2" s="85"/>
      <c r="Z2" s="85"/>
    </row>
    <row r="3" spans="1:26">
      <c r="A3" s="85"/>
      <c r="B3" s="87"/>
      <c r="C3" s="88"/>
      <c r="D3" s="88"/>
      <c r="E3" s="87"/>
      <c r="F3" s="87"/>
      <c r="G3" s="87"/>
      <c r="H3" s="87"/>
      <c r="I3" s="87"/>
      <c r="J3" s="87"/>
      <c r="K3" s="87"/>
      <c r="L3" s="85"/>
      <c r="M3" s="85"/>
      <c r="N3" s="85"/>
      <c r="O3" s="85"/>
      <c r="P3" s="85"/>
      <c r="Q3" s="85"/>
      <c r="R3" s="85"/>
      <c r="S3" s="85"/>
      <c r="T3" s="85"/>
      <c r="U3" s="85"/>
      <c r="V3" s="85"/>
      <c r="W3" s="85"/>
      <c r="X3" s="85"/>
      <c r="Y3" s="85"/>
      <c r="Z3" s="85"/>
    </row>
    <row r="4" spans="1:26" ht="31.5">
      <c r="A4" s="89" t="s">
        <v>3073</v>
      </c>
      <c r="B4" s="90" t="s">
        <v>3074</v>
      </c>
      <c r="C4" s="91" t="s">
        <v>3075</v>
      </c>
      <c r="D4" s="92" t="s">
        <v>3076</v>
      </c>
      <c r="E4" s="87"/>
      <c r="F4" s="87"/>
      <c r="G4" s="87"/>
      <c r="H4" s="87"/>
      <c r="I4" s="87"/>
      <c r="J4" s="87"/>
      <c r="K4" s="87"/>
      <c r="L4" s="85"/>
      <c r="M4" s="85"/>
      <c r="N4" s="85"/>
      <c r="O4" s="85"/>
      <c r="P4" s="85"/>
      <c r="Q4" s="85"/>
      <c r="R4" s="85"/>
      <c r="S4" s="85"/>
      <c r="T4" s="85"/>
      <c r="U4" s="85"/>
      <c r="V4" s="85"/>
      <c r="W4" s="85"/>
      <c r="X4" s="85"/>
      <c r="Y4" s="85"/>
      <c r="Z4" s="85"/>
    </row>
    <row r="5" spans="1:26">
      <c r="A5" s="93" t="s">
        <v>3077</v>
      </c>
      <c r="B5" s="94" t="s">
        <v>3078</v>
      </c>
      <c r="C5" s="95">
        <v>50</v>
      </c>
      <c r="D5" s="96">
        <v>20</v>
      </c>
      <c r="E5" s="87"/>
      <c r="F5" s="87"/>
      <c r="G5" s="87"/>
      <c r="H5" s="87"/>
      <c r="I5" s="87"/>
      <c r="J5" s="87"/>
      <c r="K5" s="87"/>
      <c r="L5" s="85"/>
      <c r="M5" s="85"/>
      <c r="N5" s="85"/>
      <c r="O5" s="85"/>
      <c r="P5" s="85"/>
      <c r="Q5" s="85"/>
      <c r="R5" s="85"/>
      <c r="S5" s="85"/>
      <c r="T5" s="85"/>
      <c r="U5" s="85"/>
      <c r="V5" s="85"/>
      <c r="W5" s="85"/>
      <c r="X5" s="85"/>
      <c r="Y5" s="85"/>
      <c r="Z5" s="85"/>
    </row>
    <row r="6" spans="1:26">
      <c r="A6" s="93" t="s">
        <v>3079</v>
      </c>
      <c r="B6" s="97" t="s">
        <v>3080</v>
      </c>
      <c r="C6" s="98">
        <v>500</v>
      </c>
      <c r="D6" s="99">
        <v>250</v>
      </c>
      <c r="E6" s="100"/>
      <c r="F6" s="100"/>
      <c r="G6" s="100"/>
      <c r="H6" s="100"/>
      <c r="I6" s="100"/>
      <c r="J6" s="100"/>
      <c r="K6" s="100"/>
      <c r="L6" s="85"/>
      <c r="M6" s="85"/>
      <c r="N6" s="85"/>
      <c r="O6" s="85"/>
      <c r="P6" s="85"/>
      <c r="Q6" s="85"/>
      <c r="R6" s="85"/>
      <c r="S6" s="85"/>
      <c r="T6" s="85"/>
      <c r="U6" s="85"/>
      <c r="V6" s="85"/>
      <c r="W6" s="85"/>
      <c r="X6" s="85"/>
      <c r="Y6" s="85"/>
      <c r="Z6" s="85"/>
    </row>
    <row r="7" spans="1:26">
      <c r="A7" s="93" t="s">
        <v>3081</v>
      </c>
      <c r="B7" s="94" t="s">
        <v>3082</v>
      </c>
      <c r="C7" s="98">
        <v>500</v>
      </c>
      <c r="D7" s="99">
        <v>100</v>
      </c>
      <c r="E7" s="100"/>
      <c r="F7" s="100"/>
      <c r="G7" s="100"/>
      <c r="H7" s="100"/>
      <c r="I7" s="100"/>
      <c r="J7" s="100"/>
      <c r="K7" s="100"/>
      <c r="L7" s="85"/>
      <c r="M7" s="85"/>
      <c r="N7" s="85"/>
      <c r="O7" s="85"/>
      <c r="P7" s="85"/>
      <c r="Q7" s="85"/>
      <c r="R7" s="85"/>
      <c r="S7" s="85"/>
      <c r="T7" s="85"/>
      <c r="U7" s="85"/>
      <c r="V7" s="85"/>
      <c r="W7" s="85"/>
      <c r="X7" s="85"/>
      <c r="Y7" s="85"/>
      <c r="Z7" s="85"/>
    </row>
    <row r="8" spans="1:26">
      <c r="A8" s="85"/>
      <c r="B8" s="94" t="s">
        <v>3083</v>
      </c>
      <c r="C8" s="98">
        <v>500</v>
      </c>
      <c r="D8" s="99">
        <v>100</v>
      </c>
      <c r="E8" s="100"/>
      <c r="F8" s="100"/>
      <c r="G8" s="100"/>
      <c r="H8" s="100"/>
      <c r="I8" s="100"/>
      <c r="J8" s="100"/>
      <c r="K8" s="100"/>
      <c r="L8" s="85"/>
      <c r="M8" s="85"/>
      <c r="N8" s="85"/>
      <c r="O8" s="85"/>
      <c r="P8" s="85"/>
      <c r="Q8" s="85"/>
      <c r="R8" s="85"/>
      <c r="S8" s="85"/>
      <c r="T8" s="85"/>
      <c r="U8" s="85"/>
      <c r="V8" s="85"/>
      <c r="W8" s="85"/>
      <c r="X8" s="85"/>
      <c r="Y8" s="85"/>
      <c r="Z8" s="85"/>
    </row>
    <row r="9" spans="1:26">
      <c r="A9" s="85"/>
      <c r="B9" s="94" t="s">
        <v>3084</v>
      </c>
      <c r="C9" s="98">
        <v>1000</v>
      </c>
      <c r="D9" s="99">
        <v>200</v>
      </c>
      <c r="E9" s="100"/>
      <c r="F9" s="100"/>
      <c r="G9" s="100"/>
      <c r="H9" s="100"/>
      <c r="I9" s="100"/>
      <c r="J9" s="100"/>
      <c r="K9" s="100"/>
      <c r="L9" s="85"/>
      <c r="M9" s="85"/>
      <c r="N9" s="85"/>
      <c r="O9" s="85"/>
      <c r="P9" s="85"/>
      <c r="Q9" s="85"/>
      <c r="R9" s="85"/>
      <c r="S9" s="85"/>
      <c r="T9" s="85"/>
      <c r="U9" s="85"/>
      <c r="V9" s="85"/>
      <c r="W9" s="85"/>
      <c r="X9" s="85"/>
      <c r="Y9" s="85"/>
      <c r="Z9" s="85"/>
    </row>
    <row r="10" spans="1:26">
      <c r="A10" s="85"/>
      <c r="B10" s="94" t="s">
        <v>3085</v>
      </c>
      <c r="C10" s="98">
        <v>1000</v>
      </c>
      <c r="D10" s="99">
        <v>200</v>
      </c>
      <c r="E10" s="100"/>
      <c r="F10" s="100"/>
      <c r="G10" s="100"/>
      <c r="H10" s="100"/>
      <c r="I10" s="100"/>
      <c r="J10" s="100"/>
      <c r="K10" s="100"/>
      <c r="L10" s="85"/>
      <c r="M10" s="85"/>
      <c r="N10" s="85"/>
      <c r="O10" s="85"/>
      <c r="P10" s="85"/>
      <c r="Q10" s="85"/>
      <c r="R10" s="85"/>
      <c r="S10" s="85"/>
      <c r="T10" s="85"/>
      <c r="U10" s="85"/>
      <c r="V10" s="85"/>
      <c r="W10" s="85"/>
      <c r="X10" s="85"/>
      <c r="Y10" s="85"/>
      <c r="Z10" s="85"/>
    </row>
    <row r="11" spans="1:26">
      <c r="A11" s="85"/>
      <c r="B11" s="94" t="s">
        <v>3086</v>
      </c>
      <c r="C11" s="98">
        <v>1500</v>
      </c>
      <c r="D11" s="99">
        <v>300</v>
      </c>
      <c r="E11" s="100"/>
      <c r="F11" s="100"/>
      <c r="G11" s="100"/>
      <c r="H11" s="100"/>
      <c r="I11" s="100"/>
      <c r="J11" s="100"/>
      <c r="K11" s="100"/>
      <c r="L11" s="85"/>
      <c r="M11" s="85"/>
      <c r="N11" s="85"/>
      <c r="O11" s="85"/>
      <c r="P11" s="85"/>
      <c r="Q11" s="85"/>
      <c r="R11" s="85"/>
      <c r="S11" s="85"/>
      <c r="T11" s="85"/>
      <c r="U11" s="85"/>
      <c r="V11" s="85"/>
      <c r="W11" s="85"/>
      <c r="X11" s="85"/>
      <c r="Y11" s="85"/>
      <c r="Z11" s="85"/>
    </row>
    <row r="12" spans="1:26">
      <c r="A12" s="97" t="s">
        <v>3087</v>
      </c>
      <c r="B12" s="94" t="s">
        <v>3088</v>
      </c>
      <c r="C12" s="98">
        <v>500</v>
      </c>
      <c r="D12" s="99">
        <v>100</v>
      </c>
      <c r="E12" s="100"/>
      <c r="F12" s="100"/>
      <c r="G12" s="100"/>
      <c r="H12" s="100"/>
      <c r="I12" s="100"/>
      <c r="J12" s="100"/>
      <c r="K12" s="100"/>
      <c r="L12" s="85"/>
      <c r="M12" s="85"/>
      <c r="N12" s="85"/>
      <c r="O12" s="85"/>
      <c r="P12" s="85"/>
      <c r="Q12" s="85"/>
      <c r="R12" s="85"/>
      <c r="S12" s="85"/>
      <c r="T12" s="85"/>
      <c r="U12" s="85"/>
      <c r="V12" s="85"/>
      <c r="W12" s="85"/>
      <c r="X12" s="85"/>
      <c r="Y12" s="85"/>
      <c r="Z12" s="85"/>
    </row>
    <row r="13" spans="1:26">
      <c r="A13" s="85"/>
      <c r="B13" s="94" t="s">
        <v>3089</v>
      </c>
      <c r="C13" s="98">
        <v>1000</v>
      </c>
      <c r="D13" s="99">
        <v>200</v>
      </c>
      <c r="E13" s="100"/>
      <c r="F13" s="100"/>
      <c r="G13" s="100"/>
      <c r="H13" s="100"/>
      <c r="I13" s="100"/>
      <c r="J13" s="100"/>
      <c r="K13" s="100"/>
      <c r="L13" s="85"/>
      <c r="M13" s="85"/>
      <c r="N13" s="85"/>
      <c r="O13" s="85"/>
      <c r="P13" s="85"/>
      <c r="Q13" s="85"/>
      <c r="R13" s="85"/>
      <c r="S13" s="85"/>
      <c r="T13" s="85"/>
      <c r="U13" s="85"/>
      <c r="V13" s="85"/>
      <c r="W13" s="85"/>
      <c r="X13" s="85"/>
      <c r="Y13" s="85"/>
      <c r="Z13" s="85"/>
    </row>
    <row r="14" spans="1:26">
      <c r="A14" s="85"/>
      <c r="B14" s="94" t="s">
        <v>3090</v>
      </c>
      <c r="C14" s="98">
        <v>1500</v>
      </c>
      <c r="D14" s="99">
        <v>300</v>
      </c>
      <c r="E14" s="100"/>
      <c r="F14" s="100"/>
      <c r="G14" s="100"/>
      <c r="H14" s="100"/>
      <c r="I14" s="100"/>
      <c r="J14" s="100"/>
      <c r="K14" s="100"/>
      <c r="L14" s="85"/>
      <c r="M14" s="85"/>
      <c r="N14" s="85"/>
      <c r="O14" s="85"/>
      <c r="P14" s="85"/>
      <c r="Q14" s="85"/>
      <c r="R14" s="85"/>
      <c r="S14" s="85"/>
      <c r="T14" s="85"/>
      <c r="U14" s="85"/>
      <c r="V14" s="85"/>
      <c r="W14" s="85"/>
      <c r="X14" s="85"/>
      <c r="Y14" s="85"/>
      <c r="Z14" s="85"/>
    </row>
    <row r="15" spans="1:26">
      <c r="A15" s="85"/>
      <c r="B15" s="94" t="s">
        <v>3091</v>
      </c>
      <c r="C15" s="98">
        <v>2000</v>
      </c>
      <c r="D15" s="99">
        <v>400</v>
      </c>
      <c r="E15" s="100"/>
      <c r="F15" s="100"/>
      <c r="G15" s="100"/>
      <c r="H15" s="100"/>
      <c r="I15" s="100"/>
      <c r="J15" s="100"/>
      <c r="K15" s="100"/>
      <c r="L15" s="85"/>
      <c r="M15" s="85"/>
      <c r="N15" s="85"/>
      <c r="O15" s="85"/>
      <c r="P15" s="85"/>
      <c r="Q15" s="85"/>
      <c r="R15" s="85"/>
      <c r="S15" s="85"/>
      <c r="T15" s="85"/>
      <c r="U15" s="85"/>
      <c r="V15" s="85"/>
      <c r="W15" s="85"/>
      <c r="X15" s="85"/>
      <c r="Y15" s="85"/>
      <c r="Z15" s="85"/>
    </row>
    <row r="16" spans="1:26">
      <c r="A16" s="85"/>
      <c r="B16" s="94" t="s">
        <v>3092</v>
      </c>
      <c r="C16" s="98">
        <v>2500</v>
      </c>
      <c r="D16" s="99">
        <v>500</v>
      </c>
      <c r="E16" s="100"/>
      <c r="F16" s="100"/>
      <c r="G16" s="100"/>
      <c r="H16" s="100"/>
      <c r="I16" s="100"/>
      <c r="J16" s="100"/>
      <c r="K16" s="100"/>
      <c r="L16" s="85"/>
      <c r="M16" s="85"/>
      <c r="N16" s="85"/>
      <c r="O16" s="85"/>
      <c r="P16" s="85"/>
      <c r="Q16" s="85"/>
      <c r="R16" s="85"/>
      <c r="S16" s="85"/>
      <c r="T16" s="85"/>
      <c r="U16" s="85"/>
      <c r="V16" s="85"/>
      <c r="W16" s="85"/>
      <c r="X16" s="85"/>
      <c r="Y16" s="85"/>
      <c r="Z16" s="85"/>
    </row>
    <row r="17" spans="1:26">
      <c r="A17" s="85"/>
      <c r="B17" s="94" t="s">
        <v>3093</v>
      </c>
      <c r="C17" s="98">
        <v>5000</v>
      </c>
      <c r="D17" s="99">
        <v>1000</v>
      </c>
      <c r="E17" s="100"/>
      <c r="F17" s="100"/>
      <c r="G17" s="100"/>
      <c r="H17" s="100"/>
      <c r="I17" s="100"/>
      <c r="J17" s="100"/>
      <c r="K17" s="100"/>
      <c r="L17" s="85"/>
      <c r="M17" s="85"/>
      <c r="N17" s="85"/>
      <c r="O17" s="85"/>
      <c r="P17" s="85"/>
      <c r="Q17" s="85"/>
      <c r="R17" s="85"/>
      <c r="S17" s="85"/>
      <c r="T17" s="85"/>
      <c r="U17" s="85"/>
      <c r="V17" s="85"/>
      <c r="W17" s="85"/>
      <c r="X17" s="85"/>
      <c r="Y17" s="85"/>
      <c r="Z17" s="85"/>
    </row>
    <row r="18" spans="1:26" ht="45">
      <c r="A18" s="101" t="s">
        <v>3094</v>
      </c>
      <c r="B18" s="94" t="s">
        <v>3095</v>
      </c>
      <c r="C18" s="98">
        <v>50000</v>
      </c>
      <c r="D18" s="99">
        <v>50000</v>
      </c>
      <c r="E18" s="100"/>
      <c r="F18" s="100"/>
      <c r="G18" s="100"/>
      <c r="H18" s="100"/>
      <c r="I18" s="100"/>
      <c r="J18" s="100"/>
      <c r="K18" s="100"/>
      <c r="L18" s="85"/>
      <c r="M18" s="85"/>
      <c r="N18" s="85"/>
      <c r="O18" s="85"/>
      <c r="P18" s="85"/>
      <c r="Q18" s="85"/>
      <c r="R18" s="85"/>
      <c r="S18" s="85"/>
      <c r="T18" s="85"/>
      <c r="U18" s="85"/>
      <c r="V18" s="85"/>
      <c r="W18" s="85"/>
      <c r="X18" s="85"/>
      <c r="Y18" s="85"/>
      <c r="Z18" s="85"/>
    </row>
    <row r="19" spans="1:26">
      <c r="A19" s="85"/>
      <c r="B19" s="94" t="s">
        <v>3096</v>
      </c>
      <c r="C19" s="98">
        <v>50000</v>
      </c>
      <c r="D19" s="99">
        <v>50000</v>
      </c>
      <c r="E19" s="100"/>
      <c r="F19" s="100"/>
      <c r="G19" s="100"/>
      <c r="H19" s="100"/>
      <c r="I19" s="100"/>
      <c r="J19" s="100"/>
      <c r="K19" s="100"/>
      <c r="L19" s="85"/>
      <c r="M19" s="85"/>
      <c r="N19" s="85"/>
      <c r="O19" s="85"/>
      <c r="P19" s="85"/>
      <c r="Q19" s="85"/>
      <c r="R19" s="85"/>
      <c r="S19" s="85"/>
      <c r="T19" s="85"/>
      <c r="U19" s="85"/>
      <c r="V19" s="85"/>
      <c r="W19" s="85"/>
      <c r="X19" s="85"/>
      <c r="Y19" s="85"/>
      <c r="Z19" s="85"/>
    </row>
    <row r="20" spans="1:26">
      <c r="A20" s="85"/>
      <c r="B20" s="94" t="s">
        <v>3097</v>
      </c>
      <c r="C20" s="98">
        <v>50000</v>
      </c>
      <c r="D20" s="99">
        <v>50000</v>
      </c>
      <c r="E20" s="100"/>
      <c r="F20" s="100"/>
      <c r="G20" s="100"/>
      <c r="H20" s="100"/>
      <c r="I20" s="100"/>
      <c r="J20" s="100"/>
      <c r="K20" s="100"/>
      <c r="L20" s="85"/>
      <c r="M20" s="85"/>
      <c r="N20" s="85"/>
      <c r="O20" s="85"/>
      <c r="P20" s="85"/>
      <c r="Q20" s="85"/>
      <c r="R20" s="85"/>
      <c r="S20" s="85"/>
      <c r="T20" s="85"/>
      <c r="U20" s="85"/>
      <c r="V20" s="85"/>
      <c r="W20" s="85"/>
      <c r="X20" s="85"/>
      <c r="Y20" s="85"/>
      <c r="Z20" s="85"/>
    </row>
    <row r="21" spans="1:26">
      <c r="A21" s="85"/>
      <c r="B21" s="94" t="s">
        <v>3098</v>
      </c>
      <c r="C21" s="98">
        <v>50000</v>
      </c>
      <c r="D21" s="99">
        <v>50000</v>
      </c>
      <c r="E21" s="100"/>
      <c r="F21" s="100"/>
      <c r="G21" s="100"/>
      <c r="H21" s="100"/>
      <c r="I21" s="100"/>
      <c r="J21" s="100"/>
      <c r="K21" s="100"/>
      <c r="L21" s="85"/>
      <c r="M21" s="85"/>
      <c r="N21" s="85"/>
      <c r="O21" s="85"/>
      <c r="P21" s="85"/>
      <c r="Q21" s="85"/>
      <c r="R21" s="85"/>
      <c r="S21" s="85"/>
      <c r="T21" s="85"/>
      <c r="U21" s="85"/>
      <c r="V21" s="85"/>
      <c r="W21" s="85"/>
      <c r="X21" s="85"/>
      <c r="Y21" s="85"/>
      <c r="Z21" s="85"/>
    </row>
    <row r="22" spans="1:26">
      <c r="A22" s="85"/>
      <c r="B22" s="94" t="s">
        <v>3099</v>
      </c>
      <c r="C22" s="98">
        <v>50000</v>
      </c>
      <c r="D22" s="99">
        <v>50000</v>
      </c>
      <c r="E22" s="100"/>
      <c r="F22" s="100"/>
      <c r="G22" s="100"/>
      <c r="H22" s="100"/>
      <c r="I22" s="100"/>
      <c r="J22" s="100"/>
      <c r="K22" s="100"/>
      <c r="L22" s="85"/>
      <c r="M22" s="85"/>
      <c r="N22" s="85"/>
      <c r="O22" s="85"/>
      <c r="P22" s="85"/>
      <c r="Q22" s="85"/>
      <c r="R22" s="85"/>
      <c r="S22" s="85"/>
      <c r="T22" s="85"/>
      <c r="U22" s="85"/>
      <c r="V22" s="85"/>
      <c r="W22" s="85"/>
      <c r="X22" s="85"/>
      <c r="Y22" s="85"/>
      <c r="Z22" s="85"/>
    </row>
    <row r="23" spans="1:26">
      <c r="A23" s="85"/>
      <c r="B23" s="94" t="s">
        <v>3100</v>
      </c>
      <c r="C23" s="98">
        <v>50000</v>
      </c>
      <c r="D23" s="99">
        <v>50000</v>
      </c>
      <c r="E23" s="100"/>
      <c r="F23" s="100"/>
      <c r="G23" s="100"/>
      <c r="H23" s="100"/>
      <c r="I23" s="100"/>
      <c r="J23" s="100"/>
      <c r="K23" s="100"/>
      <c r="L23" s="85"/>
      <c r="M23" s="85"/>
      <c r="N23" s="85"/>
      <c r="O23" s="85"/>
      <c r="P23" s="85"/>
      <c r="Q23" s="85"/>
      <c r="R23" s="85"/>
      <c r="S23" s="85"/>
      <c r="T23" s="85"/>
      <c r="U23" s="85"/>
      <c r="V23" s="85"/>
      <c r="W23" s="85"/>
      <c r="X23" s="85"/>
      <c r="Y23" s="85"/>
      <c r="Z23" s="85"/>
    </row>
    <row r="24" spans="1:26">
      <c r="A24" s="85"/>
      <c r="B24" s="94" t="s">
        <v>3101</v>
      </c>
      <c r="C24" s="98">
        <v>50000</v>
      </c>
      <c r="D24" s="99">
        <v>50000</v>
      </c>
      <c r="E24" s="100"/>
      <c r="F24" s="100"/>
      <c r="G24" s="100"/>
      <c r="H24" s="100"/>
      <c r="I24" s="100"/>
      <c r="J24" s="100"/>
      <c r="K24" s="100"/>
      <c r="L24" s="85"/>
      <c r="M24" s="85"/>
      <c r="N24" s="85"/>
      <c r="O24" s="85"/>
      <c r="P24" s="85"/>
      <c r="Q24" s="85"/>
      <c r="R24" s="85"/>
      <c r="S24" s="85"/>
      <c r="T24" s="85"/>
      <c r="U24" s="85"/>
      <c r="V24" s="85"/>
      <c r="W24" s="85"/>
      <c r="X24" s="85"/>
      <c r="Y24" s="85"/>
      <c r="Z24" s="85"/>
    </row>
    <row r="25" spans="1:26">
      <c r="A25" s="85"/>
      <c r="B25" s="94" t="s">
        <v>3102</v>
      </c>
      <c r="C25" s="98">
        <v>50000</v>
      </c>
      <c r="D25" s="99">
        <v>50000</v>
      </c>
      <c r="E25" s="100"/>
      <c r="F25" s="100"/>
      <c r="G25" s="100"/>
      <c r="H25" s="100"/>
      <c r="I25" s="100"/>
      <c r="J25" s="100"/>
      <c r="K25" s="100"/>
      <c r="L25" s="85"/>
      <c r="M25" s="85"/>
      <c r="N25" s="85"/>
      <c r="O25" s="85"/>
      <c r="P25" s="85"/>
      <c r="Q25" s="85"/>
      <c r="R25" s="85"/>
      <c r="S25" s="85"/>
      <c r="T25" s="85"/>
      <c r="U25" s="85"/>
      <c r="V25" s="85"/>
      <c r="W25" s="85"/>
      <c r="X25" s="85"/>
      <c r="Y25" s="85"/>
      <c r="Z25" s="85"/>
    </row>
    <row r="26" spans="1:26">
      <c r="A26" s="85"/>
      <c r="B26" s="94" t="s">
        <v>3103</v>
      </c>
      <c r="C26" s="98">
        <v>50000</v>
      </c>
      <c r="D26" s="99">
        <v>50000</v>
      </c>
      <c r="E26" s="100"/>
      <c r="F26" s="100"/>
      <c r="G26" s="100"/>
      <c r="H26" s="100"/>
      <c r="I26" s="100"/>
      <c r="J26" s="100"/>
      <c r="K26" s="100"/>
      <c r="L26" s="85"/>
      <c r="M26" s="85"/>
      <c r="N26" s="85"/>
      <c r="O26" s="85"/>
      <c r="P26" s="85"/>
      <c r="Q26" s="85"/>
      <c r="R26" s="85"/>
      <c r="S26" s="85"/>
      <c r="T26" s="85"/>
      <c r="U26" s="85"/>
      <c r="V26" s="85"/>
      <c r="W26" s="85"/>
      <c r="X26" s="85"/>
      <c r="Y26" s="85"/>
      <c r="Z26" s="85"/>
    </row>
    <row r="27" spans="1:26">
      <c r="A27" s="85"/>
      <c r="B27" s="94" t="s">
        <v>3104</v>
      </c>
      <c r="C27" s="98">
        <v>50000</v>
      </c>
      <c r="D27" s="99">
        <v>50000</v>
      </c>
      <c r="E27" s="85"/>
      <c r="F27" s="85"/>
      <c r="G27" s="85"/>
      <c r="H27" s="85"/>
      <c r="I27" s="85"/>
      <c r="J27" s="85"/>
      <c r="K27" s="85"/>
      <c r="L27" s="85"/>
      <c r="M27" s="85"/>
      <c r="N27" s="85"/>
      <c r="O27" s="85"/>
      <c r="P27" s="85"/>
      <c r="Q27" s="85"/>
      <c r="R27" s="85"/>
      <c r="S27" s="85"/>
      <c r="T27" s="85"/>
      <c r="U27" s="85"/>
      <c r="V27" s="85"/>
      <c r="W27" s="85"/>
      <c r="X27" s="85"/>
      <c r="Y27" s="85"/>
      <c r="Z27" s="85"/>
    </row>
    <row r="28" spans="1:26">
      <c r="A28" s="85"/>
      <c r="B28" s="94" t="s">
        <v>3105</v>
      </c>
      <c r="C28" s="98">
        <v>1000</v>
      </c>
      <c r="D28" s="99">
        <v>200</v>
      </c>
      <c r="E28" s="85"/>
      <c r="F28" s="85"/>
      <c r="G28" s="85"/>
      <c r="H28" s="85"/>
      <c r="I28" s="85"/>
      <c r="J28" s="85"/>
      <c r="K28" s="85"/>
      <c r="L28" s="85"/>
      <c r="M28" s="85"/>
      <c r="N28" s="85"/>
      <c r="O28" s="85"/>
      <c r="P28" s="85"/>
      <c r="Q28" s="85"/>
      <c r="R28" s="85"/>
      <c r="S28" s="85"/>
      <c r="T28" s="85"/>
      <c r="U28" s="85"/>
      <c r="V28" s="85"/>
      <c r="W28" s="85"/>
      <c r="X28" s="85"/>
      <c r="Y28" s="85"/>
      <c r="Z28" s="85"/>
    </row>
    <row r="29" spans="1:26">
      <c r="A29" s="85"/>
      <c r="B29" s="94" t="s">
        <v>3106</v>
      </c>
      <c r="C29" s="98">
        <v>50000</v>
      </c>
      <c r="D29" s="99">
        <v>50000</v>
      </c>
      <c r="E29" s="85"/>
      <c r="F29" s="85"/>
      <c r="G29" s="85"/>
      <c r="H29" s="85"/>
      <c r="I29" s="85"/>
      <c r="J29" s="85"/>
      <c r="K29" s="85"/>
      <c r="L29" s="85"/>
      <c r="M29" s="85"/>
      <c r="N29" s="85"/>
      <c r="O29" s="85"/>
      <c r="P29" s="85"/>
      <c r="Q29" s="85"/>
      <c r="R29" s="85"/>
      <c r="S29" s="85"/>
      <c r="T29" s="85"/>
      <c r="U29" s="85"/>
      <c r="V29" s="85"/>
      <c r="W29" s="85"/>
      <c r="X29" s="85"/>
      <c r="Y29" s="85"/>
      <c r="Z29" s="85"/>
    </row>
    <row r="30" spans="1:26">
      <c r="A30" s="85"/>
      <c r="B30" s="94" t="s">
        <v>3107</v>
      </c>
      <c r="C30" s="98">
        <v>50000</v>
      </c>
      <c r="D30" s="99">
        <v>50000</v>
      </c>
      <c r="E30" s="85"/>
      <c r="F30" s="85"/>
      <c r="G30" s="85"/>
      <c r="H30" s="85"/>
      <c r="I30" s="85"/>
      <c r="J30" s="85"/>
      <c r="K30" s="85"/>
      <c r="L30" s="85"/>
      <c r="M30" s="85"/>
      <c r="N30" s="85"/>
      <c r="O30" s="85"/>
      <c r="P30" s="85"/>
      <c r="Q30" s="85"/>
      <c r="R30" s="85"/>
      <c r="S30" s="85"/>
      <c r="T30" s="85"/>
      <c r="U30" s="85"/>
      <c r="V30" s="85"/>
      <c r="W30" s="85"/>
      <c r="X30" s="85"/>
      <c r="Y30" s="85"/>
      <c r="Z30" s="85"/>
    </row>
    <row r="31" spans="1:26">
      <c r="A31" s="85"/>
      <c r="B31" s="94" t="s">
        <v>3108</v>
      </c>
      <c r="C31" s="98">
        <v>50000</v>
      </c>
      <c r="D31" s="99">
        <v>50000</v>
      </c>
      <c r="E31" s="85"/>
      <c r="F31" s="85"/>
      <c r="G31" s="85"/>
      <c r="H31" s="85"/>
      <c r="I31" s="85"/>
      <c r="J31" s="85"/>
      <c r="K31" s="85"/>
      <c r="L31" s="85"/>
      <c r="M31" s="85"/>
      <c r="N31" s="85"/>
      <c r="O31" s="85"/>
      <c r="P31" s="85"/>
      <c r="Q31" s="85"/>
      <c r="R31" s="85"/>
      <c r="S31" s="85"/>
      <c r="T31" s="85"/>
      <c r="U31" s="85"/>
      <c r="V31" s="85"/>
      <c r="W31" s="85"/>
      <c r="X31" s="85"/>
      <c r="Y31" s="85"/>
      <c r="Z31" s="85"/>
    </row>
    <row r="32" spans="1:26">
      <c r="A32" s="85"/>
      <c r="B32" s="94" t="s">
        <v>3109</v>
      </c>
      <c r="C32" s="98">
        <v>50000</v>
      </c>
      <c r="D32" s="99">
        <v>50000</v>
      </c>
      <c r="E32" s="85"/>
      <c r="F32" s="85"/>
      <c r="G32" s="85"/>
      <c r="H32" s="85"/>
      <c r="I32" s="85"/>
      <c r="J32" s="85"/>
      <c r="K32" s="85"/>
      <c r="L32" s="85"/>
      <c r="M32" s="85"/>
      <c r="N32" s="85"/>
      <c r="O32" s="85"/>
      <c r="P32" s="85"/>
      <c r="Q32" s="85"/>
      <c r="R32" s="85"/>
      <c r="S32" s="85"/>
      <c r="T32" s="85"/>
      <c r="U32" s="85"/>
      <c r="V32" s="85"/>
      <c r="W32" s="85"/>
      <c r="X32" s="85"/>
      <c r="Y32" s="85"/>
      <c r="Z32" s="85"/>
    </row>
    <row r="33" spans="1:26">
      <c r="A33" s="85"/>
      <c r="B33" s="97" t="s">
        <v>3110</v>
      </c>
      <c r="C33" s="98">
        <v>50000</v>
      </c>
      <c r="D33" s="99">
        <v>50000</v>
      </c>
      <c r="E33" s="85"/>
      <c r="F33" s="85"/>
      <c r="G33" s="85"/>
      <c r="H33" s="85"/>
      <c r="I33" s="85"/>
      <c r="J33" s="85"/>
      <c r="K33" s="85"/>
      <c r="L33" s="85"/>
      <c r="M33" s="85"/>
      <c r="N33" s="85"/>
      <c r="O33" s="85"/>
      <c r="P33" s="85"/>
      <c r="Q33" s="85"/>
      <c r="R33" s="85"/>
      <c r="S33" s="85"/>
      <c r="T33" s="85"/>
      <c r="U33" s="85"/>
      <c r="V33" s="85"/>
      <c r="W33" s="85"/>
      <c r="X33" s="85"/>
      <c r="Y33" s="85"/>
      <c r="Z33" s="85"/>
    </row>
    <row r="34" spans="1:26" ht="45">
      <c r="A34" s="101" t="s">
        <v>3111</v>
      </c>
      <c r="B34" s="97" t="s">
        <v>3080</v>
      </c>
      <c r="C34" s="98">
        <v>5000</v>
      </c>
      <c r="D34" s="99">
        <v>3500</v>
      </c>
      <c r="E34" s="85"/>
      <c r="F34" s="85"/>
      <c r="G34" s="85"/>
      <c r="H34" s="85"/>
      <c r="I34" s="85"/>
      <c r="J34" s="85"/>
      <c r="K34" s="85"/>
      <c r="L34" s="85"/>
      <c r="M34" s="85"/>
      <c r="N34" s="85"/>
      <c r="O34" s="85"/>
      <c r="P34" s="85"/>
      <c r="Q34" s="85"/>
      <c r="R34" s="85"/>
      <c r="S34" s="85"/>
      <c r="T34" s="85"/>
      <c r="U34" s="85"/>
      <c r="V34" s="85"/>
      <c r="W34" s="85"/>
      <c r="X34" s="85"/>
      <c r="Y34" s="85"/>
      <c r="Z34" s="85"/>
    </row>
    <row r="35" spans="1:26">
      <c r="A35" s="93" t="s">
        <v>3112</v>
      </c>
      <c r="B35" s="97" t="s">
        <v>3080</v>
      </c>
      <c r="C35" s="98">
        <v>15000</v>
      </c>
      <c r="D35" s="99">
        <v>1000</v>
      </c>
      <c r="E35" s="85"/>
      <c r="F35" s="85"/>
      <c r="G35" s="85"/>
      <c r="H35" s="85"/>
      <c r="I35" s="85"/>
      <c r="J35" s="85"/>
      <c r="K35" s="85"/>
      <c r="L35" s="85"/>
      <c r="M35" s="85"/>
      <c r="N35" s="85"/>
      <c r="O35" s="85"/>
      <c r="P35" s="85"/>
      <c r="Q35" s="85"/>
      <c r="R35" s="85"/>
      <c r="S35" s="85"/>
      <c r="T35" s="85"/>
      <c r="U35" s="85"/>
      <c r="V35" s="85"/>
      <c r="W35" s="85"/>
      <c r="X35" s="85"/>
      <c r="Y35" s="85"/>
      <c r="Z35" s="85"/>
    </row>
    <row r="36" spans="1:26">
      <c r="A36" s="93" t="s">
        <v>3113</v>
      </c>
      <c r="B36" s="97" t="s">
        <v>3080</v>
      </c>
      <c r="C36" s="98">
        <v>2000</v>
      </c>
      <c r="D36" s="99">
        <v>400</v>
      </c>
      <c r="E36" s="85"/>
      <c r="F36" s="85"/>
      <c r="G36" s="85"/>
      <c r="H36" s="85"/>
      <c r="I36" s="85"/>
      <c r="J36" s="85"/>
      <c r="K36" s="85"/>
      <c r="L36" s="85"/>
      <c r="M36" s="85"/>
      <c r="N36" s="85"/>
      <c r="O36" s="85"/>
      <c r="P36" s="85"/>
      <c r="Q36" s="85"/>
      <c r="R36" s="85"/>
      <c r="S36" s="85"/>
      <c r="T36" s="85"/>
      <c r="U36" s="85"/>
      <c r="V36" s="85"/>
      <c r="W36" s="85"/>
      <c r="X36" s="85"/>
      <c r="Y36" s="85"/>
      <c r="Z36" s="85"/>
    </row>
    <row r="37" spans="1:26">
      <c r="A37" s="93" t="s">
        <v>3114</v>
      </c>
      <c r="B37" s="97" t="s">
        <v>3080</v>
      </c>
      <c r="C37" s="98">
        <v>1500</v>
      </c>
      <c r="D37" s="99">
        <v>300</v>
      </c>
      <c r="E37" s="85"/>
      <c r="F37" s="85"/>
      <c r="G37" s="85"/>
      <c r="H37" s="85"/>
      <c r="I37" s="85"/>
      <c r="J37" s="85"/>
      <c r="K37" s="85"/>
      <c r="L37" s="85"/>
      <c r="M37" s="85"/>
      <c r="N37" s="85"/>
      <c r="O37" s="85"/>
      <c r="P37" s="85"/>
      <c r="Q37" s="85"/>
      <c r="R37" s="85"/>
      <c r="S37" s="85"/>
      <c r="T37" s="85"/>
      <c r="U37" s="85"/>
      <c r="V37" s="85"/>
      <c r="W37" s="85"/>
      <c r="X37" s="85"/>
      <c r="Y37" s="85"/>
      <c r="Z37" s="85"/>
    </row>
    <row r="38" spans="1:26">
      <c r="A38" s="93" t="s">
        <v>3115</v>
      </c>
      <c r="B38" s="97" t="s">
        <v>3080</v>
      </c>
      <c r="C38" s="98">
        <v>150</v>
      </c>
      <c r="D38" s="99">
        <v>30</v>
      </c>
      <c r="E38" s="85"/>
      <c r="F38" s="85"/>
      <c r="G38" s="85"/>
      <c r="H38" s="85"/>
      <c r="I38" s="85"/>
      <c r="J38" s="85"/>
      <c r="K38" s="85"/>
      <c r="L38" s="85"/>
      <c r="M38" s="85"/>
      <c r="N38" s="85"/>
      <c r="O38" s="85"/>
      <c r="P38" s="85"/>
      <c r="Q38" s="85"/>
      <c r="R38" s="85"/>
      <c r="S38" s="85"/>
      <c r="T38" s="85"/>
      <c r="U38" s="85"/>
      <c r="V38" s="85"/>
      <c r="W38" s="85"/>
      <c r="X38" s="85"/>
      <c r="Y38" s="85"/>
      <c r="Z38" s="85"/>
    </row>
    <row r="39" spans="1:26">
      <c r="A39" s="85"/>
      <c r="B39" s="85"/>
      <c r="C39" s="86"/>
      <c r="D39" s="86"/>
      <c r="E39" s="85"/>
      <c r="F39" s="85"/>
      <c r="G39" s="85"/>
      <c r="H39" s="85"/>
      <c r="I39" s="85"/>
      <c r="J39" s="85"/>
      <c r="K39" s="85"/>
      <c r="L39" s="85"/>
      <c r="M39" s="85"/>
      <c r="N39" s="85"/>
      <c r="O39" s="85"/>
      <c r="P39" s="85"/>
      <c r="Q39" s="85"/>
      <c r="R39" s="85"/>
      <c r="S39" s="85"/>
      <c r="T39" s="85"/>
      <c r="U39" s="85"/>
      <c r="V39" s="85"/>
      <c r="W39" s="85"/>
      <c r="X39" s="85"/>
      <c r="Y39" s="85"/>
      <c r="Z39" s="85"/>
    </row>
    <row r="40" spans="1:26">
      <c r="A40" s="85"/>
      <c r="B40" s="85"/>
      <c r="C40" s="86"/>
      <c r="D40" s="86"/>
      <c r="E40" s="85"/>
      <c r="F40" s="85"/>
      <c r="G40" s="85"/>
      <c r="H40" s="85"/>
      <c r="I40" s="85"/>
      <c r="J40" s="85"/>
      <c r="K40" s="85"/>
      <c r="L40" s="85"/>
      <c r="M40" s="85"/>
      <c r="N40" s="85"/>
      <c r="O40" s="85"/>
      <c r="P40" s="85"/>
      <c r="Q40" s="85"/>
      <c r="R40" s="85"/>
      <c r="S40" s="85"/>
      <c r="T40" s="85"/>
      <c r="U40" s="85"/>
      <c r="V40" s="85"/>
      <c r="W40" s="85"/>
      <c r="X40" s="85"/>
      <c r="Y40" s="85"/>
      <c r="Z40" s="85"/>
    </row>
    <row r="41" spans="1:26">
      <c r="A41" s="85"/>
      <c r="B41" s="85"/>
      <c r="C41" s="86"/>
      <c r="D41" s="86"/>
      <c r="E41" s="85"/>
      <c r="F41" s="85"/>
      <c r="G41" s="85"/>
      <c r="H41" s="85"/>
      <c r="I41" s="85"/>
      <c r="J41" s="85"/>
      <c r="K41" s="85"/>
      <c r="L41" s="85"/>
      <c r="M41" s="85"/>
      <c r="N41" s="85"/>
      <c r="O41" s="85"/>
      <c r="P41" s="85"/>
      <c r="Q41" s="85"/>
      <c r="R41" s="85"/>
      <c r="S41" s="85"/>
      <c r="T41" s="85"/>
      <c r="U41" s="85"/>
      <c r="V41" s="85"/>
      <c r="W41" s="85"/>
      <c r="X41" s="85"/>
      <c r="Y41" s="85"/>
      <c r="Z41" s="85"/>
    </row>
    <row r="42" spans="1:26">
      <c r="A42" s="85"/>
      <c r="B42" s="85"/>
      <c r="C42" s="86"/>
      <c r="D42" s="86"/>
      <c r="E42" s="85"/>
      <c r="F42" s="85"/>
      <c r="G42" s="85"/>
      <c r="H42" s="85"/>
      <c r="I42" s="85"/>
      <c r="J42" s="85"/>
      <c r="K42" s="85"/>
      <c r="L42" s="85"/>
      <c r="M42" s="85"/>
      <c r="N42" s="85"/>
      <c r="O42" s="85"/>
      <c r="P42" s="85"/>
      <c r="Q42" s="85"/>
      <c r="R42" s="85"/>
      <c r="S42" s="85"/>
      <c r="T42" s="85"/>
      <c r="U42" s="85"/>
      <c r="V42" s="85"/>
      <c r="W42" s="85"/>
      <c r="X42" s="85"/>
      <c r="Y42" s="85"/>
      <c r="Z42" s="85"/>
    </row>
    <row r="43" spans="1:26">
      <c r="A43" s="85"/>
      <c r="B43" s="85"/>
      <c r="C43" s="86"/>
      <c r="D43" s="86"/>
      <c r="E43" s="85"/>
      <c r="F43" s="85"/>
      <c r="G43" s="85"/>
      <c r="H43" s="85"/>
      <c r="I43" s="85"/>
      <c r="J43" s="85"/>
      <c r="K43" s="85"/>
      <c r="L43" s="85"/>
      <c r="M43" s="85"/>
      <c r="N43" s="85"/>
      <c r="O43" s="85"/>
      <c r="P43" s="85"/>
      <c r="Q43" s="85"/>
      <c r="R43" s="85"/>
      <c r="S43" s="85"/>
      <c r="T43" s="85"/>
      <c r="U43" s="85"/>
      <c r="V43" s="85"/>
      <c r="W43" s="85"/>
      <c r="X43" s="85"/>
      <c r="Y43" s="85"/>
      <c r="Z43" s="85"/>
    </row>
    <row r="44" spans="1:26">
      <c r="A44" s="85"/>
      <c r="B44" s="85"/>
      <c r="C44" s="86"/>
      <c r="D44" s="86"/>
      <c r="E44" s="85"/>
      <c r="F44" s="85"/>
      <c r="G44" s="85"/>
      <c r="H44" s="85"/>
      <c r="I44" s="85"/>
      <c r="J44" s="85"/>
      <c r="K44" s="85"/>
      <c r="L44" s="85"/>
      <c r="M44" s="85"/>
      <c r="N44" s="85"/>
      <c r="O44" s="85"/>
      <c r="P44" s="85"/>
      <c r="Q44" s="85"/>
      <c r="R44" s="85"/>
      <c r="S44" s="85"/>
      <c r="T44" s="85"/>
      <c r="U44" s="85"/>
      <c r="V44" s="85"/>
      <c r="W44" s="85"/>
      <c r="X44" s="85"/>
      <c r="Y44" s="85"/>
      <c r="Z44" s="85"/>
    </row>
    <row r="45" spans="1:26">
      <c r="A45" s="85"/>
      <c r="B45" s="85"/>
      <c r="C45" s="86"/>
      <c r="D45" s="86"/>
      <c r="E45" s="85"/>
      <c r="F45" s="85"/>
      <c r="G45" s="85"/>
      <c r="H45" s="85"/>
      <c r="I45" s="85"/>
      <c r="J45" s="85"/>
      <c r="K45" s="85"/>
      <c r="L45" s="85"/>
      <c r="M45" s="85"/>
      <c r="N45" s="85"/>
      <c r="O45" s="85"/>
      <c r="P45" s="85"/>
      <c r="Q45" s="85"/>
      <c r="R45" s="85"/>
      <c r="S45" s="85"/>
      <c r="T45" s="85"/>
      <c r="U45" s="85"/>
      <c r="V45" s="85"/>
      <c r="W45" s="85"/>
      <c r="X45" s="85"/>
      <c r="Y45" s="85"/>
      <c r="Z45" s="85"/>
    </row>
    <row r="46" spans="1:26">
      <c r="A46" s="85"/>
      <c r="B46" s="85"/>
      <c r="C46" s="86"/>
      <c r="D46" s="86"/>
      <c r="E46" s="85"/>
      <c r="F46" s="85"/>
      <c r="G46" s="85"/>
      <c r="H46" s="85"/>
      <c r="I46" s="85"/>
      <c r="J46" s="85"/>
      <c r="K46" s="85"/>
      <c r="L46" s="85"/>
      <c r="M46" s="85"/>
      <c r="N46" s="85"/>
      <c r="O46" s="85"/>
      <c r="P46" s="85"/>
      <c r="Q46" s="85"/>
      <c r="R46" s="85"/>
      <c r="S46" s="85"/>
      <c r="T46" s="85"/>
      <c r="U46" s="85"/>
      <c r="V46" s="85"/>
      <c r="W46" s="85"/>
      <c r="X46" s="85"/>
      <c r="Y46" s="85"/>
      <c r="Z46" s="85"/>
    </row>
    <row r="47" spans="1:26">
      <c r="A47" s="85"/>
      <c r="B47" s="85"/>
      <c r="C47" s="86"/>
      <c r="D47" s="86"/>
      <c r="E47" s="85"/>
      <c r="F47" s="85"/>
      <c r="G47" s="85"/>
      <c r="H47" s="85"/>
      <c r="I47" s="85"/>
      <c r="J47" s="85"/>
      <c r="K47" s="85"/>
      <c r="L47" s="85"/>
      <c r="M47" s="85"/>
      <c r="N47" s="85"/>
      <c r="O47" s="85"/>
      <c r="P47" s="85"/>
      <c r="Q47" s="85"/>
      <c r="R47" s="85"/>
      <c r="S47" s="85"/>
      <c r="T47" s="85"/>
      <c r="U47" s="85"/>
      <c r="V47" s="85"/>
      <c r="W47" s="85"/>
      <c r="X47" s="85"/>
      <c r="Y47" s="85"/>
      <c r="Z47" s="85"/>
    </row>
    <row r="48" spans="1:26">
      <c r="A48" s="85"/>
      <c r="B48" s="85"/>
      <c r="C48" s="86"/>
      <c r="D48" s="86"/>
      <c r="E48" s="85"/>
      <c r="F48" s="85"/>
      <c r="G48" s="85"/>
      <c r="H48" s="85"/>
      <c r="I48" s="85"/>
      <c r="J48" s="85"/>
      <c r="K48" s="85"/>
      <c r="L48" s="85"/>
      <c r="M48" s="85"/>
      <c r="N48" s="85"/>
      <c r="O48" s="85"/>
      <c r="P48" s="85"/>
      <c r="Q48" s="85"/>
      <c r="R48" s="85"/>
      <c r="S48" s="85"/>
      <c r="T48" s="85"/>
      <c r="U48" s="85"/>
      <c r="V48" s="85"/>
      <c r="W48" s="85"/>
      <c r="X48" s="85"/>
      <c r="Y48" s="85"/>
      <c r="Z48" s="85"/>
    </row>
    <row r="49" spans="1:26">
      <c r="A49" s="85"/>
      <c r="B49" s="85"/>
      <c r="C49" s="86"/>
      <c r="D49" s="86"/>
      <c r="E49" s="85"/>
      <c r="F49" s="85"/>
      <c r="G49" s="85"/>
      <c r="H49" s="85"/>
      <c r="I49" s="85"/>
      <c r="J49" s="85"/>
      <c r="K49" s="85"/>
      <c r="L49" s="85"/>
      <c r="M49" s="85"/>
      <c r="N49" s="85"/>
      <c r="O49" s="85"/>
      <c r="P49" s="85"/>
      <c r="Q49" s="85"/>
      <c r="R49" s="85"/>
      <c r="S49" s="85"/>
      <c r="T49" s="85"/>
      <c r="U49" s="85"/>
      <c r="V49" s="85"/>
      <c r="W49" s="85"/>
      <c r="X49" s="85"/>
      <c r="Y49" s="85"/>
      <c r="Z49" s="85"/>
    </row>
    <row r="50" spans="1:26">
      <c r="A50" s="85"/>
      <c r="B50" s="85"/>
      <c r="C50" s="86"/>
      <c r="D50" s="86"/>
      <c r="E50" s="85"/>
      <c r="F50" s="85"/>
      <c r="G50" s="85"/>
      <c r="H50" s="85"/>
      <c r="I50" s="85"/>
      <c r="J50" s="85"/>
      <c r="K50" s="85"/>
      <c r="L50" s="85"/>
      <c r="M50" s="85"/>
      <c r="N50" s="85"/>
      <c r="O50" s="85"/>
      <c r="P50" s="85"/>
      <c r="Q50" s="85"/>
      <c r="R50" s="85"/>
      <c r="S50" s="85"/>
      <c r="T50" s="85"/>
      <c r="U50" s="85"/>
      <c r="V50" s="85"/>
      <c r="W50" s="85"/>
      <c r="X50" s="85"/>
      <c r="Y50" s="85"/>
      <c r="Z50" s="85"/>
    </row>
    <row r="51" spans="1:26">
      <c r="A51" s="85"/>
      <c r="B51" s="85"/>
      <c r="C51" s="86"/>
      <c r="D51" s="86"/>
      <c r="E51" s="85"/>
      <c r="F51" s="85"/>
      <c r="G51" s="85"/>
      <c r="H51" s="85"/>
      <c r="I51" s="85"/>
      <c r="J51" s="85"/>
      <c r="K51" s="85"/>
      <c r="L51" s="85"/>
      <c r="M51" s="85"/>
      <c r="N51" s="85"/>
      <c r="O51" s="85"/>
      <c r="P51" s="85"/>
      <c r="Q51" s="85"/>
      <c r="R51" s="85"/>
      <c r="S51" s="85"/>
      <c r="T51" s="85"/>
      <c r="U51" s="85"/>
      <c r="V51" s="85"/>
      <c r="W51" s="85"/>
      <c r="X51" s="85"/>
      <c r="Y51" s="85"/>
      <c r="Z51" s="85"/>
    </row>
    <row r="52" spans="1:26">
      <c r="A52" s="85"/>
      <c r="B52" s="85"/>
      <c r="C52" s="86"/>
      <c r="D52" s="86"/>
      <c r="E52" s="85"/>
      <c r="F52" s="85"/>
      <c r="G52" s="85"/>
      <c r="H52" s="85"/>
      <c r="I52" s="85"/>
      <c r="J52" s="85"/>
      <c r="K52" s="85"/>
      <c r="L52" s="85"/>
      <c r="M52" s="85"/>
      <c r="N52" s="85"/>
      <c r="O52" s="85"/>
      <c r="P52" s="85"/>
      <c r="Q52" s="85"/>
      <c r="R52" s="85"/>
      <c r="S52" s="85"/>
      <c r="T52" s="85"/>
      <c r="U52" s="85"/>
      <c r="V52" s="85"/>
      <c r="W52" s="85"/>
      <c r="X52" s="85"/>
      <c r="Y52" s="85"/>
      <c r="Z52" s="85"/>
    </row>
    <row r="53" spans="1:26">
      <c r="A53" s="85"/>
      <c r="B53" s="85"/>
      <c r="C53" s="86"/>
      <c r="D53" s="86"/>
      <c r="E53" s="85"/>
      <c r="F53" s="85"/>
      <c r="G53" s="85"/>
      <c r="H53" s="85"/>
      <c r="I53" s="85"/>
      <c r="J53" s="85"/>
      <c r="K53" s="85"/>
      <c r="L53" s="85"/>
      <c r="M53" s="85"/>
      <c r="N53" s="85"/>
      <c r="O53" s="85"/>
      <c r="P53" s="85"/>
      <c r="Q53" s="85"/>
      <c r="R53" s="85"/>
      <c r="S53" s="85"/>
      <c r="T53" s="85"/>
      <c r="U53" s="85"/>
      <c r="V53" s="85"/>
      <c r="W53" s="85"/>
      <c r="X53" s="85"/>
      <c r="Y53" s="85"/>
      <c r="Z53" s="85"/>
    </row>
    <row r="54" spans="1:26">
      <c r="A54" s="85"/>
      <c r="B54" s="85"/>
      <c r="C54" s="86"/>
      <c r="D54" s="86"/>
      <c r="E54" s="85"/>
      <c r="F54" s="85"/>
      <c r="G54" s="85"/>
      <c r="H54" s="85"/>
      <c r="I54" s="85"/>
      <c r="J54" s="85"/>
      <c r="K54" s="85"/>
      <c r="L54" s="85"/>
      <c r="M54" s="85"/>
      <c r="N54" s="85"/>
      <c r="O54" s="85"/>
      <c r="P54" s="85"/>
      <c r="Q54" s="85"/>
      <c r="R54" s="85"/>
      <c r="S54" s="85"/>
      <c r="T54" s="85"/>
      <c r="U54" s="85"/>
      <c r="V54" s="85"/>
      <c r="W54" s="85"/>
      <c r="X54" s="85"/>
      <c r="Y54" s="85"/>
      <c r="Z54" s="85"/>
    </row>
    <row r="55" spans="1:26">
      <c r="A55" s="85"/>
      <c r="B55" s="85"/>
      <c r="C55" s="86"/>
      <c r="D55" s="86"/>
      <c r="E55" s="85"/>
      <c r="F55" s="85"/>
      <c r="G55" s="85"/>
      <c r="H55" s="85"/>
      <c r="I55" s="85"/>
      <c r="J55" s="85"/>
      <c r="K55" s="85"/>
      <c r="L55" s="85"/>
      <c r="M55" s="85"/>
      <c r="N55" s="85"/>
      <c r="O55" s="85"/>
      <c r="P55" s="85"/>
      <c r="Q55" s="85"/>
      <c r="R55" s="85"/>
      <c r="S55" s="85"/>
      <c r="T55" s="85"/>
      <c r="U55" s="85"/>
      <c r="V55" s="85"/>
      <c r="W55" s="85"/>
      <c r="X55" s="85"/>
      <c r="Y55" s="85"/>
      <c r="Z55" s="85"/>
    </row>
    <row r="56" spans="1:26">
      <c r="A56" s="85"/>
      <c r="B56" s="85"/>
      <c r="C56" s="86"/>
      <c r="D56" s="86"/>
      <c r="E56" s="85"/>
      <c r="F56" s="85"/>
      <c r="G56" s="85"/>
      <c r="H56" s="85"/>
      <c r="I56" s="85"/>
      <c r="J56" s="85"/>
      <c r="K56" s="85"/>
      <c r="L56" s="85"/>
      <c r="M56" s="85"/>
      <c r="N56" s="85"/>
      <c r="O56" s="85"/>
      <c r="P56" s="85"/>
      <c r="Q56" s="85"/>
      <c r="R56" s="85"/>
      <c r="S56" s="85"/>
      <c r="T56" s="85"/>
      <c r="U56" s="85"/>
      <c r="V56" s="85"/>
      <c r="W56" s="85"/>
      <c r="X56" s="85"/>
      <c r="Y56" s="85"/>
      <c r="Z56" s="85"/>
    </row>
    <row r="57" spans="1:26">
      <c r="A57" s="85"/>
      <c r="B57" s="85"/>
      <c r="C57" s="86"/>
      <c r="D57" s="86"/>
      <c r="E57" s="85"/>
      <c r="F57" s="85"/>
      <c r="G57" s="85"/>
      <c r="H57" s="85"/>
      <c r="I57" s="85"/>
      <c r="J57" s="85"/>
      <c r="K57" s="85"/>
      <c r="L57" s="85"/>
      <c r="M57" s="85"/>
      <c r="N57" s="85"/>
      <c r="O57" s="85"/>
      <c r="P57" s="85"/>
      <c r="Q57" s="85"/>
      <c r="R57" s="85"/>
      <c r="S57" s="85"/>
      <c r="T57" s="85"/>
      <c r="U57" s="85"/>
      <c r="V57" s="85"/>
      <c r="W57" s="85"/>
      <c r="X57" s="85"/>
      <c r="Y57" s="85"/>
      <c r="Z57" s="85"/>
    </row>
    <row r="58" spans="1:26">
      <c r="A58" s="85"/>
      <c r="B58" s="85"/>
      <c r="C58" s="86"/>
      <c r="D58" s="86"/>
      <c r="E58" s="85"/>
      <c r="F58" s="85"/>
      <c r="G58" s="85"/>
      <c r="H58" s="85"/>
      <c r="I58" s="85"/>
      <c r="J58" s="85"/>
      <c r="K58" s="85"/>
      <c r="L58" s="85"/>
      <c r="M58" s="85"/>
      <c r="N58" s="85"/>
      <c r="O58" s="85"/>
      <c r="P58" s="85"/>
      <c r="Q58" s="85"/>
      <c r="R58" s="85"/>
      <c r="S58" s="85"/>
      <c r="T58" s="85"/>
      <c r="U58" s="85"/>
      <c r="V58" s="85"/>
      <c r="W58" s="85"/>
      <c r="X58" s="85"/>
      <c r="Y58" s="85"/>
      <c r="Z58" s="85"/>
    </row>
    <row r="59" spans="1:26">
      <c r="A59" s="85"/>
      <c r="B59" s="85"/>
      <c r="C59" s="86"/>
      <c r="D59" s="86"/>
      <c r="E59" s="85"/>
      <c r="F59" s="85"/>
      <c r="G59" s="85"/>
      <c r="H59" s="85"/>
      <c r="I59" s="85"/>
      <c r="J59" s="85"/>
      <c r="K59" s="85"/>
      <c r="L59" s="85"/>
      <c r="M59" s="85"/>
      <c r="N59" s="85"/>
      <c r="O59" s="85"/>
      <c r="P59" s="85"/>
      <c r="Q59" s="85"/>
      <c r="R59" s="85"/>
      <c r="S59" s="85"/>
      <c r="T59" s="85"/>
      <c r="U59" s="85"/>
      <c r="V59" s="85"/>
      <c r="W59" s="85"/>
      <c r="X59" s="85"/>
      <c r="Y59" s="85"/>
      <c r="Z59" s="85"/>
    </row>
    <row r="60" spans="1:26">
      <c r="A60" s="85"/>
      <c r="B60" s="85"/>
      <c r="C60" s="86"/>
      <c r="D60" s="86"/>
      <c r="E60" s="85"/>
      <c r="F60" s="85"/>
      <c r="G60" s="85"/>
      <c r="H60" s="85"/>
      <c r="I60" s="85"/>
      <c r="J60" s="85"/>
      <c r="K60" s="85"/>
      <c r="L60" s="85"/>
      <c r="M60" s="85"/>
      <c r="N60" s="85"/>
      <c r="O60" s="85"/>
      <c r="P60" s="85"/>
      <c r="Q60" s="85"/>
      <c r="R60" s="85"/>
      <c r="S60" s="85"/>
      <c r="T60" s="85"/>
      <c r="U60" s="85"/>
      <c r="V60" s="85"/>
      <c r="W60" s="85"/>
      <c r="X60" s="85"/>
      <c r="Y60" s="85"/>
      <c r="Z60" s="85"/>
    </row>
    <row r="61" spans="1:26">
      <c r="A61" s="85"/>
      <c r="B61" s="85"/>
      <c r="C61" s="86"/>
      <c r="D61" s="86"/>
      <c r="E61" s="85"/>
      <c r="F61" s="85"/>
      <c r="G61" s="85"/>
      <c r="H61" s="85"/>
      <c r="I61" s="85"/>
      <c r="J61" s="85"/>
      <c r="K61" s="85"/>
      <c r="L61" s="85"/>
      <c r="M61" s="85"/>
      <c r="N61" s="85"/>
      <c r="O61" s="85"/>
      <c r="P61" s="85"/>
      <c r="Q61" s="85"/>
      <c r="R61" s="85"/>
      <c r="S61" s="85"/>
      <c r="T61" s="85"/>
      <c r="U61" s="85"/>
      <c r="V61" s="85"/>
      <c r="W61" s="85"/>
      <c r="X61" s="85"/>
      <c r="Y61" s="85"/>
      <c r="Z61" s="85"/>
    </row>
    <row r="62" spans="1:26">
      <c r="A62" s="85"/>
      <c r="B62" s="85"/>
      <c r="C62" s="86"/>
      <c r="D62" s="86"/>
      <c r="E62" s="85"/>
      <c r="F62" s="85"/>
      <c r="G62" s="85"/>
      <c r="H62" s="85"/>
      <c r="I62" s="85"/>
      <c r="J62" s="85"/>
      <c r="K62" s="85"/>
      <c r="L62" s="85"/>
      <c r="M62" s="85"/>
      <c r="N62" s="85"/>
      <c r="O62" s="85"/>
      <c r="P62" s="85"/>
      <c r="Q62" s="85"/>
      <c r="R62" s="85"/>
      <c r="S62" s="85"/>
      <c r="T62" s="85"/>
      <c r="U62" s="85"/>
      <c r="V62" s="85"/>
      <c r="W62" s="85"/>
      <c r="X62" s="85"/>
      <c r="Y62" s="85"/>
      <c r="Z62" s="85"/>
    </row>
    <row r="63" spans="1:26">
      <c r="A63" s="85"/>
      <c r="B63" s="85"/>
      <c r="C63" s="86"/>
      <c r="D63" s="86"/>
      <c r="E63" s="85"/>
      <c r="F63" s="85"/>
      <c r="G63" s="85"/>
      <c r="H63" s="85"/>
      <c r="I63" s="85"/>
      <c r="J63" s="85"/>
      <c r="K63" s="85"/>
      <c r="L63" s="85"/>
      <c r="M63" s="85"/>
      <c r="N63" s="85"/>
      <c r="O63" s="85"/>
      <c r="P63" s="85"/>
      <c r="Q63" s="85"/>
      <c r="R63" s="85"/>
      <c r="S63" s="85"/>
      <c r="T63" s="85"/>
      <c r="U63" s="85"/>
      <c r="V63" s="85"/>
      <c r="W63" s="85"/>
      <c r="X63" s="85"/>
      <c r="Y63" s="85"/>
      <c r="Z63" s="85"/>
    </row>
    <row r="64" spans="1:26">
      <c r="A64" s="85"/>
      <c r="B64" s="85"/>
      <c r="C64" s="86"/>
      <c r="D64" s="86"/>
      <c r="E64" s="85"/>
      <c r="F64" s="85"/>
      <c r="G64" s="85"/>
      <c r="H64" s="85"/>
      <c r="I64" s="85"/>
      <c r="J64" s="85"/>
      <c r="K64" s="85"/>
      <c r="L64" s="85"/>
      <c r="M64" s="85"/>
      <c r="N64" s="85"/>
      <c r="O64" s="85"/>
      <c r="P64" s="85"/>
      <c r="Q64" s="85"/>
      <c r="R64" s="85"/>
      <c r="S64" s="85"/>
      <c r="T64" s="85"/>
      <c r="U64" s="85"/>
      <c r="V64" s="85"/>
      <c r="W64" s="85"/>
      <c r="X64" s="85"/>
      <c r="Y64" s="85"/>
      <c r="Z64" s="85"/>
    </row>
    <row r="65" spans="1:26">
      <c r="A65" s="85"/>
      <c r="B65" s="85"/>
      <c r="C65" s="86"/>
      <c r="D65" s="86"/>
      <c r="E65" s="85"/>
      <c r="F65" s="85"/>
      <c r="G65" s="85"/>
      <c r="H65" s="85"/>
      <c r="I65" s="85"/>
      <c r="J65" s="85"/>
      <c r="K65" s="85"/>
      <c r="L65" s="85"/>
      <c r="M65" s="85"/>
      <c r="N65" s="85"/>
      <c r="O65" s="85"/>
      <c r="P65" s="85"/>
      <c r="Q65" s="85"/>
      <c r="R65" s="85"/>
      <c r="S65" s="85"/>
      <c r="T65" s="85"/>
      <c r="U65" s="85"/>
      <c r="V65" s="85"/>
      <c r="W65" s="85"/>
      <c r="X65" s="85"/>
      <c r="Y65" s="85"/>
      <c r="Z65" s="85"/>
    </row>
    <row r="66" spans="1:26">
      <c r="A66" s="85"/>
      <c r="B66" s="85"/>
      <c r="C66" s="86"/>
      <c r="D66" s="86"/>
      <c r="E66" s="85"/>
      <c r="F66" s="85"/>
      <c r="G66" s="85"/>
      <c r="H66" s="85"/>
      <c r="I66" s="85"/>
      <c r="J66" s="85"/>
      <c r="K66" s="85"/>
      <c r="L66" s="85"/>
      <c r="M66" s="85"/>
      <c r="N66" s="85"/>
      <c r="O66" s="85"/>
      <c r="P66" s="85"/>
      <c r="Q66" s="85"/>
      <c r="R66" s="85"/>
      <c r="S66" s="85"/>
      <c r="T66" s="85"/>
      <c r="U66" s="85"/>
      <c r="V66" s="85"/>
      <c r="W66" s="85"/>
      <c r="X66" s="85"/>
      <c r="Y66" s="85"/>
      <c r="Z66" s="85"/>
    </row>
    <row r="67" spans="1:26">
      <c r="A67" s="85"/>
      <c r="B67" s="85"/>
      <c r="C67" s="86"/>
      <c r="D67" s="86"/>
      <c r="E67" s="85"/>
      <c r="F67" s="85"/>
      <c r="G67" s="85"/>
      <c r="H67" s="85"/>
      <c r="I67" s="85"/>
      <c r="J67" s="85"/>
      <c r="K67" s="85"/>
      <c r="L67" s="85"/>
      <c r="M67" s="85"/>
      <c r="N67" s="85"/>
      <c r="O67" s="85"/>
      <c r="P67" s="85"/>
      <c r="Q67" s="85"/>
      <c r="R67" s="85"/>
      <c r="S67" s="85"/>
      <c r="T67" s="85"/>
      <c r="U67" s="85"/>
      <c r="V67" s="85"/>
      <c r="W67" s="85"/>
      <c r="X67" s="85"/>
      <c r="Y67" s="85"/>
      <c r="Z67" s="85"/>
    </row>
    <row r="68" spans="1:26">
      <c r="A68" s="85"/>
      <c r="B68" s="85"/>
      <c r="C68" s="86"/>
      <c r="D68" s="86"/>
      <c r="E68" s="85"/>
      <c r="F68" s="85"/>
      <c r="G68" s="85"/>
      <c r="H68" s="85"/>
      <c r="I68" s="85"/>
      <c r="J68" s="85"/>
      <c r="K68" s="85"/>
      <c r="L68" s="85"/>
      <c r="M68" s="85"/>
      <c r="N68" s="85"/>
      <c r="O68" s="85"/>
      <c r="P68" s="85"/>
      <c r="Q68" s="85"/>
      <c r="R68" s="85"/>
      <c r="S68" s="85"/>
      <c r="T68" s="85"/>
      <c r="U68" s="85"/>
      <c r="V68" s="85"/>
      <c r="W68" s="85"/>
      <c r="X68" s="85"/>
      <c r="Y68" s="85"/>
      <c r="Z68" s="85"/>
    </row>
    <row r="69" spans="1:26">
      <c r="A69" s="85"/>
      <c r="B69" s="85"/>
      <c r="C69" s="86"/>
      <c r="D69" s="86"/>
      <c r="E69" s="85"/>
      <c r="F69" s="85"/>
      <c r="G69" s="85"/>
      <c r="H69" s="85"/>
      <c r="I69" s="85"/>
      <c r="J69" s="85"/>
      <c r="K69" s="85"/>
      <c r="L69" s="85"/>
      <c r="M69" s="85"/>
      <c r="N69" s="85"/>
      <c r="O69" s="85"/>
      <c r="P69" s="85"/>
      <c r="Q69" s="85"/>
      <c r="R69" s="85"/>
      <c r="S69" s="85"/>
      <c r="T69" s="85"/>
      <c r="U69" s="85"/>
      <c r="V69" s="85"/>
      <c r="W69" s="85"/>
      <c r="X69" s="85"/>
      <c r="Y69" s="85"/>
      <c r="Z69" s="85"/>
    </row>
    <row r="70" spans="1:26">
      <c r="A70" s="85"/>
      <c r="B70" s="85"/>
      <c r="C70" s="86"/>
      <c r="D70" s="86"/>
      <c r="E70" s="85"/>
      <c r="F70" s="85"/>
      <c r="G70" s="85"/>
      <c r="H70" s="85"/>
      <c r="I70" s="85"/>
      <c r="J70" s="85"/>
      <c r="K70" s="85"/>
      <c r="L70" s="85"/>
      <c r="M70" s="85"/>
      <c r="N70" s="85"/>
      <c r="O70" s="85"/>
      <c r="P70" s="85"/>
      <c r="Q70" s="85"/>
      <c r="R70" s="85"/>
      <c r="S70" s="85"/>
      <c r="T70" s="85"/>
      <c r="U70" s="85"/>
      <c r="V70" s="85"/>
      <c r="W70" s="85"/>
      <c r="X70" s="85"/>
      <c r="Y70" s="85"/>
      <c r="Z70" s="85"/>
    </row>
    <row r="71" spans="1:26">
      <c r="A71" s="85"/>
      <c r="B71" s="85"/>
      <c r="C71" s="86"/>
      <c r="D71" s="86"/>
      <c r="E71" s="85"/>
      <c r="F71" s="85"/>
      <c r="G71" s="85"/>
      <c r="H71" s="85"/>
      <c r="I71" s="85"/>
      <c r="J71" s="85"/>
      <c r="K71" s="85"/>
      <c r="L71" s="85"/>
      <c r="M71" s="85"/>
      <c r="N71" s="85"/>
      <c r="O71" s="85"/>
      <c r="P71" s="85"/>
      <c r="Q71" s="85"/>
      <c r="R71" s="85"/>
      <c r="S71" s="85"/>
      <c r="T71" s="85"/>
      <c r="U71" s="85"/>
      <c r="V71" s="85"/>
      <c r="W71" s="85"/>
      <c r="X71" s="85"/>
      <c r="Y71" s="85"/>
      <c r="Z71" s="85"/>
    </row>
    <row r="72" spans="1:26">
      <c r="A72" s="85"/>
      <c r="B72" s="85"/>
      <c r="C72" s="86"/>
      <c r="D72" s="86"/>
      <c r="E72" s="85"/>
      <c r="F72" s="85"/>
      <c r="G72" s="85"/>
      <c r="H72" s="85"/>
      <c r="I72" s="85"/>
      <c r="J72" s="85"/>
      <c r="K72" s="85"/>
      <c r="L72" s="85"/>
      <c r="M72" s="85"/>
      <c r="N72" s="85"/>
      <c r="O72" s="85"/>
      <c r="P72" s="85"/>
      <c r="Q72" s="85"/>
      <c r="R72" s="85"/>
      <c r="S72" s="85"/>
      <c r="T72" s="85"/>
      <c r="U72" s="85"/>
      <c r="V72" s="85"/>
      <c r="W72" s="85"/>
      <c r="X72" s="85"/>
      <c r="Y72" s="85"/>
      <c r="Z72" s="85"/>
    </row>
    <row r="73" spans="1:26">
      <c r="A73" s="85"/>
      <c r="B73" s="85"/>
      <c r="C73" s="86"/>
      <c r="D73" s="86"/>
      <c r="E73" s="85"/>
      <c r="F73" s="85"/>
      <c r="G73" s="85"/>
      <c r="H73" s="85"/>
      <c r="I73" s="85"/>
      <c r="J73" s="85"/>
      <c r="K73" s="85"/>
      <c r="L73" s="85"/>
      <c r="M73" s="85"/>
      <c r="N73" s="85"/>
      <c r="O73" s="85"/>
      <c r="P73" s="85"/>
      <c r="Q73" s="85"/>
      <c r="R73" s="85"/>
      <c r="S73" s="85"/>
      <c r="T73" s="85"/>
      <c r="U73" s="85"/>
      <c r="V73" s="85"/>
      <c r="W73" s="85"/>
      <c r="X73" s="85"/>
      <c r="Y73" s="85"/>
      <c r="Z73" s="85"/>
    </row>
    <row r="74" spans="1:26">
      <c r="A74" s="85"/>
      <c r="B74" s="85"/>
      <c r="C74" s="86"/>
      <c r="D74" s="86"/>
      <c r="E74" s="85"/>
      <c r="F74" s="85"/>
      <c r="G74" s="85"/>
      <c r="H74" s="85"/>
      <c r="I74" s="85"/>
      <c r="J74" s="85"/>
      <c r="K74" s="85"/>
      <c r="L74" s="85"/>
      <c r="M74" s="85"/>
      <c r="N74" s="85"/>
      <c r="O74" s="85"/>
      <c r="P74" s="85"/>
      <c r="Q74" s="85"/>
      <c r="R74" s="85"/>
      <c r="S74" s="85"/>
      <c r="T74" s="85"/>
      <c r="U74" s="85"/>
      <c r="V74" s="85"/>
      <c r="W74" s="85"/>
      <c r="X74" s="85"/>
      <c r="Y74" s="85"/>
      <c r="Z74" s="85"/>
    </row>
    <row r="75" spans="1:26">
      <c r="A75" s="85"/>
      <c r="B75" s="85"/>
      <c r="C75" s="86"/>
      <c r="D75" s="86"/>
      <c r="E75" s="85"/>
      <c r="F75" s="85"/>
      <c r="G75" s="85"/>
      <c r="H75" s="85"/>
      <c r="I75" s="85"/>
      <c r="J75" s="85"/>
      <c r="K75" s="85"/>
      <c r="L75" s="85"/>
      <c r="M75" s="85"/>
      <c r="N75" s="85"/>
      <c r="O75" s="85"/>
      <c r="P75" s="85"/>
      <c r="Q75" s="85"/>
      <c r="R75" s="85"/>
      <c r="S75" s="85"/>
      <c r="T75" s="85"/>
      <c r="U75" s="85"/>
      <c r="V75" s="85"/>
      <c r="W75" s="85"/>
      <c r="X75" s="85"/>
      <c r="Y75" s="85"/>
      <c r="Z75" s="85"/>
    </row>
    <row r="76" spans="1:26">
      <c r="A76" s="85"/>
      <c r="B76" s="85"/>
      <c r="C76" s="86"/>
      <c r="D76" s="86"/>
      <c r="E76" s="85"/>
      <c r="F76" s="85"/>
      <c r="G76" s="85"/>
      <c r="H76" s="85"/>
      <c r="I76" s="85"/>
      <c r="J76" s="85"/>
      <c r="K76" s="85"/>
      <c r="L76" s="85"/>
      <c r="M76" s="85"/>
      <c r="N76" s="85"/>
      <c r="O76" s="85"/>
      <c r="P76" s="85"/>
      <c r="Q76" s="85"/>
      <c r="R76" s="85"/>
      <c r="S76" s="85"/>
      <c r="T76" s="85"/>
      <c r="U76" s="85"/>
      <c r="V76" s="85"/>
      <c r="W76" s="85"/>
      <c r="X76" s="85"/>
      <c r="Y76" s="85"/>
      <c r="Z76" s="85"/>
    </row>
    <row r="77" spans="1:26">
      <c r="A77" s="85"/>
      <c r="B77" s="85"/>
      <c r="C77" s="86"/>
      <c r="D77" s="86"/>
      <c r="E77" s="85"/>
      <c r="F77" s="85"/>
      <c r="G77" s="85"/>
      <c r="H77" s="85"/>
      <c r="I77" s="85"/>
      <c r="J77" s="85"/>
      <c r="K77" s="85"/>
      <c r="L77" s="85"/>
      <c r="M77" s="85"/>
      <c r="N77" s="85"/>
      <c r="O77" s="85"/>
      <c r="P77" s="85"/>
      <c r="Q77" s="85"/>
      <c r="R77" s="85"/>
      <c r="S77" s="85"/>
      <c r="T77" s="85"/>
      <c r="U77" s="85"/>
      <c r="V77" s="85"/>
      <c r="W77" s="85"/>
      <c r="X77" s="85"/>
      <c r="Y77" s="85"/>
      <c r="Z77" s="85"/>
    </row>
    <row r="78" spans="1:26">
      <c r="A78" s="85"/>
      <c r="B78" s="85"/>
      <c r="C78" s="86"/>
      <c r="D78" s="86"/>
      <c r="E78" s="85"/>
      <c r="F78" s="85"/>
      <c r="G78" s="85"/>
      <c r="H78" s="85"/>
      <c r="I78" s="85"/>
      <c r="J78" s="85"/>
      <c r="K78" s="85"/>
      <c r="L78" s="85"/>
      <c r="M78" s="85"/>
      <c r="N78" s="85"/>
      <c r="O78" s="85"/>
      <c r="P78" s="85"/>
      <c r="Q78" s="85"/>
      <c r="R78" s="85"/>
      <c r="S78" s="85"/>
      <c r="T78" s="85"/>
      <c r="U78" s="85"/>
      <c r="V78" s="85"/>
      <c r="W78" s="85"/>
      <c r="X78" s="85"/>
      <c r="Y78" s="85"/>
      <c r="Z78" s="85"/>
    </row>
    <row r="79" spans="1:26">
      <c r="A79" s="85"/>
      <c r="B79" s="85"/>
      <c r="C79" s="86"/>
      <c r="D79" s="86"/>
      <c r="E79" s="85"/>
      <c r="F79" s="85"/>
      <c r="G79" s="85"/>
      <c r="H79" s="85"/>
      <c r="I79" s="85"/>
      <c r="J79" s="85"/>
      <c r="K79" s="85"/>
      <c r="L79" s="85"/>
      <c r="M79" s="85"/>
      <c r="N79" s="85"/>
      <c r="O79" s="85"/>
      <c r="P79" s="85"/>
      <c r="Q79" s="85"/>
      <c r="R79" s="85"/>
      <c r="S79" s="85"/>
      <c r="T79" s="85"/>
      <c r="U79" s="85"/>
      <c r="V79" s="85"/>
      <c r="W79" s="85"/>
      <c r="X79" s="85"/>
      <c r="Y79" s="85"/>
      <c r="Z79" s="85"/>
    </row>
    <row r="80" spans="1:26">
      <c r="A80" s="85"/>
      <c r="B80" s="85"/>
      <c r="C80" s="86"/>
      <c r="D80" s="86"/>
      <c r="E80" s="85"/>
      <c r="F80" s="85"/>
      <c r="G80" s="85"/>
      <c r="H80" s="85"/>
      <c r="I80" s="85"/>
      <c r="J80" s="85"/>
      <c r="K80" s="85"/>
      <c r="L80" s="85"/>
      <c r="M80" s="85"/>
      <c r="N80" s="85"/>
      <c r="O80" s="85"/>
      <c r="P80" s="85"/>
      <c r="Q80" s="85"/>
      <c r="R80" s="85"/>
      <c r="S80" s="85"/>
      <c r="T80" s="85"/>
      <c r="U80" s="85"/>
      <c r="V80" s="85"/>
      <c r="W80" s="85"/>
      <c r="X80" s="85"/>
      <c r="Y80" s="85"/>
      <c r="Z80" s="85"/>
    </row>
    <row r="81" spans="1:26">
      <c r="A81" s="85"/>
      <c r="B81" s="85"/>
      <c r="C81" s="86"/>
      <c r="D81" s="86"/>
      <c r="E81" s="85"/>
      <c r="F81" s="85"/>
      <c r="G81" s="85"/>
      <c r="H81" s="85"/>
      <c r="I81" s="85"/>
      <c r="J81" s="85"/>
      <c r="K81" s="85"/>
      <c r="L81" s="85"/>
      <c r="M81" s="85"/>
      <c r="N81" s="85"/>
      <c r="O81" s="85"/>
      <c r="P81" s="85"/>
      <c r="Q81" s="85"/>
      <c r="R81" s="85"/>
      <c r="S81" s="85"/>
      <c r="T81" s="85"/>
      <c r="U81" s="85"/>
      <c r="V81" s="85"/>
      <c r="W81" s="85"/>
      <c r="X81" s="85"/>
      <c r="Y81" s="85"/>
      <c r="Z81" s="85"/>
    </row>
    <row r="82" spans="1:26">
      <c r="A82" s="85"/>
      <c r="B82" s="85"/>
      <c r="C82" s="86"/>
      <c r="D82" s="86"/>
      <c r="E82" s="85"/>
      <c r="F82" s="85"/>
      <c r="G82" s="85"/>
      <c r="H82" s="85"/>
      <c r="I82" s="85"/>
      <c r="J82" s="85"/>
      <c r="K82" s="85"/>
      <c r="L82" s="85"/>
      <c r="M82" s="85"/>
      <c r="N82" s="85"/>
      <c r="O82" s="85"/>
      <c r="P82" s="85"/>
      <c r="Q82" s="85"/>
      <c r="R82" s="85"/>
      <c r="S82" s="85"/>
      <c r="T82" s="85"/>
      <c r="U82" s="85"/>
      <c r="V82" s="85"/>
      <c r="W82" s="85"/>
      <c r="X82" s="85"/>
      <c r="Y82" s="85"/>
      <c r="Z82" s="85"/>
    </row>
    <row r="83" spans="1:26">
      <c r="A83" s="85"/>
      <c r="B83" s="85"/>
      <c r="C83" s="86"/>
      <c r="D83" s="86"/>
      <c r="E83" s="85"/>
      <c r="F83" s="85"/>
      <c r="G83" s="85"/>
      <c r="H83" s="85"/>
      <c r="I83" s="85"/>
      <c r="J83" s="85"/>
      <c r="K83" s="85"/>
      <c r="L83" s="85"/>
      <c r="M83" s="85"/>
      <c r="N83" s="85"/>
      <c r="O83" s="85"/>
      <c r="P83" s="85"/>
      <c r="Q83" s="85"/>
      <c r="R83" s="85"/>
      <c r="S83" s="85"/>
      <c r="T83" s="85"/>
      <c r="U83" s="85"/>
      <c r="V83" s="85"/>
      <c r="W83" s="85"/>
      <c r="X83" s="85"/>
      <c r="Y83" s="85"/>
      <c r="Z83" s="85"/>
    </row>
    <row r="84" spans="1:26">
      <c r="A84" s="85"/>
      <c r="B84" s="85"/>
      <c r="C84" s="86"/>
      <c r="D84" s="86"/>
      <c r="E84" s="85"/>
      <c r="F84" s="85"/>
      <c r="G84" s="85"/>
      <c r="H84" s="85"/>
      <c r="I84" s="85"/>
      <c r="J84" s="85"/>
      <c r="K84" s="85"/>
      <c r="L84" s="85"/>
      <c r="M84" s="85"/>
      <c r="N84" s="85"/>
      <c r="O84" s="85"/>
      <c r="P84" s="85"/>
      <c r="Q84" s="85"/>
      <c r="R84" s="85"/>
      <c r="S84" s="85"/>
      <c r="T84" s="85"/>
      <c r="U84" s="85"/>
      <c r="V84" s="85"/>
      <c r="W84" s="85"/>
      <c r="X84" s="85"/>
      <c r="Y84" s="85"/>
      <c r="Z84" s="85"/>
    </row>
    <row r="85" spans="1:26">
      <c r="A85" s="85"/>
      <c r="B85" s="85"/>
      <c r="C85" s="86"/>
      <c r="D85" s="86"/>
      <c r="E85" s="85"/>
      <c r="F85" s="85"/>
      <c r="G85" s="85"/>
      <c r="H85" s="85"/>
      <c r="I85" s="85"/>
      <c r="J85" s="85"/>
      <c r="K85" s="85"/>
      <c r="L85" s="85"/>
      <c r="M85" s="85"/>
      <c r="N85" s="85"/>
      <c r="O85" s="85"/>
      <c r="P85" s="85"/>
      <c r="Q85" s="85"/>
      <c r="R85" s="85"/>
      <c r="S85" s="85"/>
      <c r="T85" s="85"/>
      <c r="U85" s="85"/>
      <c r="V85" s="85"/>
      <c r="W85" s="85"/>
      <c r="X85" s="85"/>
      <c r="Y85" s="85"/>
      <c r="Z85" s="85"/>
    </row>
    <row r="86" spans="1:26">
      <c r="A86" s="85"/>
      <c r="B86" s="85"/>
      <c r="C86" s="86"/>
      <c r="D86" s="86"/>
      <c r="E86" s="85"/>
      <c r="F86" s="85"/>
      <c r="G86" s="85"/>
      <c r="H86" s="85"/>
      <c r="I86" s="85"/>
      <c r="J86" s="85"/>
      <c r="K86" s="85"/>
      <c r="L86" s="85"/>
      <c r="M86" s="85"/>
      <c r="N86" s="85"/>
      <c r="O86" s="85"/>
      <c r="P86" s="85"/>
      <c r="Q86" s="85"/>
      <c r="R86" s="85"/>
      <c r="S86" s="85"/>
      <c r="T86" s="85"/>
      <c r="U86" s="85"/>
      <c r="V86" s="85"/>
      <c r="W86" s="85"/>
      <c r="X86" s="85"/>
      <c r="Y86" s="85"/>
      <c r="Z86" s="85"/>
    </row>
    <row r="87" spans="1:26">
      <c r="A87" s="85"/>
      <c r="B87" s="85"/>
      <c r="C87" s="86"/>
      <c r="D87" s="86"/>
      <c r="E87" s="85"/>
      <c r="F87" s="85"/>
      <c r="G87" s="85"/>
      <c r="H87" s="85"/>
      <c r="I87" s="85"/>
      <c r="J87" s="85"/>
      <c r="K87" s="85"/>
      <c r="L87" s="85"/>
      <c r="M87" s="85"/>
      <c r="N87" s="85"/>
      <c r="O87" s="85"/>
      <c r="P87" s="85"/>
      <c r="Q87" s="85"/>
      <c r="R87" s="85"/>
      <c r="S87" s="85"/>
      <c r="T87" s="85"/>
      <c r="U87" s="85"/>
      <c r="V87" s="85"/>
      <c r="W87" s="85"/>
      <c r="X87" s="85"/>
      <c r="Y87" s="85"/>
      <c r="Z87" s="85"/>
    </row>
    <row r="88" spans="1:26">
      <c r="A88" s="85"/>
      <c r="B88" s="85"/>
      <c r="C88" s="86"/>
      <c r="D88" s="86"/>
      <c r="E88" s="85"/>
      <c r="F88" s="85"/>
      <c r="G88" s="85"/>
      <c r="H88" s="85"/>
      <c r="I88" s="85"/>
      <c r="J88" s="85"/>
      <c r="K88" s="85"/>
      <c r="L88" s="85"/>
      <c r="M88" s="85"/>
      <c r="N88" s="85"/>
      <c r="O88" s="85"/>
      <c r="P88" s="85"/>
      <c r="Q88" s="85"/>
      <c r="R88" s="85"/>
      <c r="S88" s="85"/>
      <c r="T88" s="85"/>
      <c r="U88" s="85"/>
      <c r="V88" s="85"/>
      <c r="W88" s="85"/>
      <c r="X88" s="85"/>
      <c r="Y88" s="85"/>
      <c r="Z88" s="85"/>
    </row>
    <row r="89" spans="1:26">
      <c r="A89" s="85"/>
      <c r="B89" s="85"/>
      <c r="C89" s="86"/>
      <c r="D89" s="86"/>
      <c r="E89" s="85"/>
      <c r="F89" s="85"/>
      <c r="G89" s="85"/>
      <c r="H89" s="85"/>
      <c r="I89" s="85"/>
      <c r="J89" s="85"/>
      <c r="K89" s="85"/>
      <c r="L89" s="85"/>
      <c r="M89" s="85"/>
      <c r="N89" s="85"/>
      <c r="O89" s="85"/>
      <c r="P89" s="85"/>
      <c r="Q89" s="85"/>
      <c r="R89" s="85"/>
      <c r="S89" s="85"/>
      <c r="T89" s="85"/>
      <c r="U89" s="85"/>
      <c r="V89" s="85"/>
      <c r="W89" s="85"/>
      <c r="X89" s="85"/>
      <c r="Y89" s="85"/>
      <c r="Z89" s="85"/>
    </row>
    <row r="90" spans="1:26">
      <c r="A90" s="85"/>
      <c r="B90" s="85"/>
      <c r="C90" s="86"/>
      <c r="D90" s="86"/>
      <c r="E90" s="85"/>
      <c r="F90" s="85"/>
      <c r="G90" s="85"/>
      <c r="H90" s="85"/>
      <c r="I90" s="85"/>
      <c r="J90" s="85"/>
      <c r="K90" s="85"/>
      <c r="L90" s="85"/>
      <c r="M90" s="85"/>
      <c r="N90" s="85"/>
      <c r="O90" s="85"/>
      <c r="P90" s="85"/>
      <c r="Q90" s="85"/>
      <c r="R90" s="85"/>
      <c r="S90" s="85"/>
      <c r="T90" s="85"/>
      <c r="U90" s="85"/>
      <c r="V90" s="85"/>
      <c r="W90" s="85"/>
      <c r="X90" s="85"/>
      <c r="Y90" s="85"/>
      <c r="Z90" s="85"/>
    </row>
    <row r="91" spans="1:26">
      <c r="A91" s="85"/>
      <c r="B91" s="85"/>
      <c r="C91" s="86"/>
      <c r="D91" s="86"/>
      <c r="E91" s="85"/>
      <c r="F91" s="85"/>
      <c r="G91" s="85"/>
      <c r="H91" s="85"/>
      <c r="I91" s="85"/>
      <c r="J91" s="85"/>
      <c r="K91" s="85"/>
      <c r="L91" s="85"/>
      <c r="M91" s="85"/>
      <c r="N91" s="85"/>
      <c r="O91" s="85"/>
      <c r="P91" s="85"/>
      <c r="Q91" s="85"/>
      <c r="R91" s="85"/>
      <c r="S91" s="85"/>
      <c r="T91" s="85"/>
      <c r="U91" s="85"/>
      <c r="V91" s="85"/>
      <c r="W91" s="85"/>
      <c r="X91" s="85"/>
      <c r="Y91" s="85"/>
      <c r="Z91" s="85"/>
    </row>
    <row r="92" spans="1:26">
      <c r="A92" s="85"/>
      <c r="B92" s="85"/>
      <c r="C92" s="86"/>
      <c r="D92" s="86"/>
      <c r="E92" s="85"/>
      <c r="F92" s="85"/>
      <c r="G92" s="85"/>
      <c r="H92" s="85"/>
      <c r="I92" s="85"/>
      <c r="J92" s="85"/>
      <c r="K92" s="85"/>
      <c r="L92" s="85"/>
      <c r="M92" s="85"/>
      <c r="N92" s="85"/>
      <c r="O92" s="85"/>
      <c r="P92" s="85"/>
      <c r="Q92" s="85"/>
      <c r="R92" s="85"/>
      <c r="S92" s="85"/>
      <c r="T92" s="85"/>
      <c r="U92" s="85"/>
      <c r="V92" s="85"/>
      <c r="W92" s="85"/>
      <c r="X92" s="85"/>
      <c r="Y92" s="85"/>
      <c r="Z92" s="85"/>
    </row>
    <row r="93" spans="1:26">
      <c r="A93" s="85"/>
      <c r="B93" s="85"/>
      <c r="C93" s="86"/>
      <c r="D93" s="86"/>
      <c r="E93" s="85"/>
      <c r="F93" s="85"/>
      <c r="G93" s="85"/>
      <c r="H93" s="85"/>
      <c r="I93" s="85"/>
      <c r="J93" s="85"/>
      <c r="K93" s="85"/>
      <c r="L93" s="85"/>
      <c r="M93" s="85"/>
      <c r="N93" s="85"/>
      <c r="O93" s="85"/>
      <c r="P93" s="85"/>
      <c r="Q93" s="85"/>
      <c r="R93" s="85"/>
      <c r="S93" s="85"/>
      <c r="T93" s="85"/>
      <c r="U93" s="85"/>
      <c r="V93" s="85"/>
      <c r="W93" s="85"/>
      <c r="X93" s="85"/>
      <c r="Y93" s="85"/>
      <c r="Z93" s="85"/>
    </row>
    <row r="94" spans="1:26">
      <c r="A94" s="85"/>
      <c r="B94" s="85"/>
      <c r="C94" s="86"/>
      <c r="D94" s="86"/>
      <c r="E94" s="85"/>
      <c r="F94" s="85"/>
      <c r="G94" s="85"/>
      <c r="H94" s="85"/>
      <c r="I94" s="85"/>
      <c r="J94" s="85"/>
      <c r="K94" s="85"/>
      <c r="L94" s="85"/>
      <c r="M94" s="85"/>
      <c r="N94" s="85"/>
      <c r="O94" s="85"/>
      <c r="P94" s="85"/>
      <c r="Q94" s="85"/>
      <c r="R94" s="85"/>
      <c r="S94" s="85"/>
      <c r="T94" s="85"/>
      <c r="U94" s="85"/>
      <c r="V94" s="85"/>
      <c r="W94" s="85"/>
      <c r="X94" s="85"/>
      <c r="Y94" s="85"/>
      <c r="Z94" s="85"/>
    </row>
    <row r="95" spans="1:26">
      <c r="A95" s="85"/>
      <c r="B95" s="85"/>
      <c r="C95" s="86"/>
      <c r="D95" s="86"/>
      <c r="E95" s="85"/>
      <c r="F95" s="85"/>
      <c r="G95" s="85"/>
      <c r="H95" s="85"/>
      <c r="I95" s="85"/>
      <c r="J95" s="85"/>
      <c r="K95" s="85"/>
      <c r="L95" s="85"/>
      <c r="M95" s="85"/>
      <c r="N95" s="85"/>
      <c r="O95" s="85"/>
      <c r="P95" s="85"/>
      <c r="Q95" s="85"/>
      <c r="R95" s="85"/>
      <c r="S95" s="85"/>
      <c r="T95" s="85"/>
      <c r="U95" s="85"/>
      <c r="V95" s="85"/>
      <c r="W95" s="85"/>
      <c r="X95" s="85"/>
      <c r="Y95" s="85"/>
      <c r="Z95" s="85"/>
    </row>
    <row r="96" spans="1:26">
      <c r="A96" s="85"/>
      <c r="B96" s="85"/>
      <c r="C96" s="86"/>
      <c r="D96" s="86"/>
      <c r="E96" s="85"/>
      <c r="F96" s="85"/>
      <c r="G96" s="85"/>
      <c r="H96" s="85"/>
      <c r="I96" s="85"/>
      <c r="J96" s="85"/>
      <c r="K96" s="85"/>
      <c r="L96" s="85"/>
      <c r="M96" s="85"/>
      <c r="N96" s="85"/>
      <c r="O96" s="85"/>
      <c r="P96" s="85"/>
      <c r="Q96" s="85"/>
      <c r="R96" s="85"/>
      <c r="S96" s="85"/>
      <c r="T96" s="85"/>
      <c r="U96" s="85"/>
      <c r="V96" s="85"/>
      <c r="W96" s="85"/>
      <c r="X96" s="85"/>
      <c r="Y96" s="85"/>
      <c r="Z96" s="85"/>
    </row>
    <row r="97" spans="1:26">
      <c r="A97" s="85"/>
      <c r="B97" s="85"/>
      <c r="C97" s="86"/>
      <c r="D97" s="86"/>
      <c r="E97" s="85"/>
      <c r="F97" s="85"/>
      <c r="G97" s="85"/>
      <c r="H97" s="85"/>
      <c r="I97" s="85"/>
      <c r="J97" s="85"/>
      <c r="K97" s="85"/>
      <c r="L97" s="85"/>
      <c r="M97" s="85"/>
      <c r="N97" s="85"/>
      <c r="O97" s="85"/>
      <c r="P97" s="85"/>
      <c r="Q97" s="85"/>
      <c r="R97" s="85"/>
      <c r="S97" s="85"/>
      <c r="T97" s="85"/>
      <c r="U97" s="85"/>
      <c r="V97" s="85"/>
      <c r="W97" s="85"/>
      <c r="X97" s="85"/>
      <c r="Y97" s="85"/>
      <c r="Z97" s="85"/>
    </row>
    <row r="98" spans="1:26">
      <c r="A98" s="85"/>
      <c r="B98" s="85"/>
      <c r="C98" s="86"/>
      <c r="D98" s="86"/>
      <c r="E98" s="85"/>
      <c r="F98" s="85"/>
      <c r="G98" s="85"/>
      <c r="H98" s="85"/>
      <c r="I98" s="85"/>
      <c r="J98" s="85"/>
      <c r="K98" s="85"/>
      <c r="L98" s="85"/>
      <c r="M98" s="85"/>
      <c r="N98" s="85"/>
      <c r="O98" s="85"/>
      <c r="P98" s="85"/>
      <c r="Q98" s="85"/>
      <c r="R98" s="85"/>
      <c r="S98" s="85"/>
      <c r="T98" s="85"/>
      <c r="U98" s="85"/>
      <c r="V98" s="85"/>
      <c r="W98" s="85"/>
      <c r="X98" s="85"/>
      <c r="Y98" s="85"/>
      <c r="Z98" s="85"/>
    </row>
    <row r="99" spans="1:26">
      <c r="A99" s="85"/>
      <c r="B99" s="85"/>
      <c r="C99" s="86"/>
      <c r="D99" s="86"/>
      <c r="E99" s="85"/>
      <c r="F99" s="85"/>
      <c r="G99" s="85"/>
      <c r="H99" s="85"/>
      <c r="I99" s="85"/>
      <c r="J99" s="85"/>
      <c r="K99" s="85"/>
      <c r="L99" s="85"/>
      <c r="M99" s="85"/>
      <c r="N99" s="85"/>
      <c r="O99" s="85"/>
      <c r="P99" s="85"/>
      <c r="Q99" s="85"/>
      <c r="R99" s="85"/>
      <c r="S99" s="85"/>
      <c r="T99" s="85"/>
      <c r="U99" s="85"/>
      <c r="V99" s="85"/>
      <c r="W99" s="85"/>
      <c r="X99" s="85"/>
      <c r="Y99" s="85"/>
      <c r="Z99" s="85"/>
    </row>
    <row r="100" spans="1:26">
      <c r="A100" s="85"/>
      <c r="B100" s="85"/>
      <c r="C100" s="86"/>
      <c r="D100" s="86"/>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c r="A101" s="85"/>
      <c r="B101" s="85"/>
      <c r="C101" s="86"/>
      <c r="D101" s="86"/>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c r="A102" s="85"/>
      <c r="B102" s="85"/>
      <c r="C102" s="86"/>
      <c r="D102" s="86"/>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c r="A103" s="85"/>
      <c r="B103" s="85"/>
      <c r="C103" s="86"/>
      <c r="D103" s="86"/>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c r="A104" s="85"/>
      <c r="B104" s="85"/>
      <c r="C104" s="86"/>
      <c r="D104" s="86"/>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c r="A105" s="85"/>
      <c r="B105" s="85"/>
      <c r="C105" s="86"/>
      <c r="D105" s="86"/>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c r="A106" s="85"/>
      <c r="B106" s="85"/>
      <c r="C106" s="86"/>
      <c r="D106" s="86"/>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c r="A107" s="85"/>
      <c r="B107" s="85"/>
      <c r="C107" s="86"/>
      <c r="D107" s="86"/>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c r="A108" s="85"/>
      <c r="B108" s="85"/>
      <c r="C108" s="86"/>
      <c r="D108" s="86"/>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c r="A109" s="85"/>
      <c r="B109" s="85"/>
      <c r="C109" s="86"/>
      <c r="D109" s="86"/>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c r="A110" s="85"/>
      <c r="B110" s="85"/>
      <c r="C110" s="86"/>
      <c r="D110" s="86"/>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c r="A111" s="85"/>
      <c r="B111" s="85"/>
      <c r="C111" s="86"/>
      <c r="D111" s="86"/>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c r="A112" s="85"/>
      <c r="B112" s="85"/>
      <c r="C112" s="86"/>
      <c r="D112" s="86"/>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c r="A113" s="85"/>
      <c r="B113" s="85"/>
      <c r="C113" s="86"/>
      <c r="D113" s="86"/>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c r="A114" s="85"/>
      <c r="B114" s="85"/>
      <c r="C114" s="86"/>
      <c r="D114" s="86"/>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c r="A115" s="85"/>
      <c r="B115" s="85"/>
      <c r="C115" s="86"/>
      <c r="D115" s="86"/>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c r="A116" s="85"/>
      <c r="B116" s="85"/>
      <c r="C116" s="86"/>
      <c r="D116" s="86"/>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c r="A117" s="85"/>
      <c r="B117" s="85"/>
      <c r="C117" s="86"/>
      <c r="D117" s="86"/>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c r="A118" s="85"/>
      <c r="B118" s="85"/>
      <c r="C118" s="86"/>
      <c r="D118" s="86"/>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c r="A119" s="85"/>
      <c r="B119" s="85"/>
      <c r="C119" s="86"/>
      <c r="D119" s="86"/>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c r="A120" s="85"/>
      <c r="B120" s="85"/>
      <c r="C120" s="86"/>
      <c r="D120" s="86"/>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c r="A121" s="85"/>
      <c r="B121" s="85"/>
      <c r="C121" s="86"/>
      <c r="D121" s="86"/>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c r="A122" s="85"/>
      <c r="B122" s="85"/>
      <c r="C122" s="86"/>
      <c r="D122" s="86"/>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c r="A123" s="85"/>
      <c r="B123" s="85"/>
      <c r="C123" s="86"/>
      <c r="D123" s="86"/>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c r="A124" s="85"/>
      <c r="B124" s="85"/>
      <c r="C124" s="86"/>
      <c r="D124" s="86"/>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c r="A125" s="85"/>
      <c r="B125" s="85"/>
      <c r="C125" s="86"/>
      <c r="D125" s="86"/>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c r="A126" s="85"/>
      <c r="B126" s="85"/>
      <c r="C126" s="86"/>
      <c r="D126" s="86"/>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c r="A127" s="85"/>
      <c r="B127" s="85"/>
      <c r="C127" s="86"/>
      <c r="D127" s="86"/>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c r="A128" s="85"/>
      <c r="B128" s="85"/>
      <c r="C128" s="86"/>
      <c r="D128" s="86"/>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c r="A129" s="85"/>
      <c r="B129" s="85"/>
      <c r="C129" s="86"/>
      <c r="D129" s="86"/>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c r="A130" s="85"/>
      <c r="B130" s="85"/>
      <c r="C130" s="86"/>
      <c r="D130" s="86"/>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c r="A131" s="85"/>
      <c r="B131" s="85"/>
      <c r="C131" s="86"/>
      <c r="D131" s="86"/>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c r="A132" s="85"/>
      <c r="B132" s="85"/>
      <c r="C132" s="86"/>
      <c r="D132" s="86"/>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c r="A133" s="85"/>
      <c r="B133" s="85"/>
      <c r="C133" s="86"/>
      <c r="D133" s="86"/>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c r="A134" s="85"/>
      <c r="B134" s="85"/>
      <c r="C134" s="86"/>
      <c r="D134" s="86"/>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c r="A135" s="85"/>
      <c r="B135" s="85"/>
      <c r="C135" s="86"/>
      <c r="D135" s="86"/>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c r="A136" s="85"/>
      <c r="B136" s="85"/>
      <c r="C136" s="86"/>
      <c r="D136" s="86"/>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c r="A137" s="85"/>
      <c r="B137" s="85"/>
      <c r="C137" s="86"/>
      <c r="D137" s="86"/>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c r="A138" s="85"/>
      <c r="B138" s="85"/>
      <c r="C138" s="86"/>
      <c r="D138" s="86"/>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c r="A139" s="85"/>
      <c r="B139" s="85"/>
      <c r="C139" s="86"/>
      <c r="D139" s="86"/>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c r="A140" s="85"/>
      <c r="B140" s="85"/>
      <c r="C140" s="86"/>
      <c r="D140" s="86"/>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c r="A141" s="85"/>
      <c r="B141" s="85"/>
      <c r="C141" s="86"/>
      <c r="D141" s="86"/>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c r="A142" s="85"/>
      <c r="B142" s="85"/>
      <c r="C142" s="86"/>
      <c r="D142" s="86"/>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c r="A143" s="85"/>
      <c r="B143" s="85"/>
      <c r="C143" s="86"/>
      <c r="D143" s="86"/>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c r="A144" s="85"/>
      <c r="B144" s="85"/>
      <c r="C144" s="86"/>
      <c r="D144" s="86"/>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c r="A145" s="85"/>
      <c r="B145" s="85"/>
      <c r="C145" s="86"/>
      <c r="D145" s="86"/>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c r="A146" s="85"/>
      <c r="B146" s="85"/>
      <c r="C146" s="86"/>
      <c r="D146" s="86"/>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c r="A147" s="85"/>
      <c r="B147" s="85"/>
      <c r="C147" s="86"/>
      <c r="D147" s="86"/>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c r="A148" s="85"/>
      <c r="B148" s="85"/>
      <c r="C148" s="86"/>
      <c r="D148" s="86"/>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c r="A149" s="85"/>
      <c r="B149" s="85"/>
      <c r="C149" s="86"/>
      <c r="D149" s="86"/>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c r="A150" s="85"/>
      <c r="B150" s="85"/>
      <c r="C150" s="86"/>
      <c r="D150" s="86"/>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c r="A151" s="85"/>
      <c r="B151" s="85"/>
      <c r="C151" s="86"/>
      <c r="D151" s="86"/>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c r="A152" s="85"/>
      <c r="B152" s="85"/>
      <c r="C152" s="86"/>
      <c r="D152" s="86"/>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c r="A153" s="85"/>
      <c r="B153" s="85"/>
      <c r="C153" s="86"/>
      <c r="D153" s="86"/>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c r="A154" s="85"/>
      <c r="B154" s="85"/>
      <c r="C154" s="86"/>
      <c r="D154" s="86"/>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c r="A155" s="85"/>
      <c r="B155" s="85"/>
      <c r="C155" s="86"/>
      <c r="D155" s="86"/>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c r="A156" s="85"/>
      <c r="B156" s="85"/>
      <c r="C156" s="86"/>
      <c r="D156" s="86"/>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c r="A157" s="85"/>
      <c r="B157" s="85"/>
      <c r="C157" s="86"/>
      <c r="D157" s="86"/>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c r="A158" s="85"/>
      <c r="B158" s="85"/>
      <c r="C158" s="86"/>
      <c r="D158" s="86"/>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c r="A159" s="85"/>
      <c r="B159" s="85"/>
      <c r="C159" s="86"/>
      <c r="D159" s="86"/>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c r="A160" s="85"/>
      <c r="B160" s="85"/>
      <c r="C160" s="86"/>
      <c r="D160" s="86"/>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c r="A161" s="85"/>
      <c r="B161" s="85"/>
      <c r="C161" s="86"/>
      <c r="D161" s="86"/>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c r="A162" s="85"/>
      <c r="B162" s="85"/>
      <c r="C162" s="86"/>
      <c r="D162" s="86"/>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c r="A163" s="85"/>
      <c r="B163" s="85"/>
      <c r="C163" s="86"/>
      <c r="D163" s="86"/>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c r="A164" s="85"/>
      <c r="B164" s="85"/>
      <c r="C164" s="86"/>
      <c r="D164" s="86"/>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c r="A165" s="85"/>
      <c r="B165" s="85"/>
      <c r="C165" s="86"/>
      <c r="D165" s="86"/>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c r="A166" s="85"/>
      <c r="B166" s="85"/>
      <c r="C166" s="86"/>
      <c r="D166" s="86"/>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c r="A167" s="85"/>
      <c r="B167" s="85"/>
      <c r="C167" s="86"/>
      <c r="D167" s="86"/>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c r="A168" s="85"/>
      <c r="B168" s="85"/>
      <c r="C168" s="86"/>
      <c r="D168" s="86"/>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c r="A169" s="85"/>
      <c r="B169" s="85"/>
      <c r="C169" s="86"/>
      <c r="D169" s="86"/>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c r="A170" s="85"/>
      <c r="B170" s="85"/>
      <c r="C170" s="86"/>
      <c r="D170" s="86"/>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c r="A171" s="85"/>
      <c r="B171" s="85"/>
      <c r="C171" s="86"/>
      <c r="D171" s="86"/>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c r="A172" s="85"/>
      <c r="B172" s="85"/>
      <c r="C172" s="86"/>
      <c r="D172" s="86"/>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c r="A173" s="85"/>
      <c r="B173" s="85"/>
      <c r="C173" s="86"/>
      <c r="D173" s="86"/>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c r="A174" s="85"/>
      <c r="B174" s="85"/>
      <c r="C174" s="86"/>
      <c r="D174" s="86"/>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c r="A175" s="85"/>
      <c r="B175" s="85"/>
      <c r="C175" s="86"/>
      <c r="D175" s="86"/>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c r="A176" s="85"/>
      <c r="B176" s="85"/>
      <c r="C176" s="86"/>
      <c r="D176" s="86"/>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c r="A177" s="85"/>
      <c r="B177" s="85"/>
      <c r="C177" s="86"/>
      <c r="D177" s="86"/>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c r="A178" s="85"/>
      <c r="B178" s="85"/>
      <c r="C178" s="86"/>
      <c r="D178" s="86"/>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c r="A179" s="85"/>
      <c r="B179" s="85"/>
      <c r="C179" s="86"/>
      <c r="D179" s="86"/>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c r="A180" s="85"/>
      <c r="B180" s="85"/>
      <c r="C180" s="86"/>
      <c r="D180" s="86"/>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c r="A181" s="85"/>
      <c r="B181" s="85"/>
      <c r="C181" s="86"/>
      <c r="D181" s="86"/>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c r="A182" s="85"/>
      <c r="B182" s="85"/>
      <c r="C182" s="86"/>
      <c r="D182" s="86"/>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c r="A183" s="85"/>
      <c r="B183" s="85"/>
      <c r="C183" s="86"/>
      <c r="D183" s="86"/>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c r="A184" s="85"/>
      <c r="B184" s="85"/>
      <c r="C184" s="86"/>
      <c r="D184" s="86"/>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c r="A185" s="85"/>
      <c r="B185" s="85"/>
      <c r="C185" s="86"/>
      <c r="D185" s="86"/>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c r="A186" s="85"/>
      <c r="B186" s="85"/>
      <c r="C186" s="86"/>
      <c r="D186" s="86"/>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c r="A187" s="85"/>
      <c r="B187" s="85"/>
      <c r="C187" s="86"/>
      <c r="D187" s="86"/>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c r="A188" s="85"/>
      <c r="B188" s="85"/>
      <c r="C188" s="86"/>
      <c r="D188" s="86"/>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c r="A189" s="85"/>
      <c r="B189" s="85"/>
      <c r="C189" s="86"/>
      <c r="D189" s="86"/>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c r="A190" s="85"/>
      <c r="B190" s="85"/>
      <c r="C190" s="86"/>
      <c r="D190" s="86"/>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c r="A191" s="85"/>
      <c r="B191" s="85"/>
      <c r="C191" s="86"/>
      <c r="D191" s="86"/>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c r="A192" s="85"/>
      <c r="B192" s="85"/>
      <c r="C192" s="86"/>
      <c r="D192" s="86"/>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c r="A193" s="85"/>
      <c r="B193" s="85"/>
      <c r="C193" s="86"/>
      <c r="D193" s="86"/>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c r="A194" s="85"/>
      <c r="B194" s="85"/>
      <c r="C194" s="86"/>
      <c r="D194" s="86"/>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c r="A195" s="85"/>
      <c r="B195" s="85"/>
      <c r="C195" s="86"/>
      <c r="D195" s="86"/>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c r="A196" s="85"/>
      <c r="B196" s="85"/>
      <c r="C196" s="86"/>
      <c r="D196" s="86"/>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c r="A197" s="85"/>
      <c r="B197" s="85"/>
      <c r="C197" s="86"/>
      <c r="D197" s="86"/>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c r="A198" s="85"/>
      <c r="B198" s="85"/>
      <c r="C198" s="86"/>
      <c r="D198" s="86"/>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c r="A199" s="85"/>
      <c r="B199" s="85"/>
      <c r="C199" s="86"/>
      <c r="D199" s="86"/>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c r="A200" s="85"/>
      <c r="B200" s="85"/>
      <c r="C200" s="86"/>
      <c r="D200" s="86"/>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c r="A201" s="85"/>
      <c r="B201" s="85"/>
      <c r="C201" s="86"/>
      <c r="D201" s="86"/>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c r="A202" s="85"/>
      <c r="B202" s="85"/>
      <c r="C202" s="86"/>
      <c r="D202" s="86"/>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c r="A203" s="85"/>
      <c r="B203" s="85"/>
      <c r="C203" s="86"/>
      <c r="D203" s="86"/>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c r="A204" s="85"/>
      <c r="B204" s="85"/>
      <c r="C204" s="86"/>
      <c r="D204" s="86"/>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c r="A205" s="85"/>
      <c r="B205" s="85"/>
      <c r="C205" s="86"/>
      <c r="D205" s="86"/>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c r="A206" s="85"/>
      <c r="B206" s="85"/>
      <c r="C206" s="86"/>
      <c r="D206" s="86"/>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c r="A207" s="85"/>
      <c r="B207" s="85"/>
      <c r="C207" s="86"/>
      <c r="D207" s="86"/>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c r="A208" s="85"/>
      <c r="B208" s="85"/>
      <c r="C208" s="86"/>
      <c r="D208" s="86"/>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c r="A209" s="85"/>
      <c r="B209" s="85"/>
      <c r="C209" s="86"/>
      <c r="D209" s="86"/>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c r="A210" s="85"/>
      <c r="B210" s="85"/>
      <c r="C210" s="86"/>
      <c r="D210" s="86"/>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c r="A211" s="85"/>
      <c r="B211" s="85"/>
      <c r="C211" s="86"/>
      <c r="D211" s="86"/>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c r="A212" s="85"/>
      <c r="B212" s="85"/>
      <c r="C212" s="86"/>
      <c r="D212" s="86"/>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c r="A213" s="85"/>
      <c r="B213" s="85"/>
      <c r="C213" s="86"/>
      <c r="D213" s="86"/>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c r="A214" s="85"/>
      <c r="B214" s="85"/>
      <c r="C214" s="86"/>
      <c r="D214" s="86"/>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c r="A215" s="85"/>
      <c r="B215" s="85"/>
      <c r="C215" s="86"/>
      <c r="D215" s="86"/>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c r="A216" s="85"/>
      <c r="B216" s="85"/>
      <c r="C216" s="86"/>
      <c r="D216" s="86"/>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c r="A217" s="85"/>
      <c r="B217" s="85"/>
      <c r="C217" s="86"/>
      <c r="D217" s="86"/>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c r="A218" s="85"/>
      <c r="B218" s="85"/>
      <c r="C218" s="86"/>
      <c r="D218" s="86"/>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c r="A219" s="85"/>
      <c r="B219" s="85"/>
      <c r="C219" s="86"/>
      <c r="D219" s="86"/>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c r="A220" s="85"/>
      <c r="B220" s="85"/>
      <c r="C220" s="86"/>
      <c r="D220" s="86"/>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c r="A221" s="85"/>
      <c r="B221" s="85"/>
      <c r="C221" s="86"/>
      <c r="D221" s="86"/>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c r="A222" s="85"/>
      <c r="B222" s="85"/>
      <c r="C222" s="86"/>
      <c r="D222" s="86"/>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c r="A223" s="85"/>
      <c r="B223" s="85"/>
      <c r="C223" s="86"/>
      <c r="D223" s="86"/>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c r="A224" s="85"/>
      <c r="B224" s="85"/>
      <c r="C224" s="86"/>
      <c r="D224" s="86"/>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c r="A225" s="85"/>
      <c r="B225" s="85"/>
      <c r="C225" s="86"/>
      <c r="D225" s="86"/>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c r="A226" s="85"/>
      <c r="B226" s="85"/>
      <c r="C226" s="86"/>
      <c r="D226" s="86"/>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c r="A227" s="85"/>
      <c r="B227" s="85"/>
      <c r="C227" s="86"/>
      <c r="D227" s="86"/>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c r="A228" s="85"/>
      <c r="B228" s="85"/>
      <c r="C228" s="86"/>
      <c r="D228" s="86"/>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c r="A229" s="85"/>
      <c r="B229" s="85"/>
      <c r="C229" s="86"/>
      <c r="D229" s="86"/>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c r="A230" s="85"/>
      <c r="B230" s="85"/>
      <c r="C230" s="86"/>
      <c r="D230" s="86"/>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c r="A231" s="85"/>
      <c r="B231" s="85"/>
      <c r="C231" s="86"/>
      <c r="D231" s="86"/>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c r="A232" s="85"/>
      <c r="B232" s="85"/>
      <c r="C232" s="86"/>
      <c r="D232" s="86"/>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c r="A233" s="85"/>
      <c r="B233" s="85"/>
      <c r="C233" s="86"/>
      <c r="D233" s="86"/>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c r="A234" s="85"/>
      <c r="B234" s="85"/>
      <c r="C234" s="86"/>
      <c r="D234" s="86"/>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c r="A235" s="85"/>
      <c r="B235" s="85"/>
      <c r="C235" s="86"/>
      <c r="D235" s="86"/>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c r="A236" s="85"/>
      <c r="B236" s="85"/>
      <c r="C236" s="86"/>
      <c r="D236" s="86"/>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c r="A237" s="85"/>
      <c r="B237" s="85"/>
      <c r="C237" s="86"/>
      <c r="D237" s="86"/>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c r="A238" s="85"/>
      <c r="B238" s="85"/>
      <c r="C238" s="86"/>
      <c r="D238" s="86"/>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c r="A239" s="85"/>
      <c r="B239" s="85"/>
      <c r="C239" s="86"/>
      <c r="D239" s="86"/>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c r="A240" s="85"/>
      <c r="B240" s="85"/>
      <c r="C240" s="86"/>
      <c r="D240" s="86"/>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c r="A241" s="85"/>
      <c r="B241" s="85"/>
      <c r="C241" s="86"/>
      <c r="D241" s="86"/>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c r="A242" s="85"/>
      <c r="B242" s="85"/>
      <c r="C242" s="86"/>
      <c r="D242" s="86"/>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c r="A243" s="85"/>
      <c r="B243" s="85"/>
      <c r="C243" s="86"/>
      <c r="D243" s="86"/>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c r="A244" s="85"/>
      <c r="B244" s="85"/>
      <c r="C244" s="86"/>
      <c r="D244" s="86"/>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c r="A245" s="85"/>
      <c r="B245" s="85"/>
      <c r="C245" s="86"/>
      <c r="D245" s="86"/>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c r="A246" s="85"/>
      <c r="B246" s="85"/>
      <c r="C246" s="86"/>
      <c r="D246" s="86"/>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c r="A247" s="85"/>
      <c r="B247" s="85"/>
      <c r="C247" s="86"/>
      <c r="D247" s="86"/>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c r="A248" s="85"/>
      <c r="B248" s="85"/>
      <c r="C248" s="86"/>
      <c r="D248" s="86"/>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c r="A249" s="85"/>
      <c r="B249" s="85"/>
      <c r="C249" s="86"/>
      <c r="D249" s="86"/>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c r="A250" s="85"/>
      <c r="B250" s="85"/>
      <c r="C250" s="86"/>
      <c r="D250" s="86"/>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c r="A251" s="85"/>
      <c r="B251" s="85"/>
      <c r="C251" s="86"/>
      <c r="D251" s="86"/>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c r="A252" s="85"/>
      <c r="B252" s="85"/>
      <c r="C252" s="86"/>
      <c r="D252" s="86"/>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c r="A253" s="85"/>
      <c r="B253" s="85"/>
      <c r="C253" s="86"/>
      <c r="D253" s="86"/>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c r="A254" s="85"/>
      <c r="B254" s="85"/>
      <c r="C254" s="86"/>
      <c r="D254" s="86"/>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c r="A255" s="85"/>
      <c r="B255" s="85"/>
      <c r="C255" s="86"/>
      <c r="D255" s="86"/>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c r="A256" s="85"/>
      <c r="B256" s="85"/>
      <c r="C256" s="86"/>
      <c r="D256" s="86"/>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c r="A257" s="85"/>
      <c r="B257" s="85"/>
      <c r="C257" s="86"/>
      <c r="D257" s="86"/>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c r="A258" s="85"/>
      <c r="B258" s="85"/>
      <c r="C258" s="86"/>
      <c r="D258" s="86"/>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c r="A259" s="85"/>
      <c r="B259" s="85"/>
      <c r="C259" s="86"/>
      <c r="D259" s="86"/>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c r="A260" s="85"/>
      <c r="B260" s="85"/>
      <c r="C260" s="86"/>
      <c r="D260" s="86"/>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c r="A261" s="85"/>
      <c r="B261" s="85"/>
      <c r="C261" s="86"/>
      <c r="D261" s="86"/>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c r="A262" s="85"/>
      <c r="B262" s="85"/>
      <c r="C262" s="86"/>
      <c r="D262" s="86"/>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c r="A263" s="85"/>
      <c r="B263" s="85"/>
      <c r="C263" s="86"/>
      <c r="D263" s="86"/>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c r="A264" s="85"/>
      <c r="B264" s="85"/>
      <c r="C264" s="86"/>
      <c r="D264" s="86"/>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c r="A265" s="85"/>
      <c r="B265" s="85"/>
      <c r="C265" s="86"/>
      <c r="D265" s="86"/>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c r="A266" s="85"/>
      <c r="B266" s="85"/>
      <c r="C266" s="86"/>
      <c r="D266" s="86"/>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c r="A267" s="85"/>
      <c r="B267" s="85"/>
      <c r="C267" s="86"/>
      <c r="D267" s="86"/>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c r="A268" s="85"/>
      <c r="B268" s="85"/>
      <c r="C268" s="86"/>
      <c r="D268" s="86"/>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c r="A269" s="85"/>
      <c r="B269" s="85"/>
      <c r="C269" s="86"/>
      <c r="D269" s="86"/>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c r="A270" s="85"/>
      <c r="B270" s="85"/>
      <c r="C270" s="86"/>
      <c r="D270" s="86"/>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c r="A271" s="85"/>
      <c r="B271" s="85"/>
      <c r="C271" s="86"/>
      <c r="D271" s="86"/>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c r="A272" s="85"/>
      <c r="B272" s="85"/>
      <c r="C272" s="86"/>
      <c r="D272" s="86"/>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c r="A273" s="85"/>
      <c r="B273" s="85"/>
      <c r="C273" s="86"/>
      <c r="D273" s="86"/>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c r="A274" s="85"/>
      <c r="B274" s="85"/>
      <c r="C274" s="86"/>
      <c r="D274" s="86"/>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c r="A275" s="85"/>
      <c r="B275" s="85"/>
      <c r="C275" s="86"/>
      <c r="D275" s="86"/>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c r="A276" s="85"/>
      <c r="B276" s="85"/>
      <c r="C276" s="86"/>
      <c r="D276" s="86"/>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c r="A277" s="85"/>
      <c r="B277" s="85"/>
      <c r="C277" s="86"/>
      <c r="D277" s="86"/>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c r="A278" s="85"/>
      <c r="B278" s="85"/>
      <c r="C278" s="86"/>
      <c r="D278" s="86"/>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c r="A279" s="85"/>
      <c r="B279" s="85"/>
      <c r="C279" s="86"/>
      <c r="D279" s="86"/>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c r="A280" s="85"/>
      <c r="B280" s="85"/>
      <c r="C280" s="86"/>
      <c r="D280" s="86"/>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c r="A281" s="85"/>
      <c r="B281" s="85"/>
      <c r="C281" s="86"/>
      <c r="D281" s="86"/>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c r="A282" s="85"/>
      <c r="B282" s="85"/>
      <c r="C282" s="86"/>
      <c r="D282" s="86"/>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c r="A283" s="85"/>
      <c r="B283" s="85"/>
      <c r="C283" s="86"/>
      <c r="D283" s="86"/>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c r="A284" s="85"/>
      <c r="B284" s="85"/>
      <c r="C284" s="86"/>
      <c r="D284" s="86"/>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c r="A285" s="85"/>
      <c r="B285" s="85"/>
      <c r="C285" s="86"/>
      <c r="D285" s="86"/>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c r="A286" s="85"/>
      <c r="B286" s="85"/>
      <c r="C286" s="86"/>
      <c r="D286" s="86"/>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c r="A287" s="85"/>
      <c r="B287" s="85"/>
      <c r="C287" s="86"/>
      <c r="D287" s="86"/>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c r="A288" s="85"/>
      <c r="B288" s="85"/>
      <c r="C288" s="86"/>
      <c r="D288" s="86"/>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c r="A289" s="85"/>
      <c r="B289" s="85"/>
      <c r="C289" s="86"/>
      <c r="D289" s="86"/>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c r="A290" s="85"/>
      <c r="B290" s="85"/>
      <c r="C290" s="86"/>
      <c r="D290" s="86"/>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c r="A291" s="85"/>
      <c r="B291" s="85"/>
      <c r="C291" s="86"/>
      <c r="D291" s="86"/>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c r="A292" s="85"/>
      <c r="B292" s="85"/>
      <c r="C292" s="86"/>
      <c r="D292" s="86"/>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c r="A293" s="85"/>
      <c r="B293" s="85"/>
      <c r="C293" s="86"/>
      <c r="D293" s="86"/>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c r="A294" s="85"/>
      <c r="B294" s="85"/>
      <c r="C294" s="86"/>
      <c r="D294" s="86"/>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c r="A295" s="85"/>
      <c r="B295" s="85"/>
      <c r="C295" s="86"/>
      <c r="D295" s="86"/>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c r="A296" s="85"/>
      <c r="B296" s="85"/>
      <c r="C296" s="86"/>
      <c r="D296" s="86"/>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c r="A297" s="85"/>
      <c r="B297" s="85"/>
      <c r="C297" s="86"/>
      <c r="D297" s="86"/>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c r="A298" s="85"/>
      <c r="B298" s="85"/>
      <c r="C298" s="86"/>
      <c r="D298" s="86"/>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c r="A299" s="85"/>
      <c r="B299" s="85"/>
      <c r="C299" s="86"/>
      <c r="D299" s="86"/>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c r="A300" s="85"/>
      <c r="B300" s="85"/>
      <c r="C300" s="86"/>
      <c r="D300" s="86"/>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c r="A301" s="85"/>
      <c r="B301" s="85"/>
      <c r="C301" s="86"/>
      <c r="D301" s="86"/>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c r="A302" s="85"/>
      <c r="B302" s="85"/>
      <c r="C302" s="86"/>
      <c r="D302" s="86"/>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c r="A303" s="85"/>
      <c r="B303" s="85"/>
      <c r="C303" s="86"/>
      <c r="D303" s="86"/>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c r="A304" s="85"/>
      <c r="B304" s="85"/>
      <c r="C304" s="86"/>
      <c r="D304" s="86"/>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c r="A305" s="85"/>
      <c r="B305" s="85"/>
      <c r="C305" s="86"/>
      <c r="D305" s="86"/>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c r="A306" s="85"/>
      <c r="B306" s="85"/>
      <c r="C306" s="86"/>
      <c r="D306" s="86"/>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c r="A307" s="85"/>
      <c r="B307" s="85"/>
      <c r="C307" s="86"/>
      <c r="D307" s="86"/>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c r="A308" s="85"/>
      <c r="B308" s="85"/>
      <c r="C308" s="86"/>
      <c r="D308" s="86"/>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c r="A309" s="85"/>
      <c r="B309" s="85"/>
      <c r="C309" s="86"/>
      <c r="D309" s="86"/>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c r="A310" s="85"/>
      <c r="B310" s="85"/>
      <c r="C310" s="86"/>
      <c r="D310" s="86"/>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c r="A311" s="85"/>
      <c r="B311" s="85"/>
      <c r="C311" s="86"/>
      <c r="D311" s="86"/>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c r="A312" s="85"/>
      <c r="B312" s="85"/>
      <c r="C312" s="86"/>
      <c r="D312" s="86"/>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c r="A313" s="85"/>
      <c r="B313" s="85"/>
      <c r="C313" s="86"/>
      <c r="D313" s="86"/>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c r="A314" s="85"/>
      <c r="B314" s="85"/>
      <c r="C314" s="86"/>
      <c r="D314" s="86"/>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c r="A315" s="85"/>
      <c r="B315" s="85"/>
      <c r="C315" s="86"/>
      <c r="D315" s="86"/>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c r="A316" s="85"/>
      <c r="B316" s="85"/>
      <c r="C316" s="86"/>
      <c r="D316" s="86"/>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c r="A317" s="85"/>
      <c r="B317" s="85"/>
      <c r="C317" s="86"/>
      <c r="D317" s="86"/>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c r="A318" s="85"/>
      <c r="B318" s="85"/>
      <c r="C318" s="86"/>
      <c r="D318" s="86"/>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c r="A319" s="85"/>
      <c r="B319" s="85"/>
      <c r="C319" s="86"/>
      <c r="D319" s="86"/>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c r="A320" s="85"/>
      <c r="B320" s="85"/>
      <c r="C320" s="86"/>
      <c r="D320" s="86"/>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c r="A321" s="85"/>
      <c r="B321" s="85"/>
      <c r="C321" s="86"/>
      <c r="D321" s="86"/>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c r="A322" s="85"/>
      <c r="B322" s="85"/>
      <c r="C322" s="86"/>
      <c r="D322" s="86"/>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c r="A323" s="85"/>
      <c r="B323" s="85"/>
      <c r="C323" s="86"/>
      <c r="D323" s="86"/>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c r="A324" s="85"/>
      <c r="B324" s="85"/>
      <c r="C324" s="86"/>
      <c r="D324" s="86"/>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c r="A325" s="85"/>
      <c r="B325" s="85"/>
      <c r="C325" s="86"/>
      <c r="D325" s="86"/>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c r="A326" s="85"/>
      <c r="B326" s="85"/>
      <c r="C326" s="86"/>
      <c r="D326" s="86"/>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c r="A327" s="85"/>
      <c r="B327" s="85"/>
      <c r="C327" s="86"/>
      <c r="D327" s="86"/>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c r="A328" s="85"/>
      <c r="B328" s="85"/>
      <c r="C328" s="86"/>
      <c r="D328" s="86"/>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c r="A329" s="85"/>
      <c r="B329" s="85"/>
      <c r="C329" s="86"/>
      <c r="D329" s="86"/>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c r="A330" s="85"/>
      <c r="B330" s="85"/>
      <c r="C330" s="86"/>
      <c r="D330" s="86"/>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c r="A331" s="85"/>
      <c r="B331" s="85"/>
      <c r="C331" s="86"/>
      <c r="D331" s="86"/>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c r="A332" s="85"/>
      <c r="B332" s="85"/>
      <c r="C332" s="86"/>
      <c r="D332" s="86"/>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c r="A333" s="85"/>
      <c r="B333" s="85"/>
      <c r="C333" s="86"/>
      <c r="D333" s="86"/>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c r="A334" s="85"/>
      <c r="B334" s="85"/>
      <c r="C334" s="86"/>
      <c r="D334" s="86"/>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c r="A335" s="85"/>
      <c r="B335" s="85"/>
      <c r="C335" s="86"/>
      <c r="D335" s="86"/>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c r="A336" s="85"/>
      <c r="B336" s="85"/>
      <c r="C336" s="86"/>
      <c r="D336" s="86"/>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c r="A337" s="85"/>
      <c r="B337" s="85"/>
      <c r="C337" s="86"/>
      <c r="D337" s="86"/>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c r="A338" s="85"/>
      <c r="B338" s="85"/>
      <c r="C338" s="86"/>
      <c r="D338" s="86"/>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c r="A339" s="85"/>
      <c r="B339" s="85"/>
      <c r="C339" s="86"/>
      <c r="D339" s="86"/>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c r="A340" s="85"/>
      <c r="B340" s="85"/>
      <c r="C340" s="86"/>
      <c r="D340" s="86"/>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c r="A341" s="85"/>
      <c r="B341" s="85"/>
      <c r="C341" s="86"/>
      <c r="D341" s="86"/>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c r="A342" s="85"/>
      <c r="B342" s="85"/>
      <c r="C342" s="86"/>
      <c r="D342" s="86"/>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c r="A343" s="85"/>
      <c r="B343" s="85"/>
      <c r="C343" s="86"/>
      <c r="D343" s="86"/>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c r="A344" s="85"/>
      <c r="B344" s="85"/>
      <c r="C344" s="86"/>
      <c r="D344" s="86"/>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c r="A345" s="85"/>
      <c r="B345" s="85"/>
      <c r="C345" s="86"/>
      <c r="D345" s="86"/>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c r="A346" s="85"/>
      <c r="B346" s="85"/>
      <c r="C346" s="86"/>
      <c r="D346" s="86"/>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c r="A347" s="85"/>
      <c r="B347" s="85"/>
      <c r="C347" s="86"/>
      <c r="D347" s="86"/>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c r="A348" s="85"/>
      <c r="B348" s="85"/>
      <c r="C348" s="86"/>
      <c r="D348" s="86"/>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c r="A349" s="85"/>
      <c r="B349" s="85"/>
      <c r="C349" s="86"/>
      <c r="D349" s="86"/>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c r="A350" s="85"/>
      <c r="B350" s="85"/>
      <c r="C350" s="86"/>
      <c r="D350" s="86"/>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c r="A351" s="85"/>
      <c r="B351" s="85"/>
      <c r="C351" s="86"/>
      <c r="D351" s="86"/>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c r="A352" s="85"/>
      <c r="B352" s="85"/>
      <c r="C352" s="86"/>
      <c r="D352" s="86"/>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c r="A353" s="85"/>
      <c r="B353" s="85"/>
      <c r="C353" s="86"/>
      <c r="D353" s="86"/>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c r="A354" s="85"/>
      <c r="B354" s="85"/>
      <c r="C354" s="86"/>
      <c r="D354" s="86"/>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c r="A355" s="85"/>
      <c r="B355" s="85"/>
      <c r="C355" s="86"/>
      <c r="D355" s="86"/>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c r="A356" s="85"/>
      <c r="B356" s="85"/>
      <c r="C356" s="86"/>
      <c r="D356" s="86"/>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c r="A357" s="85"/>
      <c r="B357" s="85"/>
      <c r="C357" s="86"/>
      <c r="D357" s="86"/>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c r="A358" s="85"/>
      <c r="B358" s="85"/>
      <c r="C358" s="86"/>
      <c r="D358" s="86"/>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c r="A359" s="85"/>
      <c r="B359" s="85"/>
      <c r="C359" s="86"/>
      <c r="D359" s="86"/>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c r="A360" s="85"/>
      <c r="B360" s="85"/>
      <c r="C360" s="86"/>
      <c r="D360" s="86"/>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c r="A361" s="85"/>
      <c r="B361" s="85"/>
      <c r="C361" s="86"/>
      <c r="D361" s="86"/>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c r="A362" s="85"/>
      <c r="B362" s="85"/>
      <c r="C362" s="86"/>
      <c r="D362" s="86"/>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c r="A363" s="85"/>
      <c r="B363" s="85"/>
      <c r="C363" s="86"/>
      <c r="D363" s="86"/>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c r="A364" s="85"/>
      <c r="B364" s="85"/>
      <c r="C364" s="86"/>
      <c r="D364" s="86"/>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c r="A365" s="85"/>
      <c r="B365" s="85"/>
      <c r="C365" s="86"/>
      <c r="D365" s="86"/>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c r="A366" s="85"/>
      <c r="B366" s="85"/>
      <c r="C366" s="86"/>
      <c r="D366" s="86"/>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c r="A367" s="85"/>
      <c r="B367" s="85"/>
      <c r="C367" s="86"/>
      <c r="D367" s="86"/>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c r="A368" s="85"/>
      <c r="B368" s="85"/>
      <c r="C368" s="86"/>
      <c r="D368" s="86"/>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c r="A369" s="85"/>
      <c r="B369" s="85"/>
      <c r="C369" s="86"/>
      <c r="D369" s="86"/>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c r="A370" s="85"/>
      <c r="B370" s="85"/>
      <c r="C370" s="86"/>
      <c r="D370" s="86"/>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c r="A371" s="85"/>
      <c r="B371" s="85"/>
      <c r="C371" s="86"/>
      <c r="D371" s="86"/>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c r="A372" s="85"/>
      <c r="B372" s="85"/>
      <c r="C372" s="86"/>
      <c r="D372" s="86"/>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c r="A373" s="85"/>
      <c r="B373" s="85"/>
      <c r="C373" s="86"/>
      <c r="D373" s="86"/>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c r="A374" s="85"/>
      <c r="B374" s="85"/>
      <c r="C374" s="86"/>
      <c r="D374" s="86"/>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c r="A375" s="85"/>
      <c r="B375" s="85"/>
      <c r="C375" s="86"/>
      <c r="D375" s="86"/>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c r="A376" s="85"/>
      <c r="B376" s="85"/>
      <c r="C376" s="86"/>
      <c r="D376" s="86"/>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c r="A377" s="85"/>
      <c r="B377" s="85"/>
      <c r="C377" s="86"/>
      <c r="D377" s="86"/>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c r="A378" s="85"/>
      <c r="B378" s="85"/>
      <c r="C378" s="86"/>
      <c r="D378" s="86"/>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c r="A379" s="85"/>
      <c r="B379" s="85"/>
      <c r="C379" s="86"/>
      <c r="D379" s="86"/>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c r="A380" s="85"/>
      <c r="B380" s="85"/>
      <c r="C380" s="86"/>
      <c r="D380" s="86"/>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c r="A381" s="85"/>
      <c r="B381" s="85"/>
      <c r="C381" s="86"/>
      <c r="D381" s="86"/>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c r="A382" s="85"/>
      <c r="B382" s="85"/>
      <c r="C382" s="86"/>
      <c r="D382" s="86"/>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c r="A383" s="85"/>
      <c r="B383" s="85"/>
      <c r="C383" s="86"/>
      <c r="D383" s="86"/>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c r="A384" s="85"/>
      <c r="B384" s="85"/>
      <c r="C384" s="86"/>
      <c r="D384" s="86"/>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c r="A385" s="85"/>
      <c r="B385" s="85"/>
      <c r="C385" s="86"/>
      <c r="D385" s="86"/>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c r="A386" s="85"/>
      <c r="B386" s="85"/>
      <c r="C386" s="86"/>
      <c r="D386" s="86"/>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c r="A387" s="85"/>
      <c r="B387" s="85"/>
      <c r="C387" s="86"/>
      <c r="D387" s="86"/>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c r="A388" s="85"/>
      <c r="B388" s="85"/>
      <c r="C388" s="86"/>
      <c r="D388" s="86"/>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c r="A389" s="85"/>
      <c r="B389" s="85"/>
      <c r="C389" s="86"/>
      <c r="D389" s="86"/>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c r="A390" s="85"/>
      <c r="B390" s="85"/>
      <c r="C390" s="86"/>
      <c r="D390" s="86"/>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c r="A391" s="85"/>
      <c r="B391" s="85"/>
      <c r="C391" s="86"/>
      <c r="D391" s="86"/>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c r="A392" s="85"/>
      <c r="B392" s="85"/>
      <c r="C392" s="86"/>
      <c r="D392" s="86"/>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c r="A393" s="85"/>
      <c r="B393" s="85"/>
      <c r="C393" s="86"/>
      <c r="D393" s="86"/>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c r="A394" s="85"/>
      <c r="B394" s="85"/>
      <c r="C394" s="86"/>
      <c r="D394" s="86"/>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c r="A395" s="85"/>
      <c r="B395" s="85"/>
      <c r="C395" s="86"/>
      <c r="D395" s="86"/>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c r="A396" s="85"/>
      <c r="B396" s="85"/>
      <c r="C396" s="86"/>
      <c r="D396" s="86"/>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c r="A397" s="85"/>
      <c r="B397" s="85"/>
      <c r="C397" s="86"/>
      <c r="D397" s="86"/>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c r="A398" s="85"/>
      <c r="B398" s="85"/>
      <c r="C398" s="86"/>
      <c r="D398" s="86"/>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c r="A399" s="85"/>
      <c r="B399" s="85"/>
      <c r="C399" s="86"/>
      <c r="D399" s="86"/>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c r="A400" s="85"/>
      <c r="B400" s="85"/>
      <c r="C400" s="86"/>
      <c r="D400" s="86"/>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c r="A401" s="85"/>
      <c r="B401" s="85"/>
      <c r="C401" s="86"/>
      <c r="D401" s="86"/>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c r="A402" s="85"/>
      <c r="B402" s="85"/>
      <c r="C402" s="86"/>
      <c r="D402" s="86"/>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c r="A403" s="85"/>
      <c r="B403" s="85"/>
      <c r="C403" s="86"/>
      <c r="D403" s="86"/>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c r="A404" s="85"/>
      <c r="B404" s="85"/>
      <c r="C404" s="86"/>
      <c r="D404" s="86"/>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c r="A405" s="85"/>
      <c r="B405" s="85"/>
      <c r="C405" s="86"/>
      <c r="D405" s="86"/>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c r="A406" s="85"/>
      <c r="B406" s="85"/>
      <c r="C406" s="86"/>
      <c r="D406" s="86"/>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c r="A407" s="85"/>
      <c r="B407" s="85"/>
      <c r="C407" s="86"/>
      <c r="D407" s="86"/>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c r="A408" s="85"/>
      <c r="B408" s="85"/>
      <c r="C408" s="86"/>
      <c r="D408" s="86"/>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c r="A409" s="85"/>
      <c r="B409" s="85"/>
      <c r="C409" s="86"/>
      <c r="D409" s="86"/>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c r="A410" s="85"/>
      <c r="B410" s="85"/>
      <c r="C410" s="86"/>
      <c r="D410" s="86"/>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c r="A411" s="85"/>
      <c r="B411" s="85"/>
      <c r="C411" s="86"/>
      <c r="D411" s="86"/>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c r="A412" s="85"/>
      <c r="B412" s="85"/>
      <c r="C412" s="86"/>
      <c r="D412" s="86"/>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c r="A413" s="85"/>
      <c r="B413" s="85"/>
      <c r="C413" s="86"/>
      <c r="D413" s="86"/>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c r="A414" s="85"/>
      <c r="B414" s="85"/>
      <c r="C414" s="86"/>
      <c r="D414" s="86"/>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c r="A415" s="85"/>
      <c r="B415" s="85"/>
      <c r="C415" s="86"/>
      <c r="D415" s="86"/>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c r="A416" s="85"/>
      <c r="B416" s="85"/>
      <c r="C416" s="86"/>
      <c r="D416" s="86"/>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c r="A417" s="85"/>
      <c r="B417" s="85"/>
      <c r="C417" s="86"/>
      <c r="D417" s="86"/>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c r="A418" s="85"/>
      <c r="B418" s="85"/>
      <c r="C418" s="86"/>
      <c r="D418" s="86"/>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c r="A419" s="85"/>
      <c r="B419" s="85"/>
      <c r="C419" s="86"/>
      <c r="D419" s="86"/>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c r="A420" s="85"/>
      <c r="B420" s="85"/>
      <c r="C420" s="86"/>
      <c r="D420" s="86"/>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c r="A421" s="85"/>
      <c r="B421" s="85"/>
      <c r="C421" s="86"/>
      <c r="D421" s="86"/>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c r="A422" s="85"/>
      <c r="B422" s="85"/>
      <c r="C422" s="86"/>
      <c r="D422" s="86"/>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c r="A423" s="85"/>
      <c r="B423" s="85"/>
      <c r="C423" s="86"/>
      <c r="D423" s="86"/>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c r="A424" s="85"/>
      <c r="B424" s="85"/>
      <c r="C424" s="86"/>
      <c r="D424" s="86"/>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c r="A425" s="85"/>
      <c r="B425" s="85"/>
      <c r="C425" s="86"/>
      <c r="D425" s="86"/>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c r="A426" s="85"/>
      <c r="B426" s="85"/>
      <c r="C426" s="86"/>
      <c r="D426" s="86"/>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c r="A427" s="85"/>
      <c r="B427" s="85"/>
      <c r="C427" s="86"/>
      <c r="D427" s="86"/>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c r="A428" s="85"/>
      <c r="B428" s="85"/>
      <c r="C428" s="86"/>
      <c r="D428" s="86"/>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c r="A429" s="85"/>
      <c r="B429" s="85"/>
      <c r="C429" s="86"/>
      <c r="D429" s="86"/>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c r="A430" s="85"/>
      <c r="B430" s="85"/>
      <c r="C430" s="86"/>
      <c r="D430" s="86"/>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c r="A431" s="85"/>
      <c r="B431" s="85"/>
      <c r="C431" s="86"/>
      <c r="D431" s="86"/>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c r="A432" s="85"/>
      <c r="B432" s="85"/>
      <c r="C432" s="86"/>
      <c r="D432" s="86"/>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c r="A433" s="85"/>
      <c r="B433" s="85"/>
      <c r="C433" s="86"/>
      <c r="D433" s="86"/>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c r="A434" s="85"/>
      <c r="B434" s="85"/>
      <c r="C434" s="86"/>
      <c r="D434" s="86"/>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c r="A435" s="85"/>
      <c r="B435" s="85"/>
      <c r="C435" s="86"/>
      <c r="D435" s="86"/>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c r="A436" s="85"/>
      <c r="B436" s="85"/>
      <c r="C436" s="86"/>
      <c r="D436" s="86"/>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c r="A437" s="85"/>
      <c r="B437" s="85"/>
      <c r="C437" s="86"/>
      <c r="D437" s="86"/>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c r="A438" s="85"/>
      <c r="B438" s="85"/>
      <c r="C438" s="86"/>
      <c r="D438" s="86"/>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c r="A439" s="85"/>
      <c r="B439" s="85"/>
      <c r="C439" s="86"/>
      <c r="D439" s="86"/>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c r="A440" s="85"/>
      <c r="B440" s="85"/>
      <c r="C440" s="86"/>
      <c r="D440" s="86"/>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c r="A441" s="85"/>
      <c r="B441" s="85"/>
      <c r="C441" s="86"/>
      <c r="D441" s="86"/>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c r="A442" s="85"/>
      <c r="B442" s="85"/>
      <c r="C442" s="86"/>
      <c r="D442" s="86"/>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c r="A443" s="85"/>
      <c r="B443" s="85"/>
      <c r="C443" s="86"/>
      <c r="D443" s="86"/>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c r="A444" s="85"/>
      <c r="B444" s="85"/>
      <c r="C444" s="86"/>
      <c r="D444" s="86"/>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c r="A445" s="85"/>
      <c r="B445" s="85"/>
      <c r="C445" s="86"/>
      <c r="D445" s="86"/>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c r="A446" s="85"/>
      <c r="B446" s="85"/>
      <c r="C446" s="86"/>
      <c r="D446" s="86"/>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c r="A447" s="85"/>
      <c r="B447" s="85"/>
      <c r="C447" s="86"/>
      <c r="D447" s="86"/>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c r="A448" s="85"/>
      <c r="B448" s="85"/>
      <c r="C448" s="86"/>
      <c r="D448" s="86"/>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c r="A449" s="85"/>
      <c r="B449" s="85"/>
      <c r="C449" s="86"/>
      <c r="D449" s="86"/>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c r="A450" s="85"/>
      <c r="B450" s="85"/>
      <c r="C450" s="86"/>
      <c r="D450" s="86"/>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c r="A451" s="85"/>
      <c r="B451" s="85"/>
      <c r="C451" s="86"/>
      <c r="D451" s="86"/>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c r="A452" s="85"/>
      <c r="B452" s="85"/>
      <c r="C452" s="86"/>
      <c r="D452" s="86"/>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c r="A453" s="85"/>
      <c r="B453" s="85"/>
      <c r="C453" s="86"/>
      <c r="D453" s="86"/>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c r="A454" s="85"/>
      <c r="B454" s="85"/>
      <c r="C454" s="86"/>
      <c r="D454" s="86"/>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c r="A455" s="85"/>
      <c r="B455" s="85"/>
      <c r="C455" s="86"/>
      <c r="D455" s="86"/>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c r="A456" s="85"/>
      <c r="B456" s="85"/>
      <c r="C456" s="86"/>
      <c r="D456" s="86"/>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c r="A457" s="85"/>
      <c r="B457" s="85"/>
      <c r="C457" s="86"/>
      <c r="D457" s="86"/>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c r="A458" s="85"/>
      <c r="B458" s="85"/>
      <c r="C458" s="86"/>
      <c r="D458" s="86"/>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c r="A459" s="85"/>
      <c r="B459" s="85"/>
      <c r="C459" s="86"/>
      <c r="D459" s="86"/>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c r="A460" s="85"/>
      <c r="B460" s="85"/>
      <c r="C460" s="86"/>
      <c r="D460" s="86"/>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c r="A461" s="85"/>
      <c r="B461" s="85"/>
      <c r="C461" s="86"/>
      <c r="D461" s="86"/>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c r="A462" s="85"/>
      <c r="B462" s="85"/>
      <c r="C462" s="86"/>
      <c r="D462" s="86"/>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c r="A463" s="85"/>
      <c r="B463" s="85"/>
      <c r="C463" s="86"/>
      <c r="D463" s="86"/>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c r="A464" s="85"/>
      <c r="B464" s="85"/>
      <c r="C464" s="86"/>
      <c r="D464" s="86"/>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c r="A465" s="85"/>
      <c r="B465" s="85"/>
      <c r="C465" s="86"/>
      <c r="D465" s="86"/>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c r="A466" s="85"/>
      <c r="B466" s="85"/>
      <c r="C466" s="86"/>
      <c r="D466" s="86"/>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c r="A467" s="85"/>
      <c r="B467" s="85"/>
      <c r="C467" s="86"/>
      <c r="D467" s="86"/>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c r="A468" s="85"/>
      <c r="B468" s="85"/>
      <c r="C468" s="86"/>
      <c r="D468" s="86"/>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c r="A469" s="85"/>
      <c r="B469" s="85"/>
      <c r="C469" s="86"/>
      <c r="D469" s="86"/>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c r="A470" s="85"/>
      <c r="B470" s="85"/>
      <c r="C470" s="86"/>
      <c r="D470" s="86"/>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c r="A471" s="85"/>
      <c r="B471" s="85"/>
      <c r="C471" s="86"/>
      <c r="D471" s="86"/>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c r="A472" s="85"/>
      <c r="B472" s="85"/>
      <c r="C472" s="86"/>
      <c r="D472" s="86"/>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c r="A473" s="85"/>
      <c r="B473" s="85"/>
      <c r="C473" s="86"/>
      <c r="D473" s="86"/>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c r="A474" s="85"/>
      <c r="B474" s="85"/>
      <c r="C474" s="86"/>
      <c r="D474" s="86"/>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c r="A475" s="85"/>
      <c r="B475" s="85"/>
      <c r="C475" s="86"/>
      <c r="D475" s="86"/>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c r="A476" s="85"/>
      <c r="B476" s="85"/>
      <c r="C476" s="86"/>
      <c r="D476" s="86"/>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c r="A477" s="85"/>
      <c r="B477" s="85"/>
      <c r="C477" s="86"/>
      <c r="D477" s="86"/>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c r="A478" s="85"/>
      <c r="B478" s="85"/>
      <c r="C478" s="86"/>
      <c r="D478" s="86"/>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c r="A479" s="85"/>
      <c r="B479" s="85"/>
      <c r="C479" s="86"/>
      <c r="D479" s="86"/>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c r="A480" s="85"/>
      <c r="B480" s="85"/>
      <c r="C480" s="86"/>
      <c r="D480" s="86"/>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c r="A481" s="85"/>
      <c r="B481" s="85"/>
      <c r="C481" s="86"/>
      <c r="D481" s="86"/>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c r="A482" s="85"/>
      <c r="B482" s="85"/>
      <c r="C482" s="86"/>
      <c r="D482" s="86"/>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c r="A483" s="85"/>
      <c r="B483" s="85"/>
      <c r="C483" s="86"/>
      <c r="D483" s="86"/>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c r="A484" s="85"/>
      <c r="B484" s="85"/>
      <c r="C484" s="86"/>
      <c r="D484" s="86"/>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c r="A485" s="85"/>
      <c r="B485" s="85"/>
      <c r="C485" s="86"/>
      <c r="D485" s="86"/>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c r="A486" s="85"/>
      <c r="B486" s="85"/>
      <c r="C486" s="86"/>
      <c r="D486" s="86"/>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c r="A487" s="85"/>
      <c r="B487" s="85"/>
      <c r="C487" s="86"/>
      <c r="D487" s="86"/>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c r="A488" s="85"/>
      <c r="B488" s="85"/>
      <c r="C488" s="86"/>
      <c r="D488" s="86"/>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c r="A489" s="85"/>
      <c r="B489" s="85"/>
      <c r="C489" s="86"/>
      <c r="D489" s="86"/>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c r="A490" s="85"/>
      <c r="B490" s="85"/>
      <c r="C490" s="86"/>
      <c r="D490" s="86"/>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c r="A491" s="85"/>
      <c r="B491" s="85"/>
      <c r="C491" s="86"/>
      <c r="D491" s="86"/>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c r="A492" s="85"/>
      <c r="B492" s="85"/>
      <c r="C492" s="86"/>
      <c r="D492" s="86"/>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c r="A493" s="85"/>
      <c r="B493" s="85"/>
      <c r="C493" s="86"/>
      <c r="D493" s="86"/>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c r="A494" s="85"/>
      <c r="B494" s="85"/>
      <c r="C494" s="86"/>
      <c r="D494" s="86"/>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c r="A495" s="85"/>
      <c r="B495" s="85"/>
      <c r="C495" s="86"/>
      <c r="D495" s="86"/>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c r="A496" s="85"/>
      <c r="B496" s="85"/>
      <c r="C496" s="86"/>
      <c r="D496" s="86"/>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c r="A497" s="85"/>
      <c r="B497" s="85"/>
      <c r="C497" s="86"/>
      <c r="D497" s="86"/>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c r="A498" s="85"/>
      <c r="B498" s="85"/>
      <c r="C498" s="86"/>
      <c r="D498" s="86"/>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c r="A499" s="85"/>
      <c r="B499" s="85"/>
      <c r="C499" s="86"/>
      <c r="D499" s="86"/>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c r="A500" s="85"/>
      <c r="B500" s="85"/>
      <c r="C500" s="86"/>
      <c r="D500" s="86"/>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c r="A501" s="85"/>
      <c r="B501" s="85"/>
      <c r="C501" s="86"/>
      <c r="D501" s="86"/>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c r="A502" s="85"/>
      <c r="B502" s="85"/>
      <c r="C502" s="86"/>
      <c r="D502" s="86"/>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c r="A503" s="85"/>
      <c r="B503" s="85"/>
      <c r="C503" s="86"/>
      <c r="D503" s="86"/>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c r="A504" s="85"/>
      <c r="B504" s="85"/>
      <c r="C504" s="86"/>
      <c r="D504" s="86"/>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c r="A505" s="85"/>
      <c r="B505" s="85"/>
      <c r="C505" s="86"/>
      <c r="D505" s="86"/>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c r="A506" s="85"/>
      <c r="B506" s="85"/>
      <c r="C506" s="86"/>
      <c r="D506" s="86"/>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c r="A507" s="85"/>
      <c r="B507" s="85"/>
      <c r="C507" s="86"/>
      <c r="D507" s="86"/>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c r="A508" s="85"/>
      <c r="B508" s="85"/>
      <c r="C508" s="86"/>
      <c r="D508" s="86"/>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c r="A509" s="85"/>
      <c r="B509" s="85"/>
      <c r="C509" s="86"/>
      <c r="D509" s="86"/>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c r="A510" s="85"/>
      <c r="B510" s="85"/>
      <c r="C510" s="86"/>
      <c r="D510" s="86"/>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c r="A511" s="85"/>
      <c r="B511" s="85"/>
      <c r="C511" s="86"/>
      <c r="D511" s="86"/>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c r="A512" s="85"/>
      <c r="B512" s="85"/>
      <c r="C512" s="86"/>
      <c r="D512" s="86"/>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c r="A513" s="85"/>
      <c r="B513" s="85"/>
      <c r="C513" s="86"/>
      <c r="D513" s="86"/>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c r="A514" s="85"/>
      <c r="B514" s="85"/>
      <c r="C514" s="86"/>
      <c r="D514" s="86"/>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c r="A515" s="85"/>
      <c r="B515" s="85"/>
      <c r="C515" s="86"/>
      <c r="D515" s="86"/>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c r="A516" s="85"/>
      <c r="B516" s="85"/>
      <c r="C516" s="86"/>
      <c r="D516" s="86"/>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c r="A517" s="85"/>
      <c r="B517" s="85"/>
      <c r="C517" s="86"/>
      <c r="D517" s="86"/>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c r="A518" s="85"/>
      <c r="B518" s="85"/>
      <c r="C518" s="86"/>
      <c r="D518" s="86"/>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c r="A519" s="85"/>
      <c r="B519" s="85"/>
      <c r="C519" s="86"/>
      <c r="D519" s="86"/>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c r="A520" s="85"/>
      <c r="B520" s="85"/>
      <c r="C520" s="86"/>
      <c r="D520" s="86"/>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c r="A521" s="85"/>
      <c r="B521" s="85"/>
      <c r="C521" s="86"/>
      <c r="D521" s="86"/>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c r="A522" s="85"/>
      <c r="B522" s="85"/>
      <c r="C522" s="86"/>
      <c r="D522" s="86"/>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c r="A523" s="85"/>
      <c r="B523" s="85"/>
      <c r="C523" s="86"/>
      <c r="D523" s="86"/>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c r="A524" s="85"/>
      <c r="B524" s="85"/>
      <c r="C524" s="86"/>
      <c r="D524" s="86"/>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c r="A525" s="85"/>
      <c r="B525" s="85"/>
      <c r="C525" s="86"/>
      <c r="D525" s="86"/>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c r="A526" s="85"/>
      <c r="B526" s="85"/>
      <c r="C526" s="86"/>
      <c r="D526" s="86"/>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c r="A527" s="85"/>
      <c r="B527" s="85"/>
      <c r="C527" s="86"/>
      <c r="D527" s="86"/>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c r="A528" s="85"/>
      <c r="B528" s="85"/>
      <c r="C528" s="86"/>
      <c r="D528" s="86"/>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c r="A529" s="85"/>
      <c r="B529" s="85"/>
      <c r="C529" s="86"/>
      <c r="D529" s="86"/>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c r="A530" s="85"/>
      <c r="B530" s="85"/>
      <c r="C530" s="86"/>
      <c r="D530" s="86"/>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c r="A531" s="85"/>
      <c r="B531" s="85"/>
      <c r="C531" s="86"/>
      <c r="D531" s="86"/>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c r="A532" s="85"/>
      <c r="B532" s="85"/>
      <c r="C532" s="86"/>
      <c r="D532" s="86"/>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c r="A533" s="85"/>
      <c r="B533" s="85"/>
      <c r="C533" s="86"/>
      <c r="D533" s="86"/>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c r="A534" s="85"/>
      <c r="B534" s="85"/>
      <c r="C534" s="86"/>
      <c r="D534" s="86"/>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c r="A535" s="85"/>
      <c r="B535" s="85"/>
      <c r="C535" s="86"/>
      <c r="D535" s="86"/>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c r="A536" s="85"/>
      <c r="B536" s="85"/>
      <c r="C536" s="86"/>
      <c r="D536" s="86"/>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c r="A537" s="85"/>
      <c r="B537" s="85"/>
      <c r="C537" s="86"/>
      <c r="D537" s="86"/>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c r="A538" s="85"/>
      <c r="B538" s="85"/>
      <c r="C538" s="86"/>
      <c r="D538" s="86"/>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c r="A539" s="85"/>
      <c r="B539" s="85"/>
      <c r="C539" s="86"/>
      <c r="D539" s="86"/>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c r="A540" s="85"/>
      <c r="B540" s="85"/>
      <c r="C540" s="86"/>
      <c r="D540" s="86"/>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c r="A541" s="85"/>
      <c r="B541" s="85"/>
      <c r="C541" s="86"/>
      <c r="D541" s="86"/>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c r="A542" s="85"/>
      <c r="B542" s="85"/>
      <c r="C542" s="86"/>
      <c r="D542" s="86"/>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c r="A543" s="85"/>
      <c r="B543" s="85"/>
      <c r="C543" s="86"/>
      <c r="D543" s="86"/>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c r="A544" s="85"/>
      <c r="B544" s="85"/>
      <c r="C544" s="86"/>
      <c r="D544" s="86"/>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c r="A545" s="85"/>
      <c r="B545" s="85"/>
      <c r="C545" s="86"/>
      <c r="D545" s="86"/>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c r="A546" s="85"/>
      <c r="B546" s="85"/>
      <c r="C546" s="86"/>
      <c r="D546" s="86"/>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c r="A547" s="85"/>
      <c r="B547" s="85"/>
      <c r="C547" s="86"/>
      <c r="D547" s="86"/>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c r="A548" s="85"/>
      <c r="B548" s="85"/>
      <c r="C548" s="86"/>
      <c r="D548" s="86"/>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c r="A549" s="85"/>
      <c r="B549" s="85"/>
      <c r="C549" s="86"/>
      <c r="D549" s="86"/>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c r="A550" s="85"/>
      <c r="B550" s="85"/>
      <c r="C550" s="86"/>
      <c r="D550" s="86"/>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c r="A551" s="85"/>
      <c r="B551" s="85"/>
      <c r="C551" s="86"/>
      <c r="D551" s="86"/>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c r="A552" s="85"/>
      <c r="B552" s="85"/>
      <c r="C552" s="86"/>
      <c r="D552" s="86"/>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c r="A553" s="85"/>
      <c r="B553" s="85"/>
      <c r="C553" s="86"/>
      <c r="D553" s="86"/>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c r="A554" s="85"/>
      <c r="B554" s="85"/>
      <c r="C554" s="86"/>
      <c r="D554" s="86"/>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c r="A555" s="85"/>
      <c r="B555" s="85"/>
      <c r="C555" s="86"/>
      <c r="D555" s="86"/>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c r="A556" s="85"/>
      <c r="B556" s="85"/>
      <c r="C556" s="86"/>
      <c r="D556" s="86"/>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c r="A557" s="85"/>
      <c r="B557" s="85"/>
      <c r="C557" s="86"/>
      <c r="D557" s="86"/>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c r="A558" s="85"/>
      <c r="B558" s="85"/>
      <c r="C558" s="86"/>
      <c r="D558" s="86"/>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c r="A559" s="85"/>
      <c r="B559" s="85"/>
      <c r="C559" s="86"/>
      <c r="D559" s="86"/>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c r="A560" s="85"/>
      <c r="B560" s="85"/>
      <c r="C560" s="86"/>
      <c r="D560" s="86"/>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c r="A561" s="85"/>
      <c r="B561" s="85"/>
      <c r="C561" s="86"/>
      <c r="D561" s="86"/>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c r="A562" s="85"/>
      <c r="B562" s="85"/>
      <c r="C562" s="86"/>
      <c r="D562" s="86"/>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c r="A563" s="85"/>
      <c r="B563" s="85"/>
      <c r="C563" s="86"/>
      <c r="D563" s="86"/>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c r="A564" s="85"/>
      <c r="B564" s="85"/>
      <c r="C564" s="86"/>
      <c r="D564" s="86"/>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c r="A565" s="85"/>
      <c r="B565" s="85"/>
      <c r="C565" s="86"/>
      <c r="D565" s="86"/>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c r="A566" s="85"/>
      <c r="B566" s="85"/>
      <c r="C566" s="86"/>
      <c r="D566" s="86"/>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c r="A567" s="85"/>
      <c r="B567" s="85"/>
      <c r="C567" s="86"/>
      <c r="D567" s="86"/>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c r="A568" s="85"/>
      <c r="B568" s="85"/>
      <c r="C568" s="86"/>
      <c r="D568" s="86"/>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c r="A569" s="85"/>
      <c r="B569" s="85"/>
      <c r="C569" s="86"/>
      <c r="D569" s="86"/>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c r="A570" s="85"/>
      <c r="B570" s="85"/>
      <c r="C570" s="86"/>
      <c r="D570" s="86"/>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c r="A571" s="85"/>
      <c r="B571" s="85"/>
      <c r="C571" s="86"/>
      <c r="D571" s="86"/>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c r="A572" s="85"/>
      <c r="B572" s="85"/>
      <c r="C572" s="86"/>
      <c r="D572" s="86"/>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c r="A573" s="85"/>
      <c r="B573" s="85"/>
      <c r="C573" s="86"/>
      <c r="D573" s="86"/>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c r="A574" s="85"/>
      <c r="B574" s="85"/>
      <c r="C574" s="86"/>
      <c r="D574" s="86"/>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c r="A575" s="85"/>
      <c r="B575" s="85"/>
      <c r="C575" s="86"/>
      <c r="D575" s="86"/>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c r="A576" s="85"/>
      <c r="B576" s="85"/>
      <c r="C576" s="86"/>
      <c r="D576" s="86"/>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c r="A577" s="85"/>
      <c r="B577" s="85"/>
      <c r="C577" s="86"/>
      <c r="D577" s="86"/>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c r="A578" s="85"/>
      <c r="B578" s="85"/>
      <c r="C578" s="86"/>
      <c r="D578" s="86"/>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c r="A579" s="85"/>
      <c r="B579" s="85"/>
      <c r="C579" s="86"/>
      <c r="D579" s="86"/>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c r="A580" s="85"/>
      <c r="B580" s="85"/>
      <c r="C580" s="86"/>
      <c r="D580" s="86"/>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c r="A581" s="85"/>
      <c r="B581" s="85"/>
      <c r="C581" s="86"/>
      <c r="D581" s="86"/>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c r="A582" s="85"/>
      <c r="B582" s="85"/>
      <c r="C582" s="86"/>
      <c r="D582" s="86"/>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c r="A583" s="85"/>
      <c r="B583" s="85"/>
      <c r="C583" s="86"/>
      <c r="D583" s="86"/>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c r="A584" s="85"/>
      <c r="B584" s="85"/>
      <c r="C584" s="86"/>
      <c r="D584" s="86"/>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c r="A585" s="85"/>
      <c r="B585" s="85"/>
      <c r="C585" s="86"/>
      <c r="D585" s="86"/>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c r="A586" s="85"/>
      <c r="B586" s="85"/>
      <c r="C586" s="86"/>
      <c r="D586" s="86"/>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c r="A587" s="85"/>
      <c r="B587" s="85"/>
      <c r="C587" s="86"/>
      <c r="D587" s="86"/>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c r="A588" s="85"/>
      <c r="B588" s="85"/>
      <c r="C588" s="86"/>
      <c r="D588" s="86"/>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c r="A589" s="85"/>
      <c r="B589" s="85"/>
      <c r="C589" s="86"/>
      <c r="D589" s="86"/>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c r="A590" s="85"/>
      <c r="B590" s="85"/>
      <c r="C590" s="86"/>
      <c r="D590" s="86"/>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c r="A591" s="85"/>
      <c r="B591" s="85"/>
      <c r="C591" s="86"/>
      <c r="D591" s="86"/>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c r="A592" s="85"/>
      <c r="B592" s="85"/>
      <c r="C592" s="86"/>
      <c r="D592" s="86"/>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c r="A593" s="85"/>
      <c r="B593" s="85"/>
      <c r="C593" s="86"/>
      <c r="D593" s="86"/>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c r="A594" s="85"/>
      <c r="B594" s="85"/>
      <c r="C594" s="86"/>
      <c r="D594" s="86"/>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c r="A595" s="85"/>
      <c r="B595" s="85"/>
      <c r="C595" s="86"/>
      <c r="D595" s="86"/>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c r="A596" s="85"/>
      <c r="B596" s="85"/>
      <c r="C596" s="86"/>
      <c r="D596" s="86"/>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c r="A597" s="85"/>
      <c r="B597" s="85"/>
      <c r="C597" s="86"/>
      <c r="D597" s="86"/>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c r="A598" s="85"/>
      <c r="B598" s="85"/>
      <c r="C598" s="86"/>
      <c r="D598" s="86"/>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c r="A599" s="85"/>
      <c r="B599" s="85"/>
      <c r="C599" s="86"/>
      <c r="D599" s="86"/>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c r="A600" s="85"/>
      <c r="B600" s="85"/>
      <c r="C600" s="86"/>
      <c r="D600" s="86"/>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c r="A601" s="85"/>
      <c r="B601" s="85"/>
      <c r="C601" s="86"/>
      <c r="D601" s="86"/>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c r="A602" s="85"/>
      <c r="B602" s="85"/>
      <c r="C602" s="86"/>
      <c r="D602" s="86"/>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c r="A603" s="85"/>
      <c r="B603" s="85"/>
      <c r="C603" s="86"/>
      <c r="D603" s="86"/>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c r="A604" s="85"/>
      <c r="B604" s="85"/>
      <c r="C604" s="86"/>
      <c r="D604" s="86"/>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c r="A605" s="85"/>
      <c r="B605" s="85"/>
      <c r="C605" s="86"/>
      <c r="D605" s="86"/>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c r="A606" s="85"/>
      <c r="B606" s="85"/>
      <c r="C606" s="86"/>
      <c r="D606" s="86"/>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c r="A607" s="85"/>
      <c r="B607" s="85"/>
      <c r="C607" s="86"/>
      <c r="D607" s="86"/>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c r="A608" s="85"/>
      <c r="B608" s="85"/>
      <c r="C608" s="86"/>
      <c r="D608" s="86"/>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c r="A609" s="85"/>
      <c r="B609" s="85"/>
      <c r="C609" s="86"/>
      <c r="D609" s="86"/>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c r="A610" s="85"/>
      <c r="B610" s="85"/>
      <c r="C610" s="86"/>
      <c r="D610" s="86"/>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c r="A611" s="85"/>
      <c r="B611" s="85"/>
      <c r="C611" s="86"/>
      <c r="D611" s="86"/>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c r="A612" s="85"/>
      <c r="B612" s="85"/>
      <c r="C612" s="86"/>
      <c r="D612" s="86"/>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c r="A613" s="85"/>
      <c r="B613" s="85"/>
      <c r="C613" s="86"/>
      <c r="D613" s="86"/>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c r="A614" s="85"/>
      <c r="B614" s="85"/>
      <c r="C614" s="86"/>
      <c r="D614" s="86"/>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c r="A615" s="85"/>
      <c r="B615" s="85"/>
      <c r="C615" s="86"/>
      <c r="D615" s="86"/>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c r="A616" s="85"/>
      <c r="B616" s="85"/>
      <c r="C616" s="86"/>
      <c r="D616" s="86"/>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c r="A617" s="85"/>
      <c r="B617" s="85"/>
      <c r="C617" s="86"/>
      <c r="D617" s="86"/>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c r="A618" s="85"/>
      <c r="B618" s="85"/>
      <c r="C618" s="86"/>
      <c r="D618" s="86"/>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c r="A619" s="85"/>
      <c r="B619" s="85"/>
      <c r="C619" s="86"/>
      <c r="D619" s="86"/>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c r="A620" s="85"/>
      <c r="B620" s="85"/>
      <c r="C620" s="86"/>
      <c r="D620" s="86"/>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c r="A621" s="85"/>
      <c r="B621" s="85"/>
      <c r="C621" s="86"/>
      <c r="D621" s="86"/>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c r="A622" s="85"/>
      <c r="B622" s="85"/>
      <c r="C622" s="86"/>
      <c r="D622" s="86"/>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c r="A623" s="85"/>
      <c r="B623" s="85"/>
      <c r="C623" s="86"/>
      <c r="D623" s="86"/>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c r="A624" s="85"/>
      <c r="B624" s="85"/>
      <c r="C624" s="86"/>
      <c r="D624" s="86"/>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c r="A625" s="85"/>
      <c r="B625" s="85"/>
      <c r="C625" s="86"/>
      <c r="D625" s="86"/>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c r="A626" s="85"/>
      <c r="B626" s="85"/>
      <c r="C626" s="86"/>
      <c r="D626" s="86"/>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c r="A627" s="85"/>
      <c r="B627" s="85"/>
      <c r="C627" s="86"/>
      <c r="D627" s="86"/>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c r="A628" s="85"/>
      <c r="B628" s="85"/>
      <c r="C628" s="86"/>
      <c r="D628" s="86"/>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c r="A629" s="85"/>
      <c r="B629" s="85"/>
      <c r="C629" s="86"/>
      <c r="D629" s="86"/>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c r="A630" s="85"/>
      <c r="B630" s="85"/>
      <c r="C630" s="86"/>
      <c r="D630" s="86"/>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c r="A631" s="85"/>
      <c r="B631" s="85"/>
      <c r="C631" s="86"/>
      <c r="D631" s="86"/>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c r="A632" s="85"/>
      <c r="B632" s="85"/>
      <c r="C632" s="86"/>
      <c r="D632" s="86"/>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c r="A633" s="85"/>
      <c r="B633" s="85"/>
      <c r="C633" s="86"/>
      <c r="D633" s="86"/>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c r="A634" s="85"/>
      <c r="B634" s="85"/>
      <c r="C634" s="86"/>
      <c r="D634" s="86"/>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c r="A635" s="85"/>
      <c r="B635" s="85"/>
      <c r="C635" s="86"/>
      <c r="D635" s="86"/>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c r="A636" s="85"/>
      <c r="B636" s="85"/>
      <c r="C636" s="86"/>
      <c r="D636" s="86"/>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c r="A637" s="85"/>
      <c r="B637" s="85"/>
      <c r="C637" s="86"/>
      <c r="D637" s="86"/>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c r="A638" s="85"/>
      <c r="B638" s="85"/>
      <c r="C638" s="86"/>
      <c r="D638" s="86"/>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c r="A639" s="85"/>
      <c r="B639" s="85"/>
      <c r="C639" s="86"/>
      <c r="D639" s="86"/>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c r="A640" s="85"/>
      <c r="B640" s="85"/>
      <c r="C640" s="86"/>
      <c r="D640" s="86"/>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c r="A641" s="85"/>
      <c r="B641" s="85"/>
      <c r="C641" s="86"/>
      <c r="D641" s="86"/>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c r="A642" s="85"/>
      <c r="B642" s="85"/>
      <c r="C642" s="86"/>
      <c r="D642" s="86"/>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c r="A643" s="85"/>
      <c r="B643" s="85"/>
      <c r="C643" s="86"/>
      <c r="D643" s="86"/>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c r="A644" s="85"/>
      <c r="B644" s="85"/>
      <c r="C644" s="86"/>
      <c r="D644" s="86"/>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c r="A645" s="85"/>
      <c r="B645" s="85"/>
      <c r="C645" s="86"/>
      <c r="D645" s="86"/>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c r="A646" s="85"/>
      <c r="B646" s="85"/>
      <c r="C646" s="86"/>
      <c r="D646" s="86"/>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c r="A647" s="85"/>
      <c r="B647" s="85"/>
      <c r="C647" s="86"/>
      <c r="D647" s="86"/>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c r="A648" s="85"/>
      <c r="B648" s="85"/>
      <c r="C648" s="86"/>
      <c r="D648" s="86"/>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c r="A649" s="85"/>
      <c r="B649" s="85"/>
      <c r="C649" s="86"/>
      <c r="D649" s="86"/>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c r="A650" s="85"/>
      <c r="B650" s="85"/>
      <c r="C650" s="86"/>
      <c r="D650" s="86"/>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c r="A651" s="85"/>
      <c r="B651" s="85"/>
      <c r="C651" s="86"/>
      <c r="D651" s="86"/>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c r="A652" s="85"/>
      <c r="B652" s="85"/>
      <c r="C652" s="86"/>
      <c r="D652" s="86"/>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c r="A653" s="85"/>
      <c r="B653" s="85"/>
      <c r="C653" s="86"/>
      <c r="D653" s="86"/>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c r="A654" s="85"/>
      <c r="B654" s="85"/>
      <c r="C654" s="86"/>
      <c r="D654" s="86"/>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c r="A655" s="85"/>
      <c r="B655" s="85"/>
      <c r="C655" s="86"/>
      <c r="D655" s="86"/>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c r="A656" s="85"/>
      <c r="B656" s="85"/>
      <c r="C656" s="86"/>
      <c r="D656" s="86"/>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c r="A657" s="85"/>
      <c r="B657" s="85"/>
      <c r="C657" s="86"/>
      <c r="D657" s="86"/>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c r="A658" s="85"/>
      <c r="B658" s="85"/>
      <c r="C658" s="86"/>
      <c r="D658" s="86"/>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c r="A659" s="85"/>
      <c r="B659" s="85"/>
      <c r="C659" s="86"/>
      <c r="D659" s="86"/>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c r="A660" s="85"/>
      <c r="B660" s="85"/>
      <c r="C660" s="86"/>
      <c r="D660" s="86"/>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c r="A661" s="85"/>
      <c r="B661" s="85"/>
      <c r="C661" s="86"/>
      <c r="D661" s="86"/>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c r="A662" s="85"/>
      <c r="B662" s="85"/>
      <c r="C662" s="86"/>
      <c r="D662" s="86"/>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c r="A663" s="85"/>
      <c r="B663" s="85"/>
      <c r="C663" s="86"/>
      <c r="D663" s="86"/>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c r="A664" s="85"/>
      <c r="B664" s="85"/>
      <c r="C664" s="86"/>
      <c r="D664" s="86"/>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c r="A665" s="85"/>
      <c r="B665" s="85"/>
      <c r="C665" s="86"/>
      <c r="D665" s="86"/>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c r="A666" s="85"/>
      <c r="B666" s="85"/>
      <c r="C666" s="86"/>
      <c r="D666" s="86"/>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c r="A667" s="85"/>
      <c r="B667" s="85"/>
      <c r="C667" s="86"/>
      <c r="D667" s="86"/>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c r="A668" s="85"/>
      <c r="B668" s="85"/>
      <c r="C668" s="86"/>
      <c r="D668" s="86"/>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c r="A669" s="85"/>
      <c r="B669" s="85"/>
      <c r="C669" s="86"/>
      <c r="D669" s="86"/>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c r="A670" s="85"/>
      <c r="B670" s="85"/>
      <c r="C670" s="86"/>
      <c r="D670" s="86"/>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c r="A671" s="85"/>
      <c r="B671" s="85"/>
      <c r="C671" s="86"/>
      <c r="D671" s="86"/>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c r="A672" s="85"/>
      <c r="B672" s="85"/>
      <c r="C672" s="86"/>
      <c r="D672" s="86"/>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c r="A673" s="85"/>
      <c r="B673" s="85"/>
      <c r="C673" s="86"/>
      <c r="D673" s="86"/>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c r="A674" s="85"/>
      <c r="B674" s="85"/>
      <c r="C674" s="86"/>
      <c r="D674" s="86"/>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c r="A675" s="85"/>
      <c r="B675" s="85"/>
      <c r="C675" s="86"/>
      <c r="D675" s="86"/>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c r="A676" s="85"/>
      <c r="B676" s="85"/>
      <c r="C676" s="86"/>
      <c r="D676" s="86"/>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c r="A677" s="85"/>
      <c r="B677" s="85"/>
      <c r="C677" s="86"/>
      <c r="D677" s="86"/>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c r="A678" s="85"/>
      <c r="B678" s="85"/>
      <c r="C678" s="86"/>
      <c r="D678" s="86"/>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c r="A679" s="85"/>
      <c r="B679" s="85"/>
      <c r="C679" s="86"/>
      <c r="D679" s="86"/>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c r="A680" s="85"/>
      <c r="B680" s="85"/>
      <c r="C680" s="86"/>
      <c r="D680" s="86"/>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c r="A681" s="85"/>
      <c r="B681" s="85"/>
      <c r="C681" s="86"/>
      <c r="D681" s="86"/>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c r="A682" s="85"/>
      <c r="B682" s="85"/>
      <c r="C682" s="86"/>
      <c r="D682" s="86"/>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c r="A683" s="85"/>
      <c r="B683" s="85"/>
      <c r="C683" s="86"/>
      <c r="D683" s="86"/>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c r="A684" s="85"/>
      <c r="B684" s="85"/>
      <c r="C684" s="86"/>
      <c r="D684" s="86"/>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c r="A685" s="85"/>
      <c r="B685" s="85"/>
      <c r="C685" s="86"/>
      <c r="D685" s="86"/>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c r="A686" s="85"/>
      <c r="B686" s="85"/>
      <c r="C686" s="86"/>
      <c r="D686" s="86"/>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c r="A687" s="85"/>
      <c r="B687" s="85"/>
      <c r="C687" s="86"/>
      <c r="D687" s="86"/>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c r="A688" s="85"/>
      <c r="B688" s="85"/>
      <c r="C688" s="86"/>
      <c r="D688" s="86"/>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c r="A689" s="85"/>
      <c r="B689" s="85"/>
      <c r="C689" s="86"/>
      <c r="D689" s="86"/>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c r="A690" s="85"/>
      <c r="B690" s="85"/>
      <c r="C690" s="86"/>
      <c r="D690" s="86"/>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c r="A691" s="85"/>
      <c r="B691" s="85"/>
      <c r="C691" s="86"/>
      <c r="D691" s="86"/>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c r="A692" s="85"/>
      <c r="B692" s="85"/>
      <c r="C692" s="86"/>
      <c r="D692" s="86"/>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c r="A693" s="85"/>
      <c r="B693" s="85"/>
      <c r="C693" s="86"/>
      <c r="D693" s="86"/>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c r="A694" s="85"/>
      <c r="B694" s="85"/>
      <c r="C694" s="86"/>
      <c r="D694" s="86"/>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c r="A695" s="85"/>
      <c r="B695" s="85"/>
      <c r="C695" s="86"/>
      <c r="D695" s="86"/>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c r="A696" s="85"/>
      <c r="B696" s="85"/>
      <c r="C696" s="86"/>
      <c r="D696" s="86"/>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c r="A697" s="85"/>
      <c r="B697" s="85"/>
      <c r="C697" s="86"/>
      <c r="D697" s="86"/>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c r="A698" s="85"/>
      <c r="B698" s="85"/>
      <c r="C698" s="86"/>
      <c r="D698" s="86"/>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c r="A699" s="85"/>
      <c r="B699" s="85"/>
      <c r="C699" s="86"/>
      <c r="D699" s="86"/>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c r="A700" s="85"/>
      <c r="B700" s="85"/>
      <c r="C700" s="86"/>
      <c r="D700" s="86"/>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c r="A701" s="85"/>
      <c r="B701" s="85"/>
      <c r="C701" s="86"/>
      <c r="D701" s="86"/>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c r="A702" s="85"/>
      <c r="B702" s="85"/>
      <c r="C702" s="86"/>
      <c r="D702" s="86"/>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c r="A703" s="85"/>
      <c r="B703" s="85"/>
      <c r="C703" s="86"/>
      <c r="D703" s="86"/>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c r="A704" s="85"/>
      <c r="B704" s="85"/>
      <c r="C704" s="86"/>
      <c r="D704" s="86"/>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c r="A705" s="85"/>
      <c r="B705" s="85"/>
      <c r="C705" s="86"/>
      <c r="D705" s="86"/>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c r="A706" s="85"/>
      <c r="B706" s="85"/>
      <c r="C706" s="86"/>
      <c r="D706" s="86"/>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c r="A707" s="85"/>
      <c r="B707" s="85"/>
      <c r="C707" s="86"/>
      <c r="D707" s="86"/>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c r="A708" s="85"/>
      <c r="B708" s="85"/>
      <c r="C708" s="86"/>
      <c r="D708" s="86"/>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c r="A709" s="85"/>
      <c r="B709" s="85"/>
      <c r="C709" s="86"/>
      <c r="D709" s="86"/>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c r="A710" s="85"/>
      <c r="B710" s="85"/>
      <c r="C710" s="86"/>
      <c r="D710" s="86"/>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c r="A711" s="85"/>
      <c r="B711" s="85"/>
      <c r="C711" s="86"/>
      <c r="D711" s="86"/>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c r="A712" s="85"/>
      <c r="B712" s="85"/>
      <c r="C712" s="86"/>
      <c r="D712" s="86"/>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c r="A713" s="85"/>
      <c r="B713" s="85"/>
      <c r="C713" s="86"/>
      <c r="D713" s="86"/>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c r="A714" s="85"/>
      <c r="B714" s="85"/>
      <c r="C714" s="86"/>
      <c r="D714" s="86"/>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c r="A715" s="85"/>
      <c r="B715" s="85"/>
      <c r="C715" s="86"/>
      <c r="D715" s="86"/>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c r="A716" s="85"/>
      <c r="B716" s="85"/>
      <c r="C716" s="86"/>
      <c r="D716" s="86"/>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c r="A717" s="85"/>
      <c r="B717" s="85"/>
      <c r="C717" s="86"/>
      <c r="D717" s="86"/>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c r="A718" s="85"/>
      <c r="B718" s="85"/>
      <c r="C718" s="86"/>
      <c r="D718" s="86"/>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c r="A719" s="85"/>
      <c r="B719" s="85"/>
      <c r="C719" s="86"/>
      <c r="D719" s="86"/>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c r="A720" s="85"/>
      <c r="B720" s="85"/>
      <c r="C720" s="86"/>
      <c r="D720" s="86"/>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c r="A721" s="85"/>
      <c r="B721" s="85"/>
      <c r="C721" s="86"/>
      <c r="D721" s="86"/>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c r="A722" s="85"/>
      <c r="B722" s="85"/>
      <c r="C722" s="86"/>
      <c r="D722" s="86"/>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c r="A723" s="85"/>
      <c r="B723" s="85"/>
      <c r="C723" s="86"/>
      <c r="D723" s="86"/>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c r="A724" s="85"/>
      <c r="B724" s="85"/>
      <c r="C724" s="86"/>
      <c r="D724" s="86"/>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c r="A725" s="85"/>
      <c r="B725" s="85"/>
      <c r="C725" s="86"/>
      <c r="D725" s="86"/>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c r="A726" s="85"/>
      <c r="B726" s="85"/>
      <c r="C726" s="86"/>
      <c r="D726" s="86"/>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c r="A727" s="85"/>
      <c r="B727" s="85"/>
      <c r="C727" s="86"/>
      <c r="D727" s="86"/>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c r="A728" s="85"/>
      <c r="B728" s="85"/>
      <c r="C728" s="86"/>
      <c r="D728" s="86"/>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c r="A729" s="85"/>
      <c r="B729" s="85"/>
      <c r="C729" s="86"/>
      <c r="D729" s="86"/>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c r="A730" s="85"/>
      <c r="B730" s="85"/>
      <c r="C730" s="86"/>
      <c r="D730" s="86"/>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c r="A731" s="85"/>
      <c r="B731" s="85"/>
      <c r="C731" s="86"/>
      <c r="D731" s="86"/>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c r="A732" s="85"/>
      <c r="B732" s="85"/>
      <c r="C732" s="86"/>
      <c r="D732" s="86"/>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c r="A733" s="85"/>
      <c r="B733" s="85"/>
      <c r="C733" s="86"/>
      <c r="D733" s="86"/>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c r="A734" s="85"/>
      <c r="B734" s="85"/>
      <c r="C734" s="86"/>
      <c r="D734" s="86"/>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c r="A735" s="85"/>
      <c r="B735" s="85"/>
      <c r="C735" s="86"/>
      <c r="D735" s="86"/>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c r="A736" s="85"/>
      <c r="B736" s="85"/>
      <c r="C736" s="86"/>
      <c r="D736" s="86"/>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c r="A737" s="85"/>
      <c r="B737" s="85"/>
      <c r="C737" s="86"/>
      <c r="D737" s="86"/>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c r="A738" s="85"/>
      <c r="B738" s="85"/>
      <c r="C738" s="86"/>
      <c r="D738" s="86"/>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c r="A739" s="85"/>
      <c r="B739" s="85"/>
      <c r="C739" s="86"/>
      <c r="D739" s="86"/>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c r="A740" s="85"/>
      <c r="B740" s="85"/>
      <c r="C740" s="86"/>
      <c r="D740" s="86"/>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c r="A741" s="85"/>
      <c r="B741" s="85"/>
      <c r="C741" s="86"/>
      <c r="D741" s="86"/>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c r="A742" s="85"/>
      <c r="B742" s="85"/>
      <c r="C742" s="86"/>
      <c r="D742" s="86"/>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c r="A743" s="85"/>
      <c r="B743" s="85"/>
      <c r="C743" s="86"/>
      <c r="D743" s="86"/>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c r="A744" s="85"/>
      <c r="B744" s="85"/>
      <c r="C744" s="86"/>
      <c r="D744" s="86"/>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c r="A745" s="85"/>
      <c r="B745" s="85"/>
      <c r="C745" s="86"/>
      <c r="D745" s="86"/>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c r="A746" s="85"/>
      <c r="B746" s="85"/>
      <c r="C746" s="86"/>
      <c r="D746" s="86"/>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c r="A747" s="85"/>
      <c r="B747" s="85"/>
      <c r="C747" s="86"/>
      <c r="D747" s="86"/>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c r="A748" s="85"/>
      <c r="B748" s="85"/>
      <c r="C748" s="86"/>
      <c r="D748" s="86"/>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c r="A749" s="85"/>
      <c r="B749" s="85"/>
      <c r="C749" s="86"/>
      <c r="D749" s="86"/>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c r="A750" s="85"/>
      <c r="B750" s="85"/>
      <c r="C750" s="86"/>
      <c r="D750" s="86"/>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c r="A751" s="85"/>
      <c r="B751" s="85"/>
      <c r="C751" s="86"/>
      <c r="D751" s="86"/>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c r="A752" s="85"/>
      <c r="B752" s="85"/>
      <c r="C752" s="86"/>
      <c r="D752" s="86"/>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c r="A753" s="85"/>
      <c r="B753" s="85"/>
      <c r="C753" s="86"/>
      <c r="D753" s="86"/>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c r="A754" s="85"/>
      <c r="B754" s="85"/>
      <c r="C754" s="86"/>
      <c r="D754" s="86"/>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c r="A755" s="85"/>
      <c r="B755" s="85"/>
      <c r="C755" s="86"/>
      <c r="D755" s="86"/>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c r="A756" s="85"/>
      <c r="B756" s="85"/>
      <c r="C756" s="86"/>
      <c r="D756" s="86"/>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c r="A757" s="85"/>
      <c r="B757" s="85"/>
      <c r="C757" s="86"/>
      <c r="D757" s="86"/>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c r="A758" s="85"/>
      <c r="B758" s="85"/>
      <c r="C758" s="86"/>
      <c r="D758" s="86"/>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c r="A759" s="85"/>
      <c r="B759" s="85"/>
      <c r="C759" s="86"/>
      <c r="D759" s="86"/>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c r="A760" s="85"/>
      <c r="B760" s="85"/>
      <c r="C760" s="86"/>
      <c r="D760" s="86"/>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c r="A761" s="85"/>
      <c r="B761" s="85"/>
      <c r="C761" s="86"/>
      <c r="D761" s="86"/>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c r="A762" s="85"/>
      <c r="B762" s="85"/>
      <c r="C762" s="86"/>
      <c r="D762" s="86"/>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c r="A763" s="85"/>
      <c r="B763" s="85"/>
      <c r="C763" s="86"/>
      <c r="D763" s="86"/>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c r="A764" s="85"/>
      <c r="B764" s="85"/>
      <c r="C764" s="86"/>
      <c r="D764" s="86"/>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c r="A765" s="85"/>
      <c r="B765" s="85"/>
      <c r="C765" s="86"/>
      <c r="D765" s="86"/>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c r="A766" s="85"/>
      <c r="B766" s="85"/>
      <c r="C766" s="86"/>
      <c r="D766" s="86"/>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c r="A767" s="85"/>
      <c r="B767" s="85"/>
      <c r="C767" s="86"/>
      <c r="D767" s="86"/>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c r="A768" s="85"/>
      <c r="B768" s="85"/>
      <c r="C768" s="86"/>
      <c r="D768" s="86"/>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c r="A769" s="85"/>
      <c r="B769" s="85"/>
      <c r="C769" s="86"/>
      <c r="D769" s="86"/>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c r="A770" s="85"/>
      <c r="B770" s="85"/>
      <c r="C770" s="86"/>
      <c r="D770" s="86"/>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c r="A771" s="85"/>
      <c r="B771" s="85"/>
      <c r="C771" s="86"/>
      <c r="D771" s="86"/>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c r="A772" s="85"/>
      <c r="B772" s="85"/>
      <c r="C772" s="86"/>
      <c r="D772" s="86"/>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c r="A773" s="85"/>
      <c r="B773" s="85"/>
      <c r="C773" s="86"/>
      <c r="D773" s="86"/>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c r="A774" s="85"/>
      <c r="B774" s="85"/>
      <c r="C774" s="86"/>
      <c r="D774" s="86"/>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c r="A775" s="85"/>
      <c r="B775" s="85"/>
      <c r="C775" s="86"/>
      <c r="D775" s="86"/>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c r="A776" s="85"/>
      <c r="B776" s="85"/>
      <c r="C776" s="86"/>
      <c r="D776" s="86"/>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c r="A777" s="85"/>
      <c r="B777" s="85"/>
      <c r="C777" s="86"/>
      <c r="D777" s="86"/>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c r="A778" s="85"/>
      <c r="B778" s="85"/>
      <c r="C778" s="86"/>
      <c r="D778" s="86"/>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c r="A779" s="85"/>
      <c r="B779" s="85"/>
      <c r="C779" s="86"/>
      <c r="D779" s="86"/>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c r="A780" s="85"/>
      <c r="B780" s="85"/>
      <c r="C780" s="86"/>
      <c r="D780" s="86"/>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c r="A781" s="85"/>
      <c r="B781" s="85"/>
      <c r="C781" s="86"/>
      <c r="D781" s="86"/>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c r="A782" s="85"/>
      <c r="B782" s="85"/>
      <c r="C782" s="86"/>
      <c r="D782" s="86"/>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c r="A783" s="85"/>
      <c r="B783" s="85"/>
      <c r="C783" s="86"/>
      <c r="D783" s="86"/>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c r="A784" s="85"/>
      <c r="B784" s="85"/>
      <c r="C784" s="86"/>
      <c r="D784" s="86"/>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c r="A785" s="85"/>
      <c r="B785" s="85"/>
      <c r="C785" s="86"/>
      <c r="D785" s="86"/>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c r="A786" s="85"/>
      <c r="B786" s="85"/>
      <c r="C786" s="86"/>
      <c r="D786" s="86"/>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c r="A787" s="85"/>
      <c r="B787" s="85"/>
      <c r="C787" s="86"/>
      <c r="D787" s="86"/>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c r="A788" s="85"/>
      <c r="B788" s="85"/>
      <c r="C788" s="86"/>
      <c r="D788" s="86"/>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c r="A789" s="85"/>
      <c r="B789" s="85"/>
      <c r="C789" s="86"/>
      <c r="D789" s="86"/>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c r="A790" s="85"/>
      <c r="B790" s="85"/>
      <c r="C790" s="86"/>
      <c r="D790" s="86"/>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c r="A791" s="85"/>
      <c r="B791" s="85"/>
      <c r="C791" s="86"/>
      <c r="D791" s="86"/>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c r="A792" s="85"/>
      <c r="B792" s="85"/>
      <c r="C792" s="86"/>
      <c r="D792" s="86"/>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c r="A793" s="85"/>
      <c r="B793" s="85"/>
      <c r="C793" s="86"/>
      <c r="D793" s="86"/>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c r="A794" s="85"/>
      <c r="B794" s="85"/>
      <c r="C794" s="86"/>
      <c r="D794" s="86"/>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c r="A795" s="85"/>
      <c r="B795" s="85"/>
      <c r="C795" s="86"/>
      <c r="D795" s="86"/>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c r="A796" s="85"/>
      <c r="B796" s="85"/>
      <c r="C796" s="86"/>
      <c r="D796" s="86"/>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c r="A797" s="85"/>
      <c r="B797" s="85"/>
      <c r="C797" s="86"/>
      <c r="D797" s="86"/>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c r="A798" s="85"/>
      <c r="B798" s="85"/>
      <c r="C798" s="86"/>
      <c r="D798" s="86"/>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c r="A799" s="85"/>
      <c r="B799" s="85"/>
      <c r="C799" s="86"/>
      <c r="D799" s="86"/>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c r="A800" s="85"/>
      <c r="B800" s="85"/>
      <c r="C800" s="86"/>
      <c r="D800" s="86"/>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c r="A801" s="85"/>
      <c r="B801" s="85"/>
      <c r="C801" s="86"/>
      <c r="D801" s="86"/>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c r="A802" s="85"/>
      <c r="B802" s="85"/>
      <c r="C802" s="86"/>
      <c r="D802" s="86"/>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c r="A803" s="85"/>
      <c r="B803" s="85"/>
      <c r="C803" s="86"/>
      <c r="D803" s="86"/>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c r="A804" s="85"/>
      <c r="B804" s="85"/>
      <c r="C804" s="86"/>
      <c r="D804" s="86"/>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c r="A805" s="85"/>
      <c r="B805" s="85"/>
      <c r="C805" s="86"/>
      <c r="D805" s="86"/>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c r="A806" s="85"/>
      <c r="B806" s="85"/>
      <c r="C806" s="86"/>
      <c r="D806" s="86"/>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c r="A807" s="85"/>
      <c r="B807" s="85"/>
      <c r="C807" s="86"/>
      <c r="D807" s="86"/>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c r="A808" s="85"/>
      <c r="B808" s="85"/>
      <c r="C808" s="86"/>
      <c r="D808" s="86"/>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c r="A809" s="85"/>
      <c r="B809" s="85"/>
      <c r="C809" s="86"/>
      <c r="D809" s="86"/>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c r="A810" s="85"/>
      <c r="B810" s="85"/>
      <c r="C810" s="86"/>
      <c r="D810" s="86"/>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c r="A811" s="85"/>
      <c r="B811" s="85"/>
      <c r="C811" s="86"/>
      <c r="D811" s="86"/>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c r="A812" s="85"/>
      <c r="B812" s="85"/>
      <c r="C812" s="86"/>
      <c r="D812" s="86"/>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c r="A813" s="85"/>
      <c r="B813" s="85"/>
      <c r="C813" s="86"/>
      <c r="D813" s="86"/>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c r="A814" s="85"/>
      <c r="B814" s="85"/>
      <c r="C814" s="86"/>
      <c r="D814" s="86"/>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c r="A815" s="85"/>
      <c r="B815" s="85"/>
      <c r="C815" s="86"/>
      <c r="D815" s="86"/>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c r="A816" s="85"/>
      <c r="B816" s="85"/>
      <c r="C816" s="86"/>
      <c r="D816" s="86"/>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c r="A817" s="85"/>
      <c r="B817" s="85"/>
      <c r="C817" s="86"/>
      <c r="D817" s="86"/>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c r="A818" s="85"/>
      <c r="B818" s="85"/>
      <c r="C818" s="86"/>
      <c r="D818" s="86"/>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c r="A819" s="85"/>
      <c r="B819" s="85"/>
      <c r="C819" s="86"/>
      <c r="D819" s="86"/>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c r="A820" s="85"/>
      <c r="B820" s="85"/>
      <c r="C820" s="86"/>
      <c r="D820" s="86"/>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c r="A821" s="85"/>
      <c r="B821" s="85"/>
      <c r="C821" s="86"/>
      <c r="D821" s="86"/>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c r="A822" s="85"/>
      <c r="B822" s="85"/>
      <c r="C822" s="86"/>
      <c r="D822" s="86"/>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c r="A823" s="85"/>
      <c r="B823" s="85"/>
      <c r="C823" s="86"/>
      <c r="D823" s="86"/>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c r="A824" s="85"/>
      <c r="B824" s="85"/>
      <c r="C824" s="86"/>
      <c r="D824" s="86"/>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c r="A825" s="85"/>
      <c r="B825" s="85"/>
      <c r="C825" s="86"/>
      <c r="D825" s="86"/>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c r="A826" s="85"/>
      <c r="B826" s="85"/>
      <c r="C826" s="86"/>
      <c r="D826" s="86"/>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c r="A827" s="85"/>
      <c r="B827" s="85"/>
      <c r="C827" s="86"/>
      <c r="D827" s="86"/>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c r="A828" s="85"/>
      <c r="B828" s="85"/>
      <c r="C828" s="86"/>
      <c r="D828" s="86"/>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c r="A829" s="85"/>
      <c r="B829" s="85"/>
      <c r="C829" s="86"/>
      <c r="D829" s="86"/>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c r="A830" s="85"/>
      <c r="B830" s="85"/>
      <c r="C830" s="86"/>
      <c r="D830" s="86"/>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c r="A831" s="85"/>
      <c r="B831" s="85"/>
      <c r="C831" s="86"/>
      <c r="D831" s="86"/>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c r="A832" s="85"/>
      <c r="B832" s="85"/>
      <c r="C832" s="86"/>
      <c r="D832" s="86"/>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c r="A833" s="85"/>
      <c r="B833" s="85"/>
      <c r="C833" s="86"/>
      <c r="D833" s="86"/>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c r="A834" s="85"/>
      <c r="B834" s="85"/>
      <c r="C834" s="86"/>
      <c r="D834" s="86"/>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c r="A835" s="85"/>
      <c r="B835" s="85"/>
      <c r="C835" s="86"/>
      <c r="D835" s="86"/>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c r="A836" s="85"/>
      <c r="B836" s="85"/>
      <c r="C836" s="86"/>
      <c r="D836" s="86"/>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c r="A837" s="85"/>
      <c r="B837" s="85"/>
      <c r="C837" s="86"/>
      <c r="D837" s="86"/>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c r="A838" s="85"/>
      <c r="B838" s="85"/>
      <c r="C838" s="86"/>
      <c r="D838" s="86"/>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c r="A839" s="85"/>
      <c r="B839" s="85"/>
      <c r="C839" s="86"/>
      <c r="D839" s="86"/>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c r="A840" s="85"/>
      <c r="B840" s="85"/>
      <c r="C840" s="86"/>
      <c r="D840" s="86"/>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c r="A841" s="85"/>
      <c r="B841" s="85"/>
      <c r="C841" s="86"/>
      <c r="D841" s="86"/>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c r="A842" s="85"/>
      <c r="B842" s="85"/>
      <c r="C842" s="86"/>
      <c r="D842" s="86"/>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c r="A843" s="85"/>
      <c r="B843" s="85"/>
      <c r="C843" s="86"/>
      <c r="D843" s="86"/>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c r="A844" s="85"/>
      <c r="B844" s="85"/>
      <c r="C844" s="86"/>
      <c r="D844" s="86"/>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c r="A845" s="85"/>
      <c r="B845" s="85"/>
      <c r="C845" s="86"/>
      <c r="D845" s="86"/>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c r="A846" s="85"/>
      <c r="B846" s="85"/>
      <c r="C846" s="86"/>
      <c r="D846" s="86"/>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c r="A847" s="85"/>
      <c r="B847" s="85"/>
      <c r="C847" s="86"/>
      <c r="D847" s="86"/>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c r="A848" s="85"/>
      <c r="B848" s="85"/>
      <c r="C848" s="86"/>
      <c r="D848" s="86"/>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c r="A849" s="85"/>
      <c r="B849" s="85"/>
      <c r="C849" s="86"/>
      <c r="D849" s="86"/>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c r="A850" s="85"/>
      <c r="B850" s="85"/>
      <c r="C850" s="86"/>
      <c r="D850" s="86"/>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c r="A851" s="85"/>
      <c r="B851" s="85"/>
      <c r="C851" s="86"/>
      <c r="D851" s="86"/>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c r="A852" s="85"/>
      <c r="B852" s="85"/>
      <c r="C852" s="86"/>
      <c r="D852" s="86"/>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c r="A853" s="85"/>
      <c r="B853" s="85"/>
      <c r="C853" s="86"/>
      <c r="D853" s="86"/>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c r="A854" s="85"/>
      <c r="B854" s="85"/>
      <c r="C854" s="86"/>
      <c r="D854" s="86"/>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c r="A855" s="85"/>
      <c r="B855" s="85"/>
      <c r="C855" s="86"/>
      <c r="D855" s="86"/>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c r="A856" s="85"/>
      <c r="B856" s="85"/>
      <c r="C856" s="86"/>
      <c r="D856" s="86"/>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c r="A857" s="85"/>
      <c r="B857" s="85"/>
      <c r="C857" s="86"/>
      <c r="D857" s="86"/>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c r="A858" s="85"/>
      <c r="B858" s="85"/>
      <c r="C858" s="86"/>
      <c r="D858" s="86"/>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c r="A859" s="85"/>
      <c r="B859" s="85"/>
      <c r="C859" s="86"/>
      <c r="D859" s="86"/>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c r="A860" s="85"/>
      <c r="B860" s="85"/>
      <c r="C860" s="86"/>
      <c r="D860" s="86"/>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c r="A861" s="85"/>
      <c r="B861" s="85"/>
      <c r="C861" s="86"/>
      <c r="D861" s="86"/>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c r="A862" s="85"/>
      <c r="B862" s="85"/>
      <c r="C862" s="86"/>
      <c r="D862" s="86"/>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c r="A863" s="85"/>
      <c r="B863" s="85"/>
      <c r="C863" s="86"/>
      <c r="D863" s="86"/>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c r="A864" s="85"/>
      <c r="B864" s="85"/>
      <c r="C864" s="86"/>
      <c r="D864" s="86"/>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c r="A865" s="85"/>
      <c r="B865" s="85"/>
      <c r="C865" s="86"/>
      <c r="D865" s="86"/>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c r="A866" s="85"/>
      <c r="B866" s="85"/>
      <c r="C866" s="86"/>
      <c r="D866" s="86"/>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c r="A867" s="85"/>
      <c r="B867" s="85"/>
      <c r="C867" s="86"/>
      <c r="D867" s="86"/>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c r="A868" s="85"/>
      <c r="B868" s="85"/>
      <c r="C868" s="86"/>
      <c r="D868" s="86"/>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c r="A869" s="85"/>
      <c r="B869" s="85"/>
      <c r="C869" s="86"/>
      <c r="D869" s="86"/>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c r="A870" s="85"/>
      <c r="B870" s="85"/>
      <c r="C870" s="86"/>
      <c r="D870" s="86"/>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c r="A871" s="85"/>
      <c r="B871" s="85"/>
      <c r="C871" s="86"/>
      <c r="D871" s="86"/>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c r="A872" s="85"/>
      <c r="B872" s="85"/>
      <c r="C872" s="86"/>
      <c r="D872" s="86"/>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c r="A873" s="85"/>
      <c r="B873" s="85"/>
      <c r="C873" s="86"/>
      <c r="D873" s="86"/>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c r="A874" s="85"/>
      <c r="B874" s="85"/>
      <c r="C874" s="86"/>
      <c r="D874" s="86"/>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c r="A875" s="85"/>
      <c r="B875" s="85"/>
      <c r="C875" s="86"/>
      <c r="D875" s="86"/>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c r="A876" s="85"/>
      <c r="B876" s="85"/>
      <c r="C876" s="86"/>
      <c r="D876" s="86"/>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c r="A877" s="85"/>
      <c r="B877" s="85"/>
      <c r="C877" s="86"/>
      <c r="D877" s="86"/>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c r="A878" s="85"/>
      <c r="B878" s="85"/>
      <c r="C878" s="86"/>
      <c r="D878" s="86"/>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c r="A879" s="85"/>
      <c r="B879" s="85"/>
      <c r="C879" s="86"/>
      <c r="D879" s="86"/>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c r="A880" s="85"/>
      <c r="B880" s="85"/>
      <c r="C880" s="86"/>
      <c r="D880" s="86"/>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c r="A881" s="85"/>
      <c r="B881" s="85"/>
      <c r="C881" s="86"/>
      <c r="D881" s="86"/>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c r="A882" s="85"/>
      <c r="B882" s="85"/>
      <c r="C882" s="86"/>
      <c r="D882" s="86"/>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c r="A883" s="85"/>
      <c r="B883" s="85"/>
      <c r="C883" s="86"/>
      <c r="D883" s="86"/>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c r="A884" s="85"/>
      <c r="B884" s="85"/>
      <c r="C884" s="86"/>
      <c r="D884" s="86"/>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c r="A885" s="85"/>
      <c r="B885" s="85"/>
      <c r="C885" s="86"/>
      <c r="D885" s="86"/>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c r="A886" s="85"/>
      <c r="B886" s="85"/>
      <c r="C886" s="86"/>
      <c r="D886" s="86"/>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c r="A887" s="85"/>
      <c r="B887" s="85"/>
      <c r="C887" s="86"/>
      <c r="D887" s="86"/>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c r="A888" s="85"/>
      <c r="B888" s="85"/>
      <c r="C888" s="86"/>
      <c r="D888" s="86"/>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c r="A889" s="85"/>
      <c r="B889" s="85"/>
      <c r="C889" s="86"/>
      <c r="D889" s="86"/>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c r="A890" s="85"/>
      <c r="B890" s="85"/>
      <c r="C890" s="86"/>
      <c r="D890" s="86"/>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c r="A891" s="85"/>
      <c r="B891" s="85"/>
      <c r="C891" s="86"/>
      <c r="D891" s="86"/>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c r="A892" s="85"/>
      <c r="B892" s="85"/>
      <c r="C892" s="86"/>
      <c r="D892" s="86"/>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c r="A893" s="85"/>
      <c r="B893" s="85"/>
      <c r="C893" s="86"/>
      <c r="D893" s="86"/>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c r="A894" s="85"/>
      <c r="B894" s="85"/>
      <c r="C894" s="86"/>
      <c r="D894" s="86"/>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c r="A895" s="85"/>
      <c r="B895" s="85"/>
      <c r="C895" s="86"/>
      <c r="D895" s="86"/>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c r="A896" s="85"/>
      <c r="B896" s="85"/>
      <c r="C896" s="86"/>
      <c r="D896" s="86"/>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c r="A897" s="85"/>
      <c r="B897" s="85"/>
      <c r="C897" s="86"/>
      <c r="D897" s="86"/>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c r="A898" s="85"/>
      <c r="B898" s="85"/>
      <c r="C898" s="86"/>
      <c r="D898" s="86"/>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c r="A899" s="85"/>
      <c r="B899" s="85"/>
      <c r="C899" s="86"/>
      <c r="D899" s="86"/>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c r="A900" s="85"/>
      <c r="B900" s="85"/>
      <c r="C900" s="86"/>
      <c r="D900" s="86"/>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c r="A901" s="85"/>
      <c r="B901" s="85"/>
      <c r="C901" s="86"/>
      <c r="D901" s="86"/>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c r="A902" s="85"/>
      <c r="B902" s="85"/>
      <c r="C902" s="86"/>
      <c r="D902" s="86"/>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c r="A903" s="85"/>
      <c r="B903" s="85"/>
      <c r="C903" s="86"/>
      <c r="D903" s="86"/>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c r="A904" s="85"/>
      <c r="B904" s="85"/>
      <c r="C904" s="86"/>
      <c r="D904" s="86"/>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c r="A905" s="85"/>
      <c r="B905" s="85"/>
      <c r="C905" s="86"/>
      <c r="D905" s="86"/>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c r="A906" s="85"/>
      <c r="B906" s="85"/>
      <c r="C906" s="86"/>
      <c r="D906" s="86"/>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c r="A907" s="85"/>
      <c r="B907" s="85"/>
      <c r="C907" s="86"/>
      <c r="D907" s="86"/>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c r="A908" s="85"/>
      <c r="B908" s="85"/>
      <c r="C908" s="86"/>
      <c r="D908" s="86"/>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c r="A909" s="85"/>
      <c r="B909" s="85"/>
      <c r="C909" s="86"/>
      <c r="D909" s="86"/>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c r="A910" s="85"/>
      <c r="B910" s="85"/>
      <c r="C910" s="86"/>
      <c r="D910" s="86"/>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c r="A911" s="85"/>
      <c r="B911" s="85"/>
      <c r="C911" s="86"/>
      <c r="D911" s="86"/>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c r="A912" s="85"/>
      <c r="B912" s="85"/>
      <c r="C912" s="86"/>
      <c r="D912" s="86"/>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c r="A913" s="85"/>
      <c r="B913" s="85"/>
      <c r="C913" s="86"/>
      <c r="D913" s="86"/>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c r="A914" s="85"/>
      <c r="B914" s="85"/>
      <c r="C914" s="86"/>
      <c r="D914" s="86"/>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c r="A915" s="85"/>
      <c r="B915" s="85"/>
      <c r="C915" s="86"/>
      <c r="D915" s="86"/>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c r="A916" s="85"/>
      <c r="B916" s="85"/>
      <c r="C916" s="86"/>
      <c r="D916" s="86"/>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c r="A917" s="85"/>
      <c r="B917" s="85"/>
      <c r="C917" s="86"/>
      <c r="D917" s="86"/>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c r="A918" s="85"/>
      <c r="B918" s="85"/>
      <c r="C918" s="86"/>
      <c r="D918" s="86"/>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c r="A919" s="85"/>
      <c r="B919" s="85"/>
      <c r="C919" s="86"/>
      <c r="D919" s="86"/>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c r="A920" s="85"/>
      <c r="B920" s="85"/>
      <c r="C920" s="86"/>
      <c r="D920" s="86"/>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c r="A921" s="85"/>
      <c r="B921" s="85"/>
      <c r="C921" s="86"/>
      <c r="D921" s="86"/>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c r="A922" s="85"/>
      <c r="B922" s="85"/>
      <c r="C922" s="86"/>
      <c r="D922" s="86"/>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c r="A923" s="85"/>
      <c r="B923" s="85"/>
      <c r="C923" s="86"/>
      <c r="D923" s="86"/>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c r="A924" s="85"/>
      <c r="B924" s="85"/>
      <c r="C924" s="86"/>
      <c r="D924" s="86"/>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c r="A925" s="85"/>
      <c r="B925" s="85"/>
      <c r="C925" s="86"/>
      <c r="D925" s="86"/>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c r="A926" s="85"/>
      <c r="B926" s="85"/>
      <c r="C926" s="86"/>
      <c r="D926" s="86"/>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c r="A927" s="85"/>
      <c r="B927" s="85"/>
      <c r="C927" s="86"/>
      <c r="D927" s="86"/>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c r="A928" s="85"/>
      <c r="B928" s="85"/>
      <c r="C928" s="86"/>
      <c r="D928" s="86"/>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c r="A929" s="85"/>
      <c r="B929" s="85"/>
      <c r="C929" s="86"/>
      <c r="D929" s="86"/>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c r="A930" s="85"/>
      <c r="B930" s="85"/>
      <c r="C930" s="86"/>
      <c r="D930" s="86"/>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c r="A931" s="85"/>
      <c r="B931" s="85"/>
      <c r="C931" s="86"/>
      <c r="D931" s="86"/>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c r="A932" s="85"/>
      <c r="B932" s="85"/>
      <c r="C932" s="86"/>
      <c r="D932" s="86"/>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c r="A933" s="85"/>
      <c r="B933" s="85"/>
      <c r="C933" s="86"/>
      <c r="D933" s="86"/>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c r="A934" s="85"/>
      <c r="B934" s="85"/>
      <c r="C934" s="86"/>
      <c r="D934" s="86"/>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c r="A935" s="85"/>
      <c r="B935" s="85"/>
      <c r="C935" s="86"/>
      <c r="D935" s="86"/>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c r="A936" s="85"/>
      <c r="B936" s="85"/>
      <c r="C936" s="86"/>
      <c r="D936" s="86"/>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c r="A937" s="85"/>
      <c r="B937" s="85"/>
      <c r="C937" s="86"/>
      <c r="D937" s="86"/>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c r="A938" s="85"/>
      <c r="B938" s="85"/>
      <c r="C938" s="86"/>
      <c r="D938" s="86"/>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c r="A939" s="85"/>
      <c r="B939" s="85"/>
      <c r="C939" s="86"/>
      <c r="D939" s="86"/>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c r="A940" s="85"/>
      <c r="B940" s="85"/>
      <c r="C940" s="86"/>
      <c r="D940" s="86"/>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c r="A941" s="85"/>
      <c r="B941" s="85"/>
      <c r="C941" s="86"/>
      <c r="D941" s="86"/>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c r="A942" s="85"/>
      <c r="B942" s="85"/>
      <c r="C942" s="86"/>
      <c r="D942" s="86"/>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c r="A943" s="85"/>
      <c r="B943" s="85"/>
      <c r="C943" s="86"/>
      <c r="D943" s="86"/>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c r="A944" s="85"/>
      <c r="B944" s="85"/>
      <c r="C944" s="86"/>
      <c r="D944" s="86"/>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c r="A945" s="85"/>
      <c r="B945" s="85"/>
      <c r="C945" s="86"/>
      <c r="D945" s="86"/>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c r="A946" s="85"/>
      <c r="B946" s="85"/>
      <c r="C946" s="86"/>
      <c r="D946" s="86"/>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c r="A947" s="85"/>
      <c r="B947" s="85"/>
      <c r="C947" s="86"/>
      <c r="D947" s="86"/>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c r="A948" s="85"/>
      <c r="B948" s="85"/>
      <c r="C948" s="86"/>
      <c r="D948" s="86"/>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c r="A949" s="85"/>
      <c r="B949" s="85"/>
      <c r="C949" s="86"/>
      <c r="D949" s="86"/>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c r="A950" s="85"/>
      <c r="B950" s="85"/>
      <c r="C950" s="86"/>
      <c r="D950" s="86"/>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c r="A951" s="85"/>
      <c r="B951" s="85"/>
      <c r="C951" s="86"/>
      <c r="D951" s="86"/>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c r="A952" s="85"/>
      <c r="B952" s="85"/>
      <c r="C952" s="86"/>
      <c r="D952" s="86"/>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c r="A953" s="85"/>
      <c r="B953" s="85"/>
      <c r="C953" s="86"/>
      <c r="D953" s="86"/>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c r="A954" s="85"/>
      <c r="B954" s="85"/>
      <c r="C954" s="86"/>
      <c r="D954" s="86"/>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c r="A955" s="85"/>
      <c r="B955" s="85"/>
      <c r="C955" s="86"/>
      <c r="D955" s="86"/>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c r="A956" s="85"/>
      <c r="B956" s="85"/>
      <c r="C956" s="86"/>
      <c r="D956" s="86"/>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c r="A957" s="85"/>
      <c r="B957" s="85"/>
      <c r="C957" s="86"/>
      <c r="D957" s="86"/>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c r="A958" s="85"/>
      <c r="B958" s="85"/>
      <c r="C958" s="86"/>
      <c r="D958" s="86"/>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c r="A959" s="85"/>
      <c r="B959" s="85"/>
      <c r="C959" s="86"/>
      <c r="D959" s="86"/>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c r="A960" s="85"/>
      <c r="B960" s="85"/>
      <c r="C960" s="86"/>
      <c r="D960" s="86"/>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c r="A961" s="85"/>
      <c r="B961" s="85"/>
      <c r="C961" s="86"/>
      <c r="D961" s="86"/>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c r="A962" s="85"/>
      <c r="B962" s="85"/>
      <c r="C962" s="86"/>
      <c r="D962" s="86"/>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c r="A963" s="85"/>
      <c r="B963" s="85"/>
      <c r="C963" s="86"/>
      <c r="D963" s="86"/>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c r="A964" s="85"/>
      <c r="B964" s="85"/>
      <c r="C964" s="86"/>
      <c r="D964" s="86"/>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c r="A965" s="85"/>
      <c r="B965" s="85"/>
      <c r="C965" s="86"/>
      <c r="D965" s="86"/>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c r="A966" s="85"/>
      <c r="B966" s="85"/>
      <c r="C966" s="86"/>
      <c r="D966" s="86"/>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c r="A967" s="85"/>
      <c r="B967" s="85"/>
      <c r="C967" s="86"/>
      <c r="D967" s="86"/>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c r="A968" s="85"/>
      <c r="B968" s="85"/>
      <c r="C968" s="86"/>
      <c r="D968" s="86"/>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c r="A969" s="85"/>
      <c r="B969" s="85"/>
      <c r="C969" s="86"/>
      <c r="D969" s="86"/>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c r="A970" s="85"/>
      <c r="B970" s="85"/>
      <c r="C970" s="86"/>
      <c r="D970" s="86"/>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c r="A971" s="85"/>
      <c r="B971" s="85"/>
      <c r="C971" s="86"/>
      <c r="D971" s="86"/>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c r="A972" s="85"/>
      <c r="B972" s="85"/>
      <c r="C972" s="86"/>
      <c r="D972" s="86"/>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c r="A973" s="85"/>
      <c r="B973" s="85"/>
      <c r="C973" s="86"/>
      <c r="D973" s="86"/>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c r="A974" s="85"/>
      <c r="B974" s="85"/>
      <c r="C974" s="86"/>
      <c r="D974" s="86"/>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c r="A975" s="85"/>
      <c r="B975" s="85"/>
      <c r="C975" s="86"/>
      <c r="D975" s="86"/>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c r="A976" s="85"/>
      <c r="B976" s="85"/>
      <c r="C976" s="86"/>
      <c r="D976" s="86"/>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c r="A977" s="85"/>
      <c r="B977" s="85"/>
      <c r="C977" s="86"/>
      <c r="D977" s="86"/>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c r="A978" s="85"/>
      <c r="B978" s="85"/>
      <c r="C978" s="86"/>
      <c r="D978" s="86"/>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c r="A979" s="85"/>
      <c r="B979" s="85"/>
      <c r="C979" s="86"/>
      <c r="D979" s="86"/>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c r="A980" s="85"/>
      <c r="B980" s="85"/>
      <c r="C980" s="86"/>
      <c r="D980" s="86"/>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c r="A981" s="85"/>
      <c r="B981" s="85"/>
      <c r="C981" s="86"/>
      <c r="D981" s="86"/>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c r="A982" s="85"/>
      <c r="B982" s="85"/>
      <c r="C982" s="86"/>
      <c r="D982" s="86"/>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c r="A983" s="85"/>
      <c r="B983" s="85"/>
      <c r="C983" s="86"/>
      <c r="D983" s="86"/>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c r="A984" s="85"/>
      <c r="B984" s="85"/>
      <c r="C984" s="86"/>
      <c r="D984" s="86"/>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c r="A985" s="85"/>
      <c r="B985" s="85"/>
      <c r="C985" s="86"/>
      <c r="D985" s="86"/>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c r="A986" s="85"/>
      <c r="B986" s="85"/>
      <c r="C986" s="86"/>
      <c r="D986" s="86"/>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c r="A987" s="85"/>
      <c r="B987" s="85"/>
      <c r="C987" s="86"/>
      <c r="D987" s="86"/>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c r="A988" s="85"/>
      <c r="B988" s="85"/>
      <c r="C988" s="86"/>
      <c r="D988" s="86"/>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c r="A989" s="85"/>
      <c r="B989" s="85"/>
      <c r="C989" s="86"/>
      <c r="D989" s="86"/>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c r="A990" s="85"/>
      <c r="B990" s="85"/>
      <c r="C990" s="86"/>
      <c r="D990" s="86"/>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c r="A991" s="85"/>
      <c r="B991" s="85"/>
      <c r="C991" s="86"/>
      <c r="D991" s="86"/>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c r="A992" s="85"/>
      <c r="B992" s="85"/>
      <c r="C992" s="86"/>
      <c r="D992" s="86"/>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c r="A993" s="85"/>
      <c r="B993" s="85"/>
      <c r="C993" s="86"/>
      <c r="D993" s="86"/>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c r="A994" s="85"/>
      <c r="B994" s="85"/>
      <c r="C994" s="86"/>
      <c r="D994" s="86"/>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c r="A995" s="85"/>
      <c r="B995" s="85"/>
      <c r="C995" s="86"/>
      <c r="D995" s="86"/>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c r="A996" s="85"/>
      <c r="B996" s="85"/>
      <c r="C996" s="86"/>
      <c r="D996" s="86"/>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c r="A997" s="85"/>
      <c r="B997" s="85"/>
      <c r="C997" s="86"/>
      <c r="D997" s="86"/>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c r="A998" s="85"/>
      <c r="B998" s="85"/>
      <c r="C998" s="86"/>
      <c r="D998" s="86"/>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c r="A999" s="85"/>
      <c r="B999" s="85"/>
      <c r="C999" s="86"/>
      <c r="D999" s="86"/>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c r="A1000" s="85"/>
      <c r="B1000" s="85"/>
      <c r="C1000" s="86"/>
      <c r="D1000" s="86"/>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1">
    <mergeCell ref="B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EF66"/>
    <outlinePr summaryBelow="0" summaryRight="0"/>
    <pageSetUpPr fitToPage="1"/>
  </sheetPr>
  <dimension ref="A1:AA1004"/>
  <sheetViews>
    <sheetView workbookViewId="0"/>
  </sheetViews>
  <sheetFormatPr defaultColWidth="12.5703125" defaultRowHeight="15" customHeight="1"/>
  <cols>
    <col min="1" max="1" width="3.5703125" customWidth="1"/>
    <col min="2" max="2" width="4.42578125" customWidth="1"/>
    <col min="3" max="3" width="47.140625" customWidth="1"/>
    <col min="4" max="4" width="19" customWidth="1"/>
    <col min="5" max="6" width="4.28515625" customWidth="1"/>
    <col min="7" max="7" width="3.5703125" customWidth="1"/>
    <col min="8" max="8" width="39.140625" customWidth="1"/>
    <col min="9" max="9" width="16.28515625" customWidth="1"/>
    <col min="10" max="11" width="4.5703125" customWidth="1"/>
    <col min="12" max="12" width="33.140625" customWidth="1"/>
    <col min="13" max="13" width="14.42578125" customWidth="1"/>
    <col min="15" max="15" width="21.7109375" customWidth="1"/>
    <col min="16" max="16" width="17.5703125" customWidth="1"/>
  </cols>
  <sheetData>
    <row r="1" spans="1:27" ht="12.75">
      <c r="A1" s="17"/>
      <c r="B1" s="17"/>
      <c r="C1" s="18"/>
      <c r="D1" s="19"/>
      <c r="E1" s="17"/>
      <c r="F1" s="17"/>
      <c r="G1" s="43"/>
      <c r="H1" s="44"/>
      <c r="I1" s="20"/>
      <c r="J1" s="20"/>
      <c r="K1" s="20"/>
      <c r="L1" s="20"/>
      <c r="M1" s="20"/>
      <c r="N1" s="20"/>
      <c r="O1" s="20"/>
      <c r="P1" s="20"/>
      <c r="Q1" s="20"/>
      <c r="R1" s="20"/>
      <c r="S1" s="20"/>
      <c r="T1" s="20"/>
      <c r="U1" s="20"/>
      <c r="V1" s="20"/>
      <c r="W1" s="20"/>
      <c r="X1" s="20"/>
      <c r="Y1" s="20"/>
      <c r="Z1" s="20"/>
      <c r="AA1" s="20"/>
    </row>
    <row r="2" spans="1:27" ht="12.75">
      <c r="A2" s="17"/>
      <c r="B2" s="17"/>
      <c r="C2" s="18"/>
      <c r="D2" s="20"/>
      <c r="E2" s="17"/>
      <c r="F2" s="17"/>
      <c r="G2" s="20"/>
      <c r="H2" s="44"/>
      <c r="I2" s="20"/>
      <c r="J2" s="20"/>
      <c r="K2" s="20"/>
      <c r="L2" s="20"/>
      <c r="M2" s="20"/>
      <c r="N2" s="20"/>
      <c r="O2" s="20"/>
      <c r="P2" s="20"/>
      <c r="Q2" s="20"/>
      <c r="R2" s="20"/>
      <c r="S2" s="20"/>
      <c r="T2" s="20"/>
      <c r="U2" s="20"/>
      <c r="V2" s="20"/>
      <c r="W2" s="20"/>
      <c r="X2" s="20"/>
      <c r="Y2" s="20"/>
      <c r="Z2" s="20"/>
      <c r="AA2" s="20"/>
    </row>
    <row r="3" spans="1:27" ht="12.75">
      <c r="A3" s="17"/>
      <c r="B3" s="21"/>
      <c r="C3" s="123" t="s">
        <v>3022</v>
      </c>
      <c r="D3" s="124"/>
      <c r="E3" s="22"/>
      <c r="F3" s="17"/>
      <c r="G3" s="45"/>
      <c r="H3" s="147" t="s">
        <v>3036</v>
      </c>
      <c r="I3" s="124"/>
      <c r="J3" s="46"/>
      <c r="K3" s="20"/>
      <c r="L3" s="148" t="s">
        <v>3037</v>
      </c>
      <c r="M3" s="149">
        <v>0.03</v>
      </c>
      <c r="N3" s="20"/>
      <c r="O3" s="148" t="s">
        <v>3038</v>
      </c>
      <c r="P3" s="153">
        <f>M3/3</f>
        <v>0.01</v>
      </c>
      <c r="Q3" s="20"/>
      <c r="R3" s="20"/>
      <c r="S3" s="20"/>
      <c r="T3" s="20"/>
      <c r="U3" s="20"/>
      <c r="V3" s="20"/>
      <c r="W3" s="20"/>
      <c r="X3" s="20"/>
      <c r="Y3" s="20"/>
      <c r="Z3" s="20"/>
      <c r="AA3" s="20"/>
    </row>
    <row r="4" spans="1:27" ht="29.25" customHeight="1">
      <c r="A4" s="17"/>
      <c r="B4" s="23"/>
      <c r="C4" s="125"/>
      <c r="D4" s="126"/>
      <c r="E4" s="24"/>
      <c r="F4" s="17"/>
      <c r="G4" s="47"/>
      <c r="H4" s="130"/>
      <c r="I4" s="132"/>
      <c r="J4" s="48"/>
      <c r="K4" s="20"/>
      <c r="L4" s="136"/>
      <c r="M4" s="136"/>
      <c r="N4" s="20"/>
      <c r="O4" s="136"/>
      <c r="P4" s="136"/>
      <c r="Q4" s="20"/>
      <c r="R4" s="20"/>
      <c r="S4" s="20"/>
      <c r="T4" s="20"/>
      <c r="U4" s="20"/>
      <c r="V4" s="20"/>
      <c r="W4" s="20"/>
      <c r="X4" s="20"/>
      <c r="Y4" s="20"/>
      <c r="Z4" s="20"/>
      <c r="AA4" s="20"/>
    </row>
    <row r="5" spans="1:27" ht="33.75" customHeight="1">
      <c r="A5" s="17"/>
      <c r="B5" s="23"/>
      <c r="C5" s="49" t="s">
        <v>3116</v>
      </c>
      <c r="D5" s="50">
        <f>SUMIF('🔎 Анализ объявлений'!R:R, "", '🔎 Анализ объявлений'!V:V)</f>
        <v>2949</v>
      </c>
      <c r="E5" s="24"/>
      <c r="F5" s="17"/>
      <c r="G5" s="47"/>
      <c r="H5" s="51" t="s">
        <v>3040</v>
      </c>
      <c r="I5" s="52">
        <f ca="1">IFERROR(__xludf.DUMMYFUNCTION("ARRAYFORMULA(SUM(IF(NOT(REGEXMATCH(LOWER('🔎 Анализ объявлений'!R2:R51), ""п"")), 1, 0)))/ROWS('🔎 Анализ объявлений'!R2:R51)"),0.18)</f>
        <v>0.18</v>
      </c>
      <c r="J5" s="48"/>
      <c r="K5" s="20"/>
      <c r="L5" s="20"/>
      <c r="M5" s="53"/>
      <c r="N5" s="20"/>
      <c r="O5" s="18"/>
      <c r="P5" s="20"/>
      <c r="Q5" s="20"/>
      <c r="R5" s="20"/>
      <c r="S5" s="20"/>
      <c r="T5" s="20"/>
      <c r="U5" s="20"/>
      <c r="V5" s="20"/>
      <c r="W5" s="20"/>
      <c r="X5" s="20"/>
      <c r="Y5" s="20"/>
      <c r="Z5" s="20"/>
      <c r="AA5" s="20"/>
    </row>
    <row r="6" spans="1:27" ht="48.75" customHeight="1">
      <c r="A6" s="17"/>
      <c r="B6" s="23"/>
      <c r="C6" s="49" t="s">
        <v>3117</v>
      </c>
      <c r="D6" s="54">
        <f>SUMIF('🔎 Анализ объявлений'!R:R, "П", '🔎 Анализ объявлений'!V:V)</f>
        <v>5719</v>
      </c>
      <c r="E6" s="24"/>
      <c r="F6" s="17"/>
      <c r="G6" s="47"/>
      <c r="H6" s="51" t="s">
        <v>3042</v>
      </c>
      <c r="I6" s="52">
        <f ca="1">IFERROR(__xludf.DUMMYFUNCTION("ARRAYFORMULA(SUM(IF(REGEXMATCH(LOWER('🔎 Анализ объявлений'!R2:R51), ""п""), 1, 0)))/ROWS('🔎 Анализ объявлений'!R2:R51)"),0.82)</f>
        <v>0.82</v>
      </c>
      <c r="J6" s="48"/>
      <c r="K6" s="20"/>
      <c r="L6" s="55" t="s">
        <v>3043</v>
      </c>
      <c r="M6" s="56">
        <v>3</v>
      </c>
      <c r="N6" s="20"/>
      <c r="O6" s="57" t="s">
        <v>3044</v>
      </c>
      <c r="P6" s="102">
        <f>P3*2</f>
        <v>0.02</v>
      </c>
      <c r="Q6" s="20"/>
      <c r="R6" s="20"/>
      <c r="S6" s="20"/>
      <c r="T6" s="20"/>
      <c r="U6" s="20"/>
      <c r="V6" s="20"/>
      <c r="W6" s="20"/>
      <c r="X6" s="20"/>
      <c r="Y6" s="20"/>
      <c r="Z6" s="20"/>
      <c r="AA6" s="20"/>
    </row>
    <row r="7" spans="1:27" ht="32.25" customHeight="1">
      <c r="A7" s="17"/>
      <c r="B7" s="23"/>
      <c r="C7" s="49" t="s">
        <v>3118</v>
      </c>
      <c r="D7" s="54">
        <f>AVERAGE(LARGE( '🔎 Анализ объявлений'!V2:V1004, 1), LARGE('🔎 Анализ объявлений'!V2:V1004, 2), LARGE('🔎 Анализ объявлений'!V2:V1004, 3), LARGE('🔎 Анализ объявлений'!V2:V1004, 4), LARGE('🔎 Анализ объявлений'!V2:V1004, 5))</f>
        <v>528.6</v>
      </c>
      <c r="E7" s="24"/>
      <c r="F7" s="17"/>
      <c r="G7" s="47"/>
      <c r="H7" s="51" t="s">
        <v>3045</v>
      </c>
      <c r="I7" s="59">
        <f ca="1">IFERROR(__xludf.DUMMYFUNCTION("ARRAYFORMULA(SUM(IF(NOT(REGEXMATCH(LOWER('🔎 Анализ объявлений'!R2:R51), ""п"")), 1, 0)))"),9)</f>
        <v>9</v>
      </c>
      <c r="J7" s="48"/>
      <c r="K7" s="20"/>
      <c r="L7" s="17"/>
      <c r="M7" s="53"/>
      <c r="N7" s="20"/>
      <c r="O7" s="103"/>
      <c r="P7" s="104"/>
      <c r="Q7" s="20"/>
      <c r="R7" s="20"/>
      <c r="S7" s="20"/>
      <c r="T7" s="20"/>
      <c r="U7" s="20"/>
      <c r="V7" s="20"/>
      <c r="W7" s="20"/>
      <c r="X7" s="20"/>
      <c r="Y7" s="20"/>
      <c r="Z7" s="20"/>
      <c r="AA7" s="20"/>
    </row>
    <row r="8" spans="1:27" ht="49.5" customHeight="1">
      <c r="A8" s="17"/>
      <c r="B8" s="23"/>
      <c r="C8" s="49" t="s">
        <v>3119</v>
      </c>
      <c r="D8" s="54">
        <f>SUM('🔎 Анализ объявлений'!V:V)</f>
        <v>8668</v>
      </c>
      <c r="E8" s="24"/>
      <c r="F8" s="17"/>
      <c r="G8" s="47"/>
      <c r="H8" s="51" t="s">
        <v>3047</v>
      </c>
      <c r="I8" s="59">
        <f ca="1">IFERROR(__xludf.DUMMYFUNCTION("ARRAYFORMULA(SUM(IF(REGEXMATCH(LOWER('🔎 Анализ объявлений'!R2:R51), ""п""), 1, 0)))"),41)</f>
        <v>41</v>
      </c>
      <c r="J8" s="48"/>
      <c r="K8" s="20"/>
      <c r="L8" s="60" t="s">
        <v>3048</v>
      </c>
      <c r="M8" s="105"/>
      <c r="N8" s="20"/>
      <c r="O8" s="57" t="s">
        <v>3046</v>
      </c>
      <c r="P8" s="102">
        <f>P3*4</f>
        <v>0.04</v>
      </c>
      <c r="Q8" s="20"/>
      <c r="R8" s="20"/>
      <c r="S8" s="20"/>
      <c r="T8" s="20"/>
      <c r="U8" s="20"/>
      <c r="V8" s="20"/>
      <c r="W8" s="20"/>
      <c r="X8" s="20"/>
      <c r="Y8" s="20"/>
      <c r="Z8" s="20"/>
      <c r="AA8" s="20"/>
    </row>
    <row r="9" spans="1:27" ht="28.5" customHeight="1">
      <c r="A9" s="17"/>
      <c r="B9" s="31"/>
      <c r="C9" s="32"/>
      <c r="D9" s="33"/>
      <c r="E9" s="34"/>
      <c r="F9" s="17"/>
      <c r="G9" s="61"/>
      <c r="H9" s="62"/>
      <c r="I9" s="106"/>
      <c r="J9" s="64"/>
      <c r="K9" s="20"/>
      <c r="L9" s="20"/>
      <c r="M9" s="53"/>
      <c r="N9" s="20"/>
      <c r="O9" s="20"/>
      <c r="P9" s="20"/>
      <c r="Q9" s="20"/>
      <c r="R9" s="20"/>
      <c r="S9" s="20"/>
      <c r="T9" s="20"/>
      <c r="U9" s="20"/>
      <c r="V9" s="20"/>
      <c r="W9" s="20"/>
      <c r="X9" s="20"/>
      <c r="Y9" s="20"/>
      <c r="Z9" s="20"/>
      <c r="AA9" s="20"/>
    </row>
    <row r="10" spans="1:27" ht="23.25" customHeight="1">
      <c r="A10" s="17"/>
      <c r="B10" s="17"/>
      <c r="C10" s="18"/>
      <c r="D10" s="20"/>
      <c r="E10" s="17"/>
      <c r="F10" s="17"/>
      <c r="G10" s="20"/>
      <c r="H10" s="44"/>
      <c r="I10" s="20"/>
      <c r="J10" s="20"/>
      <c r="K10" s="20"/>
      <c r="L10" s="20"/>
      <c r="M10" s="20"/>
      <c r="N10" s="20"/>
      <c r="O10" s="20"/>
      <c r="P10" s="20"/>
      <c r="Q10" s="20"/>
      <c r="R10" s="20"/>
      <c r="S10" s="20"/>
      <c r="T10" s="20"/>
      <c r="U10" s="20"/>
      <c r="V10" s="20"/>
      <c r="W10" s="20"/>
      <c r="X10" s="20"/>
      <c r="Y10" s="20"/>
      <c r="Z10" s="20"/>
      <c r="AA10" s="20"/>
    </row>
    <row r="11" spans="1:27" ht="12.75">
      <c r="A11" s="17"/>
      <c r="B11" s="21"/>
      <c r="C11" s="127" t="s">
        <v>3031</v>
      </c>
      <c r="D11" s="124"/>
      <c r="E11" s="22"/>
      <c r="F11" s="17"/>
      <c r="G11" s="45"/>
      <c r="H11" s="151"/>
      <c r="I11" s="124"/>
      <c r="J11" s="46"/>
      <c r="K11" s="20"/>
      <c r="L11" s="148" t="s">
        <v>3050</v>
      </c>
      <c r="M11" s="146" t="s">
        <v>3051</v>
      </c>
      <c r="N11" s="146" t="s">
        <v>3052</v>
      </c>
      <c r="O11" s="146" t="s">
        <v>3053</v>
      </c>
      <c r="P11" s="146" t="s">
        <v>3054</v>
      </c>
      <c r="Q11" s="146"/>
      <c r="R11" s="146"/>
      <c r="S11" s="146"/>
      <c r="T11" s="146"/>
      <c r="U11" s="146" t="s">
        <v>3055</v>
      </c>
      <c r="V11" s="20"/>
      <c r="W11" s="20"/>
      <c r="X11" s="20"/>
      <c r="Y11" s="20"/>
      <c r="Z11" s="20"/>
      <c r="AA11" s="20"/>
    </row>
    <row r="12" spans="1:27" ht="20.25" customHeight="1">
      <c r="A12" s="17"/>
      <c r="B12" s="23"/>
      <c r="C12" s="125"/>
      <c r="D12" s="126"/>
      <c r="E12" s="24"/>
      <c r="F12" s="17"/>
      <c r="G12" s="47"/>
      <c r="H12" s="130"/>
      <c r="I12" s="132"/>
      <c r="J12" s="48"/>
      <c r="K12" s="20"/>
      <c r="L12" s="136"/>
      <c r="M12" s="136"/>
      <c r="N12" s="136"/>
      <c r="O12" s="136"/>
      <c r="P12" s="136"/>
      <c r="Q12" s="136"/>
      <c r="R12" s="136"/>
      <c r="S12" s="136"/>
      <c r="T12" s="136"/>
      <c r="U12" s="136"/>
      <c r="V12" s="20"/>
      <c r="W12" s="20"/>
      <c r="X12" s="20"/>
      <c r="Y12" s="20"/>
      <c r="Z12" s="20"/>
      <c r="AA12" s="20"/>
    </row>
    <row r="13" spans="1:27" ht="32.25" customHeight="1">
      <c r="A13" s="17"/>
      <c r="B13" s="23"/>
      <c r="C13" s="65" t="s">
        <v>3033</v>
      </c>
      <c r="D13" s="54">
        <f>MROUND(D5*P6,1)</f>
        <v>59</v>
      </c>
      <c r="E13" s="24"/>
      <c r="F13" s="17"/>
      <c r="G13" s="47"/>
      <c r="H13" s="66" t="s">
        <v>3066</v>
      </c>
      <c r="I13" s="67">
        <f>(D23*D15)*30</f>
        <v>110559.22518159806</v>
      </c>
      <c r="J13" s="48"/>
      <c r="K13" s="20"/>
      <c r="L13" s="68" t="s">
        <v>3056</v>
      </c>
      <c r="M13" s="107">
        <v>228</v>
      </c>
      <c r="N13" s="107">
        <v>468</v>
      </c>
      <c r="O13" s="107">
        <v>816</v>
      </c>
      <c r="P13" s="107">
        <v>1224</v>
      </c>
      <c r="Q13" s="107">
        <v>1632</v>
      </c>
      <c r="R13" s="107">
        <v>2448</v>
      </c>
      <c r="S13" s="107">
        <v>3264</v>
      </c>
      <c r="T13" s="107">
        <v>4080</v>
      </c>
      <c r="U13" s="107">
        <v>4896</v>
      </c>
      <c r="V13" s="20"/>
      <c r="W13" s="20"/>
      <c r="X13" s="20"/>
      <c r="Y13" s="20"/>
      <c r="Z13" s="20"/>
      <c r="AA13" s="20"/>
    </row>
    <row r="14" spans="1:27" ht="33.75" customHeight="1">
      <c r="A14" s="17"/>
      <c r="B14" s="23"/>
      <c r="C14" s="65" t="s">
        <v>3034</v>
      </c>
      <c r="D14" s="74">
        <f>MROUND(D6*P8,1)</f>
        <v>229</v>
      </c>
      <c r="E14" s="24"/>
      <c r="F14" s="17"/>
      <c r="G14" s="47"/>
      <c r="H14" s="66" t="s">
        <v>3120</v>
      </c>
      <c r="I14" s="75">
        <f>I13/R13</f>
        <v>45.163082182025349</v>
      </c>
      <c r="J14" s="48"/>
      <c r="K14" s="20"/>
      <c r="L14" s="76" t="s">
        <v>3057</v>
      </c>
      <c r="M14" s="107">
        <v>78</v>
      </c>
      <c r="N14" s="107">
        <v>116</v>
      </c>
      <c r="O14" s="107">
        <v>153</v>
      </c>
      <c r="P14" s="107">
        <v>166</v>
      </c>
      <c r="Q14" s="107">
        <v>181</v>
      </c>
      <c r="R14" s="107">
        <v>183</v>
      </c>
      <c r="S14" s="107">
        <v>192</v>
      </c>
      <c r="T14" s="107">
        <v>231</v>
      </c>
      <c r="U14" s="107">
        <v>269</v>
      </c>
      <c r="V14" s="20"/>
      <c r="W14" s="20"/>
      <c r="X14" s="20"/>
      <c r="Y14" s="20"/>
      <c r="Z14" s="20"/>
      <c r="AA14" s="20"/>
    </row>
    <row r="15" spans="1:27" ht="31.5" customHeight="1">
      <c r="A15" s="17"/>
      <c r="B15" s="23"/>
      <c r="C15" s="65" t="s">
        <v>3058</v>
      </c>
      <c r="D15" s="108">
        <f>MROUND(D7*M3,1)</f>
        <v>16</v>
      </c>
      <c r="E15" s="24"/>
      <c r="F15" s="17"/>
      <c r="G15" s="47"/>
      <c r="H15" s="66" t="s">
        <v>3121</v>
      </c>
      <c r="I15" s="78">
        <f>I14/30</f>
        <v>1.5054360727341782</v>
      </c>
      <c r="J15" s="48"/>
      <c r="K15" s="20"/>
      <c r="L15" s="76" t="s">
        <v>3059</v>
      </c>
      <c r="M15" s="79">
        <f t="shared" ref="M15:U15" si="0">MROUND(M14*$P$8,1)</f>
        <v>3</v>
      </c>
      <c r="N15" s="79">
        <f t="shared" si="0"/>
        <v>5</v>
      </c>
      <c r="O15" s="79">
        <f t="shared" si="0"/>
        <v>6</v>
      </c>
      <c r="P15" s="79">
        <f t="shared" si="0"/>
        <v>7</v>
      </c>
      <c r="Q15" s="79">
        <f t="shared" si="0"/>
        <v>7</v>
      </c>
      <c r="R15" s="79">
        <f t="shared" si="0"/>
        <v>7</v>
      </c>
      <c r="S15" s="79">
        <f t="shared" si="0"/>
        <v>8</v>
      </c>
      <c r="T15" s="79">
        <f t="shared" si="0"/>
        <v>9</v>
      </c>
      <c r="U15" s="79">
        <f t="shared" si="0"/>
        <v>11</v>
      </c>
      <c r="V15" s="20"/>
      <c r="W15" s="20"/>
      <c r="X15" s="20"/>
      <c r="Y15" s="20"/>
      <c r="Z15" s="20"/>
      <c r="AA15" s="20"/>
    </row>
    <row r="16" spans="1:27" ht="51" customHeight="1">
      <c r="A16" s="17"/>
      <c r="B16" s="23"/>
      <c r="C16" s="65" t="s">
        <v>3060</v>
      </c>
      <c r="D16" s="54">
        <f>MROUND(D8*M3,1)</f>
        <v>260</v>
      </c>
      <c r="E16" s="24"/>
      <c r="F16" s="17"/>
      <c r="G16" s="47"/>
      <c r="H16" s="143"/>
      <c r="I16" s="144"/>
      <c r="J16" s="48"/>
      <c r="K16" s="20"/>
      <c r="L16" s="109" t="s">
        <v>3122</v>
      </c>
      <c r="M16" s="110">
        <f t="shared" ref="M16:U16" si="1">M13+($M$6*M14)</f>
        <v>462</v>
      </c>
      <c r="N16" s="110">
        <f t="shared" si="1"/>
        <v>816</v>
      </c>
      <c r="O16" s="110">
        <f t="shared" si="1"/>
        <v>1275</v>
      </c>
      <c r="P16" s="110">
        <f t="shared" si="1"/>
        <v>1722</v>
      </c>
      <c r="Q16" s="110">
        <f t="shared" si="1"/>
        <v>2175</v>
      </c>
      <c r="R16" s="110">
        <f t="shared" si="1"/>
        <v>2997</v>
      </c>
      <c r="S16" s="110">
        <f t="shared" si="1"/>
        <v>3840</v>
      </c>
      <c r="T16" s="110">
        <f t="shared" si="1"/>
        <v>4773</v>
      </c>
      <c r="U16" s="110">
        <f t="shared" si="1"/>
        <v>5703</v>
      </c>
      <c r="V16" s="20"/>
      <c r="W16" s="20"/>
      <c r="X16" s="20"/>
      <c r="Y16" s="20"/>
      <c r="Z16" s="20"/>
      <c r="AA16" s="20"/>
    </row>
    <row r="17" spans="1:27" ht="38.25" customHeight="1">
      <c r="A17" s="17"/>
      <c r="B17" s="31"/>
      <c r="C17" s="32"/>
      <c r="D17" s="33"/>
      <c r="E17" s="34"/>
      <c r="F17" s="17"/>
      <c r="G17" s="47"/>
      <c r="H17" s="66" t="s">
        <v>3123</v>
      </c>
      <c r="I17" s="80"/>
      <c r="J17" s="48"/>
      <c r="K17" s="20"/>
      <c r="L17" s="109" t="s">
        <v>3124</v>
      </c>
      <c r="M17" s="111">
        <f t="shared" ref="M17:U17" si="2">M13/M14</f>
        <v>2.9230769230769229</v>
      </c>
      <c r="N17" s="111">
        <f t="shared" si="2"/>
        <v>4.0344827586206895</v>
      </c>
      <c r="O17" s="111">
        <f t="shared" si="2"/>
        <v>5.333333333333333</v>
      </c>
      <c r="P17" s="111">
        <f t="shared" si="2"/>
        <v>7.3734939759036147</v>
      </c>
      <c r="Q17" s="111">
        <f t="shared" si="2"/>
        <v>9.0165745856353592</v>
      </c>
      <c r="R17" s="111">
        <f t="shared" si="2"/>
        <v>13.377049180327869</v>
      </c>
      <c r="S17" s="111">
        <f t="shared" si="2"/>
        <v>17</v>
      </c>
      <c r="T17" s="111">
        <f t="shared" si="2"/>
        <v>17.662337662337663</v>
      </c>
      <c r="U17" s="111">
        <f t="shared" si="2"/>
        <v>18.200743494423794</v>
      </c>
      <c r="V17" s="20"/>
      <c r="W17" s="20"/>
      <c r="X17" s="20"/>
      <c r="Y17" s="20"/>
      <c r="Z17" s="20"/>
      <c r="AA17" s="20"/>
    </row>
    <row r="18" spans="1:27" ht="30.75" customHeight="1">
      <c r="A18" s="17"/>
      <c r="B18" s="17"/>
      <c r="C18" s="18"/>
      <c r="D18" s="20"/>
      <c r="E18" s="17"/>
      <c r="F18" s="17"/>
      <c r="G18" s="47"/>
      <c r="H18" s="66" t="s">
        <v>3125</v>
      </c>
      <c r="I18" s="80"/>
      <c r="J18" s="48"/>
      <c r="K18" s="20"/>
      <c r="L18" s="20"/>
      <c r="M18" s="20"/>
      <c r="N18" s="20"/>
      <c r="O18" s="20"/>
      <c r="P18" s="20"/>
      <c r="Q18" s="20"/>
      <c r="R18" s="20"/>
      <c r="S18" s="20"/>
      <c r="T18" s="20"/>
      <c r="U18" s="20"/>
      <c r="V18" s="20"/>
      <c r="W18" s="20"/>
      <c r="X18" s="20"/>
      <c r="Y18" s="20"/>
      <c r="Z18" s="20"/>
      <c r="AA18" s="20"/>
    </row>
    <row r="19" spans="1:27" ht="33.75" customHeight="1">
      <c r="A19" s="17"/>
      <c r="B19" s="21"/>
      <c r="C19" s="145" t="s">
        <v>3061</v>
      </c>
      <c r="D19" s="124"/>
      <c r="E19" s="22"/>
      <c r="F19" s="17"/>
      <c r="G19" s="47"/>
      <c r="H19" s="66" t="s">
        <v>3126</v>
      </c>
      <c r="I19" s="112">
        <f>I13/D23</f>
        <v>480</v>
      </c>
      <c r="J19" s="48"/>
      <c r="K19" s="20"/>
      <c r="L19" s="151" t="s">
        <v>3127</v>
      </c>
      <c r="M19" s="124"/>
      <c r="N19" s="20"/>
      <c r="O19" s="113"/>
      <c r="P19" s="114"/>
      <c r="Q19" s="20"/>
      <c r="R19" s="20"/>
      <c r="S19" s="20"/>
      <c r="T19" s="20"/>
      <c r="U19" s="20"/>
      <c r="V19" s="20"/>
      <c r="W19" s="20"/>
      <c r="X19" s="20"/>
      <c r="Y19" s="20"/>
    </row>
    <row r="20" spans="1:27" ht="19.5" customHeight="1">
      <c r="A20" s="17"/>
      <c r="B20" s="23"/>
      <c r="C20" s="130"/>
      <c r="D20" s="132"/>
      <c r="E20" s="24"/>
      <c r="F20" s="17"/>
      <c r="G20" s="47"/>
      <c r="H20" s="143"/>
      <c r="I20" s="144"/>
      <c r="J20" s="48"/>
      <c r="K20" s="20"/>
      <c r="L20" s="130"/>
      <c r="M20" s="132"/>
      <c r="N20" s="20"/>
      <c r="O20" s="20"/>
      <c r="P20" s="20"/>
      <c r="Q20" s="20"/>
      <c r="R20" s="20"/>
      <c r="S20" s="20"/>
      <c r="T20" s="20"/>
      <c r="U20" s="20"/>
      <c r="V20" s="20"/>
      <c r="W20" s="20"/>
      <c r="X20" s="20"/>
      <c r="Y20" s="20"/>
    </row>
    <row r="21" spans="1:27" ht="30.75" customHeight="1">
      <c r="A21" s="17"/>
      <c r="B21" s="23"/>
      <c r="C21" s="82" t="s">
        <v>3062</v>
      </c>
      <c r="D21" s="83">
        <f>(D5*M6)/D13</f>
        <v>149.94915254237287</v>
      </c>
      <c r="E21" s="24"/>
      <c r="F21" s="17"/>
      <c r="G21" s="47"/>
      <c r="H21" s="66" t="s">
        <v>3128</v>
      </c>
      <c r="I21" s="81"/>
      <c r="J21" s="48"/>
      <c r="K21" s="20"/>
      <c r="L21" s="66" t="s">
        <v>3069</v>
      </c>
      <c r="M21" s="67">
        <f>I13-M22</f>
        <v>36853.07506053269</v>
      </c>
      <c r="N21" s="20"/>
      <c r="O21" s="20"/>
      <c r="P21" s="20"/>
      <c r="Q21" s="20"/>
      <c r="R21" s="20"/>
      <c r="S21" s="20"/>
      <c r="T21" s="20"/>
      <c r="U21" s="20"/>
      <c r="V21" s="20"/>
      <c r="W21" s="20"/>
      <c r="X21" s="20"/>
      <c r="Y21" s="20"/>
      <c r="Z21" s="20"/>
      <c r="AA21" s="20"/>
    </row>
    <row r="22" spans="1:27" ht="28.5" customHeight="1">
      <c r="A22" s="17"/>
      <c r="B22" s="23"/>
      <c r="C22" s="82" t="s">
        <v>3063</v>
      </c>
      <c r="D22" s="83">
        <f>(Q16/Q15)</f>
        <v>310.71428571428572</v>
      </c>
      <c r="E22" s="24"/>
      <c r="F22" s="17"/>
      <c r="G22" s="61"/>
      <c r="H22" s="84"/>
      <c r="I22" s="33"/>
      <c r="J22" s="64"/>
      <c r="K22" s="20"/>
      <c r="L22" s="66" t="s">
        <v>3070</v>
      </c>
      <c r="M22" s="75">
        <f>(Q13*I15)*30</f>
        <v>73706.150121065366</v>
      </c>
      <c r="N22" s="20"/>
      <c r="O22" s="20"/>
      <c r="P22" s="20"/>
      <c r="Q22" s="20"/>
      <c r="R22" s="20"/>
      <c r="S22" s="20"/>
      <c r="T22" s="20"/>
      <c r="U22" s="20"/>
      <c r="V22" s="20"/>
      <c r="W22" s="20"/>
      <c r="X22" s="20"/>
      <c r="Y22" s="20"/>
      <c r="Z22" s="20"/>
      <c r="AA22" s="20"/>
    </row>
    <row r="23" spans="1:27" ht="37.5" customHeight="1">
      <c r="A23" s="17"/>
      <c r="B23" s="23"/>
      <c r="C23" s="82" t="s">
        <v>3064</v>
      </c>
      <c r="D23" s="83">
        <f>(D21+D22)/2</f>
        <v>230.3317191283293</v>
      </c>
      <c r="E23" s="24"/>
      <c r="F23" s="17"/>
      <c r="G23" s="20"/>
      <c r="H23" s="44"/>
      <c r="I23" s="20"/>
      <c r="J23" s="20"/>
      <c r="K23" s="20"/>
      <c r="L23" s="66" t="s">
        <v>3071</v>
      </c>
      <c r="M23" s="78">
        <v>2000</v>
      </c>
      <c r="N23" s="20"/>
      <c r="O23" s="20"/>
      <c r="P23" s="20"/>
      <c r="Q23" s="20"/>
      <c r="R23" s="20"/>
      <c r="S23" s="20"/>
      <c r="T23" s="20"/>
      <c r="U23" s="20"/>
      <c r="V23" s="20"/>
      <c r="W23" s="20"/>
      <c r="X23" s="20"/>
      <c r="Y23" s="20"/>
      <c r="Z23" s="20"/>
      <c r="AA23" s="20"/>
    </row>
    <row r="24" spans="1:27" ht="23.25" customHeight="1">
      <c r="A24" s="17"/>
      <c r="B24" s="31"/>
      <c r="C24" s="32"/>
      <c r="D24" s="33"/>
      <c r="E24" s="34"/>
      <c r="F24" s="17"/>
      <c r="G24" s="20"/>
      <c r="H24" s="44"/>
      <c r="I24" s="20"/>
      <c r="J24" s="20"/>
      <c r="K24" s="20"/>
      <c r="L24" s="66" t="s">
        <v>3129</v>
      </c>
      <c r="M24" s="78">
        <f>SUM(M21:M23)</f>
        <v>112559.22518159806</v>
      </c>
      <c r="N24" s="20"/>
      <c r="O24" s="20"/>
      <c r="P24" s="20"/>
      <c r="Q24" s="20"/>
      <c r="R24" s="20"/>
      <c r="S24" s="20"/>
      <c r="T24" s="20"/>
      <c r="U24" s="20"/>
      <c r="V24" s="20"/>
      <c r="W24" s="20"/>
      <c r="X24" s="20"/>
      <c r="Y24" s="20"/>
      <c r="Z24" s="20"/>
      <c r="AA24" s="20"/>
    </row>
    <row r="25" spans="1:27" ht="24" customHeight="1">
      <c r="A25" s="17"/>
      <c r="B25" s="17"/>
      <c r="C25" s="18"/>
      <c r="D25" s="20"/>
      <c r="E25" s="17"/>
      <c r="F25" s="17"/>
      <c r="G25" s="20"/>
      <c r="H25" s="44"/>
      <c r="I25" s="20"/>
      <c r="J25" s="20"/>
      <c r="K25" s="20"/>
      <c r="L25" s="20" t="s">
        <v>3067</v>
      </c>
      <c r="M25" s="20"/>
      <c r="N25" s="20"/>
      <c r="O25" s="20"/>
      <c r="P25" s="20"/>
      <c r="Q25" s="20"/>
      <c r="R25" s="20"/>
      <c r="S25" s="20"/>
      <c r="T25" s="20"/>
      <c r="U25" s="20"/>
      <c r="V25" s="20"/>
      <c r="W25" s="20"/>
      <c r="X25" s="20"/>
      <c r="Y25" s="20"/>
      <c r="Z25" s="20"/>
      <c r="AA25" s="20"/>
    </row>
    <row r="26" spans="1:27" ht="12.75">
      <c r="A26" s="17"/>
      <c r="B26" s="17"/>
      <c r="C26" s="123" t="s">
        <v>3130</v>
      </c>
      <c r="D26" s="124"/>
      <c r="E26" s="17"/>
      <c r="F26" s="17"/>
      <c r="G26" s="20"/>
      <c r="H26" s="44"/>
      <c r="I26" s="20"/>
      <c r="J26" s="20"/>
      <c r="K26" s="20"/>
      <c r="L26" s="20" t="s">
        <v>3068</v>
      </c>
      <c r="M26" s="20"/>
      <c r="N26" s="20"/>
      <c r="O26" s="20"/>
      <c r="P26" s="20"/>
      <c r="Q26" s="20"/>
      <c r="R26" s="20"/>
      <c r="S26" s="20"/>
      <c r="T26" s="20"/>
      <c r="U26" s="20"/>
      <c r="V26" s="20"/>
      <c r="W26" s="20"/>
      <c r="X26" s="20"/>
      <c r="Y26" s="20"/>
      <c r="Z26" s="20"/>
      <c r="AA26" s="20"/>
    </row>
    <row r="27" spans="1:27" ht="12.75">
      <c r="A27" s="17"/>
      <c r="B27" s="17"/>
      <c r="C27" s="130"/>
      <c r="D27" s="132"/>
      <c r="E27" s="17"/>
      <c r="F27" s="17"/>
      <c r="G27" s="20"/>
      <c r="H27" s="44"/>
      <c r="I27" s="20"/>
      <c r="J27" s="20"/>
      <c r="K27" s="20"/>
      <c r="L27" s="20"/>
      <c r="M27" s="20"/>
      <c r="N27" s="20"/>
      <c r="O27" s="20"/>
      <c r="P27" s="20"/>
      <c r="Q27" s="20"/>
      <c r="R27" s="20"/>
      <c r="S27" s="20"/>
      <c r="T27" s="20"/>
      <c r="U27" s="20"/>
      <c r="V27" s="20"/>
      <c r="W27" s="20"/>
      <c r="X27" s="20"/>
      <c r="Y27" s="20"/>
      <c r="Z27" s="20"/>
      <c r="AA27" s="20"/>
    </row>
    <row r="28" spans="1:27" ht="30">
      <c r="A28" s="17"/>
      <c r="B28" s="17"/>
      <c r="C28" s="82" t="s">
        <v>3131</v>
      </c>
      <c r="D28" s="83">
        <f>M6</f>
        <v>3</v>
      </c>
      <c r="E28" s="17"/>
      <c r="F28" s="17"/>
      <c r="G28" s="20"/>
      <c r="H28" s="44"/>
      <c r="I28" s="20"/>
      <c r="J28" s="20"/>
      <c r="K28" s="20"/>
      <c r="L28" s="20"/>
      <c r="M28" s="20"/>
      <c r="N28" s="20"/>
      <c r="O28" s="20"/>
      <c r="P28" s="20"/>
      <c r="Q28" s="20"/>
      <c r="R28" s="20"/>
      <c r="S28" s="20"/>
      <c r="T28" s="20"/>
      <c r="U28" s="20"/>
      <c r="V28" s="20"/>
      <c r="W28" s="20"/>
      <c r="X28" s="20"/>
      <c r="Y28" s="20"/>
      <c r="Z28" s="20"/>
      <c r="AA28" s="20"/>
    </row>
    <row r="29" spans="1:27" ht="30">
      <c r="A29" s="17"/>
      <c r="B29" s="17"/>
      <c r="C29" s="82" t="s">
        <v>3132</v>
      </c>
      <c r="D29" s="54"/>
      <c r="E29" s="17"/>
      <c r="F29" s="17"/>
      <c r="G29" s="20"/>
      <c r="H29" s="44"/>
      <c r="I29" s="20"/>
      <c r="J29" s="20"/>
      <c r="K29" s="20"/>
      <c r="L29" s="20"/>
      <c r="M29" s="20"/>
      <c r="N29" s="20"/>
      <c r="O29" s="20"/>
      <c r="P29" s="20"/>
      <c r="Q29" s="20"/>
      <c r="R29" s="20"/>
      <c r="S29" s="20"/>
      <c r="T29" s="20"/>
      <c r="U29" s="20"/>
      <c r="V29" s="20"/>
      <c r="W29" s="20"/>
      <c r="X29" s="20"/>
      <c r="Y29" s="20"/>
      <c r="Z29" s="20"/>
      <c r="AA29" s="20"/>
    </row>
    <row r="30" spans="1:27" ht="12.75">
      <c r="A30" s="17"/>
      <c r="B30" s="17"/>
      <c r="C30" s="18"/>
      <c r="D30" s="20"/>
      <c r="E30" s="17"/>
      <c r="F30" s="17"/>
      <c r="G30" s="20"/>
      <c r="H30" s="44"/>
      <c r="I30" s="20"/>
      <c r="J30" s="20"/>
      <c r="K30" s="20"/>
      <c r="L30" s="20"/>
      <c r="M30" s="20"/>
      <c r="N30" s="20"/>
      <c r="O30" s="20"/>
      <c r="P30" s="20"/>
      <c r="Q30" s="20"/>
      <c r="R30" s="20"/>
      <c r="S30" s="20"/>
      <c r="T30" s="20"/>
      <c r="U30" s="20"/>
      <c r="V30" s="20"/>
      <c r="W30" s="20"/>
      <c r="X30" s="20"/>
      <c r="Y30" s="20"/>
      <c r="Z30" s="20"/>
      <c r="AA30" s="20"/>
    </row>
    <row r="31" spans="1:27" ht="12.75">
      <c r="A31" s="17"/>
      <c r="B31" s="17"/>
      <c r="C31" s="18"/>
      <c r="D31" s="20"/>
      <c r="E31" s="17"/>
      <c r="F31" s="17"/>
      <c r="G31" s="20"/>
      <c r="H31" s="44"/>
      <c r="I31" s="20"/>
      <c r="J31" s="20"/>
      <c r="K31" s="20"/>
      <c r="L31" s="20"/>
      <c r="M31" s="20"/>
      <c r="N31" s="20"/>
      <c r="O31" s="20"/>
      <c r="P31" s="20"/>
      <c r="Q31" s="20"/>
      <c r="R31" s="20"/>
      <c r="S31" s="20"/>
      <c r="T31" s="20"/>
      <c r="U31" s="20"/>
      <c r="V31" s="20"/>
      <c r="W31" s="20"/>
      <c r="X31" s="20"/>
      <c r="Y31" s="20"/>
      <c r="Z31" s="20"/>
      <c r="AA31" s="20"/>
    </row>
    <row r="32" spans="1:27" ht="12.75">
      <c r="A32" s="17"/>
      <c r="B32" s="17"/>
      <c r="C32" s="18"/>
      <c r="D32" s="20"/>
      <c r="E32" s="17"/>
      <c r="F32" s="17"/>
      <c r="G32" s="20"/>
      <c r="H32" s="44"/>
      <c r="I32" s="20"/>
      <c r="J32" s="20"/>
      <c r="K32" s="20"/>
      <c r="L32" s="20"/>
      <c r="M32" s="20"/>
      <c r="N32" s="20"/>
      <c r="O32" s="20"/>
      <c r="P32" s="20"/>
      <c r="Q32" s="20"/>
      <c r="R32" s="20"/>
      <c r="S32" s="20"/>
      <c r="T32" s="20"/>
      <c r="U32" s="20"/>
      <c r="V32" s="20"/>
      <c r="W32" s="20"/>
      <c r="X32" s="20"/>
      <c r="Y32" s="20"/>
      <c r="Z32" s="20"/>
      <c r="AA32" s="20"/>
    </row>
    <row r="33" spans="1:27" ht="12.75">
      <c r="A33" s="17"/>
      <c r="B33" s="17"/>
      <c r="C33" s="18"/>
      <c r="D33" s="20"/>
      <c r="E33" s="17"/>
      <c r="F33" s="17"/>
      <c r="G33" s="20"/>
      <c r="H33" s="44"/>
      <c r="I33" s="20"/>
      <c r="J33" s="20"/>
      <c r="K33" s="20"/>
      <c r="L33" s="20"/>
      <c r="M33" s="20"/>
      <c r="N33" s="20"/>
      <c r="O33" s="20"/>
      <c r="P33" s="20"/>
      <c r="Q33" s="20"/>
      <c r="R33" s="20"/>
      <c r="S33" s="20"/>
      <c r="T33" s="20"/>
      <c r="U33" s="20"/>
      <c r="V33" s="20"/>
      <c r="W33" s="20"/>
      <c r="X33" s="20"/>
      <c r="Y33" s="20"/>
      <c r="Z33" s="20"/>
      <c r="AA33" s="20"/>
    </row>
    <row r="34" spans="1:27" ht="12.75">
      <c r="A34" s="20"/>
      <c r="B34" s="20"/>
      <c r="C34" s="18"/>
      <c r="D34" s="20"/>
      <c r="E34" s="20"/>
      <c r="F34" s="20"/>
      <c r="G34" s="20"/>
      <c r="H34" s="18"/>
      <c r="I34" s="20"/>
      <c r="J34" s="20"/>
      <c r="K34" s="20"/>
      <c r="L34" s="20"/>
      <c r="M34" s="20"/>
      <c r="N34" s="20"/>
      <c r="O34" s="20"/>
      <c r="P34" s="20"/>
      <c r="Q34" s="20"/>
      <c r="R34" s="20"/>
      <c r="S34" s="20"/>
      <c r="T34" s="20"/>
      <c r="U34" s="20"/>
      <c r="V34" s="20"/>
      <c r="W34" s="20"/>
      <c r="X34" s="20"/>
      <c r="Y34" s="20"/>
      <c r="Z34" s="20"/>
      <c r="AA34" s="20"/>
    </row>
    <row r="35" spans="1:27" ht="12.75">
      <c r="A35" s="20"/>
      <c r="B35" s="20"/>
      <c r="C35" s="18"/>
      <c r="D35" s="20"/>
      <c r="E35" s="20"/>
      <c r="F35" s="20"/>
      <c r="G35" s="20"/>
      <c r="H35" s="18"/>
      <c r="I35" s="20"/>
      <c r="J35" s="20"/>
      <c r="K35" s="20"/>
      <c r="L35" s="20"/>
      <c r="M35" s="20"/>
      <c r="N35" s="20"/>
      <c r="O35" s="20"/>
      <c r="P35" s="20"/>
      <c r="Q35" s="20"/>
      <c r="R35" s="20"/>
      <c r="S35" s="20"/>
      <c r="T35" s="20"/>
      <c r="U35" s="20"/>
      <c r="V35" s="20"/>
      <c r="W35" s="20"/>
      <c r="X35" s="20"/>
      <c r="Y35" s="20"/>
      <c r="Z35" s="20"/>
      <c r="AA35" s="20"/>
    </row>
    <row r="36" spans="1:27" ht="12.75">
      <c r="A36" s="20"/>
      <c r="B36" s="20"/>
      <c r="C36" s="18"/>
      <c r="D36" s="20"/>
      <c r="E36" s="20"/>
      <c r="F36" s="20"/>
      <c r="G36" s="20"/>
      <c r="H36" s="18"/>
      <c r="I36" s="20"/>
      <c r="J36" s="20"/>
      <c r="K36" s="20"/>
      <c r="L36" s="20"/>
      <c r="M36" s="20"/>
      <c r="N36" s="20"/>
      <c r="O36" s="20"/>
      <c r="P36" s="20"/>
      <c r="Q36" s="20"/>
      <c r="R36" s="20"/>
      <c r="S36" s="20"/>
      <c r="T36" s="20"/>
      <c r="U36" s="20"/>
      <c r="V36" s="20"/>
      <c r="W36" s="20"/>
      <c r="X36" s="20"/>
      <c r="Y36" s="20"/>
      <c r="Z36" s="20"/>
      <c r="AA36" s="20"/>
    </row>
    <row r="37" spans="1:27" ht="12.75">
      <c r="A37" s="20"/>
      <c r="B37" s="20"/>
      <c r="C37" s="18"/>
      <c r="D37" s="20"/>
      <c r="E37" s="20"/>
      <c r="F37" s="20"/>
      <c r="G37" s="20"/>
      <c r="H37" s="18"/>
      <c r="I37" s="20"/>
      <c r="J37" s="20"/>
      <c r="K37" s="20"/>
      <c r="L37" s="20"/>
      <c r="M37" s="20"/>
      <c r="N37" s="20"/>
      <c r="O37" s="20"/>
      <c r="P37" s="20"/>
      <c r="Q37" s="20"/>
      <c r="R37" s="20"/>
      <c r="S37" s="20"/>
      <c r="T37" s="20"/>
      <c r="U37" s="20"/>
      <c r="V37" s="20"/>
      <c r="W37" s="20"/>
      <c r="X37" s="20"/>
      <c r="Y37" s="20"/>
      <c r="Z37" s="20"/>
      <c r="AA37" s="20"/>
    </row>
    <row r="38" spans="1:27" ht="12.75">
      <c r="A38" s="20"/>
      <c r="B38" s="20"/>
      <c r="C38" s="18"/>
      <c r="D38" s="20"/>
      <c r="E38" s="20"/>
      <c r="F38" s="20"/>
      <c r="G38" s="20"/>
      <c r="H38" s="18"/>
      <c r="I38" s="20"/>
      <c r="J38" s="20"/>
      <c r="K38" s="20"/>
      <c r="L38" s="20"/>
      <c r="M38" s="20"/>
      <c r="N38" s="20"/>
      <c r="O38" s="20"/>
      <c r="P38" s="20"/>
      <c r="Q38" s="20"/>
      <c r="R38" s="20"/>
      <c r="S38" s="20"/>
      <c r="T38" s="20"/>
      <c r="U38" s="20"/>
      <c r="V38" s="20"/>
      <c r="W38" s="20"/>
      <c r="X38" s="20"/>
      <c r="Y38" s="20"/>
      <c r="Z38" s="20"/>
      <c r="AA38" s="20"/>
    </row>
    <row r="39" spans="1:27" ht="12.75">
      <c r="A39" s="20"/>
      <c r="B39" s="20"/>
      <c r="C39" s="18"/>
      <c r="D39" s="20"/>
      <c r="E39" s="20"/>
      <c r="F39" s="20"/>
      <c r="G39" s="20"/>
      <c r="H39" s="18"/>
      <c r="I39" s="20"/>
      <c r="J39" s="20"/>
      <c r="K39" s="20"/>
      <c r="L39" s="20"/>
      <c r="M39" s="20"/>
      <c r="N39" s="20"/>
      <c r="O39" s="20"/>
      <c r="P39" s="20"/>
      <c r="Q39" s="20"/>
      <c r="R39" s="20"/>
      <c r="S39" s="20"/>
      <c r="T39" s="20"/>
      <c r="U39" s="20"/>
      <c r="V39" s="20"/>
      <c r="W39" s="20"/>
      <c r="X39" s="20"/>
      <c r="Y39" s="20"/>
      <c r="Z39" s="20"/>
      <c r="AA39" s="20"/>
    </row>
    <row r="40" spans="1:27" ht="12.75">
      <c r="A40" s="20"/>
      <c r="B40" s="20"/>
      <c r="C40" s="18"/>
      <c r="D40" s="20"/>
      <c r="E40" s="20"/>
      <c r="F40" s="20"/>
      <c r="G40" s="20"/>
      <c r="H40" s="18"/>
      <c r="I40" s="20"/>
      <c r="J40" s="20"/>
      <c r="K40" s="20"/>
      <c r="L40" s="20"/>
      <c r="M40" s="20"/>
      <c r="N40" s="20"/>
      <c r="O40" s="20"/>
      <c r="P40" s="20"/>
      <c r="Q40" s="20"/>
      <c r="R40" s="20"/>
      <c r="S40" s="20"/>
      <c r="T40" s="20"/>
      <c r="U40" s="20"/>
      <c r="V40" s="20"/>
      <c r="W40" s="20"/>
      <c r="X40" s="20"/>
      <c r="Y40" s="20"/>
      <c r="Z40" s="20"/>
      <c r="AA40" s="20"/>
    </row>
    <row r="41" spans="1:27" ht="12.75">
      <c r="A41" s="20"/>
      <c r="B41" s="20"/>
      <c r="C41" s="18"/>
      <c r="D41" s="20"/>
      <c r="E41" s="20"/>
      <c r="F41" s="20"/>
      <c r="G41" s="20"/>
      <c r="H41" s="18"/>
      <c r="I41" s="20"/>
      <c r="J41" s="20"/>
      <c r="K41" s="20"/>
      <c r="L41" s="20"/>
      <c r="M41" s="20"/>
      <c r="N41" s="20"/>
      <c r="O41" s="20"/>
      <c r="P41" s="20"/>
      <c r="Q41" s="20"/>
      <c r="R41" s="20"/>
      <c r="S41" s="20"/>
      <c r="T41" s="20"/>
      <c r="U41" s="20"/>
      <c r="V41" s="20"/>
      <c r="W41" s="20"/>
      <c r="X41" s="20"/>
      <c r="Y41" s="20"/>
      <c r="Z41" s="20"/>
      <c r="AA41" s="20"/>
    </row>
    <row r="42" spans="1:27" ht="12.75">
      <c r="A42" s="20"/>
      <c r="B42" s="20"/>
      <c r="C42" s="18"/>
      <c r="D42" s="20"/>
      <c r="E42" s="20"/>
      <c r="F42" s="20"/>
      <c r="G42" s="20"/>
      <c r="H42" s="18"/>
      <c r="I42" s="20"/>
      <c r="J42" s="20"/>
      <c r="K42" s="20"/>
      <c r="L42" s="20"/>
      <c r="M42" s="20"/>
      <c r="N42" s="20"/>
      <c r="O42" s="20"/>
      <c r="P42" s="20"/>
      <c r="Q42" s="20"/>
      <c r="R42" s="20"/>
      <c r="S42" s="20"/>
      <c r="T42" s="20"/>
      <c r="U42" s="20"/>
      <c r="V42" s="20"/>
      <c r="W42" s="20"/>
      <c r="X42" s="20"/>
      <c r="Y42" s="20"/>
      <c r="Z42" s="20"/>
      <c r="AA42" s="20"/>
    </row>
    <row r="43" spans="1:27" ht="12.75">
      <c r="A43" s="20"/>
      <c r="B43" s="20"/>
      <c r="C43" s="18"/>
      <c r="D43" s="20"/>
      <c r="E43" s="20"/>
      <c r="F43" s="20"/>
      <c r="G43" s="20"/>
      <c r="H43" s="18"/>
      <c r="I43" s="20"/>
      <c r="J43" s="20"/>
      <c r="K43" s="20"/>
      <c r="L43" s="20"/>
      <c r="M43" s="20"/>
      <c r="N43" s="20"/>
      <c r="O43" s="20"/>
      <c r="P43" s="20"/>
      <c r="Q43" s="20"/>
      <c r="R43" s="20"/>
      <c r="S43" s="20"/>
      <c r="T43" s="20"/>
      <c r="U43" s="20"/>
      <c r="V43" s="20"/>
      <c r="W43" s="20"/>
      <c r="X43" s="20"/>
      <c r="Y43" s="20"/>
      <c r="Z43" s="20"/>
      <c r="AA43" s="20"/>
    </row>
    <row r="44" spans="1:27" ht="12.75">
      <c r="A44" s="20"/>
      <c r="B44" s="20"/>
      <c r="C44" s="18"/>
      <c r="D44" s="20"/>
      <c r="E44" s="20"/>
      <c r="F44" s="20"/>
      <c r="G44" s="20"/>
      <c r="H44" s="18"/>
      <c r="I44" s="20"/>
      <c r="J44" s="20"/>
      <c r="K44" s="20"/>
      <c r="L44" s="20"/>
      <c r="M44" s="20"/>
      <c r="N44" s="20"/>
      <c r="O44" s="20"/>
      <c r="P44" s="20"/>
      <c r="Q44" s="20"/>
      <c r="R44" s="20"/>
      <c r="S44" s="20"/>
      <c r="T44" s="20"/>
      <c r="U44" s="20"/>
      <c r="V44" s="20"/>
      <c r="W44" s="20"/>
      <c r="X44" s="20"/>
      <c r="Y44" s="20"/>
      <c r="Z44" s="20"/>
      <c r="AA44" s="20"/>
    </row>
    <row r="45" spans="1:27" ht="12.75">
      <c r="A45" s="20"/>
      <c r="B45" s="20"/>
      <c r="C45" s="18"/>
      <c r="D45" s="20"/>
      <c r="E45" s="20"/>
      <c r="F45" s="20"/>
      <c r="G45" s="20"/>
      <c r="H45" s="18"/>
      <c r="I45" s="20"/>
      <c r="J45" s="20"/>
      <c r="K45" s="20"/>
      <c r="L45" s="20"/>
      <c r="M45" s="20"/>
      <c r="N45" s="20"/>
      <c r="O45" s="20"/>
      <c r="P45" s="20"/>
      <c r="Q45" s="20"/>
      <c r="R45" s="20"/>
      <c r="S45" s="20"/>
      <c r="T45" s="20"/>
      <c r="U45" s="20"/>
      <c r="V45" s="20"/>
      <c r="W45" s="20"/>
      <c r="X45" s="20"/>
      <c r="Y45" s="20"/>
      <c r="Z45" s="20"/>
      <c r="AA45" s="20"/>
    </row>
    <row r="46" spans="1:27" ht="12.75">
      <c r="A46" s="20"/>
      <c r="B46" s="20"/>
      <c r="C46" s="18"/>
      <c r="D46" s="20"/>
      <c r="E46" s="20"/>
      <c r="F46" s="20"/>
      <c r="G46" s="20"/>
      <c r="H46" s="18"/>
      <c r="I46" s="20"/>
      <c r="J46" s="20"/>
      <c r="K46" s="20"/>
      <c r="L46" s="20"/>
      <c r="M46" s="20"/>
      <c r="N46" s="20"/>
      <c r="O46" s="20"/>
      <c r="P46" s="20"/>
      <c r="Q46" s="20"/>
      <c r="R46" s="20"/>
      <c r="S46" s="20"/>
      <c r="T46" s="20"/>
      <c r="U46" s="20"/>
      <c r="V46" s="20"/>
      <c r="W46" s="20"/>
      <c r="X46" s="20"/>
      <c r="Y46" s="20"/>
      <c r="Z46" s="20"/>
      <c r="AA46" s="20"/>
    </row>
    <row r="47" spans="1:27" ht="12.75">
      <c r="A47" s="20"/>
      <c r="B47" s="20"/>
      <c r="C47" s="18"/>
      <c r="D47" s="20"/>
      <c r="E47" s="20"/>
      <c r="F47" s="20"/>
      <c r="G47" s="20"/>
      <c r="H47" s="18"/>
      <c r="I47" s="20"/>
      <c r="J47" s="20"/>
      <c r="K47" s="20"/>
      <c r="L47" s="20"/>
      <c r="M47" s="20"/>
      <c r="N47" s="20"/>
      <c r="O47" s="20"/>
      <c r="P47" s="20"/>
      <c r="Q47" s="20"/>
      <c r="R47" s="20"/>
      <c r="S47" s="20"/>
      <c r="T47" s="20"/>
      <c r="U47" s="20"/>
      <c r="V47" s="20"/>
      <c r="W47" s="20"/>
      <c r="X47" s="20"/>
      <c r="Y47" s="20"/>
      <c r="Z47" s="20"/>
      <c r="AA47" s="20"/>
    </row>
    <row r="48" spans="1:27" ht="12.75">
      <c r="A48" s="20"/>
      <c r="B48" s="20"/>
      <c r="C48" s="18"/>
      <c r="D48" s="20"/>
      <c r="E48" s="20"/>
      <c r="F48" s="20"/>
      <c r="G48" s="20"/>
      <c r="H48" s="18"/>
      <c r="I48" s="20"/>
      <c r="J48" s="20"/>
      <c r="K48" s="20"/>
      <c r="L48" s="20"/>
      <c r="M48" s="20"/>
      <c r="N48" s="20"/>
      <c r="O48" s="20"/>
      <c r="P48" s="20"/>
      <c r="Q48" s="20"/>
      <c r="R48" s="20"/>
      <c r="S48" s="20"/>
      <c r="T48" s="20"/>
      <c r="U48" s="20"/>
      <c r="V48" s="20"/>
      <c r="W48" s="20"/>
      <c r="X48" s="20"/>
      <c r="Y48" s="20"/>
      <c r="Z48" s="20"/>
      <c r="AA48" s="20"/>
    </row>
    <row r="49" spans="1:27" ht="12.75">
      <c r="A49" s="20"/>
      <c r="B49" s="20"/>
      <c r="C49" s="18"/>
      <c r="D49" s="20"/>
      <c r="E49" s="20"/>
      <c r="F49" s="20"/>
      <c r="G49" s="20"/>
      <c r="H49" s="18"/>
      <c r="I49" s="20"/>
      <c r="J49" s="20"/>
      <c r="K49" s="20"/>
      <c r="L49" s="20"/>
      <c r="M49" s="20"/>
      <c r="N49" s="20"/>
      <c r="O49" s="20"/>
      <c r="P49" s="20"/>
      <c r="Q49" s="20"/>
      <c r="R49" s="20"/>
      <c r="S49" s="20"/>
      <c r="T49" s="20"/>
      <c r="U49" s="20"/>
      <c r="V49" s="20"/>
      <c r="W49" s="20"/>
      <c r="X49" s="20"/>
      <c r="Y49" s="20"/>
      <c r="Z49" s="20"/>
      <c r="AA49" s="20"/>
    </row>
    <row r="50" spans="1:27" ht="12.75">
      <c r="A50" s="20"/>
      <c r="B50" s="20"/>
      <c r="C50" s="18"/>
      <c r="D50" s="20"/>
      <c r="E50" s="20"/>
      <c r="F50" s="20"/>
      <c r="G50" s="20"/>
      <c r="H50" s="18"/>
      <c r="I50" s="20"/>
      <c r="J50" s="20"/>
      <c r="K50" s="20"/>
      <c r="L50" s="20"/>
      <c r="M50" s="20"/>
      <c r="N50" s="20"/>
      <c r="O50" s="20"/>
      <c r="P50" s="20"/>
      <c r="Q50" s="20"/>
      <c r="R50" s="20"/>
      <c r="S50" s="20"/>
      <c r="T50" s="20"/>
      <c r="U50" s="20"/>
      <c r="V50" s="20"/>
      <c r="W50" s="20"/>
      <c r="X50" s="20"/>
      <c r="Y50" s="20"/>
      <c r="Z50" s="20"/>
      <c r="AA50" s="20"/>
    </row>
    <row r="51" spans="1:27" ht="12.75">
      <c r="A51" s="20"/>
      <c r="B51" s="20"/>
      <c r="C51" s="18"/>
      <c r="D51" s="20"/>
      <c r="E51" s="20"/>
      <c r="F51" s="20"/>
      <c r="G51" s="20"/>
      <c r="H51" s="18"/>
      <c r="I51" s="20"/>
      <c r="J51" s="20"/>
      <c r="K51" s="20"/>
      <c r="L51" s="20"/>
      <c r="M51" s="20"/>
      <c r="N51" s="20"/>
      <c r="O51" s="20"/>
      <c r="P51" s="20"/>
      <c r="Q51" s="20"/>
      <c r="R51" s="20"/>
      <c r="S51" s="20"/>
      <c r="T51" s="20"/>
      <c r="U51" s="20"/>
      <c r="V51" s="20"/>
      <c r="W51" s="20"/>
      <c r="X51" s="20"/>
      <c r="Y51" s="20"/>
      <c r="Z51" s="20"/>
      <c r="AA51" s="20"/>
    </row>
    <row r="52" spans="1:27" ht="12.75">
      <c r="A52" s="20"/>
      <c r="B52" s="20"/>
      <c r="C52" s="18"/>
      <c r="D52" s="20"/>
      <c r="E52" s="20"/>
      <c r="F52" s="20"/>
      <c r="G52" s="20"/>
      <c r="H52" s="18"/>
      <c r="I52" s="20"/>
      <c r="J52" s="20"/>
      <c r="K52" s="20"/>
      <c r="L52" s="20"/>
      <c r="M52" s="20"/>
      <c r="N52" s="20"/>
      <c r="O52" s="20"/>
      <c r="P52" s="20"/>
      <c r="Q52" s="20"/>
      <c r="R52" s="20"/>
      <c r="S52" s="20"/>
      <c r="T52" s="20"/>
      <c r="U52" s="20"/>
      <c r="V52" s="20"/>
      <c r="W52" s="20"/>
      <c r="X52" s="20"/>
      <c r="Y52" s="20"/>
      <c r="Z52" s="20"/>
      <c r="AA52" s="20"/>
    </row>
    <row r="53" spans="1:27" ht="12.75">
      <c r="A53" s="20"/>
      <c r="B53" s="20"/>
      <c r="C53" s="18"/>
      <c r="D53" s="20"/>
      <c r="E53" s="20"/>
      <c r="F53" s="20"/>
      <c r="G53" s="20"/>
      <c r="H53" s="18"/>
      <c r="I53" s="20"/>
      <c r="J53" s="20"/>
      <c r="K53" s="20"/>
      <c r="L53" s="20"/>
      <c r="M53" s="20"/>
      <c r="N53" s="20"/>
      <c r="O53" s="20"/>
      <c r="P53" s="20"/>
      <c r="Q53" s="20"/>
      <c r="R53" s="20"/>
      <c r="S53" s="20"/>
      <c r="T53" s="20"/>
      <c r="U53" s="20"/>
      <c r="V53" s="20"/>
      <c r="W53" s="20"/>
      <c r="X53" s="20"/>
      <c r="Y53" s="20"/>
      <c r="Z53" s="20"/>
      <c r="AA53" s="20"/>
    </row>
    <row r="54" spans="1:27" ht="12.75">
      <c r="A54" s="20"/>
      <c r="B54" s="20"/>
      <c r="C54" s="18"/>
      <c r="D54" s="20"/>
      <c r="E54" s="20"/>
      <c r="F54" s="20"/>
      <c r="G54" s="20"/>
      <c r="H54" s="18"/>
      <c r="I54" s="20"/>
      <c r="J54" s="20"/>
      <c r="K54" s="20"/>
      <c r="L54" s="20"/>
      <c r="M54" s="20"/>
      <c r="N54" s="20"/>
      <c r="O54" s="20"/>
      <c r="P54" s="20"/>
      <c r="Q54" s="20"/>
      <c r="R54" s="20"/>
      <c r="S54" s="20"/>
      <c r="T54" s="20"/>
      <c r="U54" s="20"/>
      <c r="V54" s="20"/>
      <c r="W54" s="20"/>
      <c r="X54" s="20"/>
      <c r="Y54" s="20"/>
      <c r="Z54" s="20"/>
      <c r="AA54" s="20"/>
    </row>
    <row r="55" spans="1:27" ht="12.75">
      <c r="A55" s="20"/>
      <c r="B55" s="20"/>
      <c r="C55" s="18"/>
      <c r="D55" s="20"/>
      <c r="E55" s="20"/>
      <c r="F55" s="20"/>
      <c r="G55" s="20"/>
      <c r="H55" s="18"/>
      <c r="I55" s="20"/>
      <c r="J55" s="20"/>
      <c r="K55" s="20"/>
      <c r="L55" s="20"/>
      <c r="M55" s="20"/>
      <c r="N55" s="20"/>
      <c r="O55" s="20"/>
      <c r="P55" s="20"/>
      <c r="Q55" s="20"/>
      <c r="R55" s="20"/>
      <c r="S55" s="20"/>
      <c r="T55" s="20"/>
      <c r="U55" s="20"/>
      <c r="V55" s="20"/>
      <c r="W55" s="20"/>
      <c r="X55" s="20"/>
      <c r="Y55" s="20"/>
      <c r="Z55" s="20"/>
      <c r="AA55" s="20"/>
    </row>
    <row r="56" spans="1:27" ht="12.75">
      <c r="A56" s="20"/>
      <c r="B56" s="20"/>
      <c r="C56" s="18"/>
      <c r="D56" s="20"/>
      <c r="E56" s="20"/>
      <c r="F56" s="20"/>
      <c r="G56" s="20"/>
      <c r="H56" s="18"/>
      <c r="I56" s="20"/>
      <c r="J56" s="20"/>
      <c r="K56" s="20"/>
      <c r="L56" s="20"/>
      <c r="M56" s="20"/>
      <c r="N56" s="20"/>
      <c r="O56" s="20"/>
      <c r="P56" s="20"/>
      <c r="Q56" s="20"/>
      <c r="R56" s="20"/>
      <c r="S56" s="20"/>
      <c r="T56" s="20"/>
      <c r="U56" s="20"/>
      <c r="V56" s="20"/>
      <c r="W56" s="20"/>
      <c r="X56" s="20"/>
      <c r="Y56" s="20"/>
      <c r="Z56" s="20"/>
      <c r="AA56" s="20"/>
    </row>
    <row r="57" spans="1:27" ht="12.75">
      <c r="A57" s="20"/>
      <c r="B57" s="20"/>
      <c r="C57" s="18"/>
      <c r="D57" s="20"/>
      <c r="E57" s="20"/>
      <c r="F57" s="20"/>
      <c r="G57" s="20"/>
      <c r="H57" s="18"/>
      <c r="I57" s="20"/>
      <c r="J57" s="20"/>
      <c r="K57" s="20"/>
      <c r="L57" s="20"/>
      <c r="M57" s="20"/>
      <c r="N57" s="20"/>
      <c r="O57" s="20"/>
      <c r="P57" s="20"/>
      <c r="Q57" s="20"/>
      <c r="R57" s="20"/>
      <c r="S57" s="20"/>
      <c r="T57" s="20"/>
      <c r="U57" s="20"/>
      <c r="V57" s="20"/>
      <c r="W57" s="20"/>
      <c r="X57" s="20"/>
      <c r="Y57" s="20"/>
      <c r="Z57" s="20"/>
      <c r="AA57" s="20"/>
    </row>
    <row r="58" spans="1:27" ht="12.75">
      <c r="A58" s="20"/>
      <c r="B58" s="20"/>
      <c r="C58" s="18"/>
      <c r="D58" s="20"/>
      <c r="E58" s="20"/>
      <c r="F58" s="20"/>
      <c r="G58" s="20"/>
      <c r="H58" s="18"/>
      <c r="I58" s="20"/>
      <c r="J58" s="20"/>
      <c r="K58" s="20"/>
      <c r="L58" s="20"/>
      <c r="M58" s="20"/>
      <c r="N58" s="20"/>
      <c r="O58" s="20"/>
      <c r="P58" s="20"/>
      <c r="Q58" s="20"/>
      <c r="R58" s="20"/>
      <c r="S58" s="20"/>
      <c r="T58" s="20"/>
      <c r="U58" s="20"/>
      <c r="V58" s="20"/>
      <c r="W58" s="20"/>
      <c r="X58" s="20"/>
      <c r="Y58" s="20"/>
      <c r="Z58" s="20"/>
      <c r="AA58" s="20"/>
    </row>
    <row r="59" spans="1:27" ht="12.75">
      <c r="A59" s="20"/>
      <c r="B59" s="20"/>
      <c r="C59" s="18"/>
      <c r="D59" s="20"/>
      <c r="E59" s="20"/>
      <c r="F59" s="20"/>
      <c r="G59" s="20"/>
      <c r="H59" s="18"/>
      <c r="I59" s="20"/>
      <c r="J59" s="20"/>
      <c r="K59" s="20"/>
      <c r="L59" s="20"/>
      <c r="M59" s="20"/>
      <c r="N59" s="20"/>
      <c r="O59" s="20"/>
      <c r="P59" s="20"/>
      <c r="Q59" s="20"/>
      <c r="R59" s="20"/>
      <c r="S59" s="20"/>
      <c r="T59" s="20"/>
      <c r="U59" s="20"/>
      <c r="V59" s="20"/>
      <c r="W59" s="20"/>
      <c r="X59" s="20"/>
      <c r="Y59" s="20"/>
      <c r="Z59" s="20"/>
      <c r="AA59" s="20"/>
    </row>
    <row r="60" spans="1:27" ht="12.75">
      <c r="A60" s="20"/>
      <c r="B60" s="20"/>
      <c r="C60" s="18"/>
      <c r="D60" s="20"/>
      <c r="E60" s="20"/>
      <c r="F60" s="20"/>
      <c r="G60" s="20"/>
      <c r="H60" s="18"/>
      <c r="I60" s="20"/>
      <c r="J60" s="20"/>
      <c r="K60" s="20"/>
      <c r="L60" s="20"/>
      <c r="M60" s="20"/>
      <c r="N60" s="20"/>
      <c r="O60" s="20"/>
      <c r="P60" s="20"/>
      <c r="Q60" s="20"/>
      <c r="R60" s="20"/>
      <c r="S60" s="20"/>
      <c r="T60" s="20"/>
      <c r="U60" s="20"/>
      <c r="V60" s="20"/>
      <c r="W60" s="20"/>
      <c r="X60" s="20"/>
      <c r="Y60" s="20"/>
      <c r="Z60" s="20"/>
      <c r="AA60" s="20"/>
    </row>
    <row r="61" spans="1:27" ht="12.75">
      <c r="A61" s="20"/>
      <c r="B61" s="20"/>
      <c r="C61" s="18"/>
      <c r="D61" s="20"/>
      <c r="E61" s="20"/>
      <c r="F61" s="20"/>
      <c r="G61" s="20"/>
      <c r="H61" s="18"/>
      <c r="I61" s="20"/>
      <c r="J61" s="20"/>
      <c r="K61" s="20"/>
      <c r="L61" s="20"/>
      <c r="M61" s="20"/>
      <c r="N61" s="20"/>
      <c r="O61" s="20"/>
      <c r="P61" s="20"/>
      <c r="Q61" s="20"/>
      <c r="R61" s="20"/>
      <c r="S61" s="20"/>
      <c r="T61" s="20"/>
      <c r="U61" s="20"/>
      <c r="V61" s="20"/>
      <c r="W61" s="20"/>
      <c r="X61" s="20"/>
      <c r="Y61" s="20"/>
      <c r="Z61" s="20"/>
      <c r="AA61" s="20"/>
    </row>
    <row r="62" spans="1:27" ht="12.75">
      <c r="A62" s="20"/>
      <c r="B62" s="20"/>
      <c r="C62" s="18"/>
      <c r="D62" s="20"/>
      <c r="E62" s="20"/>
      <c r="F62" s="20"/>
      <c r="G62" s="20"/>
      <c r="H62" s="18"/>
      <c r="I62" s="20"/>
      <c r="J62" s="20"/>
      <c r="K62" s="20"/>
      <c r="L62" s="20"/>
      <c r="M62" s="20"/>
      <c r="N62" s="20"/>
      <c r="O62" s="20"/>
      <c r="P62" s="20"/>
      <c r="Q62" s="20"/>
      <c r="R62" s="20"/>
      <c r="S62" s="20"/>
      <c r="T62" s="20"/>
      <c r="U62" s="20"/>
      <c r="V62" s="20"/>
      <c r="W62" s="20"/>
      <c r="X62" s="20"/>
      <c r="Y62" s="20"/>
      <c r="Z62" s="20"/>
      <c r="AA62" s="20"/>
    </row>
    <row r="63" spans="1:27" ht="12.75">
      <c r="A63" s="20"/>
      <c r="B63" s="20"/>
      <c r="C63" s="18"/>
      <c r="D63" s="20"/>
      <c r="E63" s="20"/>
      <c r="F63" s="20"/>
      <c r="G63" s="20"/>
      <c r="H63" s="18"/>
      <c r="I63" s="20"/>
      <c r="J63" s="20"/>
      <c r="K63" s="20"/>
      <c r="L63" s="20"/>
      <c r="M63" s="20"/>
      <c r="N63" s="20"/>
      <c r="O63" s="20"/>
      <c r="P63" s="20"/>
      <c r="Q63" s="20"/>
      <c r="R63" s="20"/>
      <c r="S63" s="20"/>
      <c r="T63" s="20"/>
      <c r="U63" s="20"/>
      <c r="V63" s="20"/>
      <c r="W63" s="20"/>
      <c r="X63" s="20"/>
      <c r="Y63" s="20"/>
      <c r="Z63" s="20"/>
      <c r="AA63" s="20"/>
    </row>
    <row r="64" spans="1:27" ht="12.75">
      <c r="A64" s="20"/>
      <c r="B64" s="20"/>
      <c r="C64" s="18"/>
      <c r="D64" s="20"/>
      <c r="E64" s="20"/>
      <c r="F64" s="20"/>
      <c r="G64" s="20"/>
      <c r="H64" s="18"/>
      <c r="I64" s="20"/>
      <c r="J64" s="20"/>
      <c r="K64" s="20"/>
      <c r="L64" s="20"/>
      <c r="M64" s="20"/>
      <c r="N64" s="20"/>
      <c r="O64" s="20"/>
      <c r="P64" s="20"/>
      <c r="Q64" s="20"/>
      <c r="R64" s="20"/>
      <c r="S64" s="20"/>
      <c r="T64" s="20"/>
      <c r="U64" s="20"/>
      <c r="V64" s="20"/>
      <c r="W64" s="20"/>
      <c r="X64" s="20"/>
      <c r="Y64" s="20"/>
      <c r="Z64" s="20"/>
      <c r="AA64" s="20"/>
    </row>
    <row r="65" spans="1:27" ht="12.75">
      <c r="A65" s="20"/>
      <c r="B65" s="20"/>
      <c r="C65" s="18"/>
      <c r="D65" s="20"/>
      <c r="E65" s="20"/>
      <c r="F65" s="20"/>
      <c r="G65" s="20"/>
      <c r="H65" s="18"/>
      <c r="I65" s="20"/>
      <c r="J65" s="20"/>
      <c r="K65" s="20"/>
      <c r="L65" s="20"/>
      <c r="M65" s="20"/>
      <c r="N65" s="20"/>
      <c r="O65" s="20"/>
      <c r="P65" s="20"/>
      <c r="Q65" s="20"/>
      <c r="R65" s="20"/>
      <c r="S65" s="20"/>
      <c r="T65" s="20"/>
      <c r="U65" s="20"/>
      <c r="V65" s="20"/>
      <c r="W65" s="20"/>
      <c r="X65" s="20"/>
      <c r="Y65" s="20"/>
      <c r="Z65" s="20"/>
      <c r="AA65" s="20"/>
    </row>
    <row r="66" spans="1:27" ht="12.75">
      <c r="A66" s="20"/>
      <c r="B66" s="20"/>
      <c r="C66" s="18"/>
      <c r="D66" s="20"/>
      <c r="E66" s="20"/>
      <c r="F66" s="20"/>
      <c r="G66" s="20"/>
      <c r="H66" s="18"/>
      <c r="I66" s="20"/>
      <c r="J66" s="20"/>
      <c r="K66" s="20"/>
      <c r="L66" s="20"/>
      <c r="M66" s="20"/>
      <c r="N66" s="20"/>
      <c r="O66" s="20"/>
      <c r="P66" s="20"/>
      <c r="Q66" s="20"/>
      <c r="R66" s="20"/>
      <c r="S66" s="20"/>
      <c r="T66" s="20"/>
      <c r="U66" s="20"/>
      <c r="V66" s="20"/>
      <c r="W66" s="20"/>
      <c r="X66" s="20"/>
      <c r="Y66" s="20"/>
      <c r="Z66" s="20"/>
      <c r="AA66" s="20"/>
    </row>
    <row r="67" spans="1:27" ht="12.75">
      <c r="A67" s="20"/>
      <c r="B67" s="20"/>
      <c r="C67" s="18"/>
      <c r="D67" s="20"/>
      <c r="E67" s="20"/>
      <c r="F67" s="20"/>
      <c r="G67" s="20"/>
      <c r="H67" s="18"/>
      <c r="I67" s="20"/>
      <c r="J67" s="20"/>
      <c r="K67" s="20"/>
      <c r="L67" s="20"/>
      <c r="M67" s="20"/>
      <c r="N67" s="20"/>
      <c r="O67" s="20"/>
      <c r="P67" s="20"/>
      <c r="Q67" s="20"/>
      <c r="R67" s="20"/>
      <c r="S67" s="20"/>
      <c r="T67" s="20"/>
      <c r="U67" s="20"/>
      <c r="V67" s="20"/>
      <c r="W67" s="20"/>
      <c r="X67" s="20"/>
      <c r="Y67" s="20"/>
      <c r="Z67" s="20"/>
      <c r="AA67" s="20"/>
    </row>
    <row r="68" spans="1:27" ht="12.75">
      <c r="A68" s="20"/>
      <c r="B68" s="20"/>
      <c r="C68" s="18"/>
      <c r="D68" s="20"/>
      <c r="E68" s="20"/>
      <c r="F68" s="20"/>
      <c r="G68" s="20"/>
      <c r="H68" s="18"/>
      <c r="I68" s="20"/>
      <c r="J68" s="20"/>
      <c r="K68" s="20"/>
      <c r="L68" s="20"/>
      <c r="M68" s="20"/>
      <c r="N68" s="20"/>
      <c r="O68" s="20"/>
      <c r="P68" s="20"/>
      <c r="Q68" s="20"/>
      <c r="R68" s="20"/>
      <c r="S68" s="20"/>
      <c r="T68" s="20"/>
      <c r="U68" s="20"/>
      <c r="V68" s="20"/>
      <c r="W68" s="20"/>
      <c r="X68" s="20"/>
      <c r="Y68" s="20"/>
      <c r="Z68" s="20"/>
      <c r="AA68" s="20"/>
    </row>
    <row r="69" spans="1:27" ht="12.75">
      <c r="A69" s="20"/>
      <c r="B69" s="20"/>
      <c r="C69" s="18"/>
      <c r="D69" s="20"/>
      <c r="E69" s="20"/>
      <c r="F69" s="20"/>
      <c r="G69" s="20"/>
      <c r="H69" s="18"/>
      <c r="I69" s="20"/>
      <c r="J69" s="20"/>
      <c r="K69" s="20"/>
      <c r="L69" s="20"/>
      <c r="M69" s="20"/>
      <c r="N69" s="20"/>
      <c r="O69" s="20"/>
      <c r="P69" s="20"/>
      <c r="Q69" s="20"/>
      <c r="R69" s="20"/>
      <c r="S69" s="20"/>
      <c r="T69" s="20"/>
      <c r="U69" s="20"/>
      <c r="V69" s="20"/>
      <c r="W69" s="20"/>
      <c r="X69" s="20"/>
      <c r="Y69" s="20"/>
      <c r="Z69" s="20"/>
      <c r="AA69" s="20"/>
    </row>
    <row r="70" spans="1:27" ht="12.75">
      <c r="A70" s="20"/>
      <c r="B70" s="20"/>
      <c r="C70" s="18"/>
      <c r="D70" s="20"/>
      <c r="E70" s="20"/>
      <c r="F70" s="20"/>
      <c r="G70" s="20"/>
      <c r="H70" s="18"/>
      <c r="I70" s="20"/>
      <c r="J70" s="20"/>
      <c r="K70" s="20"/>
      <c r="L70" s="20"/>
      <c r="M70" s="20"/>
      <c r="N70" s="20"/>
      <c r="O70" s="20"/>
      <c r="P70" s="20"/>
      <c r="Q70" s="20"/>
      <c r="R70" s="20"/>
      <c r="S70" s="20"/>
      <c r="T70" s="20"/>
      <c r="U70" s="20"/>
      <c r="V70" s="20"/>
      <c r="W70" s="20"/>
      <c r="X70" s="20"/>
      <c r="Y70" s="20"/>
      <c r="Z70" s="20"/>
      <c r="AA70" s="20"/>
    </row>
    <row r="71" spans="1:27" ht="12.75">
      <c r="A71" s="20"/>
      <c r="B71" s="20"/>
      <c r="C71" s="18"/>
      <c r="D71" s="20"/>
      <c r="E71" s="20"/>
      <c r="F71" s="20"/>
      <c r="G71" s="20"/>
      <c r="H71" s="18"/>
      <c r="I71" s="20"/>
      <c r="J71" s="20"/>
      <c r="K71" s="20"/>
      <c r="L71" s="20"/>
      <c r="M71" s="20"/>
      <c r="N71" s="20"/>
      <c r="O71" s="20"/>
      <c r="P71" s="20"/>
      <c r="Q71" s="20"/>
      <c r="R71" s="20"/>
      <c r="S71" s="20"/>
      <c r="T71" s="20"/>
      <c r="U71" s="20"/>
      <c r="V71" s="20"/>
      <c r="W71" s="20"/>
      <c r="X71" s="20"/>
      <c r="Y71" s="20"/>
      <c r="Z71" s="20"/>
      <c r="AA71" s="20"/>
    </row>
    <row r="72" spans="1:27" ht="12.75">
      <c r="A72" s="20"/>
      <c r="B72" s="20"/>
      <c r="C72" s="18"/>
      <c r="D72" s="20"/>
      <c r="E72" s="20"/>
      <c r="F72" s="20"/>
      <c r="G72" s="20"/>
      <c r="H72" s="18"/>
      <c r="I72" s="20"/>
      <c r="J72" s="20"/>
      <c r="K72" s="20"/>
      <c r="L72" s="20"/>
      <c r="M72" s="20"/>
      <c r="N72" s="20"/>
      <c r="O72" s="20"/>
      <c r="P72" s="20"/>
      <c r="Q72" s="20"/>
      <c r="R72" s="20"/>
      <c r="S72" s="20"/>
      <c r="T72" s="20"/>
      <c r="U72" s="20"/>
      <c r="V72" s="20"/>
      <c r="W72" s="20"/>
      <c r="X72" s="20"/>
      <c r="Y72" s="20"/>
      <c r="Z72" s="20"/>
      <c r="AA72" s="20"/>
    </row>
    <row r="73" spans="1:27" ht="12.75">
      <c r="A73" s="20"/>
      <c r="B73" s="20"/>
      <c r="C73" s="18"/>
      <c r="D73" s="20"/>
      <c r="E73" s="20"/>
      <c r="F73" s="20"/>
      <c r="G73" s="20"/>
      <c r="H73" s="18"/>
      <c r="I73" s="20"/>
      <c r="J73" s="20"/>
      <c r="K73" s="20"/>
      <c r="L73" s="20"/>
      <c r="M73" s="20"/>
      <c r="N73" s="20"/>
      <c r="O73" s="20"/>
      <c r="P73" s="20"/>
      <c r="Q73" s="20"/>
      <c r="R73" s="20"/>
      <c r="S73" s="20"/>
      <c r="T73" s="20"/>
      <c r="U73" s="20"/>
      <c r="V73" s="20"/>
      <c r="W73" s="20"/>
      <c r="X73" s="20"/>
      <c r="Y73" s="20"/>
      <c r="Z73" s="20"/>
      <c r="AA73" s="20"/>
    </row>
    <row r="74" spans="1:27" ht="12.75">
      <c r="A74" s="20"/>
      <c r="B74" s="20"/>
      <c r="C74" s="18"/>
      <c r="D74" s="20"/>
      <c r="E74" s="20"/>
      <c r="F74" s="20"/>
      <c r="G74" s="20"/>
      <c r="H74" s="18"/>
      <c r="I74" s="20"/>
      <c r="J74" s="20"/>
      <c r="K74" s="20"/>
      <c r="L74" s="20"/>
      <c r="M74" s="20"/>
      <c r="N74" s="20"/>
      <c r="O74" s="20"/>
      <c r="P74" s="20"/>
      <c r="Q74" s="20"/>
      <c r="R74" s="20"/>
      <c r="S74" s="20"/>
      <c r="T74" s="20"/>
      <c r="U74" s="20"/>
      <c r="V74" s="20"/>
      <c r="W74" s="20"/>
      <c r="X74" s="20"/>
      <c r="Y74" s="20"/>
      <c r="Z74" s="20"/>
      <c r="AA74" s="20"/>
    </row>
    <row r="75" spans="1:27" ht="12.75">
      <c r="A75" s="20"/>
      <c r="B75" s="20"/>
      <c r="C75" s="18"/>
      <c r="D75" s="20"/>
      <c r="E75" s="20"/>
      <c r="F75" s="20"/>
      <c r="G75" s="20"/>
      <c r="H75" s="18"/>
      <c r="I75" s="20"/>
      <c r="J75" s="20"/>
      <c r="K75" s="20"/>
      <c r="L75" s="20"/>
      <c r="M75" s="20"/>
      <c r="N75" s="20"/>
      <c r="O75" s="20"/>
      <c r="P75" s="20"/>
      <c r="Q75" s="20"/>
      <c r="R75" s="20"/>
      <c r="S75" s="20"/>
      <c r="T75" s="20"/>
      <c r="U75" s="20"/>
      <c r="V75" s="20"/>
      <c r="W75" s="20"/>
      <c r="X75" s="20"/>
      <c r="Y75" s="20"/>
      <c r="Z75" s="20"/>
      <c r="AA75" s="20"/>
    </row>
    <row r="76" spans="1:27" ht="12.75">
      <c r="A76" s="20"/>
      <c r="B76" s="20"/>
      <c r="C76" s="18"/>
      <c r="D76" s="20"/>
      <c r="E76" s="20"/>
      <c r="F76" s="20"/>
      <c r="G76" s="20"/>
      <c r="H76" s="18"/>
      <c r="I76" s="20"/>
      <c r="J76" s="20"/>
      <c r="K76" s="20"/>
      <c r="L76" s="20"/>
      <c r="M76" s="20"/>
      <c r="N76" s="20"/>
      <c r="O76" s="20"/>
      <c r="P76" s="20"/>
      <c r="Q76" s="20"/>
      <c r="R76" s="20"/>
      <c r="S76" s="20"/>
      <c r="T76" s="20"/>
      <c r="U76" s="20"/>
      <c r="V76" s="20"/>
      <c r="W76" s="20"/>
      <c r="X76" s="20"/>
      <c r="Y76" s="20"/>
      <c r="Z76" s="20"/>
      <c r="AA76" s="20"/>
    </row>
    <row r="77" spans="1:27" ht="12.75">
      <c r="A77" s="20"/>
      <c r="B77" s="20"/>
      <c r="C77" s="18"/>
      <c r="D77" s="20"/>
      <c r="E77" s="20"/>
      <c r="F77" s="20"/>
      <c r="G77" s="20"/>
      <c r="H77" s="18"/>
      <c r="I77" s="20"/>
      <c r="J77" s="20"/>
      <c r="K77" s="20"/>
      <c r="L77" s="20"/>
      <c r="M77" s="20"/>
      <c r="N77" s="20"/>
      <c r="O77" s="20"/>
      <c r="P77" s="20"/>
      <c r="Q77" s="20"/>
      <c r="R77" s="20"/>
      <c r="S77" s="20"/>
      <c r="T77" s="20"/>
      <c r="U77" s="20"/>
      <c r="V77" s="20"/>
      <c r="W77" s="20"/>
      <c r="X77" s="20"/>
      <c r="Y77" s="20"/>
      <c r="Z77" s="20"/>
      <c r="AA77" s="20"/>
    </row>
    <row r="78" spans="1:27" ht="12.75">
      <c r="A78" s="20"/>
      <c r="B78" s="20"/>
      <c r="C78" s="18"/>
      <c r="D78" s="20"/>
      <c r="E78" s="20"/>
      <c r="F78" s="20"/>
      <c r="G78" s="20"/>
      <c r="H78" s="18"/>
      <c r="I78" s="20"/>
      <c r="J78" s="20"/>
      <c r="K78" s="20"/>
      <c r="L78" s="20"/>
      <c r="M78" s="20"/>
      <c r="N78" s="20"/>
      <c r="O78" s="20"/>
      <c r="P78" s="20"/>
      <c r="Q78" s="20"/>
      <c r="R78" s="20"/>
      <c r="S78" s="20"/>
      <c r="T78" s="20"/>
      <c r="U78" s="20"/>
      <c r="V78" s="20"/>
      <c r="W78" s="20"/>
      <c r="X78" s="20"/>
      <c r="Y78" s="20"/>
      <c r="Z78" s="20"/>
      <c r="AA78" s="20"/>
    </row>
    <row r="79" spans="1:27" ht="12.75">
      <c r="A79" s="20"/>
      <c r="B79" s="20"/>
      <c r="C79" s="18"/>
      <c r="D79" s="20"/>
      <c r="E79" s="20"/>
      <c r="F79" s="20"/>
      <c r="G79" s="20"/>
      <c r="H79" s="18"/>
      <c r="I79" s="20"/>
      <c r="J79" s="20"/>
      <c r="K79" s="20"/>
      <c r="L79" s="20"/>
      <c r="M79" s="20"/>
      <c r="N79" s="20"/>
      <c r="O79" s="20"/>
      <c r="P79" s="20"/>
      <c r="Q79" s="20"/>
      <c r="R79" s="20"/>
      <c r="S79" s="20"/>
      <c r="T79" s="20"/>
      <c r="U79" s="20"/>
      <c r="V79" s="20"/>
      <c r="W79" s="20"/>
      <c r="X79" s="20"/>
      <c r="Y79" s="20"/>
      <c r="Z79" s="20"/>
      <c r="AA79" s="20"/>
    </row>
    <row r="80" spans="1:27" ht="12.75">
      <c r="A80" s="20"/>
      <c r="B80" s="20"/>
      <c r="C80" s="18"/>
      <c r="D80" s="20"/>
      <c r="E80" s="20"/>
      <c r="F80" s="20"/>
      <c r="G80" s="20"/>
      <c r="H80" s="18"/>
      <c r="I80" s="20"/>
      <c r="J80" s="20"/>
      <c r="K80" s="20"/>
      <c r="L80" s="20"/>
      <c r="M80" s="20"/>
      <c r="N80" s="20"/>
      <c r="O80" s="20"/>
      <c r="P80" s="20"/>
      <c r="Q80" s="20"/>
      <c r="R80" s="20"/>
      <c r="S80" s="20"/>
      <c r="T80" s="20"/>
      <c r="U80" s="20"/>
      <c r="V80" s="20"/>
      <c r="W80" s="20"/>
      <c r="X80" s="20"/>
      <c r="Y80" s="20"/>
      <c r="Z80" s="20"/>
      <c r="AA80" s="20"/>
    </row>
    <row r="81" spans="1:27" ht="12.75">
      <c r="A81" s="20"/>
      <c r="B81" s="20"/>
      <c r="C81" s="18"/>
      <c r="D81" s="20"/>
      <c r="E81" s="20"/>
      <c r="F81" s="20"/>
      <c r="G81" s="20"/>
      <c r="H81" s="18"/>
      <c r="I81" s="20"/>
      <c r="J81" s="20"/>
      <c r="K81" s="20"/>
      <c r="L81" s="20"/>
      <c r="M81" s="20"/>
      <c r="N81" s="20"/>
      <c r="O81" s="20"/>
      <c r="P81" s="20"/>
      <c r="Q81" s="20"/>
      <c r="R81" s="20"/>
      <c r="S81" s="20"/>
      <c r="T81" s="20"/>
      <c r="U81" s="20"/>
      <c r="V81" s="20"/>
      <c r="W81" s="20"/>
      <c r="X81" s="20"/>
      <c r="Y81" s="20"/>
      <c r="Z81" s="20"/>
      <c r="AA81" s="20"/>
    </row>
    <row r="82" spans="1:27" ht="12.75">
      <c r="A82" s="20"/>
      <c r="B82" s="20"/>
      <c r="C82" s="18"/>
      <c r="D82" s="20"/>
      <c r="E82" s="20"/>
      <c r="F82" s="20"/>
      <c r="G82" s="20"/>
      <c r="H82" s="18"/>
      <c r="I82" s="20"/>
      <c r="J82" s="20"/>
      <c r="K82" s="20"/>
      <c r="L82" s="20"/>
      <c r="M82" s="20"/>
      <c r="N82" s="20"/>
      <c r="O82" s="20"/>
      <c r="P82" s="20"/>
      <c r="Q82" s="20"/>
      <c r="R82" s="20"/>
      <c r="S82" s="20"/>
      <c r="T82" s="20"/>
      <c r="U82" s="20"/>
      <c r="V82" s="20"/>
      <c r="W82" s="20"/>
      <c r="X82" s="20"/>
      <c r="Y82" s="20"/>
      <c r="Z82" s="20"/>
      <c r="AA82" s="20"/>
    </row>
    <row r="83" spans="1:27" ht="12.75">
      <c r="A83" s="20"/>
      <c r="B83" s="20"/>
      <c r="C83" s="18"/>
      <c r="D83" s="20"/>
      <c r="E83" s="20"/>
      <c r="F83" s="20"/>
      <c r="G83" s="20"/>
      <c r="H83" s="18"/>
      <c r="I83" s="20"/>
      <c r="J83" s="20"/>
      <c r="K83" s="20"/>
      <c r="L83" s="20"/>
      <c r="M83" s="20"/>
      <c r="N83" s="20"/>
      <c r="O83" s="20"/>
      <c r="P83" s="20"/>
      <c r="Q83" s="20"/>
      <c r="R83" s="20"/>
      <c r="S83" s="20"/>
      <c r="T83" s="20"/>
      <c r="U83" s="20"/>
      <c r="V83" s="20"/>
      <c r="W83" s="20"/>
      <c r="X83" s="20"/>
      <c r="Y83" s="20"/>
      <c r="Z83" s="20"/>
      <c r="AA83" s="20"/>
    </row>
    <row r="84" spans="1:27" ht="12.75">
      <c r="A84" s="20"/>
      <c r="B84" s="20"/>
      <c r="C84" s="18"/>
      <c r="D84" s="20"/>
      <c r="E84" s="20"/>
      <c r="F84" s="20"/>
      <c r="G84" s="20"/>
      <c r="H84" s="18"/>
      <c r="I84" s="20"/>
      <c r="J84" s="20"/>
      <c r="K84" s="20"/>
      <c r="L84" s="20"/>
      <c r="M84" s="20"/>
      <c r="N84" s="20"/>
      <c r="O84" s="20"/>
      <c r="P84" s="20"/>
      <c r="Q84" s="20"/>
      <c r="R84" s="20"/>
      <c r="S84" s="20"/>
      <c r="T84" s="20"/>
      <c r="U84" s="20"/>
      <c r="V84" s="20"/>
      <c r="W84" s="20"/>
      <c r="X84" s="20"/>
      <c r="Y84" s="20"/>
      <c r="Z84" s="20"/>
      <c r="AA84" s="20"/>
    </row>
    <row r="85" spans="1:27" ht="12.75">
      <c r="A85" s="20"/>
      <c r="B85" s="20"/>
      <c r="C85" s="18"/>
      <c r="D85" s="20"/>
      <c r="E85" s="20"/>
      <c r="F85" s="20"/>
      <c r="G85" s="20"/>
      <c r="H85" s="18"/>
      <c r="I85" s="20"/>
      <c r="J85" s="20"/>
      <c r="K85" s="20"/>
      <c r="L85" s="20"/>
      <c r="M85" s="20"/>
      <c r="N85" s="20"/>
      <c r="O85" s="20"/>
      <c r="P85" s="20"/>
      <c r="Q85" s="20"/>
      <c r="R85" s="20"/>
      <c r="S85" s="20"/>
      <c r="T85" s="20"/>
      <c r="U85" s="20"/>
      <c r="V85" s="20"/>
      <c r="W85" s="20"/>
      <c r="X85" s="20"/>
      <c r="Y85" s="20"/>
      <c r="Z85" s="20"/>
      <c r="AA85" s="20"/>
    </row>
    <row r="86" spans="1:27" ht="12.75">
      <c r="A86" s="20"/>
      <c r="B86" s="20"/>
      <c r="C86" s="18"/>
      <c r="D86" s="20"/>
      <c r="E86" s="20"/>
      <c r="F86" s="20"/>
      <c r="G86" s="20"/>
      <c r="H86" s="18"/>
      <c r="I86" s="20"/>
      <c r="J86" s="20"/>
      <c r="K86" s="20"/>
      <c r="L86" s="20"/>
      <c r="M86" s="20"/>
      <c r="N86" s="20"/>
      <c r="O86" s="20"/>
      <c r="P86" s="20"/>
      <c r="Q86" s="20"/>
      <c r="R86" s="20"/>
      <c r="S86" s="20"/>
      <c r="T86" s="20"/>
      <c r="U86" s="20"/>
      <c r="V86" s="20"/>
      <c r="W86" s="20"/>
      <c r="X86" s="20"/>
      <c r="Y86" s="20"/>
      <c r="Z86" s="20"/>
      <c r="AA86" s="20"/>
    </row>
    <row r="87" spans="1:27" ht="12.75">
      <c r="A87" s="20"/>
      <c r="B87" s="20"/>
      <c r="C87" s="18"/>
      <c r="D87" s="20"/>
      <c r="E87" s="20"/>
      <c r="F87" s="20"/>
      <c r="G87" s="20"/>
      <c r="H87" s="18"/>
      <c r="I87" s="20"/>
      <c r="J87" s="20"/>
      <c r="K87" s="20"/>
      <c r="L87" s="20"/>
      <c r="M87" s="20"/>
      <c r="N87" s="20"/>
      <c r="O87" s="20"/>
      <c r="P87" s="20"/>
      <c r="Q87" s="20"/>
      <c r="R87" s="20"/>
      <c r="S87" s="20"/>
      <c r="T87" s="20"/>
      <c r="U87" s="20"/>
      <c r="V87" s="20"/>
      <c r="W87" s="20"/>
      <c r="X87" s="20"/>
      <c r="Y87" s="20"/>
      <c r="Z87" s="20"/>
      <c r="AA87" s="20"/>
    </row>
    <row r="88" spans="1:27" ht="12.75">
      <c r="A88" s="20"/>
      <c r="B88" s="20"/>
      <c r="C88" s="18"/>
      <c r="D88" s="20"/>
      <c r="E88" s="20"/>
      <c r="F88" s="20"/>
      <c r="G88" s="20"/>
      <c r="H88" s="18"/>
      <c r="I88" s="20"/>
      <c r="J88" s="20"/>
      <c r="K88" s="20"/>
      <c r="L88" s="20"/>
      <c r="M88" s="20"/>
      <c r="N88" s="20"/>
      <c r="O88" s="20"/>
      <c r="P88" s="20"/>
      <c r="Q88" s="20"/>
      <c r="R88" s="20"/>
      <c r="S88" s="20"/>
      <c r="T88" s="20"/>
      <c r="U88" s="20"/>
      <c r="V88" s="20"/>
      <c r="W88" s="20"/>
      <c r="X88" s="20"/>
      <c r="Y88" s="20"/>
      <c r="Z88" s="20"/>
      <c r="AA88" s="20"/>
    </row>
    <row r="89" spans="1:27" ht="12.75">
      <c r="A89" s="20"/>
      <c r="B89" s="20"/>
      <c r="C89" s="18"/>
      <c r="D89" s="20"/>
      <c r="E89" s="20"/>
      <c r="F89" s="20"/>
      <c r="G89" s="20"/>
      <c r="H89" s="18"/>
      <c r="I89" s="20"/>
      <c r="J89" s="20"/>
      <c r="K89" s="20"/>
      <c r="L89" s="20"/>
      <c r="M89" s="20"/>
      <c r="N89" s="20"/>
      <c r="O89" s="20"/>
      <c r="P89" s="20"/>
      <c r="Q89" s="20"/>
      <c r="R89" s="20"/>
      <c r="S89" s="20"/>
      <c r="T89" s="20"/>
      <c r="U89" s="20"/>
      <c r="V89" s="20"/>
      <c r="W89" s="20"/>
      <c r="X89" s="20"/>
      <c r="Y89" s="20"/>
      <c r="Z89" s="20"/>
      <c r="AA89" s="20"/>
    </row>
    <row r="90" spans="1:27" ht="12.75">
      <c r="A90" s="20"/>
      <c r="B90" s="20"/>
      <c r="C90" s="18"/>
      <c r="D90" s="20"/>
      <c r="E90" s="20"/>
      <c r="F90" s="20"/>
      <c r="G90" s="20"/>
      <c r="H90" s="18"/>
      <c r="I90" s="20"/>
      <c r="J90" s="20"/>
      <c r="K90" s="20"/>
      <c r="L90" s="20"/>
      <c r="M90" s="20"/>
      <c r="N90" s="20"/>
      <c r="O90" s="20"/>
      <c r="P90" s="20"/>
      <c r="Q90" s="20"/>
      <c r="R90" s="20"/>
      <c r="S90" s="20"/>
      <c r="T90" s="20"/>
      <c r="U90" s="20"/>
      <c r="V90" s="20"/>
      <c r="W90" s="20"/>
      <c r="X90" s="20"/>
      <c r="Y90" s="20"/>
      <c r="Z90" s="20"/>
      <c r="AA90" s="20"/>
    </row>
    <row r="91" spans="1:27" ht="12.75">
      <c r="A91" s="20"/>
      <c r="B91" s="20"/>
      <c r="C91" s="18"/>
      <c r="D91" s="20"/>
      <c r="E91" s="20"/>
      <c r="F91" s="20"/>
      <c r="G91" s="20"/>
      <c r="H91" s="18"/>
      <c r="I91" s="20"/>
      <c r="J91" s="20"/>
      <c r="K91" s="20"/>
      <c r="L91" s="20"/>
      <c r="M91" s="20"/>
      <c r="N91" s="20"/>
      <c r="O91" s="20"/>
      <c r="P91" s="20"/>
      <c r="Q91" s="20"/>
      <c r="R91" s="20"/>
      <c r="S91" s="20"/>
      <c r="T91" s="20"/>
      <c r="U91" s="20"/>
      <c r="V91" s="20"/>
      <c r="W91" s="20"/>
      <c r="X91" s="20"/>
      <c r="Y91" s="20"/>
      <c r="Z91" s="20"/>
      <c r="AA91" s="20"/>
    </row>
    <row r="92" spans="1:27" ht="12.75">
      <c r="A92" s="20"/>
      <c r="B92" s="20"/>
      <c r="C92" s="18"/>
      <c r="D92" s="20"/>
      <c r="E92" s="20"/>
      <c r="F92" s="20"/>
      <c r="G92" s="20"/>
      <c r="H92" s="18"/>
      <c r="I92" s="20"/>
      <c r="J92" s="20"/>
      <c r="K92" s="20"/>
      <c r="L92" s="20"/>
      <c r="M92" s="20"/>
      <c r="N92" s="20"/>
      <c r="O92" s="20"/>
      <c r="P92" s="20"/>
      <c r="Q92" s="20"/>
      <c r="R92" s="20"/>
      <c r="S92" s="20"/>
      <c r="T92" s="20"/>
      <c r="U92" s="20"/>
      <c r="V92" s="20"/>
      <c r="W92" s="20"/>
      <c r="X92" s="20"/>
      <c r="Y92" s="20"/>
      <c r="Z92" s="20"/>
      <c r="AA92" s="20"/>
    </row>
    <row r="93" spans="1:27" ht="12.75">
      <c r="A93" s="20"/>
      <c r="B93" s="20"/>
      <c r="C93" s="18"/>
      <c r="D93" s="20"/>
      <c r="E93" s="20"/>
      <c r="F93" s="20"/>
      <c r="G93" s="20"/>
      <c r="H93" s="18"/>
      <c r="I93" s="20"/>
      <c r="J93" s="20"/>
      <c r="K93" s="20"/>
      <c r="L93" s="20"/>
      <c r="M93" s="20"/>
      <c r="N93" s="20"/>
      <c r="O93" s="20"/>
      <c r="P93" s="20"/>
      <c r="Q93" s="20"/>
      <c r="R93" s="20"/>
      <c r="S93" s="20"/>
      <c r="T93" s="20"/>
      <c r="U93" s="20"/>
      <c r="V93" s="20"/>
      <c r="W93" s="20"/>
      <c r="X93" s="20"/>
      <c r="Y93" s="20"/>
      <c r="Z93" s="20"/>
      <c r="AA93" s="20"/>
    </row>
    <row r="94" spans="1:27" ht="12.75">
      <c r="A94" s="20"/>
      <c r="B94" s="20"/>
      <c r="C94" s="18"/>
      <c r="D94" s="20"/>
      <c r="E94" s="20"/>
      <c r="F94" s="20"/>
      <c r="G94" s="20"/>
      <c r="H94" s="18"/>
      <c r="I94" s="20"/>
      <c r="J94" s="20"/>
      <c r="K94" s="20"/>
      <c r="L94" s="20"/>
      <c r="M94" s="20"/>
      <c r="N94" s="20"/>
      <c r="O94" s="20"/>
      <c r="P94" s="20"/>
      <c r="Q94" s="20"/>
      <c r="R94" s="20"/>
      <c r="S94" s="20"/>
      <c r="T94" s="20"/>
      <c r="U94" s="20"/>
      <c r="V94" s="20"/>
      <c r="W94" s="20"/>
      <c r="X94" s="20"/>
      <c r="Y94" s="20"/>
      <c r="Z94" s="20"/>
      <c r="AA94" s="20"/>
    </row>
    <row r="95" spans="1:27" ht="12.75">
      <c r="A95" s="20"/>
      <c r="B95" s="20"/>
      <c r="C95" s="18"/>
      <c r="D95" s="20"/>
      <c r="E95" s="20"/>
      <c r="F95" s="20"/>
      <c r="G95" s="20"/>
      <c r="H95" s="18"/>
      <c r="I95" s="20"/>
      <c r="J95" s="20"/>
      <c r="K95" s="20"/>
      <c r="L95" s="20"/>
      <c r="M95" s="20"/>
      <c r="N95" s="20"/>
      <c r="O95" s="20"/>
      <c r="P95" s="20"/>
      <c r="Q95" s="20"/>
      <c r="R95" s="20"/>
      <c r="S95" s="20"/>
      <c r="T95" s="20"/>
      <c r="U95" s="20"/>
      <c r="V95" s="20"/>
      <c r="W95" s="20"/>
      <c r="X95" s="20"/>
      <c r="Y95" s="20"/>
      <c r="Z95" s="20"/>
      <c r="AA95" s="20"/>
    </row>
    <row r="96" spans="1:27" ht="12.75">
      <c r="A96" s="20"/>
      <c r="B96" s="20"/>
      <c r="C96" s="18"/>
      <c r="D96" s="20"/>
      <c r="E96" s="20"/>
      <c r="F96" s="20"/>
      <c r="G96" s="20"/>
      <c r="H96" s="18"/>
      <c r="I96" s="20"/>
      <c r="J96" s="20"/>
      <c r="K96" s="20"/>
      <c r="L96" s="20"/>
      <c r="M96" s="20"/>
      <c r="N96" s="20"/>
      <c r="O96" s="20"/>
      <c r="P96" s="20"/>
      <c r="Q96" s="20"/>
      <c r="R96" s="20"/>
      <c r="S96" s="20"/>
      <c r="T96" s="20"/>
      <c r="U96" s="20"/>
      <c r="V96" s="20"/>
      <c r="W96" s="20"/>
      <c r="X96" s="20"/>
      <c r="Y96" s="20"/>
      <c r="Z96" s="20"/>
      <c r="AA96" s="20"/>
    </row>
    <row r="97" spans="1:27" ht="12.75">
      <c r="A97" s="20"/>
      <c r="B97" s="20"/>
      <c r="C97" s="18"/>
      <c r="D97" s="20"/>
      <c r="E97" s="20"/>
      <c r="F97" s="20"/>
      <c r="G97" s="20"/>
      <c r="H97" s="18"/>
      <c r="I97" s="20"/>
      <c r="J97" s="20"/>
      <c r="K97" s="20"/>
      <c r="L97" s="20"/>
      <c r="M97" s="20"/>
      <c r="N97" s="20"/>
      <c r="O97" s="20"/>
      <c r="P97" s="20"/>
      <c r="Q97" s="20"/>
      <c r="R97" s="20"/>
      <c r="S97" s="20"/>
      <c r="T97" s="20"/>
      <c r="U97" s="20"/>
      <c r="V97" s="20"/>
      <c r="W97" s="20"/>
      <c r="X97" s="20"/>
      <c r="Y97" s="20"/>
      <c r="Z97" s="20"/>
      <c r="AA97" s="20"/>
    </row>
    <row r="98" spans="1:27" ht="12.75">
      <c r="A98" s="20"/>
      <c r="B98" s="20"/>
      <c r="C98" s="18"/>
      <c r="D98" s="20"/>
      <c r="E98" s="20"/>
      <c r="F98" s="20"/>
      <c r="G98" s="20"/>
      <c r="H98" s="18"/>
      <c r="I98" s="20"/>
      <c r="J98" s="20"/>
      <c r="K98" s="20"/>
      <c r="L98" s="20"/>
      <c r="M98" s="20"/>
      <c r="N98" s="20"/>
      <c r="O98" s="20"/>
      <c r="P98" s="20"/>
      <c r="Q98" s="20"/>
      <c r="R98" s="20"/>
      <c r="S98" s="20"/>
      <c r="T98" s="20"/>
      <c r="U98" s="20"/>
      <c r="V98" s="20"/>
      <c r="W98" s="20"/>
      <c r="X98" s="20"/>
      <c r="Y98" s="20"/>
      <c r="Z98" s="20"/>
      <c r="AA98" s="20"/>
    </row>
    <row r="99" spans="1:27" ht="12.75">
      <c r="A99" s="20"/>
      <c r="B99" s="20"/>
      <c r="C99" s="18"/>
      <c r="D99" s="20"/>
      <c r="E99" s="20"/>
      <c r="F99" s="20"/>
      <c r="G99" s="20"/>
      <c r="H99" s="18"/>
      <c r="I99" s="20"/>
      <c r="J99" s="20"/>
      <c r="K99" s="20"/>
      <c r="L99" s="20"/>
      <c r="M99" s="20"/>
      <c r="N99" s="20"/>
      <c r="O99" s="20"/>
      <c r="P99" s="20"/>
      <c r="Q99" s="20"/>
      <c r="R99" s="20"/>
      <c r="S99" s="20"/>
      <c r="T99" s="20"/>
      <c r="U99" s="20"/>
      <c r="V99" s="20"/>
      <c r="W99" s="20"/>
      <c r="X99" s="20"/>
      <c r="Y99" s="20"/>
      <c r="Z99" s="20"/>
      <c r="AA99" s="20"/>
    </row>
    <row r="100" spans="1:27" ht="12.75">
      <c r="A100" s="20"/>
      <c r="B100" s="20"/>
      <c r="C100" s="18"/>
      <c r="D100" s="20"/>
      <c r="E100" s="20"/>
      <c r="F100" s="20"/>
      <c r="G100" s="20"/>
      <c r="H100" s="18"/>
      <c r="I100" s="20"/>
      <c r="J100" s="20"/>
      <c r="K100" s="20"/>
      <c r="L100" s="20"/>
      <c r="M100" s="20"/>
      <c r="N100" s="20"/>
      <c r="O100" s="20"/>
      <c r="P100" s="20"/>
      <c r="Q100" s="20"/>
      <c r="R100" s="20"/>
      <c r="S100" s="20"/>
      <c r="T100" s="20"/>
      <c r="U100" s="20"/>
      <c r="V100" s="20"/>
      <c r="W100" s="20"/>
      <c r="X100" s="20"/>
      <c r="Y100" s="20"/>
      <c r="Z100" s="20"/>
      <c r="AA100" s="20"/>
    </row>
    <row r="101" spans="1:27" ht="12.75">
      <c r="A101" s="20"/>
      <c r="B101" s="20"/>
      <c r="C101" s="18"/>
      <c r="D101" s="20"/>
      <c r="E101" s="20"/>
      <c r="F101" s="20"/>
      <c r="G101" s="20"/>
      <c r="H101" s="18"/>
      <c r="I101" s="20"/>
      <c r="J101" s="20"/>
      <c r="K101" s="20"/>
      <c r="L101" s="20"/>
      <c r="M101" s="20"/>
      <c r="N101" s="20"/>
      <c r="O101" s="20"/>
      <c r="P101" s="20"/>
      <c r="Q101" s="20"/>
      <c r="R101" s="20"/>
      <c r="S101" s="20"/>
      <c r="T101" s="20"/>
      <c r="U101" s="20"/>
      <c r="V101" s="20"/>
      <c r="W101" s="20"/>
      <c r="X101" s="20"/>
      <c r="Y101" s="20"/>
      <c r="Z101" s="20"/>
      <c r="AA101" s="20"/>
    </row>
    <row r="102" spans="1:27" ht="12.75">
      <c r="A102" s="20"/>
      <c r="B102" s="20"/>
      <c r="C102" s="18"/>
      <c r="D102" s="20"/>
      <c r="E102" s="20"/>
      <c r="F102" s="20"/>
      <c r="G102" s="20"/>
      <c r="H102" s="18"/>
      <c r="I102" s="20"/>
      <c r="J102" s="20"/>
      <c r="K102" s="20"/>
      <c r="L102" s="20"/>
      <c r="M102" s="20"/>
      <c r="N102" s="20"/>
      <c r="O102" s="20"/>
      <c r="P102" s="20"/>
      <c r="Q102" s="20"/>
      <c r="R102" s="20"/>
      <c r="S102" s="20"/>
      <c r="T102" s="20"/>
      <c r="U102" s="20"/>
      <c r="V102" s="20"/>
      <c r="W102" s="20"/>
      <c r="X102" s="20"/>
      <c r="Y102" s="20"/>
      <c r="Z102" s="20"/>
      <c r="AA102" s="20"/>
    </row>
    <row r="103" spans="1:27" ht="12.75">
      <c r="A103" s="20"/>
      <c r="B103" s="20"/>
      <c r="C103" s="18"/>
      <c r="D103" s="20"/>
      <c r="E103" s="20"/>
      <c r="F103" s="20"/>
      <c r="G103" s="20"/>
      <c r="H103" s="18"/>
      <c r="I103" s="20"/>
      <c r="J103" s="20"/>
      <c r="K103" s="20"/>
      <c r="L103" s="20"/>
      <c r="M103" s="20"/>
      <c r="N103" s="20"/>
      <c r="O103" s="20"/>
      <c r="P103" s="20"/>
      <c r="Q103" s="20"/>
      <c r="R103" s="20"/>
      <c r="S103" s="20"/>
      <c r="T103" s="20"/>
      <c r="U103" s="20"/>
      <c r="V103" s="20"/>
      <c r="W103" s="20"/>
      <c r="X103" s="20"/>
      <c r="Y103" s="20"/>
      <c r="Z103" s="20"/>
      <c r="AA103" s="20"/>
    </row>
    <row r="104" spans="1:27" ht="12.75">
      <c r="A104" s="20"/>
      <c r="B104" s="20"/>
      <c r="C104" s="18"/>
      <c r="D104" s="20"/>
      <c r="E104" s="20"/>
      <c r="F104" s="20"/>
      <c r="G104" s="20"/>
      <c r="H104" s="18"/>
      <c r="I104" s="20"/>
      <c r="J104" s="20"/>
      <c r="K104" s="20"/>
      <c r="L104" s="20"/>
      <c r="M104" s="20"/>
      <c r="N104" s="20"/>
      <c r="O104" s="20"/>
      <c r="P104" s="20"/>
      <c r="Q104" s="20"/>
      <c r="R104" s="20"/>
      <c r="S104" s="20"/>
      <c r="T104" s="20"/>
      <c r="U104" s="20"/>
      <c r="V104" s="20"/>
      <c r="W104" s="20"/>
      <c r="X104" s="20"/>
      <c r="Y104" s="20"/>
      <c r="Z104" s="20"/>
      <c r="AA104" s="20"/>
    </row>
    <row r="105" spans="1:27" ht="12.75">
      <c r="A105" s="20"/>
      <c r="B105" s="20"/>
      <c r="C105" s="18"/>
      <c r="D105" s="20"/>
      <c r="E105" s="20"/>
      <c r="F105" s="20"/>
      <c r="G105" s="20"/>
      <c r="H105" s="18"/>
      <c r="I105" s="20"/>
      <c r="J105" s="20"/>
      <c r="K105" s="20"/>
      <c r="L105" s="20"/>
      <c r="M105" s="20"/>
      <c r="N105" s="20"/>
      <c r="O105" s="20"/>
      <c r="P105" s="20"/>
      <c r="Q105" s="20"/>
      <c r="R105" s="20"/>
      <c r="S105" s="20"/>
      <c r="T105" s="20"/>
      <c r="U105" s="20"/>
      <c r="V105" s="20"/>
      <c r="W105" s="20"/>
      <c r="X105" s="20"/>
      <c r="Y105" s="20"/>
      <c r="Z105" s="20"/>
      <c r="AA105" s="20"/>
    </row>
    <row r="106" spans="1:27" ht="12.75">
      <c r="A106" s="20"/>
      <c r="B106" s="20"/>
      <c r="C106" s="18"/>
      <c r="D106" s="20"/>
      <c r="E106" s="20"/>
      <c r="F106" s="20"/>
      <c r="G106" s="20"/>
      <c r="H106" s="18"/>
      <c r="I106" s="20"/>
      <c r="J106" s="20"/>
      <c r="K106" s="20"/>
      <c r="L106" s="20"/>
      <c r="M106" s="20"/>
      <c r="N106" s="20"/>
      <c r="O106" s="20"/>
      <c r="P106" s="20"/>
      <c r="Q106" s="20"/>
      <c r="R106" s="20"/>
      <c r="S106" s="20"/>
      <c r="T106" s="20"/>
      <c r="U106" s="20"/>
      <c r="V106" s="20"/>
      <c r="W106" s="20"/>
      <c r="X106" s="20"/>
      <c r="Y106" s="20"/>
      <c r="Z106" s="20"/>
      <c r="AA106" s="20"/>
    </row>
    <row r="107" spans="1:27" ht="12.75">
      <c r="A107" s="20"/>
      <c r="B107" s="20"/>
      <c r="C107" s="18"/>
      <c r="D107" s="20"/>
      <c r="E107" s="20"/>
      <c r="F107" s="20"/>
      <c r="G107" s="20"/>
      <c r="H107" s="18"/>
      <c r="I107" s="20"/>
      <c r="J107" s="20"/>
      <c r="K107" s="20"/>
      <c r="L107" s="20"/>
      <c r="M107" s="20"/>
      <c r="N107" s="20"/>
      <c r="O107" s="20"/>
      <c r="P107" s="20"/>
      <c r="Q107" s="20"/>
      <c r="R107" s="20"/>
      <c r="S107" s="20"/>
      <c r="T107" s="20"/>
      <c r="U107" s="20"/>
      <c r="V107" s="20"/>
      <c r="W107" s="20"/>
      <c r="X107" s="20"/>
      <c r="Y107" s="20"/>
      <c r="Z107" s="20"/>
      <c r="AA107" s="20"/>
    </row>
    <row r="108" spans="1:27" ht="12.75">
      <c r="A108" s="20"/>
      <c r="B108" s="20"/>
      <c r="C108" s="18"/>
      <c r="D108" s="20"/>
      <c r="E108" s="20"/>
      <c r="F108" s="20"/>
      <c r="G108" s="20"/>
      <c r="H108" s="18"/>
      <c r="I108" s="20"/>
      <c r="J108" s="20"/>
      <c r="K108" s="20"/>
      <c r="L108" s="20"/>
      <c r="M108" s="20"/>
      <c r="N108" s="20"/>
      <c r="O108" s="20"/>
      <c r="P108" s="20"/>
      <c r="Q108" s="20"/>
      <c r="R108" s="20"/>
      <c r="S108" s="20"/>
      <c r="T108" s="20"/>
      <c r="U108" s="20"/>
      <c r="V108" s="20"/>
      <c r="W108" s="20"/>
      <c r="X108" s="20"/>
      <c r="Y108" s="20"/>
      <c r="Z108" s="20"/>
      <c r="AA108" s="20"/>
    </row>
    <row r="109" spans="1:27" ht="12.75">
      <c r="A109" s="20"/>
      <c r="B109" s="20"/>
      <c r="C109" s="18"/>
      <c r="D109" s="20"/>
      <c r="E109" s="20"/>
      <c r="F109" s="20"/>
      <c r="G109" s="20"/>
      <c r="H109" s="18"/>
      <c r="I109" s="20"/>
      <c r="J109" s="20"/>
      <c r="K109" s="20"/>
      <c r="L109" s="20"/>
      <c r="M109" s="20"/>
      <c r="N109" s="20"/>
      <c r="O109" s="20"/>
      <c r="P109" s="20"/>
      <c r="Q109" s="20"/>
      <c r="R109" s="20"/>
      <c r="S109" s="20"/>
      <c r="T109" s="20"/>
      <c r="U109" s="20"/>
      <c r="V109" s="20"/>
      <c r="W109" s="20"/>
      <c r="X109" s="20"/>
      <c r="Y109" s="20"/>
      <c r="Z109" s="20"/>
      <c r="AA109" s="20"/>
    </row>
    <row r="110" spans="1:27" ht="12.75">
      <c r="A110" s="20"/>
      <c r="B110" s="20"/>
      <c r="C110" s="18"/>
      <c r="D110" s="20"/>
      <c r="E110" s="20"/>
      <c r="F110" s="20"/>
      <c r="G110" s="20"/>
      <c r="H110" s="18"/>
      <c r="I110" s="20"/>
      <c r="J110" s="20"/>
      <c r="K110" s="20"/>
      <c r="L110" s="20"/>
      <c r="M110" s="20"/>
      <c r="N110" s="20"/>
      <c r="O110" s="20"/>
      <c r="P110" s="20"/>
      <c r="Q110" s="20"/>
      <c r="R110" s="20"/>
      <c r="S110" s="20"/>
      <c r="T110" s="20"/>
      <c r="U110" s="20"/>
      <c r="V110" s="20"/>
      <c r="W110" s="20"/>
      <c r="X110" s="20"/>
      <c r="Y110" s="20"/>
      <c r="Z110" s="20"/>
      <c r="AA110" s="20"/>
    </row>
    <row r="111" spans="1:27" ht="12.75">
      <c r="A111" s="20"/>
      <c r="B111" s="20"/>
      <c r="C111" s="18"/>
      <c r="D111" s="20"/>
      <c r="E111" s="20"/>
      <c r="F111" s="20"/>
      <c r="G111" s="20"/>
      <c r="H111" s="18"/>
      <c r="I111" s="20"/>
      <c r="J111" s="20"/>
      <c r="K111" s="20"/>
      <c r="L111" s="20"/>
      <c r="M111" s="20"/>
      <c r="N111" s="20"/>
      <c r="O111" s="20"/>
      <c r="P111" s="20"/>
      <c r="Q111" s="20"/>
      <c r="R111" s="20"/>
      <c r="S111" s="20"/>
      <c r="T111" s="20"/>
      <c r="U111" s="20"/>
      <c r="V111" s="20"/>
      <c r="W111" s="20"/>
      <c r="X111" s="20"/>
      <c r="Y111" s="20"/>
      <c r="Z111" s="20"/>
      <c r="AA111" s="20"/>
    </row>
    <row r="112" spans="1:27" ht="12.75">
      <c r="A112" s="20"/>
      <c r="B112" s="20"/>
      <c r="C112" s="18"/>
      <c r="D112" s="20"/>
      <c r="E112" s="20"/>
      <c r="F112" s="20"/>
      <c r="G112" s="20"/>
      <c r="H112" s="18"/>
      <c r="I112" s="20"/>
      <c r="J112" s="20"/>
      <c r="K112" s="20"/>
      <c r="L112" s="20"/>
      <c r="M112" s="20"/>
      <c r="N112" s="20"/>
      <c r="O112" s="20"/>
      <c r="P112" s="20"/>
      <c r="Q112" s="20"/>
      <c r="R112" s="20"/>
      <c r="S112" s="20"/>
      <c r="T112" s="20"/>
      <c r="U112" s="20"/>
      <c r="V112" s="20"/>
      <c r="W112" s="20"/>
      <c r="X112" s="20"/>
      <c r="Y112" s="20"/>
      <c r="Z112" s="20"/>
      <c r="AA112" s="20"/>
    </row>
    <row r="113" spans="1:27" ht="12.75">
      <c r="A113" s="20"/>
      <c r="B113" s="20"/>
      <c r="C113" s="18"/>
      <c r="D113" s="20"/>
      <c r="E113" s="20"/>
      <c r="F113" s="20"/>
      <c r="G113" s="20"/>
      <c r="H113" s="18"/>
      <c r="I113" s="20"/>
      <c r="J113" s="20"/>
      <c r="K113" s="20"/>
      <c r="L113" s="20"/>
      <c r="M113" s="20"/>
      <c r="N113" s="20"/>
      <c r="O113" s="20"/>
      <c r="P113" s="20"/>
      <c r="Q113" s="20"/>
      <c r="R113" s="20"/>
      <c r="S113" s="20"/>
      <c r="T113" s="20"/>
      <c r="U113" s="20"/>
      <c r="V113" s="20"/>
      <c r="W113" s="20"/>
      <c r="X113" s="20"/>
      <c r="Y113" s="20"/>
      <c r="Z113" s="20"/>
      <c r="AA113" s="20"/>
    </row>
    <row r="114" spans="1:27" ht="12.75">
      <c r="A114" s="20"/>
      <c r="B114" s="20"/>
      <c r="C114" s="18"/>
      <c r="D114" s="20"/>
      <c r="E114" s="20"/>
      <c r="F114" s="20"/>
      <c r="G114" s="20"/>
      <c r="H114" s="18"/>
      <c r="I114" s="20"/>
      <c r="J114" s="20"/>
      <c r="K114" s="20"/>
      <c r="L114" s="20"/>
      <c r="M114" s="20"/>
      <c r="N114" s="20"/>
      <c r="O114" s="20"/>
      <c r="P114" s="20"/>
      <c r="Q114" s="20"/>
      <c r="R114" s="20"/>
      <c r="S114" s="20"/>
      <c r="T114" s="20"/>
      <c r="U114" s="20"/>
      <c r="V114" s="20"/>
      <c r="W114" s="20"/>
      <c r="X114" s="20"/>
      <c r="Y114" s="20"/>
      <c r="Z114" s="20"/>
      <c r="AA114" s="20"/>
    </row>
    <row r="115" spans="1:27" ht="12.75">
      <c r="A115" s="20"/>
      <c r="B115" s="20"/>
      <c r="C115" s="18"/>
      <c r="D115" s="20"/>
      <c r="E115" s="20"/>
      <c r="F115" s="20"/>
      <c r="G115" s="20"/>
      <c r="H115" s="18"/>
      <c r="I115" s="20"/>
      <c r="J115" s="20"/>
      <c r="K115" s="20"/>
      <c r="L115" s="20"/>
      <c r="M115" s="20"/>
      <c r="N115" s="20"/>
      <c r="O115" s="20"/>
      <c r="P115" s="20"/>
      <c r="Q115" s="20"/>
      <c r="R115" s="20"/>
      <c r="S115" s="20"/>
      <c r="T115" s="20"/>
      <c r="U115" s="20"/>
      <c r="V115" s="20"/>
      <c r="W115" s="20"/>
      <c r="X115" s="20"/>
      <c r="Y115" s="20"/>
      <c r="Z115" s="20"/>
      <c r="AA115" s="20"/>
    </row>
    <row r="116" spans="1:27" ht="12.75">
      <c r="A116" s="20"/>
      <c r="B116" s="20"/>
      <c r="C116" s="18"/>
      <c r="D116" s="20"/>
      <c r="E116" s="20"/>
      <c r="F116" s="20"/>
      <c r="G116" s="20"/>
      <c r="H116" s="18"/>
      <c r="I116" s="20"/>
      <c r="J116" s="20"/>
      <c r="K116" s="20"/>
      <c r="L116" s="20"/>
      <c r="M116" s="20"/>
      <c r="N116" s="20"/>
      <c r="O116" s="20"/>
      <c r="P116" s="20"/>
      <c r="Q116" s="20"/>
      <c r="R116" s="20"/>
      <c r="S116" s="20"/>
      <c r="T116" s="20"/>
      <c r="U116" s="20"/>
      <c r="V116" s="20"/>
      <c r="W116" s="20"/>
      <c r="X116" s="20"/>
      <c r="Y116" s="20"/>
      <c r="Z116" s="20"/>
      <c r="AA116" s="20"/>
    </row>
    <row r="117" spans="1:27" ht="12.75">
      <c r="A117" s="20"/>
      <c r="B117" s="20"/>
      <c r="C117" s="18"/>
      <c r="D117" s="20"/>
      <c r="E117" s="20"/>
      <c r="F117" s="20"/>
      <c r="G117" s="20"/>
      <c r="H117" s="18"/>
      <c r="I117" s="20"/>
      <c r="J117" s="20"/>
      <c r="K117" s="20"/>
      <c r="L117" s="20"/>
      <c r="M117" s="20"/>
      <c r="N117" s="20"/>
      <c r="O117" s="20"/>
      <c r="P117" s="20"/>
      <c r="Q117" s="20"/>
      <c r="R117" s="20"/>
      <c r="S117" s="20"/>
      <c r="T117" s="20"/>
      <c r="U117" s="20"/>
      <c r="V117" s="20"/>
      <c r="W117" s="20"/>
      <c r="X117" s="20"/>
      <c r="Y117" s="20"/>
      <c r="Z117" s="20"/>
      <c r="AA117" s="20"/>
    </row>
    <row r="118" spans="1:27" ht="12.75">
      <c r="A118" s="20"/>
      <c r="B118" s="20"/>
      <c r="C118" s="18"/>
      <c r="D118" s="20"/>
      <c r="E118" s="20"/>
      <c r="F118" s="20"/>
      <c r="G118" s="20"/>
      <c r="H118" s="18"/>
      <c r="I118" s="20"/>
      <c r="J118" s="20"/>
      <c r="K118" s="20"/>
      <c r="L118" s="20"/>
      <c r="M118" s="20"/>
      <c r="N118" s="20"/>
      <c r="O118" s="20"/>
      <c r="P118" s="20"/>
      <c r="Q118" s="20"/>
      <c r="R118" s="20"/>
      <c r="S118" s="20"/>
      <c r="T118" s="20"/>
      <c r="U118" s="20"/>
      <c r="V118" s="20"/>
      <c r="W118" s="20"/>
      <c r="X118" s="20"/>
      <c r="Y118" s="20"/>
      <c r="Z118" s="20"/>
      <c r="AA118" s="20"/>
    </row>
    <row r="119" spans="1:27" ht="12.75">
      <c r="A119" s="20"/>
      <c r="B119" s="20"/>
      <c r="C119" s="18"/>
      <c r="D119" s="20"/>
      <c r="E119" s="20"/>
      <c r="F119" s="20"/>
      <c r="G119" s="20"/>
      <c r="H119" s="18"/>
      <c r="I119" s="20"/>
      <c r="J119" s="20"/>
      <c r="K119" s="20"/>
      <c r="L119" s="20"/>
      <c r="M119" s="20"/>
      <c r="N119" s="20"/>
      <c r="O119" s="20"/>
      <c r="P119" s="20"/>
      <c r="Q119" s="20"/>
      <c r="R119" s="20"/>
      <c r="S119" s="20"/>
      <c r="T119" s="20"/>
      <c r="U119" s="20"/>
      <c r="V119" s="20"/>
      <c r="W119" s="20"/>
      <c r="X119" s="20"/>
      <c r="Y119" s="20"/>
      <c r="Z119" s="20"/>
      <c r="AA119" s="20"/>
    </row>
    <row r="120" spans="1:27" ht="12.75">
      <c r="A120" s="20"/>
      <c r="B120" s="20"/>
      <c r="C120" s="18"/>
      <c r="D120" s="20"/>
      <c r="E120" s="20"/>
      <c r="F120" s="20"/>
      <c r="G120" s="20"/>
      <c r="H120" s="18"/>
      <c r="I120" s="20"/>
      <c r="J120" s="20"/>
      <c r="K120" s="20"/>
      <c r="L120" s="20"/>
      <c r="M120" s="20"/>
      <c r="N120" s="20"/>
      <c r="O120" s="20"/>
      <c r="P120" s="20"/>
      <c r="Q120" s="20"/>
      <c r="R120" s="20"/>
      <c r="S120" s="20"/>
      <c r="T120" s="20"/>
      <c r="U120" s="20"/>
      <c r="V120" s="20"/>
      <c r="W120" s="20"/>
      <c r="X120" s="20"/>
      <c r="Y120" s="20"/>
      <c r="Z120" s="20"/>
      <c r="AA120" s="20"/>
    </row>
    <row r="121" spans="1:27" ht="12.75">
      <c r="A121" s="20"/>
      <c r="B121" s="20"/>
      <c r="C121" s="18"/>
      <c r="D121" s="20"/>
      <c r="E121" s="20"/>
      <c r="F121" s="20"/>
      <c r="G121" s="20"/>
      <c r="H121" s="18"/>
      <c r="I121" s="20"/>
      <c r="J121" s="20"/>
      <c r="K121" s="20"/>
      <c r="L121" s="20"/>
      <c r="M121" s="20"/>
      <c r="N121" s="20"/>
      <c r="O121" s="20"/>
      <c r="P121" s="20"/>
      <c r="Q121" s="20"/>
      <c r="R121" s="20"/>
      <c r="S121" s="20"/>
      <c r="T121" s="20"/>
      <c r="U121" s="20"/>
      <c r="V121" s="20"/>
      <c r="W121" s="20"/>
      <c r="X121" s="20"/>
      <c r="Y121" s="20"/>
      <c r="Z121" s="20"/>
      <c r="AA121" s="20"/>
    </row>
    <row r="122" spans="1:27" ht="12.75">
      <c r="A122" s="20"/>
      <c r="B122" s="20"/>
      <c r="C122" s="18"/>
      <c r="D122" s="20"/>
      <c r="E122" s="20"/>
      <c r="F122" s="20"/>
      <c r="G122" s="20"/>
      <c r="H122" s="18"/>
      <c r="I122" s="20"/>
      <c r="J122" s="20"/>
      <c r="K122" s="20"/>
      <c r="L122" s="20"/>
      <c r="M122" s="20"/>
      <c r="N122" s="20"/>
      <c r="O122" s="20"/>
      <c r="P122" s="20"/>
      <c r="Q122" s="20"/>
      <c r="R122" s="20"/>
      <c r="S122" s="20"/>
      <c r="T122" s="20"/>
      <c r="U122" s="20"/>
      <c r="V122" s="20"/>
      <c r="W122" s="20"/>
      <c r="X122" s="20"/>
      <c r="Y122" s="20"/>
      <c r="Z122" s="20"/>
      <c r="AA122" s="20"/>
    </row>
    <row r="123" spans="1:27" ht="12.75">
      <c r="A123" s="20"/>
      <c r="B123" s="20"/>
      <c r="C123" s="18"/>
      <c r="D123" s="20"/>
      <c r="E123" s="20"/>
      <c r="F123" s="20"/>
      <c r="G123" s="20"/>
      <c r="H123" s="18"/>
      <c r="I123" s="20"/>
      <c r="J123" s="20"/>
      <c r="K123" s="20"/>
      <c r="L123" s="20"/>
      <c r="M123" s="20"/>
      <c r="N123" s="20"/>
      <c r="O123" s="20"/>
      <c r="P123" s="20"/>
      <c r="Q123" s="20"/>
      <c r="R123" s="20"/>
      <c r="S123" s="20"/>
      <c r="T123" s="20"/>
      <c r="U123" s="20"/>
      <c r="V123" s="20"/>
      <c r="W123" s="20"/>
      <c r="X123" s="20"/>
      <c r="Y123" s="20"/>
      <c r="Z123" s="20"/>
      <c r="AA123" s="20"/>
    </row>
    <row r="124" spans="1:27" ht="12.75">
      <c r="A124" s="20"/>
      <c r="B124" s="20"/>
      <c r="C124" s="18"/>
      <c r="D124" s="20"/>
      <c r="E124" s="20"/>
      <c r="F124" s="20"/>
      <c r="G124" s="20"/>
      <c r="H124" s="18"/>
      <c r="I124" s="20"/>
      <c r="J124" s="20"/>
      <c r="K124" s="20"/>
      <c r="L124" s="20"/>
      <c r="M124" s="20"/>
      <c r="N124" s="20"/>
      <c r="O124" s="20"/>
      <c r="P124" s="20"/>
      <c r="Q124" s="20"/>
      <c r="R124" s="20"/>
      <c r="S124" s="20"/>
      <c r="T124" s="20"/>
      <c r="U124" s="20"/>
      <c r="V124" s="20"/>
      <c r="W124" s="20"/>
      <c r="X124" s="20"/>
      <c r="Y124" s="20"/>
      <c r="Z124" s="20"/>
      <c r="AA124" s="20"/>
    </row>
    <row r="125" spans="1:27" ht="12.75">
      <c r="A125" s="20"/>
      <c r="B125" s="20"/>
      <c r="C125" s="18"/>
      <c r="D125" s="20"/>
      <c r="E125" s="20"/>
      <c r="F125" s="20"/>
      <c r="G125" s="20"/>
      <c r="H125" s="18"/>
      <c r="I125" s="20"/>
      <c r="J125" s="20"/>
      <c r="K125" s="20"/>
      <c r="L125" s="20"/>
      <c r="M125" s="20"/>
      <c r="N125" s="20"/>
      <c r="O125" s="20"/>
      <c r="P125" s="20"/>
      <c r="Q125" s="20"/>
      <c r="R125" s="20"/>
      <c r="S125" s="20"/>
      <c r="T125" s="20"/>
      <c r="U125" s="20"/>
      <c r="V125" s="20"/>
      <c r="W125" s="20"/>
      <c r="X125" s="20"/>
      <c r="Y125" s="20"/>
      <c r="Z125" s="20"/>
      <c r="AA125" s="20"/>
    </row>
    <row r="126" spans="1:27" ht="12.75">
      <c r="A126" s="20"/>
      <c r="B126" s="20"/>
      <c r="C126" s="18"/>
      <c r="D126" s="20"/>
      <c r="E126" s="20"/>
      <c r="F126" s="20"/>
      <c r="G126" s="20"/>
      <c r="H126" s="18"/>
      <c r="I126" s="20"/>
      <c r="J126" s="20"/>
      <c r="K126" s="20"/>
      <c r="L126" s="20"/>
      <c r="M126" s="20"/>
      <c r="N126" s="20"/>
      <c r="O126" s="20"/>
      <c r="P126" s="20"/>
      <c r="Q126" s="20"/>
      <c r="R126" s="20"/>
      <c r="S126" s="20"/>
      <c r="T126" s="20"/>
      <c r="U126" s="20"/>
      <c r="V126" s="20"/>
      <c r="W126" s="20"/>
      <c r="X126" s="20"/>
      <c r="Y126" s="20"/>
      <c r="Z126" s="20"/>
      <c r="AA126" s="20"/>
    </row>
    <row r="127" spans="1:27" ht="12.75">
      <c r="A127" s="20"/>
      <c r="B127" s="20"/>
      <c r="C127" s="18"/>
      <c r="D127" s="20"/>
      <c r="E127" s="20"/>
      <c r="F127" s="20"/>
      <c r="G127" s="20"/>
      <c r="H127" s="18"/>
      <c r="I127" s="20"/>
      <c r="J127" s="20"/>
      <c r="K127" s="20"/>
      <c r="L127" s="20"/>
      <c r="M127" s="20"/>
      <c r="N127" s="20"/>
      <c r="O127" s="20"/>
      <c r="P127" s="20"/>
      <c r="Q127" s="20"/>
      <c r="R127" s="20"/>
      <c r="S127" s="20"/>
      <c r="T127" s="20"/>
      <c r="U127" s="20"/>
      <c r="V127" s="20"/>
      <c r="W127" s="20"/>
      <c r="X127" s="20"/>
      <c r="Y127" s="20"/>
      <c r="Z127" s="20"/>
      <c r="AA127" s="20"/>
    </row>
    <row r="128" spans="1:27" ht="12.75">
      <c r="A128" s="20"/>
      <c r="B128" s="20"/>
      <c r="C128" s="18"/>
      <c r="D128" s="20"/>
      <c r="E128" s="20"/>
      <c r="F128" s="20"/>
      <c r="G128" s="20"/>
      <c r="H128" s="18"/>
      <c r="I128" s="20"/>
      <c r="J128" s="20"/>
      <c r="K128" s="20"/>
      <c r="L128" s="20"/>
      <c r="M128" s="20"/>
      <c r="N128" s="20"/>
      <c r="O128" s="20"/>
      <c r="P128" s="20"/>
      <c r="Q128" s="20"/>
      <c r="R128" s="20"/>
      <c r="S128" s="20"/>
      <c r="T128" s="20"/>
      <c r="U128" s="20"/>
      <c r="V128" s="20"/>
      <c r="W128" s="20"/>
      <c r="X128" s="20"/>
      <c r="Y128" s="20"/>
      <c r="Z128" s="20"/>
      <c r="AA128" s="20"/>
    </row>
    <row r="129" spans="1:27" ht="12.75">
      <c r="A129" s="20"/>
      <c r="B129" s="20"/>
      <c r="C129" s="18"/>
      <c r="D129" s="20"/>
      <c r="E129" s="20"/>
      <c r="F129" s="20"/>
      <c r="G129" s="20"/>
      <c r="H129" s="18"/>
      <c r="I129" s="20"/>
      <c r="J129" s="20"/>
      <c r="K129" s="20"/>
      <c r="L129" s="20"/>
      <c r="M129" s="20"/>
      <c r="N129" s="20"/>
      <c r="O129" s="20"/>
      <c r="P129" s="20"/>
      <c r="Q129" s="20"/>
      <c r="R129" s="20"/>
      <c r="S129" s="20"/>
      <c r="T129" s="20"/>
      <c r="U129" s="20"/>
      <c r="V129" s="20"/>
      <c r="W129" s="20"/>
      <c r="X129" s="20"/>
      <c r="Y129" s="20"/>
      <c r="Z129" s="20"/>
      <c r="AA129" s="20"/>
    </row>
    <row r="130" spans="1:27" ht="12.75">
      <c r="A130" s="20"/>
      <c r="B130" s="20"/>
      <c r="C130" s="18"/>
      <c r="D130" s="20"/>
      <c r="E130" s="20"/>
      <c r="F130" s="20"/>
      <c r="G130" s="20"/>
      <c r="H130" s="18"/>
      <c r="I130" s="20"/>
      <c r="J130" s="20"/>
      <c r="K130" s="20"/>
      <c r="L130" s="20"/>
      <c r="M130" s="20"/>
      <c r="N130" s="20"/>
      <c r="O130" s="20"/>
      <c r="P130" s="20"/>
      <c r="Q130" s="20"/>
      <c r="R130" s="20"/>
      <c r="S130" s="20"/>
      <c r="T130" s="20"/>
      <c r="U130" s="20"/>
      <c r="V130" s="20"/>
      <c r="W130" s="20"/>
      <c r="X130" s="20"/>
      <c r="Y130" s="20"/>
      <c r="Z130" s="20"/>
      <c r="AA130" s="20"/>
    </row>
    <row r="131" spans="1:27" ht="12.75">
      <c r="A131" s="20"/>
      <c r="B131" s="20"/>
      <c r="C131" s="18"/>
      <c r="D131" s="20"/>
      <c r="E131" s="20"/>
      <c r="F131" s="20"/>
      <c r="G131" s="20"/>
      <c r="H131" s="18"/>
      <c r="I131" s="20"/>
      <c r="J131" s="20"/>
      <c r="K131" s="20"/>
      <c r="L131" s="20"/>
      <c r="M131" s="20"/>
      <c r="N131" s="20"/>
      <c r="O131" s="20"/>
      <c r="P131" s="20"/>
      <c r="Q131" s="20"/>
      <c r="R131" s="20"/>
      <c r="S131" s="20"/>
      <c r="T131" s="20"/>
      <c r="U131" s="20"/>
      <c r="V131" s="20"/>
      <c r="W131" s="20"/>
      <c r="X131" s="20"/>
      <c r="Y131" s="20"/>
      <c r="Z131" s="20"/>
      <c r="AA131" s="20"/>
    </row>
    <row r="132" spans="1:27" ht="12.75">
      <c r="A132" s="20"/>
      <c r="B132" s="20"/>
      <c r="C132" s="18"/>
      <c r="D132" s="20"/>
      <c r="E132" s="20"/>
      <c r="F132" s="20"/>
      <c r="G132" s="20"/>
      <c r="H132" s="18"/>
      <c r="I132" s="20"/>
      <c r="J132" s="20"/>
      <c r="K132" s="20"/>
      <c r="L132" s="20"/>
      <c r="M132" s="20"/>
      <c r="N132" s="20"/>
      <c r="O132" s="20"/>
      <c r="P132" s="20"/>
      <c r="Q132" s="20"/>
      <c r="R132" s="20"/>
      <c r="S132" s="20"/>
      <c r="T132" s="20"/>
      <c r="U132" s="20"/>
      <c r="V132" s="20"/>
      <c r="W132" s="20"/>
      <c r="X132" s="20"/>
      <c r="Y132" s="20"/>
      <c r="Z132" s="20"/>
      <c r="AA132" s="20"/>
    </row>
    <row r="133" spans="1:27" ht="12.75">
      <c r="A133" s="20"/>
      <c r="B133" s="20"/>
      <c r="C133" s="18"/>
      <c r="D133" s="20"/>
      <c r="E133" s="20"/>
      <c r="F133" s="20"/>
      <c r="G133" s="20"/>
      <c r="H133" s="18"/>
      <c r="I133" s="20"/>
      <c r="J133" s="20"/>
      <c r="K133" s="20"/>
      <c r="L133" s="20"/>
      <c r="M133" s="20"/>
      <c r="N133" s="20"/>
      <c r="O133" s="20"/>
      <c r="P133" s="20"/>
      <c r="Q133" s="20"/>
      <c r="R133" s="20"/>
      <c r="S133" s="20"/>
      <c r="T133" s="20"/>
      <c r="U133" s="20"/>
      <c r="V133" s="20"/>
      <c r="W133" s="20"/>
      <c r="X133" s="20"/>
      <c r="Y133" s="20"/>
      <c r="Z133" s="20"/>
      <c r="AA133" s="20"/>
    </row>
    <row r="134" spans="1:27" ht="12.75">
      <c r="A134" s="20"/>
      <c r="B134" s="20"/>
      <c r="C134" s="18"/>
      <c r="D134" s="20"/>
      <c r="E134" s="20"/>
      <c r="F134" s="20"/>
      <c r="G134" s="20"/>
      <c r="H134" s="18"/>
      <c r="I134" s="20"/>
      <c r="J134" s="20"/>
      <c r="K134" s="20"/>
      <c r="L134" s="20"/>
      <c r="M134" s="20"/>
      <c r="N134" s="20"/>
      <c r="O134" s="20"/>
      <c r="P134" s="20"/>
      <c r="Q134" s="20"/>
      <c r="R134" s="20"/>
      <c r="S134" s="20"/>
      <c r="T134" s="20"/>
      <c r="U134" s="20"/>
      <c r="V134" s="20"/>
      <c r="W134" s="20"/>
      <c r="X134" s="20"/>
      <c r="Y134" s="20"/>
      <c r="Z134" s="20"/>
      <c r="AA134" s="20"/>
    </row>
    <row r="135" spans="1:27" ht="12.75">
      <c r="A135" s="20"/>
      <c r="B135" s="20"/>
      <c r="C135" s="18"/>
      <c r="D135" s="20"/>
      <c r="E135" s="20"/>
      <c r="F135" s="20"/>
      <c r="G135" s="20"/>
      <c r="H135" s="18"/>
      <c r="I135" s="20"/>
      <c r="J135" s="20"/>
      <c r="K135" s="20"/>
      <c r="L135" s="20"/>
      <c r="M135" s="20"/>
      <c r="N135" s="20"/>
      <c r="O135" s="20"/>
      <c r="P135" s="20"/>
      <c r="Q135" s="20"/>
      <c r="R135" s="20"/>
      <c r="S135" s="20"/>
      <c r="T135" s="20"/>
      <c r="U135" s="20"/>
      <c r="V135" s="20"/>
      <c r="W135" s="20"/>
      <c r="X135" s="20"/>
      <c r="Y135" s="20"/>
      <c r="Z135" s="20"/>
      <c r="AA135" s="20"/>
    </row>
    <row r="136" spans="1:27" ht="12.75">
      <c r="A136" s="20"/>
      <c r="B136" s="20"/>
      <c r="C136" s="18"/>
      <c r="D136" s="20"/>
      <c r="E136" s="20"/>
      <c r="F136" s="20"/>
      <c r="G136" s="20"/>
      <c r="H136" s="18"/>
      <c r="I136" s="20"/>
      <c r="J136" s="20"/>
      <c r="K136" s="20"/>
      <c r="L136" s="20"/>
      <c r="M136" s="20"/>
      <c r="N136" s="20"/>
      <c r="O136" s="20"/>
      <c r="P136" s="20"/>
      <c r="Q136" s="20"/>
      <c r="R136" s="20"/>
      <c r="S136" s="20"/>
      <c r="T136" s="20"/>
      <c r="U136" s="20"/>
      <c r="V136" s="20"/>
      <c r="W136" s="20"/>
      <c r="X136" s="20"/>
      <c r="Y136" s="20"/>
      <c r="Z136" s="20"/>
      <c r="AA136" s="20"/>
    </row>
    <row r="137" spans="1:27" ht="12.75">
      <c r="A137" s="20"/>
      <c r="B137" s="20"/>
      <c r="C137" s="18"/>
      <c r="D137" s="20"/>
      <c r="E137" s="20"/>
      <c r="F137" s="20"/>
      <c r="G137" s="20"/>
      <c r="H137" s="18"/>
      <c r="I137" s="20"/>
      <c r="J137" s="20"/>
      <c r="K137" s="20"/>
      <c r="L137" s="20"/>
      <c r="M137" s="20"/>
      <c r="N137" s="20"/>
      <c r="O137" s="20"/>
      <c r="P137" s="20"/>
      <c r="Q137" s="20"/>
      <c r="R137" s="20"/>
      <c r="S137" s="20"/>
      <c r="T137" s="20"/>
      <c r="U137" s="20"/>
      <c r="V137" s="20"/>
      <c r="W137" s="20"/>
      <c r="X137" s="20"/>
      <c r="Y137" s="20"/>
      <c r="Z137" s="20"/>
      <c r="AA137" s="20"/>
    </row>
    <row r="138" spans="1:27" ht="12.75">
      <c r="A138" s="20"/>
      <c r="B138" s="20"/>
      <c r="C138" s="18"/>
      <c r="D138" s="20"/>
      <c r="E138" s="20"/>
      <c r="F138" s="20"/>
      <c r="G138" s="20"/>
      <c r="H138" s="18"/>
      <c r="I138" s="20"/>
      <c r="J138" s="20"/>
      <c r="K138" s="20"/>
      <c r="L138" s="20"/>
      <c r="M138" s="20"/>
      <c r="N138" s="20"/>
      <c r="O138" s="20"/>
      <c r="P138" s="20"/>
      <c r="Q138" s="20"/>
      <c r="R138" s="20"/>
      <c r="S138" s="20"/>
      <c r="T138" s="20"/>
      <c r="U138" s="20"/>
      <c r="V138" s="20"/>
      <c r="W138" s="20"/>
      <c r="X138" s="20"/>
      <c r="Y138" s="20"/>
      <c r="Z138" s="20"/>
      <c r="AA138" s="20"/>
    </row>
    <row r="139" spans="1:27" ht="12.75">
      <c r="A139" s="20"/>
      <c r="B139" s="20"/>
      <c r="C139" s="18"/>
      <c r="D139" s="20"/>
      <c r="E139" s="20"/>
      <c r="F139" s="20"/>
      <c r="G139" s="20"/>
      <c r="H139" s="18"/>
      <c r="I139" s="20"/>
      <c r="J139" s="20"/>
      <c r="K139" s="20"/>
      <c r="L139" s="20"/>
      <c r="M139" s="20"/>
      <c r="N139" s="20"/>
      <c r="O139" s="20"/>
      <c r="P139" s="20"/>
      <c r="Q139" s="20"/>
      <c r="R139" s="20"/>
      <c r="S139" s="20"/>
      <c r="T139" s="20"/>
      <c r="U139" s="20"/>
      <c r="V139" s="20"/>
      <c r="W139" s="20"/>
      <c r="X139" s="20"/>
      <c r="Y139" s="20"/>
      <c r="Z139" s="20"/>
      <c r="AA139" s="20"/>
    </row>
    <row r="140" spans="1:27" ht="12.75">
      <c r="A140" s="20"/>
      <c r="B140" s="20"/>
      <c r="C140" s="18"/>
      <c r="D140" s="20"/>
      <c r="E140" s="20"/>
      <c r="F140" s="20"/>
      <c r="G140" s="20"/>
      <c r="H140" s="18"/>
      <c r="I140" s="20"/>
      <c r="J140" s="20"/>
      <c r="K140" s="20"/>
      <c r="L140" s="20"/>
      <c r="M140" s="20"/>
      <c r="N140" s="20"/>
      <c r="O140" s="20"/>
      <c r="P140" s="20"/>
      <c r="Q140" s="20"/>
      <c r="R140" s="20"/>
      <c r="S140" s="20"/>
      <c r="T140" s="20"/>
      <c r="U140" s="20"/>
      <c r="V140" s="20"/>
      <c r="W140" s="20"/>
      <c r="X140" s="20"/>
      <c r="Y140" s="20"/>
      <c r="Z140" s="20"/>
      <c r="AA140" s="20"/>
    </row>
    <row r="141" spans="1:27" ht="12.75">
      <c r="A141" s="20"/>
      <c r="B141" s="20"/>
      <c r="C141" s="18"/>
      <c r="D141" s="20"/>
      <c r="E141" s="20"/>
      <c r="F141" s="20"/>
      <c r="G141" s="20"/>
      <c r="H141" s="18"/>
      <c r="I141" s="20"/>
      <c r="J141" s="20"/>
      <c r="K141" s="20"/>
      <c r="L141" s="20"/>
      <c r="M141" s="20"/>
      <c r="N141" s="20"/>
      <c r="O141" s="20"/>
      <c r="P141" s="20"/>
      <c r="Q141" s="20"/>
      <c r="R141" s="20"/>
      <c r="S141" s="20"/>
      <c r="T141" s="20"/>
      <c r="U141" s="20"/>
      <c r="V141" s="20"/>
      <c r="W141" s="20"/>
      <c r="X141" s="20"/>
      <c r="Y141" s="20"/>
      <c r="Z141" s="20"/>
      <c r="AA141" s="20"/>
    </row>
    <row r="142" spans="1:27" ht="12.75">
      <c r="A142" s="20"/>
      <c r="B142" s="20"/>
      <c r="C142" s="18"/>
      <c r="D142" s="20"/>
      <c r="E142" s="20"/>
      <c r="F142" s="20"/>
      <c r="G142" s="20"/>
      <c r="H142" s="18"/>
      <c r="I142" s="20"/>
      <c r="J142" s="20"/>
      <c r="K142" s="20"/>
      <c r="L142" s="20"/>
      <c r="M142" s="20"/>
      <c r="N142" s="20"/>
      <c r="O142" s="20"/>
      <c r="P142" s="20"/>
      <c r="Q142" s="20"/>
      <c r="R142" s="20"/>
      <c r="S142" s="20"/>
      <c r="T142" s="20"/>
      <c r="U142" s="20"/>
      <c r="V142" s="20"/>
      <c r="W142" s="20"/>
      <c r="X142" s="20"/>
      <c r="Y142" s="20"/>
      <c r="Z142" s="20"/>
      <c r="AA142" s="20"/>
    </row>
    <row r="143" spans="1:27" ht="12.75">
      <c r="A143" s="20"/>
      <c r="B143" s="20"/>
      <c r="C143" s="18"/>
      <c r="D143" s="20"/>
      <c r="E143" s="20"/>
      <c r="F143" s="20"/>
      <c r="G143" s="20"/>
      <c r="H143" s="18"/>
      <c r="I143" s="20"/>
      <c r="J143" s="20"/>
      <c r="K143" s="20"/>
      <c r="L143" s="20"/>
      <c r="M143" s="20"/>
      <c r="N143" s="20"/>
      <c r="O143" s="20"/>
      <c r="P143" s="20"/>
      <c r="Q143" s="20"/>
      <c r="R143" s="20"/>
      <c r="S143" s="20"/>
      <c r="T143" s="20"/>
      <c r="U143" s="20"/>
      <c r="V143" s="20"/>
      <c r="W143" s="20"/>
      <c r="X143" s="20"/>
      <c r="Y143" s="20"/>
      <c r="Z143" s="20"/>
      <c r="AA143" s="20"/>
    </row>
    <row r="144" spans="1:27" ht="12.75">
      <c r="A144" s="20"/>
      <c r="B144" s="20"/>
      <c r="C144" s="18"/>
      <c r="D144" s="20"/>
      <c r="E144" s="20"/>
      <c r="F144" s="20"/>
      <c r="G144" s="20"/>
      <c r="H144" s="18"/>
      <c r="I144" s="20"/>
      <c r="J144" s="20"/>
      <c r="K144" s="20"/>
      <c r="L144" s="20"/>
      <c r="M144" s="20"/>
      <c r="N144" s="20"/>
      <c r="O144" s="20"/>
      <c r="P144" s="20"/>
      <c r="Q144" s="20"/>
      <c r="R144" s="20"/>
      <c r="S144" s="20"/>
      <c r="T144" s="20"/>
      <c r="U144" s="20"/>
      <c r="V144" s="20"/>
      <c r="W144" s="20"/>
      <c r="X144" s="20"/>
      <c r="Y144" s="20"/>
      <c r="Z144" s="20"/>
      <c r="AA144" s="20"/>
    </row>
    <row r="145" spans="1:27" ht="12.75">
      <c r="A145" s="20"/>
      <c r="B145" s="20"/>
      <c r="C145" s="18"/>
      <c r="D145" s="20"/>
      <c r="E145" s="20"/>
      <c r="F145" s="20"/>
      <c r="G145" s="20"/>
      <c r="H145" s="18"/>
      <c r="I145" s="20"/>
      <c r="J145" s="20"/>
      <c r="K145" s="20"/>
      <c r="L145" s="20"/>
      <c r="M145" s="20"/>
      <c r="N145" s="20"/>
      <c r="O145" s="20"/>
      <c r="P145" s="20"/>
      <c r="Q145" s="20"/>
      <c r="R145" s="20"/>
      <c r="S145" s="20"/>
      <c r="T145" s="20"/>
      <c r="U145" s="20"/>
      <c r="V145" s="20"/>
      <c r="W145" s="20"/>
      <c r="X145" s="20"/>
      <c r="Y145" s="20"/>
      <c r="Z145" s="20"/>
      <c r="AA145" s="20"/>
    </row>
    <row r="146" spans="1:27" ht="12.75">
      <c r="A146" s="20"/>
      <c r="B146" s="20"/>
      <c r="C146" s="18"/>
      <c r="D146" s="20"/>
      <c r="E146" s="20"/>
      <c r="F146" s="20"/>
      <c r="G146" s="20"/>
      <c r="H146" s="18"/>
      <c r="I146" s="20"/>
      <c r="J146" s="20"/>
      <c r="K146" s="20"/>
      <c r="L146" s="20"/>
      <c r="M146" s="20"/>
      <c r="N146" s="20"/>
      <c r="O146" s="20"/>
      <c r="P146" s="20"/>
      <c r="Q146" s="20"/>
      <c r="R146" s="20"/>
      <c r="S146" s="20"/>
      <c r="T146" s="20"/>
      <c r="U146" s="20"/>
      <c r="V146" s="20"/>
      <c r="W146" s="20"/>
      <c r="X146" s="20"/>
      <c r="Y146" s="20"/>
      <c r="Z146" s="20"/>
      <c r="AA146" s="20"/>
    </row>
    <row r="147" spans="1:27" ht="12.75">
      <c r="A147" s="20"/>
      <c r="B147" s="20"/>
      <c r="C147" s="18"/>
      <c r="D147" s="20"/>
      <c r="E147" s="20"/>
      <c r="F147" s="20"/>
      <c r="G147" s="20"/>
      <c r="H147" s="18"/>
      <c r="I147" s="20"/>
      <c r="J147" s="20"/>
      <c r="K147" s="20"/>
      <c r="L147" s="20"/>
      <c r="M147" s="20"/>
      <c r="N147" s="20"/>
      <c r="O147" s="20"/>
      <c r="P147" s="20"/>
      <c r="Q147" s="20"/>
      <c r="R147" s="20"/>
      <c r="S147" s="20"/>
      <c r="T147" s="20"/>
      <c r="U147" s="20"/>
      <c r="V147" s="20"/>
      <c r="W147" s="20"/>
      <c r="X147" s="20"/>
      <c r="Y147" s="20"/>
      <c r="Z147" s="20"/>
      <c r="AA147" s="20"/>
    </row>
    <row r="148" spans="1:27" ht="12.75">
      <c r="A148" s="20"/>
      <c r="B148" s="20"/>
      <c r="C148" s="18"/>
      <c r="D148" s="20"/>
      <c r="E148" s="20"/>
      <c r="F148" s="20"/>
      <c r="G148" s="20"/>
      <c r="H148" s="18"/>
      <c r="I148" s="20"/>
      <c r="J148" s="20"/>
      <c r="K148" s="20"/>
      <c r="L148" s="20"/>
      <c r="M148" s="20"/>
      <c r="N148" s="20"/>
      <c r="O148" s="20"/>
      <c r="P148" s="20"/>
      <c r="Q148" s="20"/>
      <c r="R148" s="20"/>
      <c r="S148" s="20"/>
      <c r="T148" s="20"/>
      <c r="U148" s="20"/>
      <c r="V148" s="20"/>
      <c r="W148" s="20"/>
      <c r="X148" s="20"/>
      <c r="Y148" s="20"/>
      <c r="Z148" s="20"/>
      <c r="AA148" s="20"/>
    </row>
    <row r="149" spans="1:27" ht="12.75">
      <c r="A149" s="20"/>
      <c r="B149" s="20"/>
      <c r="C149" s="18"/>
      <c r="D149" s="20"/>
      <c r="E149" s="20"/>
      <c r="F149" s="20"/>
      <c r="G149" s="20"/>
      <c r="H149" s="18"/>
      <c r="I149" s="20"/>
      <c r="J149" s="20"/>
      <c r="K149" s="20"/>
      <c r="L149" s="20"/>
      <c r="M149" s="20"/>
      <c r="N149" s="20"/>
      <c r="O149" s="20"/>
      <c r="P149" s="20"/>
      <c r="Q149" s="20"/>
      <c r="R149" s="20"/>
      <c r="S149" s="20"/>
      <c r="T149" s="20"/>
      <c r="U149" s="20"/>
      <c r="V149" s="20"/>
      <c r="W149" s="20"/>
      <c r="X149" s="20"/>
      <c r="Y149" s="20"/>
      <c r="Z149" s="20"/>
      <c r="AA149" s="20"/>
    </row>
    <row r="150" spans="1:27" ht="12.75">
      <c r="A150" s="20"/>
      <c r="B150" s="20"/>
      <c r="C150" s="18"/>
      <c r="D150" s="20"/>
      <c r="E150" s="20"/>
      <c r="F150" s="20"/>
      <c r="G150" s="20"/>
      <c r="H150" s="18"/>
      <c r="I150" s="20"/>
      <c r="J150" s="20"/>
      <c r="K150" s="20"/>
      <c r="L150" s="20"/>
      <c r="M150" s="20"/>
      <c r="N150" s="20"/>
      <c r="O150" s="20"/>
      <c r="P150" s="20"/>
      <c r="Q150" s="20"/>
      <c r="R150" s="20"/>
      <c r="S150" s="20"/>
      <c r="T150" s="20"/>
      <c r="U150" s="20"/>
      <c r="V150" s="20"/>
      <c r="W150" s="20"/>
      <c r="X150" s="20"/>
      <c r="Y150" s="20"/>
      <c r="Z150" s="20"/>
      <c r="AA150" s="20"/>
    </row>
    <row r="151" spans="1:27" ht="12.75">
      <c r="A151" s="20"/>
      <c r="B151" s="20"/>
      <c r="C151" s="18"/>
      <c r="D151" s="20"/>
      <c r="E151" s="20"/>
      <c r="F151" s="20"/>
      <c r="G151" s="20"/>
      <c r="H151" s="18"/>
      <c r="I151" s="20"/>
      <c r="J151" s="20"/>
      <c r="K151" s="20"/>
      <c r="L151" s="20"/>
      <c r="M151" s="20"/>
      <c r="N151" s="20"/>
      <c r="O151" s="20"/>
      <c r="P151" s="20"/>
      <c r="Q151" s="20"/>
      <c r="R151" s="20"/>
      <c r="S151" s="20"/>
      <c r="T151" s="20"/>
      <c r="U151" s="20"/>
      <c r="V151" s="20"/>
      <c r="W151" s="20"/>
      <c r="X151" s="20"/>
      <c r="Y151" s="20"/>
      <c r="Z151" s="20"/>
      <c r="AA151" s="20"/>
    </row>
    <row r="152" spans="1:27" ht="12.75">
      <c r="A152" s="20"/>
      <c r="B152" s="20"/>
      <c r="C152" s="18"/>
      <c r="D152" s="20"/>
      <c r="E152" s="20"/>
      <c r="F152" s="20"/>
      <c r="G152" s="20"/>
      <c r="H152" s="18"/>
      <c r="I152" s="20"/>
      <c r="J152" s="20"/>
      <c r="K152" s="20"/>
      <c r="L152" s="20"/>
      <c r="M152" s="20"/>
      <c r="N152" s="20"/>
      <c r="O152" s="20"/>
      <c r="P152" s="20"/>
      <c r="Q152" s="20"/>
      <c r="R152" s="20"/>
      <c r="S152" s="20"/>
      <c r="T152" s="20"/>
      <c r="U152" s="20"/>
      <c r="V152" s="20"/>
      <c r="W152" s="20"/>
      <c r="X152" s="20"/>
      <c r="Y152" s="20"/>
      <c r="Z152" s="20"/>
      <c r="AA152" s="20"/>
    </row>
    <row r="153" spans="1:27" ht="12.75">
      <c r="A153" s="20"/>
      <c r="B153" s="20"/>
      <c r="C153" s="18"/>
      <c r="D153" s="20"/>
      <c r="E153" s="20"/>
      <c r="F153" s="20"/>
      <c r="G153" s="20"/>
      <c r="H153" s="18"/>
      <c r="I153" s="20"/>
      <c r="J153" s="20"/>
      <c r="K153" s="20"/>
      <c r="L153" s="20"/>
      <c r="M153" s="20"/>
      <c r="N153" s="20"/>
      <c r="O153" s="20"/>
      <c r="P153" s="20"/>
      <c r="Q153" s="20"/>
      <c r="R153" s="20"/>
      <c r="S153" s="20"/>
      <c r="T153" s="20"/>
      <c r="U153" s="20"/>
      <c r="V153" s="20"/>
      <c r="W153" s="20"/>
      <c r="X153" s="20"/>
      <c r="Y153" s="20"/>
      <c r="Z153" s="20"/>
      <c r="AA153" s="20"/>
    </row>
    <row r="154" spans="1:27" ht="12.75">
      <c r="A154" s="20"/>
      <c r="B154" s="20"/>
      <c r="C154" s="18"/>
      <c r="D154" s="20"/>
      <c r="E154" s="20"/>
      <c r="F154" s="20"/>
      <c r="G154" s="20"/>
      <c r="H154" s="18"/>
      <c r="I154" s="20"/>
      <c r="J154" s="20"/>
      <c r="K154" s="20"/>
      <c r="L154" s="20"/>
      <c r="M154" s="20"/>
      <c r="N154" s="20"/>
      <c r="O154" s="20"/>
      <c r="P154" s="20"/>
      <c r="Q154" s="20"/>
      <c r="R154" s="20"/>
      <c r="S154" s="20"/>
      <c r="T154" s="20"/>
      <c r="U154" s="20"/>
      <c r="V154" s="20"/>
      <c r="W154" s="20"/>
      <c r="X154" s="20"/>
      <c r="Y154" s="20"/>
      <c r="Z154" s="20"/>
      <c r="AA154" s="20"/>
    </row>
    <row r="155" spans="1:27" ht="12.75">
      <c r="A155" s="20"/>
      <c r="B155" s="20"/>
      <c r="C155" s="18"/>
      <c r="D155" s="20"/>
      <c r="E155" s="20"/>
      <c r="F155" s="20"/>
      <c r="G155" s="20"/>
      <c r="H155" s="18"/>
      <c r="I155" s="20"/>
      <c r="J155" s="20"/>
      <c r="K155" s="20"/>
      <c r="L155" s="20"/>
      <c r="M155" s="20"/>
      <c r="N155" s="20"/>
      <c r="O155" s="20"/>
      <c r="P155" s="20"/>
      <c r="Q155" s="20"/>
      <c r="R155" s="20"/>
      <c r="S155" s="20"/>
      <c r="T155" s="20"/>
      <c r="U155" s="20"/>
      <c r="V155" s="20"/>
      <c r="W155" s="20"/>
      <c r="X155" s="20"/>
      <c r="Y155" s="20"/>
      <c r="Z155" s="20"/>
      <c r="AA155" s="20"/>
    </row>
    <row r="156" spans="1:27" ht="12.75">
      <c r="A156" s="20"/>
      <c r="B156" s="20"/>
      <c r="C156" s="18"/>
      <c r="D156" s="20"/>
      <c r="E156" s="20"/>
      <c r="F156" s="20"/>
      <c r="G156" s="20"/>
      <c r="H156" s="18"/>
      <c r="I156" s="20"/>
      <c r="J156" s="20"/>
      <c r="K156" s="20"/>
      <c r="L156" s="20"/>
      <c r="M156" s="20"/>
      <c r="N156" s="20"/>
      <c r="O156" s="20"/>
      <c r="P156" s="20"/>
      <c r="Q156" s="20"/>
      <c r="R156" s="20"/>
      <c r="S156" s="20"/>
      <c r="T156" s="20"/>
      <c r="U156" s="20"/>
      <c r="V156" s="20"/>
      <c r="W156" s="20"/>
      <c r="X156" s="20"/>
      <c r="Y156" s="20"/>
      <c r="Z156" s="20"/>
      <c r="AA156" s="20"/>
    </row>
    <row r="157" spans="1:27" ht="12.75">
      <c r="A157" s="20"/>
      <c r="B157" s="20"/>
      <c r="C157" s="18"/>
      <c r="D157" s="20"/>
      <c r="E157" s="20"/>
      <c r="F157" s="20"/>
      <c r="G157" s="20"/>
      <c r="H157" s="18"/>
      <c r="I157" s="20"/>
      <c r="J157" s="20"/>
      <c r="K157" s="20"/>
      <c r="L157" s="20"/>
      <c r="M157" s="20"/>
      <c r="N157" s="20"/>
      <c r="O157" s="20"/>
      <c r="P157" s="20"/>
      <c r="Q157" s="20"/>
      <c r="R157" s="20"/>
      <c r="S157" s="20"/>
      <c r="T157" s="20"/>
      <c r="U157" s="20"/>
      <c r="V157" s="20"/>
      <c r="W157" s="20"/>
      <c r="X157" s="20"/>
      <c r="Y157" s="20"/>
      <c r="Z157" s="20"/>
      <c r="AA157" s="20"/>
    </row>
    <row r="158" spans="1:27" ht="12.75">
      <c r="A158" s="20"/>
      <c r="B158" s="20"/>
      <c r="C158" s="18"/>
      <c r="D158" s="20"/>
      <c r="E158" s="20"/>
      <c r="F158" s="20"/>
      <c r="G158" s="20"/>
      <c r="H158" s="18"/>
      <c r="I158" s="20"/>
      <c r="J158" s="20"/>
      <c r="K158" s="20"/>
      <c r="L158" s="20"/>
      <c r="M158" s="20"/>
      <c r="N158" s="20"/>
      <c r="O158" s="20"/>
      <c r="P158" s="20"/>
      <c r="Q158" s="20"/>
      <c r="R158" s="20"/>
      <c r="S158" s="20"/>
      <c r="T158" s="20"/>
      <c r="U158" s="20"/>
      <c r="V158" s="20"/>
      <c r="W158" s="20"/>
      <c r="X158" s="20"/>
      <c r="Y158" s="20"/>
      <c r="Z158" s="20"/>
      <c r="AA158" s="20"/>
    </row>
    <row r="159" spans="1:27" ht="12.75">
      <c r="A159" s="20"/>
      <c r="B159" s="20"/>
      <c r="C159" s="18"/>
      <c r="D159" s="20"/>
      <c r="E159" s="20"/>
      <c r="F159" s="20"/>
      <c r="G159" s="20"/>
      <c r="H159" s="18"/>
      <c r="I159" s="20"/>
      <c r="J159" s="20"/>
      <c r="K159" s="20"/>
      <c r="L159" s="20"/>
      <c r="M159" s="20"/>
      <c r="N159" s="20"/>
      <c r="O159" s="20"/>
      <c r="P159" s="20"/>
      <c r="Q159" s="20"/>
      <c r="R159" s="20"/>
      <c r="S159" s="20"/>
      <c r="T159" s="20"/>
      <c r="U159" s="20"/>
      <c r="V159" s="20"/>
      <c r="W159" s="20"/>
      <c r="X159" s="20"/>
      <c r="Y159" s="20"/>
      <c r="Z159" s="20"/>
      <c r="AA159" s="20"/>
    </row>
    <row r="160" spans="1:27" ht="12.75">
      <c r="A160" s="20"/>
      <c r="B160" s="20"/>
      <c r="C160" s="18"/>
      <c r="D160" s="20"/>
      <c r="E160" s="20"/>
      <c r="F160" s="20"/>
      <c r="G160" s="20"/>
      <c r="H160" s="18"/>
      <c r="I160" s="20"/>
      <c r="J160" s="20"/>
      <c r="K160" s="20"/>
      <c r="L160" s="20"/>
      <c r="M160" s="20"/>
      <c r="N160" s="20"/>
      <c r="O160" s="20"/>
      <c r="P160" s="20"/>
      <c r="Q160" s="20"/>
      <c r="R160" s="20"/>
      <c r="S160" s="20"/>
      <c r="T160" s="20"/>
      <c r="U160" s="20"/>
      <c r="V160" s="20"/>
      <c r="W160" s="20"/>
      <c r="X160" s="20"/>
      <c r="Y160" s="20"/>
      <c r="Z160" s="20"/>
      <c r="AA160" s="20"/>
    </row>
    <row r="161" spans="1:27" ht="12.75">
      <c r="A161" s="20"/>
      <c r="B161" s="20"/>
      <c r="C161" s="18"/>
      <c r="D161" s="20"/>
      <c r="E161" s="20"/>
      <c r="F161" s="20"/>
      <c r="G161" s="20"/>
      <c r="H161" s="18"/>
      <c r="I161" s="20"/>
      <c r="J161" s="20"/>
      <c r="K161" s="20"/>
      <c r="L161" s="20"/>
      <c r="M161" s="20"/>
      <c r="N161" s="20"/>
      <c r="O161" s="20"/>
      <c r="P161" s="20"/>
      <c r="Q161" s="20"/>
      <c r="R161" s="20"/>
      <c r="S161" s="20"/>
      <c r="T161" s="20"/>
      <c r="U161" s="20"/>
      <c r="V161" s="20"/>
      <c r="W161" s="20"/>
      <c r="X161" s="20"/>
      <c r="Y161" s="20"/>
      <c r="Z161" s="20"/>
      <c r="AA161" s="20"/>
    </row>
    <row r="162" spans="1:27" ht="12.75">
      <c r="A162" s="20"/>
      <c r="B162" s="20"/>
      <c r="C162" s="18"/>
      <c r="D162" s="20"/>
      <c r="E162" s="20"/>
      <c r="F162" s="20"/>
      <c r="G162" s="20"/>
      <c r="H162" s="18"/>
      <c r="I162" s="20"/>
      <c r="J162" s="20"/>
      <c r="K162" s="20"/>
      <c r="L162" s="20"/>
      <c r="M162" s="20"/>
      <c r="N162" s="20"/>
      <c r="O162" s="20"/>
      <c r="P162" s="20"/>
      <c r="Q162" s="20"/>
      <c r="R162" s="20"/>
      <c r="S162" s="20"/>
      <c r="T162" s="20"/>
      <c r="U162" s="20"/>
      <c r="V162" s="20"/>
      <c r="W162" s="20"/>
      <c r="X162" s="20"/>
      <c r="Y162" s="20"/>
      <c r="Z162" s="20"/>
      <c r="AA162" s="20"/>
    </row>
    <row r="163" spans="1:27" ht="12.75">
      <c r="A163" s="20"/>
      <c r="B163" s="20"/>
      <c r="C163" s="18"/>
      <c r="D163" s="20"/>
      <c r="E163" s="20"/>
      <c r="F163" s="20"/>
      <c r="G163" s="20"/>
      <c r="H163" s="18"/>
      <c r="I163" s="20"/>
      <c r="J163" s="20"/>
      <c r="K163" s="20"/>
      <c r="L163" s="20"/>
      <c r="M163" s="20"/>
      <c r="N163" s="20"/>
      <c r="O163" s="20"/>
      <c r="P163" s="20"/>
      <c r="Q163" s="20"/>
      <c r="R163" s="20"/>
      <c r="S163" s="20"/>
      <c r="T163" s="20"/>
      <c r="U163" s="20"/>
      <c r="V163" s="20"/>
      <c r="W163" s="20"/>
      <c r="X163" s="20"/>
      <c r="Y163" s="20"/>
      <c r="Z163" s="20"/>
      <c r="AA163" s="20"/>
    </row>
    <row r="164" spans="1:27" ht="12.75">
      <c r="A164" s="20"/>
      <c r="B164" s="20"/>
      <c r="C164" s="18"/>
      <c r="D164" s="20"/>
      <c r="E164" s="20"/>
      <c r="F164" s="20"/>
      <c r="G164" s="20"/>
      <c r="H164" s="18"/>
      <c r="I164" s="20"/>
      <c r="J164" s="20"/>
      <c r="K164" s="20"/>
      <c r="L164" s="20"/>
      <c r="M164" s="20"/>
      <c r="N164" s="20"/>
      <c r="O164" s="20"/>
      <c r="P164" s="20"/>
      <c r="Q164" s="20"/>
      <c r="R164" s="20"/>
      <c r="S164" s="20"/>
      <c r="T164" s="20"/>
      <c r="U164" s="20"/>
      <c r="V164" s="20"/>
      <c r="W164" s="20"/>
      <c r="X164" s="20"/>
      <c r="Y164" s="20"/>
      <c r="Z164" s="20"/>
      <c r="AA164" s="20"/>
    </row>
    <row r="165" spans="1:27" ht="12.75">
      <c r="A165" s="20"/>
      <c r="B165" s="20"/>
      <c r="C165" s="18"/>
      <c r="D165" s="20"/>
      <c r="E165" s="20"/>
      <c r="F165" s="20"/>
      <c r="G165" s="20"/>
      <c r="H165" s="18"/>
      <c r="I165" s="20"/>
      <c r="J165" s="20"/>
      <c r="K165" s="20"/>
      <c r="L165" s="20"/>
      <c r="M165" s="20"/>
      <c r="N165" s="20"/>
      <c r="O165" s="20"/>
      <c r="P165" s="20"/>
      <c r="Q165" s="20"/>
      <c r="R165" s="20"/>
      <c r="S165" s="20"/>
      <c r="T165" s="20"/>
      <c r="U165" s="20"/>
      <c r="V165" s="20"/>
      <c r="W165" s="20"/>
      <c r="X165" s="20"/>
      <c r="Y165" s="20"/>
      <c r="Z165" s="20"/>
      <c r="AA165" s="20"/>
    </row>
    <row r="166" spans="1:27" ht="12.75">
      <c r="A166" s="20"/>
      <c r="B166" s="20"/>
      <c r="C166" s="18"/>
      <c r="D166" s="20"/>
      <c r="E166" s="20"/>
      <c r="F166" s="20"/>
      <c r="G166" s="20"/>
      <c r="H166" s="18"/>
      <c r="I166" s="20"/>
      <c r="J166" s="20"/>
      <c r="K166" s="20"/>
      <c r="L166" s="20"/>
      <c r="M166" s="20"/>
      <c r="N166" s="20"/>
      <c r="O166" s="20"/>
      <c r="P166" s="20"/>
      <c r="Q166" s="20"/>
      <c r="R166" s="20"/>
      <c r="S166" s="20"/>
      <c r="T166" s="20"/>
      <c r="U166" s="20"/>
      <c r="V166" s="20"/>
      <c r="W166" s="20"/>
      <c r="X166" s="20"/>
      <c r="Y166" s="20"/>
      <c r="Z166" s="20"/>
      <c r="AA166" s="20"/>
    </row>
    <row r="167" spans="1:27" ht="12.75">
      <c r="A167" s="20"/>
      <c r="B167" s="20"/>
      <c r="C167" s="18"/>
      <c r="D167" s="20"/>
      <c r="E167" s="20"/>
      <c r="F167" s="20"/>
      <c r="G167" s="20"/>
      <c r="H167" s="18"/>
      <c r="I167" s="20"/>
      <c r="J167" s="20"/>
      <c r="K167" s="20"/>
      <c r="L167" s="20"/>
      <c r="M167" s="20"/>
      <c r="N167" s="20"/>
      <c r="O167" s="20"/>
      <c r="P167" s="20"/>
      <c r="Q167" s="20"/>
      <c r="R167" s="20"/>
      <c r="S167" s="20"/>
      <c r="T167" s="20"/>
      <c r="U167" s="20"/>
      <c r="V167" s="20"/>
      <c r="W167" s="20"/>
      <c r="X167" s="20"/>
      <c r="Y167" s="20"/>
      <c r="Z167" s="20"/>
      <c r="AA167" s="20"/>
    </row>
    <row r="168" spans="1:27" ht="12.75">
      <c r="A168" s="20"/>
      <c r="B168" s="20"/>
      <c r="C168" s="18"/>
      <c r="D168" s="20"/>
      <c r="E168" s="20"/>
      <c r="F168" s="20"/>
      <c r="G168" s="20"/>
      <c r="H168" s="18"/>
      <c r="I168" s="20"/>
      <c r="J168" s="20"/>
      <c r="K168" s="20"/>
      <c r="L168" s="20"/>
      <c r="M168" s="20"/>
      <c r="N168" s="20"/>
      <c r="O168" s="20"/>
      <c r="P168" s="20"/>
      <c r="Q168" s="20"/>
      <c r="R168" s="20"/>
      <c r="S168" s="20"/>
      <c r="T168" s="20"/>
      <c r="U168" s="20"/>
      <c r="V168" s="20"/>
      <c r="W168" s="20"/>
      <c r="X168" s="20"/>
      <c r="Y168" s="20"/>
      <c r="Z168" s="20"/>
      <c r="AA168" s="20"/>
    </row>
    <row r="169" spans="1:27" ht="12.75">
      <c r="A169" s="20"/>
      <c r="B169" s="20"/>
      <c r="C169" s="18"/>
      <c r="D169" s="20"/>
      <c r="E169" s="20"/>
      <c r="F169" s="20"/>
      <c r="G169" s="20"/>
      <c r="H169" s="18"/>
      <c r="I169" s="20"/>
      <c r="J169" s="20"/>
      <c r="K169" s="20"/>
      <c r="L169" s="20"/>
      <c r="M169" s="20"/>
      <c r="N169" s="20"/>
      <c r="O169" s="20"/>
      <c r="P169" s="20"/>
      <c r="Q169" s="20"/>
      <c r="R169" s="20"/>
      <c r="S169" s="20"/>
      <c r="T169" s="20"/>
      <c r="U169" s="20"/>
      <c r="V169" s="20"/>
      <c r="W169" s="20"/>
      <c r="X169" s="20"/>
      <c r="Y169" s="20"/>
      <c r="Z169" s="20"/>
      <c r="AA169" s="20"/>
    </row>
    <row r="170" spans="1:27" ht="12.75">
      <c r="A170" s="20"/>
      <c r="B170" s="20"/>
      <c r="C170" s="18"/>
      <c r="D170" s="20"/>
      <c r="E170" s="20"/>
      <c r="F170" s="20"/>
      <c r="G170" s="20"/>
      <c r="H170" s="18"/>
      <c r="I170" s="20"/>
      <c r="J170" s="20"/>
      <c r="K170" s="20"/>
      <c r="L170" s="20"/>
      <c r="M170" s="20"/>
      <c r="N170" s="20"/>
      <c r="O170" s="20"/>
      <c r="P170" s="20"/>
      <c r="Q170" s="20"/>
      <c r="R170" s="20"/>
      <c r="S170" s="20"/>
      <c r="T170" s="20"/>
      <c r="U170" s="20"/>
      <c r="V170" s="20"/>
      <c r="W170" s="20"/>
      <c r="X170" s="20"/>
      <c r="Y170" s="20"/>
      <c r="Z170" s="20"/>
      <c r="AA170" s="20"/>
    </row>
    <row r="171" spans="1:27" ht="12.75">
      <c r="A171" s="20"/>
      <c r="B171" s="20"/>
      <c r="C171" s="18"/>
      <c r="D171" s="20"/>
      <c r="E171" s="20"/>
      <c r="F171" s="20"/>
      <c r="G171" s="20"/>
      <c r="H171" s="18"/>
      <c r="I171" s="20"/>
      <c r="J171" s="20"/>
      <c r="K171" s="20"/>
      <c r="L171" s="20"/>
      <c r="M171" s="20"/>
      <c r="N171" s="20"/>
      <c r="O171" s="20"/>
      <c r="P171" s="20"/>
      <c r="Q171" s="20"/>
      <c r="R171" s="20"/>
      <c r="S171" s="20"/>
      <c r="T171" s="20"/>
      <c r="U171" s="20"/>
      <c r="V171" s="20"/>
      <c r="W171" s="20"/>
      <c r="X171" s="20"/>
      <c r="Y171" s="20"/>
      <c r="Z171" s="20"/>
      <c r="AA171" s="20"/>
    </row>
    <row r="172" spans="1:27" ht="12.75">
      <c r="A172" s="20"/>
      <c r="B172" s="20"/>
      <c r="C172" s="18"/>
      <c r="D172" s="20"/>
      <c r="E172" s="20"/>
      <c r="F172" s="20"/>
      <c r="G172" s="20"/>
      <c r="H172" s="18"/>
      <c r="I172" s="20"/>
      <c r="J172" s="20"/>
      <c r="K172" s="20"/>
      <c r="L172" s="20"/>
      <c r="M172" s="20"/>
      <c r="N172" s="20"/>
      <c r="O172" s="20"/>
      <c r="P172" s="20"/>
      <c r="Q172" s="20"/>
      <c r="R172" s="20"/>
      <c r="S172" s="20"/>
      <c r="T172" s="20"/>
      <c r="U172" s="20"/>
      <c r="V172" s="20"/>
      <c r="W172" s="20"/>
      <c r="X172" s="20"/>
      <c r="Y172" s="20"/>
      <c r="Z172" s="20"/>
      <c r="AA172" s="20"/>
    </row>
    <row r="173" spans="1:27" ht="12.75">
      <c r="A173" s="20"/>
      <c r="B173" s="20"/>
      <c r="C173" s="18"/>
      <c r="D173" s="20"/>
      <c r="E173" s="20"/>
      <c r="F173" s="20"/>
      <c r="G173" s="20"/>
      <c r="H173" s="18"/>
      <c r="I173" s="20"/>
      <c r="J173" s="20"/>
      <c r="K173" s="20"/>
      <c r="L173" s="20"/>
      <c r="M173" s="20"/>
      <c r="N173" s="20"/>
      <c r="O173" s="20"/>
      <c r="P173" s="20"/>
      <c r="Q173" s="20"/>
      <c r="R173" s="20"/>
      <c r="S173" s="20"/>
      <c r="T173" s="20"/>
      <c r="U173" s="20"/>
      <c r="V173" s="20"/>
      <c r="W173" s="20"/>
      <c r="X173" s="20"/>
      <c r="Y173" s="20"/>
      <c r="Z173" s="20"/>
      <c r="AA173" s="20"/>
    </row>
    <row r="174" spans="1:27" ht="12.75">
      <c r="A174" s="20"/>
      <c r="B174" s="20"/>
      <c r="C174" s="18"/>
      <c r="D174" s="20"/>
      <c r="E174" s="20"/>
      <c r="F174" s="20"/>
      <c r="G174" s="20"/>
      <c r="H174" s="18"/>
      <c r="I174" s="20"/>
      <c r="J174" s="20"/>
      <c r="K174" s="20"/>
      <c r="L174" s="20"/>
      <c r="M174" s="20"/>
      <c r="N174" s="20"/>
      <c r="O174" s="20"/>
      <c r="P174" s="20"/>
      <c r="Q174" s="20"/>
      <c r="R174" s="20"/>
      <c r="S174" s="20"/>
      <c r="T174" s="20"/>
      <c r="U174" s="20"/>
      <c r="V174" s="20"/>
      <c r="W174" s="20"/>
      <c r="X174" s="20"/>
      <c r="Y174" s="20"/>
      <c r="Z174" s="20"/>
      <c r="AA174" s="20"/>
    </row>
    <row r="175" spans="1:27" ht="12.75">
      <c r="A175" s="20"/>
      <c r="B175" s="20"/>
      <c r="C175" s="18"/>
      <c r="D175" s="20"/>
      <c r="E175" s="20"/>
      <c r="F175" s="20"/>
      <c r="G175" s="20"/>
      <c r="H175" s="18"/>
      <c r="I175" s="20"/>
      <c r="J175" s="20"/>
      <c r="K175" s="20"/>
      <c r="L175" s="20"/>
      <c r="M175" s="20"/>
      <c r="N175" s="20"/>
      <c r="O175" s="20"/>
      <c r="P175" s="20"/>
      <c r="Q175" s="20"/>
      <c r="R175" s="20"/>
      <c r="S175" s="20"/>
      <c r="T175" s="20"/>
      <c r="U175" s="20"/>
      <c r="V175" s="20"/>
      <c r="W175" s="20"/>
      <c r="X175" s="20"/>
      <c r="Y175" s="20"/>
      <c r="Z175" s="20"/>
      <c r="AA175" s="20"/>
    </row>
    <row r="176" spans="1:27" ht="12.75">
      <c r="A176" s="20"/>
      <c r="B176" s="20"/>
      <c r="C176" s="18"/>
      <c r="D176" s="20"/>
      <c r="E176" s="20"/>
      <c r="F176" s="20"/>
      <c r="G176" s="20"/>
      <c r="H176" s="18"/>
      <c r="I176" s="20"/>
      <c r="J176" s="20"/>
      <c r="K176" s="20"/>
      <c r="L176" s="20"/>
      <c r="M176" s="20"/>
      <c r="N176" s="20"/>
      <c r="O176" s="20"/>
      <c r="P176" s="20"/>
      <c r="Q176" s="20"/>
      <c r="R176" s="20"/>
      <c r="S176" s="20"/>
      <c r="T176" s="20"/>
      <c r="U176" s="20"/>
      <c r="V176" s="20"/>
      <c r="W176" s="20"/>
      <c r="X176" s="20"/>
      <c r="Y176" s="20"/>
      <c r="Z176" s="20"/>
      <c r="AA176" s="20"/>
    </row>
    <row r="177" spans="1:27" ht="12.75">
      <c r="A177" s="20"/>
      <c r="B177" s="20"/>
      <c r="C177" s="18"/>
      <c r="D177" s="20"/>
      <c r="E177" s="20"/>
      <c r="F177" s="20"/>
      <c r="G177" s="20"/>
      <c r="H177" s="18"/>
      <c r="I177" s="20"/>
      <c r="J177" s="20"/>
      <c r="K177" s="20"/>
      <c r="L177" s="20"/>
      <c r="M177" s="20"/>
      <c r="N177" s="20"/>
      <c r="O177" s="20"/>
      <c r="P177" s="20"/>
      <c r="Q177" s="20"/>
      <c r="R177" s="20"/>
      <c r="S177" s="20"/>
      <c r="T177" s="20"/>
      <c r="U177" s="20"/>
      <c r="V177" s="20"/>
      <c r="W177" s="20"/>
      <c r="X177" s="20"/>
      <c r="Y177" s="20"/>
      <c r="Z177" s="20"/>
      <c r="AA177" s="20"/>
    </row>
    <row r="178" spans="1:27" ht="12.75">
      <c r="A178" s="20"/>
      <c r="B178" s="20"/>
      <c r="C178" s="18"/>
      <c r="D178" s="20"/>
      <c r="E178" s="20"/>
      <c r="F178" s="20"/>
      <c r="G178" s="20"/>
      <c r="H178" s="18"/>
      <c r="I178" s="20"/>
      <c r="J178" s="20"/>
      <c r="K178" s="20"/>
      <c r="L178" s="20"/>
      <c r="M178" s="20"/>
      <c r="N178" s="20"/>
      <c r="O178" s="20"/>
      <c r="P178" s="20"/>
      <c r="Q178" s="20"/>
      <c r="R178" s="20"/>
      <c r="S178" s="20"/>
      <c r="T178" s="20"/>
      <c r="U178" s="20"/>
      <c r="V178" s="20"/>
      <c r="W178" s="20"/>
      <c r="X178" s="20"/>
      <c r="Y178" s="20"/>
      <c r="Z178" s="20"/>
      <c r="AA178" s="20"/>
    </row>
    <row r="179" spans="1:27" ht="12.75">
      <c r="A179" s="20"/>
      <c r="B179" s="20"/>
      <c r="C179" s="18"/>
      <c r="D179" s="20"/>
      <c r="E179" s="20"/>
      <c r="F179" s="20"/>
      <c r="G179" s="20"/>
      <c r="H179" s="18"/>
      <c r="I179" s="20"/>
      <c r="J179" s="20"/>
      <c r="K179" s="20"/>
      <c r="L179" s="20"/>
      <c r="M179" s="20"/>
      <c r="N179" s="20"/>
      <c r="O179" s="20"/>
      <c r="P179" s="20"/>
      <c r="Q179" s="20"/>
      <c r="R179" s="20"/>
      <c r="S179" s="20"/>
      <c r="T179" s="20"/>
      <c r="U179" s="20"/>
      <c r="V179" s="20"/>
      <c r="W179" s="20"/>
      <c r="X179" s="20"/>
      <c r="Y179" s="20"/>
      <c r="Z179" s="20"/>
      <c r="AA179" s="20"/>
    </row>
    <row r="180" spans="1:27" ht="12.75">
      <c r="A180" s="20"/>
      <c r="B180" s="20"/>
      <c r="C180" s="18"/>
      <c r="D180" s="20"/>
      <c r="E180" s="20"/>
      <c r="F180" s="20"/>
      <c r="G180" s="20"/>
      <c r="H180" s="18"/>
      <c r="I180" s="20"/>
      <c r="J180" s="20"/>
      <c r="K180" s="20"/>
      <c r="L180" s="20"/>
      <c r="M180" s="20"/>
      <c r="N180" s="20"/>
      <c r="O180" s="20"/>
      <c r="P180" s="20"/>
      <c r="Q180" s="20"/>
      <c r="R180" s="20"/>
      <c r="S180" s="20"/>
      <c r="T180" s="20"/>
      <c r="U180" s="20"/>
      <c r="V180" s="20"/>
      <c r="W180" s="20"/>
      <c r="X180" s="20"/>
      <c r="Y180" s="20"/>
      <c r="Z180" s="20"/>
      <c r="AA180" s="20"/>
    </row>
    <row r="181" spans="1:27" ht="12.75">
      <c r="A181" s="20"/>
      <c r="B181" s="20"/>
      <c r="C181" s="18"/>
      <c r="D181" s="20"/>
      <c r="E181" s="20"/>
      <c r="F181" s="20"/>
      <c r="G181" s="20"/>
      <c r="H181" s="18"/>
      <c r="I181" s="20"/>
      <c r="J181" s="20"/>
      <c r="K181" s="20"/>
      <c r="L181" s="20"/>
      <c r="M181" s="20"/>
      <c r="N181" s="20"/>
      <c r="O181" s="20"/>
      <c r="P181" s="20"/>
      <c r="Q181" s="20"/>
      <c r="R181" s="20"/>
      <c r="S181" s="20"/>
      <c r="T181" s="20"/>
      <c r="U181" s="20"/>
      <c r="V181" s="20"/>
      <c r="W181" s="20"/>
      <c r="X181" s="20"/>
      <c r="Y181" s="20"/>
      <c r="Z181" s="20"/>
      <c r="AA181" s="20"/>
    </row>
    <row r="182" spans="1:27" ht="12.75">
      <c r="A182" s="20"/>
      <c r="B182" s="20"/>
      <c r="C182" s="18"/>
      <c r="D182" s="20"/>
      <c r="E182" s="20"/>
      <c r="F182" s="20"/>
      <c r="G182" s="20"/>
      <c r="H182" s="18"/>
      <c r="I182" s="20"/>
      <c r="J182" s="20"/>
      <c r="K182" s="20"/>
      <c r="L182" s="20"/>
      <c r="M182" s="20"/>
      <c r="N182" s="20"/>
      <c r="O182" s="20"/>
      <c r="P182" s="20"/>
      <c r="Q182" s="20"/>
      <c r="R182" s="20"/>
      <c r="S182" s="20"/>
      <c r="T182" s="20"/>
      <c r="U182" s="20"/>
      <c r="V182" s="20"/>
      <c r="W182" s="20"/>
      <c r="X182" s="20"/>
      <c r="Y182" s="20"/>
      <c r="Z182" s="20"/>
      <c r="AA182" s="20"/>
    </row>
    <row r="183" spans="1:27" ht="12.75">
      <c r="A183" s="20"/>
      <c r="B183" s="20"/>
      <c r="C183" s="18"/>
      <c r="D183" s="20"/>
      <c r="E183" s="20"/>
      <c r="F183" s="20"/>
      <c r="G183" s="20"/>
      <c r="H183" s="18"/>
      <c r="I183" s="20"/>
      <c r="J183" s="20"/>
      <c r="K183" s="20"/>
      <c r="L183" s="20"/>
      <c r="M183" s="20"/>
      <c r="N183" s="20"/>
      <c r="O183" s="20"/>
      <c r="P183" s="20"/>
      <c r="Q183" s="20"/>
      <c r="R183" s="20"/>
      <c r="S183" s="20"/>
      <c r="T183" s="20"/>
      <c r="U183" s="20"/>
      <c r="V183" s="20"/>
      <c r="W183" s="20"/>
      <c r="X183" s="20"/>
      <c r="Y183" s="20"/>
      <c r="Z183" s="20"/>
      <c r="AA183" s="20"/>
    </row>
    <row r="184" spans="1:27" ht="12.75">
      <c r="A184" s="20"/>
      <c r="B184" s="20"/>
      <c r="C184" s="18"/>
      <c r="D184" s="20"/>
      <c r="E184" s="20"/>
      <c r="F184" s="20"/>
      <c r="G184" s="20"/>
      <c r="H184" s="18"/>
      <c r="I184" s="20"/>
      <c r="J184" s="20"/>
      <c r="K184" s="20"/>
      <c r="L184" s="20"/>
      <c r="M184" s="20"/>
      <c r="N184" s="20"/>
      <c r="O184" s="20"/>
      <c r="P184" s="20"/>
      <c r="Q184" s="20"/>
      <c r="R184" s="20"/>
      <c r="S184" s="20"/>
      <c r="T184" s="20"/>
      <c r="U184" s="20"/>
      <c r="V184" s="20"/>
      <c r="W184" s="20"/>
      <c r="X184" s="20"/>
      <c r="Y184" s="20"/>
      <c r="Z184" s="20"/>
      <c r="AA184" s="20"/>
    </row>
    <row r="185" spans="1:27" ht="12.75">
      <c r="A185" s="20"/>
      <c r="B185" s="20"/>
      <c r="C185" s="18"/>
      <c r="D185" s="20"/>
      <c r="E185" s="20"/>
      <c r="F185" s="20"/>
      <c r="G185" s="20"/>
      <c r="H185" s="18"/>
      <c r="I185" s="20"/>
      <c r="J185" s="20"/>
      <c r="K185" s="20"/>
      <c r="L185" s="20"/>
      <c r="M185" s="20"/>
      <c r="N185" s="20"/>
      <c r="O185" s="20"/>
      <c r="P185" s="20"/>
      <c r="Q185" s="20"/>
      <c r="R185" s="20"/>
      <c r="S185" s="20"/>
      <c r="T185" s="20"/>
      <c r="U185" s="20"/>
      <c r="V185" s="20"/>
      <c r="W185" s="20"/>
      <c r="X185" s="20"/>
      <c r="Y185" s="20"/>
      <c r="Z185" s="20"/>
      <c r="AA185" s="20"/>
    </row>
    <row r="186" spans="1:27" ht="12.75">
      <c r="A186" s="20"/>
      <c r="B186" s="20"/>
      <c r="C186" s="18"/>
      <c r="D186" s="20"/>
      <c r="E186" s="20"/>
      <c r="F186" s="20"/>
      <c r="G186" s="20"/>
      <c r="H186" s="18"/>
      <c r="I186" s="20"/>
      <c r="J186" s="20"/>
      <c r="K186" s="20"/>
      <c r="L186" s="20"/>
      <c r="M186" s="20"/>
      <c r="N186" s="20"/>
      <c r="O186" s="20"/>
      <c r="P186" s="20"/>
      <c r="Q186" s="20"/>
      <c r="R186" s="20"/>
      <c r="S186" s="20"/>
      <c r="T186" s="20"/>
      <c r="U186" s="20"/>
      <c r="V186" s="20"/>
      <c r="W186" s="20"/>
      <c r="X186" s="20"/>
      <c r="Y186" s="20"/>
      <c r="Z186" s="20"/>
      <c r="AA186" s="20"/>
    </row>
    <row r="187" spans="1:27" ht="12.75">
      <c r="A187" s="20"/>
      <c r="B187" s="20"/>
      <c r="C187" s="18"/>
      <c r="D187" s="20"/>
      <c r="E187" s="20"/>
      <c r="F187" s="20"/>
      <c r="G187" s="20"/>
      <c r="H187" s="18"/>
      <c r="I187" s="20"/>
      <c r="J187" s="20"/>
      <c r="K187" s="20"/>
      <c r="L187" s="20"/>
      <c r="M187" s="20"/>
      <c r="N187" s="20"/>
      <c r="O187" s="20"/>
      <c r="P187" s="20"/>
      <c r="Q187" s="20"/>
      <c r="R187" s="20"/>
      <c r="S187" s="20"/>
      <c r="T187" s="20"/>
      <c r="U187" s="20"/>
      <c r="V187" s="20"/>
      <c r="W187" s="20"/>
      <c r="X187" s="20"/>
      <c r="Y187" s="20"/>
      <c r="Z187" s="20"/>
      <c r="AA187" s="20"/>
    </row>
    <row r="188" spans="1:27" ht="12.75">
      <c r="A188" s="20"/>
      <c r="B188" s="20"/>
      <c r="C188" s="18"/>
      <c r="D188" s="20"/>
      <c r="E188" s="20"/>
      <c r="F188" s="20"/>
      <c r="G188" s="20"/>
      <c r="H188" s="18"/>
      <c r="I188" s="20"/>
      <c r="J188" s="20"/>
      <c r="K188" s="20"/>
      <c r="L188" s="20"/>
      <c r="M188" s="20"/>
      <c r="N188" s="20"/>
      <c r="O188" s="20"/>
      <c r="P188" s="20"/>
      <c r="Q188" s="20"/>
      <c r="R188" s="20"/>
      <c r="S188" s="20"/>
      <c r="T188" s="20"/>
      <c r="U188" s="20"/>
      <c r="V188" s="20"/>
      <c r="W188" s="20"/>
      <c r="X188" s="20"/>
      <c r="Y188" s="20"/>
      <c r="Z188" s="20"/>
      <c r="AA188" s="20"/>
    </row>
    <row r="189" spans="1:27" ht="12.75">
      <c r="A189" s="20"/>
      <c r="B189" s="20"/>
      <c r="C189" s="18"/>
      <c r="D189" s="20"/>
      <c r="E189" s="20"/>
      <c r="F189" s="20"/>
      <c r="G189" s="20"/>
      <c r="H189" s="18"/>
      <c r="I189" s="20"/>
      <c r="J189" s="20"/>
      <c r="K189" s="20"/>
      <c r="L189" s="20"/>
      <c r="M189" s="20"/>
      <c r="N189" s="20"/>
      <c r="O189" s="20"/>
      <c r="P189" s="20"/>
      <c r="Q189" s="20"/>
      <c r="R189" s="20"/>
      <c r="S189" s="20"/>
      <c r="T189" s="20"/>
      <c r="U189" s="20"/>
      <c r="V189" s="20"/>
      <c r="W189" s="20"/>
      <c r="X189" s="20"/>
      <c r="Y189" s="20"/>
      <c r="Z189" s="20"/>
      <c r="AA189" s="20"/>
    </row>
    <row r="190" spans="1:27" ht="12.75">
      <c r="A190" s="20"/>
      <c r="B190" s="20"/>
      <c r="C190" s="18"/>
      <c r="D190" s="20"/>
      <c r="E190" s="20"/>
      <c r="F190" s="20"/>
      <c r="G190" s="20"/>
      <c r="H190" s="18"/>
      <c r="I190" s="20"/>
      <c r="J190" s="20"/>
      <c r="K190" s="20"/>
      <c r="L190" s="20"/>
      <c r="M190" s="20"/>
      <c r="N190" s="20"/>
      <c r="O190" s="20"/>
      <c r="P190" s="20"/>
      <c r="Q190" s="20"/>
      <c r="R190" s="20"/>
      <c r="S190" s="20"/>
      <c r="T190" s="20"/>
      <c r="U190" s="20"/>
      <c r="V190" s="20"/>
      <c r="W190" s="20"/>
      <c r="X190" s="20"/>
      <c r="Y190" s="20"/>
      <c r="Z190" s="20"/>
      <c r="AA190" s="20"/>
    </row>
    <row r="191" spans="1:27" ht="12.75">
      <c r="A191" s="20"/>
      <c r="B191" s="20"/>
      <c r="C191" s="18"/>
      <c r="D191" s="20"/>
      <c r="E191" s="20"/>
      <c r="F191" s="20"/>
      <c r="G191" s="20"/>
      <c r="H191" s="18"/>
      <c r="I191" s="20"/>
      <c r="J191" s="20"/>
      <c r="K191" s="20"/>
      <c r="L191" s="20"/>
      <c r="M191" s="20"/>
      <c r="N191" s="20"/>
      <c r="O191" s="20"/>
      <c r="P191" s="20"/>
      <c r="Q191" s="20"/>
      <c r="R191" s="20"/>
      <c r="S191" s="20"/>
      <c r="T191" s="20"/>
      <c r="U191" s="20"/>
      <c r="V191" s="20"/>
      <c r="W191" s="20"/>
      <c r="X191" s="20"/>
      <c r="Y191" s="20"/>
      <c r="Z191" s="20"/>
      <c r="AA191" s="20"/>
    </row>
    <row r="192" spans="1:27" ht="12.75">
      <c r="A192" s="20"/>
      <c r="B192" s="20"/>
      <c r="C192" s="18"/>
      <c r="D192" s="20"/>
      <c r="E192" s="20"/>
      <c r="F192" s="20"/>
      <c r="G192" s="20"/>
      <c r="H192" s="18"/>
      <c r="I192" s="20"/>
      <c r="J192" s="20"/>
      <c r="K192" s="20"/>
      <c r="L192" s="20"/>
      <c r="M192" s="20"/>
      <c r="N192" s="20"/>
      <c r="O192" s="20"/>
      <c r="P192" s="20"/>
      <c r="Q192" s="20"/>
      <c r="R192" s="20"/>
      <c r="S192" s="20"/>
      <c r="T192" s="20"/>
      <c r="U192" s="20"/>
      <c r="V192" s="20"/>
      <c r="W192" s="20"/>
      <c r="X192" s="20"/>
      <c r="Y192" s="20"/>
      <c r="Z192" s="20"/>
      <c r="AA192" s="20"/>
    </row>
    <row r="193" spans="1:27" ht="12.75">
      <c r="A193" s="20"/>
      <c r="B193" s="20"/>
      <c r="C193" s="18"/>
      <c r="D193" s="20"/>
      <c r="E193" s="20"/>
      <c r="F193" s="20"/>
      <c r="G193" s="20"/>
      <c r="H193" s="18"/>
      <c r="I193" s="20"/>
      <c r="J193" s="20"/>
      <c r="K193" s="20"/>
      <c r="L193" s="20"/>
      <c r="M193" s="20"/>
      <c r="N193" s="20"/>
      <c r="O193" s="20"/>
      <c r="P193" s="20"/>
      <c r="Q193" s="20"/>
      <c r="R193" s="20"/>
      <c r="S193" s="20"/>
      <c r="T193" s="20"/>
      <c r="U193" s="20"/>
      <c r="V193" s="20"/>
      <c r="W193" s="20"/>
      <c r="X193" s="20"/>
      <c r="Y193" s="20"/>
      <c r="Z193" s="20"/>
      <c r="AA193" s="20"/>
    </row>
    <row r="194" spans="1:27" ht="12.75">
      <c r="A194" s="20"/>
      <c r="B194" s="20"/>
      <c r="C194" s="18"/>
      <c r="D194" s="20"/>
      <c r="E194" s="20"/>
      <c r="F194" s="20"/>
      <c r="G194" s="20"/>
      <c r="H194" s="18"/>
      <c r="I194" s="20"/>
      <c r="J194" s="20"/>
      <c r="K194" s="20"/>
      <c r="L194" s="20"/>
      <c r="M194" s="20"/>
      <c r="N194" s="20"/>
      <c r="O194" s="20"/>
      <c r="P194" s="20"/>
      <c r="Q194" s="20"/>
      <c r="R194" s="20"/>
      <c r="S194" s="20"/>
      <c r="T194" s="20"/>
      <c r="U194" s="20"/>
      <c r="V194" s="20"/>
      <c r="W194" s="20"/>
      <c r="X194" s="20"/>
      <c r="Y194" s="20"/>
      <c r="Z194" s="20"/>
      <c r="AA194" s="20"/>
    </row>
    <row r="195" spans="1:27" ht="12.75">
      <c r="A195" s="20"/>
      <c r="B195" s="20"/>
      <c r="C195" s="18"/>
      <c r="D195" s="20"/>
      <c r="E195" s="20"/>
      <c r="F195" s="20"/>
      <c r="G195" s="20"/>
      <c r="H195" s="18"/>
      <c r="I195" s="20"/>
      <c r="J195" s="20"/>
      <c r="K195" s="20"/>
      <c r="L195" s="20"/>
      <c r="M195" s="20"/>
      <c r="N195" s="20"/>
      <c r="O195" s="20"/>
      <c r="P195" s="20"/>
      <c r="Q195" s="20"/>
      <c r="R195" s="20"/>
      <c r="S195" s="20"/>
      <c r="T195" s="20"/>
      <c r="U195" s="20"/>
      <c r="V195" s="20"/>
      <c r="W195" s="20"/>
      <c r="X195" s="20"/>
      <c r="Y195" s="20"/>
      <c r="Z195" s="20"/>
      <c r="AA195" s="20"/>
    </row>
    <row r="196" spans="1:27" ht="12.75">
      <c r="A196" s="20"/>
      <c r="B196" s="20"/>
      <c r="C196" s="18"/>
      <c r="D196" s="20"/>
      <c r="E196" s="20"/>
      <c r="F196" s="20"/>
      <c r="G196" s="20"/>
      <c r="H196" s="18"/>
      <c r="I196" s="20"/>
      <c r="J196" s="20"/>
      <c r="K196" s="20"/>
      <c r="L196" s="20"/>
      <c r="M196" s="20"/>
      <c r="N196" s="20"/>
      <c r="O196" s="20"/>
      <c r="P196" s="20"/>
      <c r="Q196" s="20"/>
      <c r="R196" s="20"/>
      <c r="S196" s="20"/>
      <c r="T196" s="20"/>
      <c r="U196" s="20"/>
      <c r="V196" s="20"/>
      <c r="W196" s="20"/>
      <c r="X196" s="20"/>
      <c r="Y196" s="20"/>
      <c r="Z196" s="20"/>
      <c r="AA196" s="20"/>
    </row>
    <row r="197" spans="1:27" ht="12.75">
      <c r="A197" s="20"/>
      <c r="B197" s="20"/>
      <c r="C197" s="18"/>
      <c r="D197" s="20"/>
      <c r="E197" s="20"/>
      <c r="F197" s="20"/>
      <c r="G197" s="20"/>
      <c r="H197" s="18"/>
      <c r="I197" s="20"/>
      <c r="J197" s="20"/>
      <c r="K197" s="20"/>
      <c r="L197" s="20"/>
      <c r="M197" s="20"/>
      <c r="N197" s="20"/>
      <c r="O197" s="20"/>
      <c r="P197" s="20"/>
      <c r="Q197" s="20"/>
      <c r="R197" s="20"/>
      <c r="S197" s="20"/>
      <c r="T197" s="20"/>
      <c r="U197" s="20"/>
      <c r="V197" s="20"/>
      <c r="W197" s="20"/>
      <c r="X197" s="20"/>
      <c r="Y197" s="20"/>
      <c r="Z197" s="20"/>
      <c r="AA197" s="20"/>
    </row>
    <row r="198" spans="1:27" ht="12.75">
      <c r="A198" s="20"/>
      <c r="B198" s="20"/>
      <c r="C198" s="18"/>
      <c r="D198" s="20"/>
      <c r="E198" s="20"/>
      <c r="F198" s="20"/>
      <c r="G198" s="20"/>
      <c r="H198" s="18"/>
      <c r="I198" s="20"/>
      <c r="J198" s="20"/>
      <c r="K198" s="20"/>
      <c r="L198" s="20"/>
      <c r="M198" s="20"/>
      <c r="N198" s="20"/>
      <c r="O198" s="20"/>
      <c r="P198" s="20"/>
      <c r="Q198" s="20"/>
      <c r="R198" s="20"/>
      <c r="S198" s="20"/>
      <c r="T198" s="20"/>
      <c r="U198" s="20"/>
      <c r="V198" s="20"/>
      <c r="W198" s="20"/>
      <c r="X198" s="20"/>
      <c r="Y198" s="20"/>
      <c r="Z198" s="20"/>
      <c r="AA198" s="20"/>
    </row>
    <row r="199" spans="1:27" ht="12.75">
      <c r="A199" s="20"/>
      <c r="B199" s="20"/>
      <c r="C199" s="18"/>
      <c r="D199" s="20"/>
      <c r="E199" s="20"/>
      <c r="F199" s="20"/>
      <c r="G199" s="20"/>
      <c r="H199" s="18"/>
      <c r="I199" s="20"/>
      <c r="J199" s="20"/>
      <c r="K199" s="20"/>
      <c r="L199" s="20"/>
      <c r="M199" s="20"/>
      <c r="N199" s="20"/>
      <c r="O199" s="20"/>
      <c r="P199" s="20"/>
      <c r="Q199" s="20"/>
      <c r="R199" s="20"/>
      <c r="S199" s="20"/>
      <c r="T199" s="20"/>
      <c r="U199" s="20"/>
      <c r="V199" s="20"/>
      <c r="W199" s="20"/>
      <c r="X199" s="20"/>
      <c r="Y199" s="20"/>
      <c r="Z199" s="20"/>
      <c r="AA199" s="20"/>
    </row>
    <row r="200" spans="1:27" ht="12.75">
      <c r="A200" s="20"/>
      <c r="B200" s="20"/>
      <c r="C200" s="18"/>
      <c r="D200" s="20"/>
      <c r="E200" s="20"/>
      <c r="F200" s="20"/>
      <c r="G200" s="20"/>
      <c r="H200" s="18"/>
      <c r="I200" s="20"/>
      <c r="J200" s="20"/>
      <c r="K200" s="20"/>
      <c r="L200" s="20"/>
      <c r="M200" s="20"/>
      <c r="N200" s="20"/>
      <c r="O200" s="20"/>
      <c r="P200" s="20"/>
      <c r="Q200" s="20"/>
      <c r="R200" s="20"/>
      <c r="S200" s="20"/>
      <c r="T200" s="20"/>
      <c r="U200" s="20"/>
      <c r="V200" s="20"/>
      <c r="W200" s="20"/>
      <c r="X200" s="20"/>
      <c r="Y200" s="20"/>
      <c r="Z200" s="20"/>
      <c r="AA200" s="20"/>
    </row>
    <row r="201" spans="1:27" ht="12.75">
      <c r="A201" s="20"/>
      <c r="B201" s="20"/>
      <c r="C201" s="18"/>
      <c r="D201" s="20"/>
      <c r="E201" s="20"/>
      <c r="F201" s="20"/>
      <c r="G201" s="20"/>
      <c r="H201" s="18"/>
      <c r="I201" s="20"/>
      <c r="J201" s="20"/>
      <c r="K201" s="20"/>
      <c r="L201" s="20"/>
      <c r="M201" s="20"/>
      <c r="N201" s="20"/>
      <c r="O201" s="20"/>
      <c r="P201" s="20"/>
      <c r="Q201" s="20"/>
      <c r="R201" s="20"/>
      <c r="S201" s="20"/>
      <c r="T201" s="20"/>
      <c r="U201" s="20"/>
      <c r="V201" s="20"/>
      <c r="W201" s="20"/>
      <c r="X201" s="20"/>
      <c r="Y201" s="20"/>
      <c r="Z201" s="20"/>
      <c r="AA201" s="20"/>
    </row>
    <row r="202" spans="1:27" ht="12.75">
      <c r="A202" s="20"/>
      <c r="B202" s="20"/>
      <c r="C202" s="18"/>
      <c r="D202" s="20"/>
      <c r="E202" s="20"/>
      <c r="F202" s="20"/>
      <c r="G202" s="20"/>
      <c r="H202" s="18"/>
      <c r="I202" s="20"/>
      <c r="J202" s="20"/>
      <c r="K202" s="20"/>
      <c r="L202" s="20"/>
      <c r="M202" s="20"/>
      <c r="N202" s="20"/>
      <c r="O202" s="20"/>
      <c r="P202" s="20"/>
      <c r="Q202" s="20"/>
      <c r="R202" s="20"/>
      <c r="S202" s="20"/>
      <c r="T202" s="20"/>
      <c r="U202" s="20"/>
      <c r="V202" s="20"/>
      <c r="W202" s="20"/>
      <c r="X202" s="20"/>
      <c r="Y202" s="20"/>
      <c r="Z202" s="20"/>
      <c r="AA202" s="20"/>
    </row>
    <row r="203" spans="1:27" ht="12.75">
      <c r="A203" s="20"/>
      <c r="B203" s="20"/>
      <c r="C203" s="18"/>
      <c r="D203" s="20"/>
      <c r="E203" s="20"/>
      <c r="F203" s="20"/>
      <c r="G203" s="20"/>
      <c r="H203" s="18"/>
      <c r="I203" s="20"/>
      <c r="J203" s="20"/>
      <c r="K203" s="20"/>
      <c r="L203" s="20"/>
      <c r="M203" s="20"/>
      <c r="N203" s="20"/>
      <c r="O203" s="20"/>
      <c r="P203" s="20"/>
      <c r="Q203" s="20"/>
      <c r="R203" s="20"/>
      <c r="S203" s="20"/>
      <c r="T203" s="20"/>
      <c r="U203" s="20"/>
      <c r="V203" s="20"/>
      <c r="W203" s="20"/>
      <c r="X203" s="20"/>
      <c r="Y203" s="20"/>
      <c r="Z203" s="20"/>
      <c r="AA203" s="20"/>
    </row>
    <row r="204" spans="1:27" ht="12.75">
      <c r="A204" s="20"/>
      <c r="B204" s="20"/>
      <c r="C204" s="18"/>
      <c r="D204" s="20"/>
      <c r="E204" s="20"/>
      <c r="F204" s="20"/>
      <c r="G204" s="20"/>
      <c r="H204" s="18"/>
      <c r="I204" s="20"/>
      <c r="J204" s="20"/>
      <c r="K204" s="20"/>
      <c r="L204" s="20"/>
      <c r="M204" s="20"/>
      <c r="N204" s="20"/>
      <c r="O204" s="20"/>
      <c r="P204" s="20"/>
      <c r="Q204" s="20"/>
      <c r="R204" s="20"/>
      <c r="S204" s="20"/>
      <c r="T204" s="20"/>
      <c r="U204" s="20"/>
      <c r="V204" s="20"/>
      <c r="W204" s="20"/>
      <c r="X204" s="20"/>
      <c r="Y204" s="20"/>
      <c r="Z204" s="20"/>
      <c r="AA204" s="20"/>
    </row>
    <row r="205" spans="1:27" ht="12.75">
      <c r="A205" s="20"/>
      <c r="B205" s="20"/>
      <c r="C205" s="18"/>
      <c r="D205" s="20"/>
      <c r="E205" s="20"/>
      <c r="F205" s="20"/>
      <c r="G205" s="20"/>
      <c r="H205" s="18"/>
      <c r="I205" s="20"/>
      <c r="J205" s="20"/>
      <c r="K205" s="20"/>
      <c r="L205" s="20"/>
      <c r="M205" s="20"/>
      <c r="N205" s="20"/>
      <c r="O205" s="20"/>
      <c r="P205" s="20"/>
      <c r="Q205" s="20"/>
      <c r="R205" s="20"/>
      <c r="S205" s="20"/>
      <c r="T205" s="20"/>
      <c r="U205" s="20"/>
      <c r="V205" s="20"/>
      <c r="W205" s="20"/>
      <c r="X205" s="20"/>
      <c r="Y205" s="20"/>
      <c r="Z205" s="20"/>
      <c r="AA205" s="20"/>
    </row>
    <row r="206" spans="1:27" ht="12.75">
      <c r="A206" s="20"/>
      <c r="B206" s="20"/>
      <c r="C206" s="18"/>
      <c r="D206" s="20"/>
      <c r="E206" s="20"/>
      <c r="F206" s="20"/>
      <c r="G206" s="20"/>
      <c r="H206" s="18"/>
      <c r="I206" s="20"/>
      <c r="J206" s="20"/>
      <c r="K206" s="20"/>
      <c r="L206" s="20"/>
      <c r="M206" s="20"/>
      <c r="N206" s="20"/>
      <c r="O206" s="20"/>
      <c r="P206" s="20"/>
      <c r="Q206" s="20"/>
      <c r="R206" s="20"/>
      <c r="S206" s="20"/>
      <c r="T206" s="20"/>
      <c r="U206" s="20"/>
      <c r="V206" s="20"/>
      <c r="W206" s="20"/>
      <c r="X206" s="20"/>
      <c r="Y206" s="20"/>
      <c r="Z206" s="20"/>
      <c r="AA206" s="20"/>
    </row>
    <row r="207" spans="1:27" ht="12.75">
      <c r="A207" s="20"/>
      <c r="B207" s="20"/>
      <c r="C207" s="18"/>
      <c r="D207" s="20"/>
      <c r="E207" s="20"/>
      <c r="F207" s="20"/>
      <c r="G207" s="20"/>
      <c r="H207" s="18"/>
      <c r="I207" s="20"/>
      <c r="J207" s="20"/>
      <c r="K207" s="20"/>
      <c r="L207" s="20"/>
      <c r="M207" s="20"/>
      <c r="N207" s="20"/>
      <c r="O207" s="20"/>
      <c r="P207" s="20"/>
      <c r="Q207" s="20"/>
      <c r="R207" s="20"/>
      <c r="S207" s="20"/>
      <c r="T207" s="20"/>
      <c r="U207" s="20"/>
      <c r="V207" s="20"/>
      <c r="W207" s="20"/>
      <c r="X207" s="20"/>
      <c r="Y207" s="20"/>
      <c r="Z207" s="20"/>
      <c r="AA207" s="20"/>
    </row>
    <row r="208" spans="1:27" ht="12.75">
      <c r="A208" s="20"/>
      <c r="B208" s="20"/>
      <c r="C208" s="18"/>
      <c r="D208" s="20"/>
      <c r="E208" s="20"/>
      <c r="F208" s="20"/>
      <c r="G208" s="20"/>
      <c r="H208" s="18"/>
      <c r="I208" s="20"/>
      <c r="J208" s="20"/>
      <c r="K208" s="20"/>
      <c r="L208" s="20"/>
      <c r="M208" s="20"/>
      <c r="N208" s="20"/>
      <c r="O208" s="20"/>
      <c r="P208" s="20"/>
      <c r="Q208" s="20"/>
      <c r="R208" s="20"/>
      <c r="S208" s="20"/>
      <c r="T208" s="20"/>
      <c r="U208" s="20"/>
      <c r="V208" s="20"/>
      <c r="W208" s="20"/>
      <c r="X208" s="20"/>
      <c r="Y208" s="20"/>
      <c r="Z208" s="20"/>
      <c r="AA208" s="20"/>
    </row>
    <row r="209" spans="1:27" ht="12.75">
      <c r="A209" s="20"/>
      <c r="B209" s="20"/>
      <c r="C209" s="18"/>
      <c r="D209" s="20"/>
      <c r="E209" s="20"/>
      <c r="F209" s="20"/>
      <c r="G209" s="20"/>
      <c r="H209" s="18"/>
      <c r="I209" s="20"/>
      <c r="J209" s="20"/>
      <c r="K209" s="20"/>
      <c r="L209" s="20"/>
      <c r="M209" s="20"/>
      <c r="N209" s="20"/>
      <c r="O209" s="20"/>
      <c r="P209" s="20"/>
      <c r="Q209" s="20"/>
      <c r="R209" s="20"/>
      <c r="S209" s="20"/>
      <c r="T209" s="20"/>
      <c r="U209" s="20"/>
      <c r="V209" s="20"/>
      <c r="W209" s="20"/>
      <c r="X209" s="20"/>
      <c r="Y209" s="20"/>
      <c r="Z209" s="20"/>
      <c r="AA209" s="20"/>
    </row>
    <row r="210" spans="1:27" ht="12.75">
      <c r="A210" s="20"/>
      <c r="B210" s="20"/>
      <c r="C210" s="18"/>
      <c r="D210" s="20"/>
      <c r="E210" s="20"/>
      <c r="F210" s="20"/>
      <c r="G210" s="20"/>
      <c r="H210" s="18"/>
      <c r="I210" s="20"/>
      <c r="J210" s="20"/>
      <c r="K210" s="20"/>
      <c r="L210" s="20"/>
      <c r="M210" s="20"/>
      <c r="N210" s="20"/>
      <c r="O210" s="20"/>
      <c r="P210" s="20"/>
      <c r="Q210" s="20"/>
      <c r="R210" s="20"/>
      <c r="S210" s="20"/>
      <c r="T210" s="20"/>
      <c r="U210" s="20"/>
      <c r="V210" s="20"/>
      <c r="W210" s="20"/>
      <c r="X210" s="20"/>
      <c r="Y210" s="20"/>
      <c r="Z210" s="20"/>
      <c r="AA210" s="20"/>
    </row>
    <row r="211" spans="1:27" ht="12.75">
      <c r="A211" s="20"/>
      <c r="B211" s="20"/>
      <c r="C211" s="18"/>
      <c r="D211" s="20"/>
      <c r="E211" s="20"/>
      <c r="F211" s="20"/>
      <c r="G211" s="20"/>
      <c r="H211" s="18"/>
      <c r="I211" s="20"/>
      <c r="J211" s="20"/>
      <c r="K211" s="20"/>
      <c r="L211" s="20"/>
      <c r="M211" s="20"/>
      <c r="N211" s="20"/>
      <c r="O211" s="20"/>
      <c r="P211" s="20"/>
      <c r="Q211" s="20"/>
      <c r="R211" s="20"/>
      <c r="S211" s="20"/>
      <c r="T211" s="20"/>
      <c r="U211" s="20"/>
      <c r="V211" s="20"/>
      <c r="W211" s="20"/>
      <c r="X211" s="20"/>
      <c r="Y211" s="20"/>
      <c r="Z211" s="20"/>
      <c r="AA211" s="20"/>
    </row>
    <row r="212" spans="1:27" ht="12.75">
      <c r="A212" s="20"/>
      <c r="B212" s="20"/>
      <c r="C212" s="18"/>
      <c r="D212" s="20"/>
      <c r="E212" s="20"/>
      <c r="F212" s="20"/>
      <c r="G212" s="20"/>
      <c r="H212" s="18"/>
      <c r="I212" s="20"/>
      <c r="J212" s="20"/>
      <c r="K212" s="20"/>
      <c r="L212" s="20"/>
      <c r="M212" s="20"/>
      <c r="N212" s="20"/>
      <c r="O212" s="20"/>
      <c r="P212" s="20"/>
      <c r="Q212" s="20"/>
      <c r="R212" s="20"/>
      <c r="S212" s="20"/>
      <c r="T212" s="20"/>
      <c r="U212" s="20"/>
      <c r="V212" s="20"/>
      <c r="W212" s="20"/>
      <c r="X212" s="20"/>
      <c r="Y212" s="20"/>
      <c r="Z212" s="20"/>
      <c r="AA212" s="20"/>
    </row>
    <row r="213" spans="1:27" ht="12.75">
      <c r="A213" s="20"/>
      <c r="B213" s="20"/>
      <c r="C213" s="18"/>
      <c r="D213" s="20"/>
      <c r="E213" s="20"/>
      <c r="F213" s="20"/>
      <c r="G213" s="20"/>
      <c r="H213" s="18"/>
      <c r="I213" s="20"/>
      <c r="J213" s="20"/>
      <c r="K213" s="20"/>
      <c r="L213" s="20"/>
      <c r="M213" s="20"/>
      <c r="N213" s="20"/>
      <c r="O213" s="20"/>
      <c r="P213" s="20"/>
      <c r="Q213" s="20"/>
      <c r="R213" s="20"/>
      <c r="S213" s="20"/>
      <c r="T213" s="20"/>
      <c r="U213" s="20"/>
      <c r="V213" s="20"/>
      <c r="W213" s="20"/>
      <c r="X213" s="20"/>
      <c r="Y213" s="20"/>
      <c r="Z213" s="20"/>
      <c r="AA213" s="20"/>
    </row>
    <row r="214" spans="1:27" ht="12.75">
      <c r="A214" s="20"/>
      <c r="B214" s="20"/>
      <c r="C214" s="18"/>
      <c r="D214" s="20"/>
      <c r="E214" s="20"/>
      <c r="F214" s="20"/>
      <c r="G214" s="20"/>
      <c r="H214" s="18"/>
      <c r="I214" s="20"/>
      <c r="J214" s="20"/>
      <c r="K214" s="20"/>
      <c r="L214" s="20"/>
      <c r="M214" s="20"/>
      <c r="N214" s="20"/>
      <c r="O214" s="20"/>
      <c r="P214" s="20"/>
      <c r="Q214" s="20"/>
      <c r="R214" s="20"/>
      <c r="S214" s="20"/>
      <c r="T214" s="20"/>
      <c r="U214" s="20"/>
      <c r="V214" s="20"/>
      <c r="W214" s="20"/>
      <c r="X214" s="20"/>
      <c r="Y214" s="20"/>
      <c r="Z214" s="20"/>
      <c r="AA214" s="20"/>
    </row>
    <row r="215" spans="1:27" ht="12.75">
      <c r="A215" s="20"/>
      <c r="B215" s="20"/>
      <c r="C215" s="18"/>
      <c r="D215" s="20"/>
      <c r="E215" s="20"/>
      <c r="F215" s="20"/>
      <c r="G215" s="20"/>
      <c r="H215" s="18"/>
      <c r="I215" s="20"/>
      <c r="J215" s="20"/>
      <c r="K215" s="20"/>
      <c r="L215" s="20"/>
      <c r="M215" s="20"/>
      <c r="N215" s="20"/>
      <c r="O215" s="20"/>
      <c r="P215" s="20"/>
      <c r="Q215" s="20"/>
      <c r="R215" s="20"/>
      <c r="S215" s="20"/>
      <c r="T215" s="20"/>
      <c r="U215" s="20"/>
      <c r="V215" s="20"/>
      <c r="W215" s="20"/>
      <c r="X215" s="20"/>
      <c r="Y215" s="20"/>
      <c r="Z215" s="20"/>
      <c r="AA215" s="20"/>
    </row>
    <row r="216" spans="1:27" ht="12.75">
      <c r="A216" s="20"/>
      <c r="B216" s="20"/>
      <c r="C216" s="18"/>
      <c r="D216" s="20"/>
      <c r="E216" s="20"/>
      <c r="F216" s="20"/>
      <c r="G216" s="20"/>
      <c r="H216" s="18"/>
      <c r="I216" s="20"/>
      <c r="J216" s="20"/>
      <c r="K216" s="20"/>
      <c r="L216" s="20"/>
      <c r="M216" s="20"/>
      <c r="N216" s="20"/>
      <c r="O216" s="20"/>
      <c r="P216" s="20"/>
      <c r="Q216" s="20"/>
      <c r="R216" s="20"/>
      <c r="S216" s="20"/>
      <c r="T216" s="20"/>
      <c r="U216" s="20"/>
      <c r="V216" s="20"/>
      <c r="W216" s="20"/>
      <c r="X216" s="20"/>
      <c r="Y216" s="20"/>
      <c r="Z216" s="20"/>
      <c r="AA216" s="20"/>
    </row>
    <row r="217" spans="1:27" ht="12.75">
      <c r="A217" s="20"/>
      <c r="B217" s="20"/>
      <c r="C217" s="18"/>
      <c r="D217" s="20"/>
      <c r="E217" s="20"/>
      <c r="F217" s="20"/>
      <c r="G217" s="20"/>
      <c r="H217" s="18"/>
      <c r="I217" s="20"/>
      <c r="J217" s="20"/>
      <c r="K217" s="20"/>
      <c r="L217" s="20"/>
      <c r="M217" s="20"/>
      <c r="N217" s="20"/>
      <c r="O217" s="20"/>
      <c r="P217" s="20"/>
      <c r="Q217" s="20"/>
      <c r="R217" s="20"/>
      <c r="S217" s="20"/>
      <c r="T217" s="20"/>
      <c r="U217" s="20"/>
      <c r="V217" s="20"/>
      <c r="W217" s="20"/>
      <c r="X217" s="20"/>
      <c r="Y217" s="20"/>
      <c r="Z217" s="20"/>
      <c r="AA217" s="20"/>
    </row>
    <row r="218" spans="1:27" ht="12.75">
      <c r="A218" s="20"/>
      <c r="B218" s="20"/>
      <c r="C218" s="18"/>
      <c r="D218" s="20"/>
      <c r="E218" s="20"/>
      <c r="F218" s="20"/>
      <c r="G218" s="20"/>
      <c r="H218" s="18"/>
      <c r="I218" s="20"/>
      <c r="J218" s="20"/>
      <c r="K218" s="20"/>
      <c r="L218" s="20"/>
      <c r="M218" s="20"/>
      <c r="N218" s="20"/>
      <c r="O218" s="20"/>
      <c r="P218" s="20"/>
      <c r="Q218" s="20"/>
      <c r="R218" s="20"/>
      <c r="S218" s="20"/>
      <c r="T218" s="20"/>
      <c r="U218" s="20"/>
      <c r="V218" s="20"/>
      <c r="W218" s="20"/>
      <c r="X218" s="20"/>
      <c r="Y218" s="20"/>
      <c r="Z218" s="20"/>
      <c r="AA218" s="20"/>
    </row>
    <row r="219" spans="1:27" ht="12.75">
      <c r="A219" s="20"/>
      <c r="B219" s="20"/>
      <c r="C219" s="18"/>
      <c r="D219" s="20"/>
      <c r="E219" s="20"/>
      <c r="F219" s="20"/>
      <c r="G219" s="20"/>
      <c r="H219" s="18"/>
      <c r="I219" s="20"/>
      <c r="J219" s="20"/>
      <c r="K219" s="20"/>
      <c r="L219" s="20"/>
      <c r="M219" s="20"/>
      <c r="N219" s="20"/>
      <c r="O219" s="20"/>
      <c r="P219" s="20"/>
      <c r="Q219" s="20"/>
      <c r="R219" s="20"/>
      <c r="S219" s="20"/>
      <c r="T219" s="20"/>
      <c r="U219" s="20"/>
      <c r="V219" s="20"/>
      <c r="W219" s="20"/>
      <c r="X219" s="20"/>
      <c r="Y219" s="20"/>
      <c r="Z219" s="20"/>
      <c r="AA219" s="20"/>
    </row>
    <row r="220" spans="1:27" ht="12.75">
      <c r="A220" s="20"/>
      <c r="B220" s="20"/>
      <c r="C220" s="18"/>
      <c r="D220" s="20"/>
      <c r="E220" s="20"/>
      <c r="F220" s="20"/>
      <c r="G220" s="20"/>
      <c r="H220" s="18"/>
      <c r="I220" s="20"/>
      <c r="J220" s="20"/>
      <c r="K220" s="20"/>
      <c r="L220" s="20"/>
      <c r="M220" s="20"/>
      <c r="N220" s="20"/>
      <c r="O220" s="20"/>
      <c r="P220" s="20"/>
      <c r="Q220" s="20"/>
      <c r="R220" s="20"/>
      <c r="S220" s="20"/>
      <c r="T220" s="20"/>
      <c r="U220" s="20"/>
      <c r="V220" s="20"/>
      <c r="W220" s="20"/>
      <c r="X220" s="20"/>
      <c r="Y220" s="20"/>
      <c r="Z220" s="20"/>
      <c r="AA220" s="20"/>
    </row>
    <row r="221" spans="1:27" ht="12.75">
      <c r="A221" s="20"/>
      <c r="B221" s="20"/>
      <c r="C221" s="18"/>
      <c r="D221" s="20"/>
      <c r="E221" s="20"/>
      <c r="F221" s="20"/>
      <c r="G221" s="20"/>
      <c r="H221" s="18"/>
      <c r="I221" s="20"/>
      <c r="J221" s="20"/>
      <c r="K221" s="20"/>
      <c r="L221" s="20"/>
      <c r="M221" s="20"/>
      <c r="N221" s="20"/>
      <c r="O221" s="20"/>
      <c r="P221" s="20"/>
      <c r="Q221" s="20"/>
      <c r="R221" s="20"/>
      <c r="S221" s="20"/>
      <c r="T221" s="20"/>
      <c r="U221" s="20"/>
      <c r="V221" s="20"/>
      <c r="W221" s="20"/>
      <c r="X221" s="20"/>
      <c r="Y221" s="20"/>
      <c r="Z221" s="20"/>
      <c r="AA221" s="20"/>
    </row>
    <row r="222" spans="1:27" ht="12.75">
      <c r="A222" s="20"/>
      <c r="B222" s="20"/>
      <c r="C222" s="18"/>
      <c r="D222" s="20"/>
      <c r="E222" s="20"/>
      <c r="F222" s="20"/>
      <c r="G222" s="20"/>
      <c r="H222" s="18"/>
      <c r="I222" s="20"/>
      <c r="J222" s="20"/>
      <c r="K222" s="20"/>
      <c r="L222" s="20"/>
      <c r="M222" s="20"/>
      <c r="N222" s="20"/>
      <c r="O222" s="20"/>
      <c r="P222" s="20"/>
      <c r="Q222" s="20"/>
      <c r="R222" s="20"/>
      <c r="S222" s="20"/>
      <c r="T222" s="20"/>
      <c r="U222" s="20"/>
      <c r="V222" s="20"/>
      <c r="W222" s="20"/>
      <c r="X222" s="20"/>
      <c r="Y222" s="20"/>
      <c r="Z222" s="20"/>
      <c r="AA222" s="20"/>
    </row>
    <row r="223" spans="1:27" ht="12.75">
      <c r="A223" s="20"/>
      <c r="B223" s="20"/>
      <c r="C223" s="18"/>
      <c r="D223" s="20"/>
      <c r="E223" s="20"/>
      <c r="F223" s="20"/>
      <c r="G223" s="20"/>
      <c r="H223" s="18"/>
      <c r="I223" s="20"/>
      <c r="J223" s="20"/>
      <c r="K223" s="20"/>
      <c r="L223" s="20"/>
      <c r="M223" s="20"/>
      <c r="N223" s="20"/>
      <c r="O223" s="20"/>
      <c r="P223" s="20"/>
      <c r="Q223" s="20"/>
      <c r="R223" s="20"/>
      <c r="S223" s="20"/>
      <c r="T223" s="20"/>
      <c r="U223" s="20"/>
      <c r="V223" s="20"/>
      <c r="W223" s="20"/>
      <c r="X223" s="20"/>
      <c r="Y223" s="20"/>
      <c r="Z223" s="20"/>
      <c r="AA223" s="20"/>
    </row>
    <row r="224" spans="1:27" ht="12.75">
      <c r="A224" s="20"/>
      <c r="B224" s="20"/>
      <c r="C224" s="18"/>
      <c r="D224" s="20"/>
      <c r="E224" s="20"/>
      <c r="F224" s="20"/>
      <c r="G224" s="20"/>
      <c r="H224" s="18"/>
      <c r="I224" s="20"/>
      <c r="J224" s="20"/>
      <c r="K224" s="20"/>
      <c r="L224" s="20"/>
      <c r="M224" s="20"/>
      <c r="N224" s="20"/>
      <c r="O224" s="20"/>
      <c r="P224" s="20"/>
      <c r="Q224" s="20"/>
      <c r="R224" s="20"/>
      <c r="S224" s="20"/>
      <c r="T224" s="20"/>
      <c r="U224" s="20"/>
      <c r="V224" s="20"/>
      <c r="W224" s="20"/>
      <c r="X224" s="20"/>
      <c r="Y224" s="20"/>
      <c r="Z224" s="20"/>
      <c r="AA224" s="20"/>
    </row>
    <row r="225" spans="1:27" ht="12.75">
      <c r="A225" s="20"/>
      <c r="B225" s="20"/>
      <c r="C225" s="18"/>
      <c r="D225" s="20"/>
      <c r="E225" s="20"/>
      <c r="F225" s="20"/>
      <c r="G225" s="20"/>
      <c r="H225" s="18"/>
      <c r="I225" s="20"/>
      <c r="J225" s="20"/>
      <c r="K225" s="20"/>
      <c r="L225" s="20"/>
      <c r="M225" s="20"/>
      <c r="N225" s="20"/>
      <c r="O225" s="20"/>
      <c r="P225" s="20"/>
      <c r="Q225" s="20"/>
      <c r="R225" s="20"/>
      <c r="S225" s="20"/>
      <c r="T225" s="20"/>
      <c r="U225" s="20"/>
      <c r="V225" s="20"/>
      <c r="W225" s="20"/>
      <c r="X225" s="20"/>
      <c r="Y225" s="20"/>
      <c r="Z225" s="20"/>
      <c r="AA225" s="20"/>
    </row>
    <row r="226" spans="1:27" ht="12.75">
      <c r="A226" s="20"/>
      <c r="B226" s="20"/>
      <c r="C226" s="18"/>
      <c r="D226" s="20"/>
      <c r="E226" s="20"/>
      <c r="F226" s="20"/>
      <c r="G226" s="20"/>
      <c r="H226" s="18"/>
      <c r="I226" s="20"/>
      <c r="J226" s="20"/>
      <c r="K226" s="20"/>
      <c r="L226" s="20"/>
      <c r="M226" s="20"/>
      <c r="N226" s="20"/>
      <c r="O226" s="20"/>
      <c r="P226" s="20"/>
      <c r="Q226" s="20"/>
      <c r="R226" s="20"/>
      <c r="S226" s="20"/>
      <c r="T226" s="20"/>
      <c r="U226" s="20"/>
      <c r="V226" s="20"/>
      <c r="W226" s="20"/>
      <c r="X226" s="20"/>
      <c r="Y226" s="20"/>
      <c r="Z226" s="20"/>
      <c r="AA226" s="20"/>
    </row>
    <row r="227" spans="1:27" ht="12.75">
      <c r="A227" s="20"/>
      <c r="B227" s="20"/>
      <c r="C227" s="18"/>
      <c r="D227" s="20"/>
      <c r="E227" s="20"/>
      <c r="F227" s="20"/>
      <c r="G227" s="20"/>
      <c r="H227" s="18"/>
      <c r="I227" s="20"/>
      <c r="J227" s="20"/>
      <c r="K227" s="20"/>
      <c r="L227" s="20"/>
      <c r="M227" s="20"/>
      <c r="N227" s="20"/>
      <c r="O227" s="20"/>
      <c r="P227" s="20"/>
      <c r="Q227" s="20"/>
      <c r="R227" s="20"/>
      <c r="S227" s="20"/>
      <c r="T227" s="20"/>
      <c r="U227" s="20"/>
      <c r="V227" s="20"/>
      <c r="W227" s="20"/>
      <c r="X227" s="20"/>
      <c r="Y227" s="20"/>
      <c r="Z227" s="20"/>
      <c r="AA227" s="20"/>
    </row>
    <row r="228" spans="1:27" ht="12.75">
      <c r="A228" s="20"/>
      <c r="B228" s="20"/>
      <c r="C228" s="18"/>
      <c r="D228" s="20"/>
      <c r="E228" s="20"/>
      <c r="F228" s="20"/>
      <c r="G228" s="20"/>
      <c r="H228" s="18"/>
      <c r="I228" s="20"/>
      <c r="J228" s="20"/>
      <c r="K228" s="20"/>
      <c r="L228" s="20"/>
      <c r="M228" s="20"/>
      <c r="N228" s="20"/>
      <c r="O228" s="20"/>
      <c r="P228" s="20"/>
      <c r="Q228" s="20"/>
      <c r="R228" s="20"/>
      <c r="S228" s="20"/>
      <c r="T228" s="20"/>
      <c r="U228" s="20"/>
      <c r="V228" s="20"/>
      <c r="W228" s="20"/>
      <c r="X228" s="20"/>
      <c r="Y228" s="20"/>
      <c r="Z228" s="20"/>
      <c r="AA228" s="20"/>
    </row>
    <row r="229" spans="1:27" ht="12.75">
      <c r="A229" s="20"/>
      <c r="B229" s="20"/>
      <c r="C229" s="18"/>
      <c r="D229" s="20"/>
      <c r="E229" s="20"/>
      <c r="F229" s="20"/>
      <c r="G229" s="20"/>
      <c r="H229" s="18"/>
      <c r="I229" s="20"/>
      <c r="J229" s="20"/>
      <c r="K229" s="20"/>
      <c r="L229" s="20"/>
      <c r="M229" s="20"/>
      <c r="N229" s="20"/>
      <c r="O229" s="20"/>
      <c r="P229" s="20"/>
      <c r="Q229" s="20"/>
      <c r="R229" s="20"/>
      <c r="S229" s="20"/>
      <c r="T229" s="20"/>
      <c r="U229" s="20"/>
      <c r="V229" s="20"/>
      <c r="W229" s="20"/>
      <c r="X229" s="20"/>
      <c r="Y229" s="20"/>
      <c r="Z229" s="20"/>
      <c r="AA229" s="20"/>
    </row>
    <row r="230" spans="1:27" ht="12.75">
      <c r="A230" s="20"/>
      <c r="B230" s="20"/>
      <c r="C230" s="18"/>
      <c r="D230" s="20"/>
      <c r="E230" s="20"/>
      <c r="F230" s="20"/>
      <c r="G230" s="20"/>
      <c r="H230" s="18"/>
      <c r="I230" s="20"/>
      <c r="J230" s="20"/>
      <c r="K230" s="20"/>
      <c r="L230" s="20"/>
      <c r="M230" s="20"/>
      <c r="N230" s="20"/>
      <c r="O230" s="20"/>
      <c r="P230" s="20"/>
      <c r="Q230" s="20"/>
      <c r="R230" s="20"/>
      <c r="S230" s="20"/>
      <c r="T230" s="20"/>
      <c r="U230" s="20"/>
      <c r="V230" s="20"/>
      <c r="W230" s="20"/>
      <c r="X230" s="20"/>
      <c r="Y230" s="20"/>
      <c r="Z230" s="20"/>
      <c r="AA230" s="20"/>
    </row>
    <row r="231" spans="1:27" ht="12.75">
      <c r="A231" s="20"/>
      <c r="B231" s="20"/>
      <c r="C231" s="18"/>
      <c r="D231" s="20"/>
      <c r="E231" s="20"/>
      <c r="F231" s="20"/>
      <c r="G231" s="20"/>
      <c r="H231" s="18"/>
      <c r="I231" s="20"/>
      <c r="J231" s="20"/>
      <c r="K231" s="20"/>
      <c r="L231" s="20"/>
      <c r="M231" s="20"/>
      <c r="N231" s="20"/>
      <c r="O231" s="20"/>
      <c r="P231" s="20"/>
      <c r="Q231" s="20"/>
      <c r="R231" s="20"/>
      <c r="S231" s="20"/>
      <c r="T231" s="20"/>
      <c r="U231" s="20"/>
      <c r="V231" s="20"/>
      <c r="W231" s="20"/>
      <c r="X231" s="20"/>
      <c r="Y231" s="20"/>
      <c r="Z231" s="20"/>
      <c r="AA231" s="20"/>
    </row>
    <row r="232" spans="1:27" ht="12.75">
      <c r="A232" s="20"/>
      <c r="B232" s="20"/>
      <c r="C232" s="18"/>
      <c r="D232" s="20"/>
      <c r="E232" s="20"/>
      <c r="F232" s="20"/>
      <c r="G232" s="20"/>
      <c r="H232" s="18"/>
      <c r="I232" s="20"/>
      <c r="J232" s="20"/>
      <c r="K232" s="20"/>
      <c r="L232" s="20"/>
      <c r="M232" s="20"/>
      <c r="N232" s="20"/>
      <c r="O232" s="20"/>
      <c r="P232" s="20"/>
      <c r="Q232" s="20"/>
      <c r="R232" s="20"/>
      <c r="S232" s="20"/>
      <c r="T232" s="20"/>
      <c r="U232" s="20"/>
      <c r="V232" s="20"/>
      <c r="W232" s="20"/>
      <c r="X232" s="20"/>
      <c r="Y232" s="20"/>
      <c r="Z232" s="20"/>
      <c r="AA232" s="20"/>
    </row>
    <row r="233" spans="1:27" ht="12.75">
      <c r="A233" s="20"/>
      <c r="B233" s="20"/>
      <c r="C233" s="18"/>
      <c r="D233" s="20"/>
      <c r="E233" s="20"/>
      <c r="F233" s="20"/>
      <c r="G233" s="20"/>
      <c r="H233" s="18"/>
      <c r="I233" s="20"/>
      <c r="J233" s="20"/>
      <c r="K233" s="20"/>
      <c r="L233" s="20"/>
      <c r="M233" s="20"/>
      <c r="N233" s="20"/>
      <c r="O233" s="20"/>
      <c r="P233" s="20"/>
      <c r="Q233" s="20"/>
      <c r="R233" s="20"/>
      <c r="S233" s="20"/>
      <c r="T233" s="20"/>
      <c r="U233" s="20"/>
      <c r="V233" s="20"/>
      <c r="W233" s="20"/>
      <c r="X233" s="20"/>
      <c r="Y233" s="20"/>
      <c r="Z233" s="20"/>
      <c r="AA233" s="20"/>
    </row>
    <row r="234" spans="1:27" ht="12.75">
      <c r="A234" s="20"/>
      <c r="B234" s="20"/>
      <c r="C234" s="18"/>
      <c r="D234" s="20"/>
      <c r="E234" s="20"/>
      <c r="F234" s="20"/>
      <c r="G234" s="20"/>
      <c r="H234" s="18"/>
      <c r="I234" s="20"/>
      <c r="J234" s="20"/>
      <c r="K234" s="20"/>
      <c r="L234" s="20"/>
      <c r="M234" s="20"/>
      <c r="N234" s="20"/>
      <c r="O234" s="20"/>
      <c r="P234" s="20"/>
      <c r="Q234" s="20"/>
      <c r="R234" s="20"/>
      <c r="S234" s="20"/>
      <c r="T234" s="20"/>
      <c r="U234" s="20"/>
      <c r="V234" s="20"/>
      <c r="W234" s="20"/>
      <c r="X234" s="20"/>
      <c r="Y234" s="20"/>
      <c r="Z234" s="20"/>
      <c r="AA234" s="20"/>
    </row>
    <row r="235" spans="1:27" ht="12.75">
      <c r="A235" s="20"/>
      <c r="B235" s="20"/>
      <c r="C235" s="18"/>
      <c r="D235" s="20"/>
      <c r="E235" s="20"/>
      <c r="F235" s="20"/>
      <c r="G235" s="20"/>
      <c r="H235" s="18"/>
      <c r="I235" s="20"/>
      <c r="J235" s="20"/>
      <c r="K235" s="20"/>
      <c r="L235" s="20"/>
      <c r="M235" s="20"/>
      <c r="N235" s="20"/>
      <c r="O235" s="20"/>
      <c r="P235" s="20"/>
      <c r="Q235" s="20"/>
      <c r="R235" s="20"/>
      <c r="S235" s="20"/>
      <c r="T235" s="20"/>
      <c r="U235" s="20"/>
      <c r="V235" s="20"/>
      <c r="W235" s="20"/>
      <c r="X235" s="20"/>
      <c r="Y235" s="20"/>
      <c r="Z235" s="20"/>
      <c r="AA235" s="20"/>
    </row>
    <row r="236" spans="1:27" ht="12.75">
      <c r="A236" s="20"/>
      <c r="B236" s="20"/>
      <c r="C236" s="18"/>
      <c r="D236" s="20"/>
      <c r="E236" s="20"/>
      <c r="F236" s="20"/>
      <c r="G236" s="20"/>
      <c r="H236" s="18"/>
      <c r="I236" s="20"/>
      <c r="J236" s="20"/>
      <c r="K236" s="20"/>
      <c r="L236" s="20"/>
      <c r="M236" s="20"/>
      <c r="N236" s="20"/>
      <c r="O236" s="20"/>
      <c r="P236" s="20"/>
      <c r="Q236" s="20"/>
      <c r="R236" s="20"/>
      <c r="S236" s="20"/>
      <c r="T236" s="20"/>
      <c r="U236" s="20"/>
      <c r="V236" s="20"/>
      <c r="W236" s="20"/>
      <c r="X236" s="20"/>
      <c r="Y236" s="20"/>
      <c r="Z236" s="20"/>
      <c r="AA236" s="20"/>
    </row>
    <row r="237" spans="1:27" ht="12.75">
      <c r="A237" s="20"/>
      <c r="B237" s="20"/>
      <c r="C237" s="18"/>
      <c r="D237" s="20"/>
      <c r="E237" s="20"/>
      <c r="F237" s="20"/>
      <c r="G237" s="20"/>
      <c r="H237" s="18"/>
      <c r="I237" s="20"/>
      <c r="J237" s="20"/>
      <c r="K237" s="20"/>
      <c r="L237" s="20"/>
      <c r="M237" s="20"/>
      <c r="N237" s="20"/>
      <c r="O237" s="20"/>
      <c r="P237" s="20"/>
      <c r="Q237" s="20"/>
      <c r="R237" s="20"/>
      <c r="S237" s="20"/>
      <c r="T237" s="20"/>
      <c r="U237" s="20"/>
      <c r="V237" s="20"/>
      <c r="W237" s="20"/>
      <c r="X237" s="20"/>
      <c r="Y237" s="20"/>
      <c r="Z237" s="20"/>
      <c r="AA237" s="20"/>
    </row>
    <row r="238" spans="1:27" ht="12.75">
      <c r="A238" s="20"/>
      <c r="B238" s="20"/>
      <c r="C238" s="18"/>
      <c r="D238" s="20"/>
      <c r="E238" s="20"/>
      <c r="F238" s="20"/>
      <c r="G238" s="20"/>
      <c r="H238" s="18"/>
      <c r="I238" s="20"/>
      <c r="J238" s="20"/>
      <c r="K238" s="20"/>
      <c r="L238" s="20"/>
      <c r="M238" s="20"/>
      <c r="N238" s="20"/>
      <c r="O238" s="20"/>
      <c r="P238" s="20"/>
      <c r="Q238" s="20"/>
      <c r="R238" s="20"/>
      <c r="S238" s="20"/>
      <c r="T238" s="20"/>
      <c r="U238" s="20"/>
      <c r="V238" s="20"/>
      <c r="W238" s="20"/>
      <c r="X238" s="20"/>
      <c r="Y238" s="20"/>
      <c r="Z238" s="20"/>
      <c r="AA238" s="20"/>
    </row>
    <row r="239" spans="1:27" ht="12.75">
      <c r="A239" s="20"/>
      <c r="B239" s="20"/>
      <c r="C239" s="18"/>
      <c r="D239" s="20"/>
      <c r="E239" s="20"/>
      <c r="F239" s="20"/>
      <c r="G239" s="20"/>
      <c r="H239" s="18"/>
      <c r="I239" s="20"/>
      <c r="J239" s="20"/>
      <c r="K239" s="20"/>
      <c r="L239" s="20"/>
      <c r="M239" s="20"/>
      <c r="N239" s="20"/>
      <c r="O239" s="20"/>
      <c r="P239" s="20"/>
      <c r="Q239" s="20"/>
      <c r="R239" s="20"/>
      <c r="S239" s="20"/>
      <c r="T239" s="20"/>
      <c r="U239" s="20"/>
      <c r="V239" s="20"/>
      <c r="W239" s="20"/>
      <c r="X239" s="20"/>
      <c r="Y239" s="20"/>
      <c r="Z239" s="20"/>
      <c r="AA239" s="20"/>
    </row>
    <row r="240" spans="1:27" ht="12.75">
      <c r="A240" s="20"/>
      <c r="B240" s="20"/>
      <c r="C240" s="18"/>
      <c r="D240" s="20"/>
      <c r="E240" s="20"/>
      <c r="F240" s="20"/>
      <c r="G240" s="20"/>
      <c r="H240" s="18"/>
      <c r="I240" s="20"/>
      <c r="J240" s="20"/>
      <c r="K240" s="20"/>
      <c r="L240" s="20"/>
      <c r="M240" s="20"/>
      <c r="N240" s="20"/>
      <c r="O240" s="20"/>
      <c r="P240" s="20"/>
      <c r="Q240" s="20"/>
      <c r="R240" s="20"/>
      <c r="S240" s="20"/>
      <c r="T240" s="20"/>
      <c r="U240" s="20"/>
      <c r="V240" s="20"/>
      <c r="W240" s="20"/>
      <c r="X240" s="20"/>
      <c r="Y240" s="20"/>
      <c r="Z240" s="20"/>
      <c r="AA240" s="20"/>
    </row>
    <row r="241" spans="1:27" ht="12.75">
      <c r="A241" s="20"/>
      <c r="B241" s="20"/>
      <c r="C241" s="18"/>
      <c r="D241" s="20"/>
      <c r="E241" s="20"/>
      <c r="F241" s="20"/>
      <c r="G241" s="20"/>
      <c r="H241" s="18"/>
      <c r="I241" s="20"/>
      <c r="J241" s="20"/>
      <c r="K241" s="20"/>
      <c r="L241" s="20"/>
      <c r="M241" s="20"/>
      <c r="N241" s="20"/>
      <c r="O241" s="20"/>
      <c r="P241" s="20"/>
      <c r="Q241" s="20"/>
      <c r="R241" s="20"/>
      <c r="S241" s="20"/>
      <c r="T241" s="20"/>
      <c r="U241" s="20"/>
      <c r="V241" s="20"/>
      <c r="W241" s="20"/>
      <c r="X241" s="20"/>
      <c r="Y241" s="20"/>
      <c r="Z241" s="20"/>
      <c r="AA241" s="20"/>
    </row>
    <row r="242" spans="1:27" ht="12.75">
      <c r="A242" s="20"/>
      <c r="B242" s="20"/>
      <c r="C242" s="18"/>
      <c r="D242" s="20"/>
      <c r="E242" s="20"/>
      <c r="F242" s="20"/>
      <c r="G242" s="20"/>
      <c r="H242" s="18"/>
      <c r="I242" s="20"/>
      <c r="J242" s="20"/>
      <c r="K242" s="20"/>
      <c r="L242" s="20"/>
      <c r="M242" s="20"/>
      <c r="N242" s="20"/>
      <c r="O242" s="20"/>
      <c r="P242" s="20"/>
      <c r="Q242" s="20"/>
      <c r="R242" s="20"/>
      <c r="S242" s="20"/>
      <c r="T242" s="20"/>
      <c r="U242" s="20"/>
      <c r="V242" s="20"/>
      <c r="W242" s="20"/>
      <c r="X242" s="20"/>
      <c r="Y242" s="20"/>
      <c r="Z242" s="20"/>
      <c r="AA242" s="20"/>
    </row>
    <row r="243" spans="1:27" ht="12.75">
      <c r="A243" s="20"/>
      <c r="B243" s="20"/>
      <c r="C243" s="18"/>
      <c r="D243" s="20"/>
      <c r="E243" s="20"/>
      <c r="F243" s="20"/>
      <c r="G243" s="20"/>
      <c r="H243" s="18"/>
      <c r="I243" s="20"/>
      <c r="J243" s="20"/>
      <c r="K243" s="20"/>
      <c r="L243" s="20"/>
      <c r="M243" s="20"/>
      <c r="N243" s="20"/>
      <c r="O243" s="20"/>
      <c r="P243" s="20"/>
      <c r="Q243" s="20"/>
      <c r="R243" s="20"/>
      <c r="S243" s="20"/>
      <c r="T243" s="20"/>
      <c r="U243" s="20"/>
      <c r="V243" s="20"/>
      <c r="W243" s="20"/>
      <c r="X243" s="20"/>
      <c r="Y243" s="20"/>
      <c r="Z243" s="20"/>
      <c r="AA243" s="20"/>
    </row>
    <row r="244" spans="1:27" ht="12.75">
      <c r="A244" s="20"/>
      <c r="B244" s="20"/>
      <c r="C244" s="18"/>
      <c r="D244" s="20"/>
      <c r="E244" s="20"/>
      <c r="F244" s="20"/>
      <c r="G244" s="20"/>
      <c r="H244" s="18"/>
      <c r="I244" s="20"/>
      <c r="J244" s="20"/>
      <c r="K244" s="20"/>
      <c r="L244" s="20"/>
      <c r="M244" s="20"/>
      <c r="N244" s="20"/>
      <c r="O244" s="20"/>
      <c r="P244" s="20"/>
      <c r="Q244" s="20"/>
      <c r="R244" s="20"/>
      <c r="S244" s="20"/>
      <c r="T244" s="20"/>
      <c r="U244" s="20"/>
      <c r="V244" s="20"/>
      <c r="W244" s="20"/>
      <c r="X244" s="20"/>
      <c r="Y244" s="20"/>
      <c r="Z244" s="20"/>
      <c r="AA244" s="20"/>
    </row>
    <row r="245" spans="1:27" ht="12.75">
      <c r="A245" s="20"/>
      <c r="B245" s="20"/>
      <c r="C245" s="18"/>
      <c r="D245" s="20"/>
      <c r="E245" s="20"/>
      <c r="F245" s="20"/>
      <c r="G245" s="20"/>
      <c r="H245" s="18"/>
      <c r="I245" s="20"/>
      <c r="J245" s="20"/>
      <c r="K245" s="20"/>
      <c r="L245" s="20"/>
      <c r="M245" s="20"/>
      <c r="N245" s="20"/>
      <c r="O245" s="20"/>
      <c r="P245" s="20"/>
      <c r="Q245" s="20"/>
      <c r="R245" s="20"/>
      <c r="S245" s="20"/>
      <c r="T245" s="20"/>
      <c r="U245" s="20"/>
      <c r="V245" s="20"/>
      <c r="W245" s="20"/>
      <c r="X245" s="20"/>
      <c r="Y245" s="20"/>
      <c r="Z245" s="20"/>
      <c r="AA245" s="20"/>
    </row>
    <row r="246" spans="1:27" ht="12.75">
      <c r="A246" s="20"/>
      <c r="B246" s="20"/>
      <c r="C246" s="18"/>
      <c r="D246" s="20"/>
      <c r="E246" s="20"/>
      <c r="F246" s="20"/>
      <c r="G246" s="20"/>
      <c r="H246" s="18"/>
      <c r="I246" s="20"/>
      <c r="J246" s="20"/>
      <c r="K246" s="20"/>
      <c r="L246" s="20"/>
      <c r="M246" s="20"/>
      <c r="N246" s="20"/>
      <c r="O246" s="20"/>
      <c r="P246" s="20"/>
      <c r="Q246" s="20"/>
      <c r="R246" s="20"/>
      <c r="S246" s="20"/>
      <c r="T246" s="20"/>
      <c r="U246" s="20"/>
      <c r="V246" s="20"/>
      <c r="W246" s="20"/>
      <c r="X246" s="20"/>
      <c r="Y246" s="20"/>
      <c r="Z246" s="20"/>
      <c r="AA246" s="20"/>
    </row>
    <row r="247" spans="1:27" ht="12.75">
      <c r="A247" s="20"/>
      <c r="B247" s="20"/>
      <c r="C247" s="18"/>
      <c r="D247" s="20"/>
      <c r="E247" s="20"/>
      <c r="F247" s="20"/>
      <c r="G247" s="20"/>
      <c r="H247" s="18"/>
      <c r="I247" s="20"/>
      <c r="J247" s="20"/>
      <c r="K247" s="20"/>
      <c r="L247" s="20"/>
      <c r="M247" s="20"/>
      <c r="N247" s="20"/>
      <c r="O247" s="20"/>
      <c r="P247" s="20"/>
      <c r="Q247" s="20"/>
      <c r="R247" s="20"/>
      <c r="S247" s="20"/>
      <c r="T247" s="20"/>
      <c r="U247" s="20"/>
      <c r="V247" s="20"/>
      <c r="W247" s="20"/>
      <c r="X247" s="20"/>
      <c r="Y247" s="20"/>
      <c r="Z247" s="20"/>
      <c r="AA247" s="20"/>
    </row>
    <row r="248" spans="1:27" ht="12.75">
      <c r="A248" s="20"/>
      <c r="B248" s="20"/>
      <c r="C248" s="18"/>
      <c r="D248" s="20"/>
      <c r="E248" s="20"/>
      <c r="F248" s="20"/>
      <c r="G248" s="20"/>
      <c r="H248" s="18"/>
      <c r="I248" s="20"/>
      <c r="J248" s="20"/>
      <c r="K248" s="20"/>
      <c r="L248" s="20"/>
      <c r="M248" s="20"/>
      <c r="N248" s="20"/>
      <c r="O248" s="20"/>
      <c r="P248" s="20"/>
      <c r="Q248" s="20"/>
      <c r="R248" s="20"/>
      <c r="S248" s="20"/>
      <c r="T248" s="20"/>
      <c r="U248" s="20"/>
      <c r="V248" s="20"/>
      <c r="W248" s="20"/>
      <c r="X248" s="20"/>
      <c r="Y248" s="20"/>
      <c r="Z248" s="20"/>
      <c r="AA248" s="20"/>
    </row>
    <row r="249" spans="1:27" ht="12.75">
      <c r="A249" s="20"/>
      <c r="B249" s="20"/>
      <c r="C249" s="18"/>
      <c r="D249" s="20"/>
      <c r="E249" s="20"/>
      <c r="F249" s="20"/>
      <c r="G249" s="20"/>
      <c r="H249" s="18"/>
      <c r="I249" s="20"/>
      <c r="J249" s="20"/>
      <c r="K249" s="20"/>
      <c r="L249" s="20"/>
      <c r="M249" s="20"/>
      <c r="N249" s="20"/>
      <c r="O249" s="20"/>
      <c r="P249" s="20"/>
      <c r="Q249" s="20"/>
      <c r="R249" s="20"/>
      <c r="S249" s="20"/>
      <c r="T249" s="20"/>
      <c r="U249" s="20"/>
      <c r="V249" s="20"/>
      <c r="W249" s="20"/>
      <c r="X249" s="20"/>
      <c r="Y249" s="20"/>
      <c r="Z249" s="20"/>
      <c r="AA249" s="20"/>
    </row>
    <row r="250" spans="1:27" ht="12.75">
      <c r="A250" s="20"/>
      <c r="B250" s="20"/>
      <c r="C250" s="18"/>
      <c r="D250" s="20"/>
      <c r="E250" s="20"/>
      <c r="F250" s="20"/>
      <c r="G250" s="20"/>
      <c r="H250" s="18"/>
      <c r="I250" s="20"/>
      <c r="J250" s="20"/>
      <c r="K250" s="20"/>
      <c r="L250" s="20"/>
      <c r="M250" s="20"/>
      <c r="N250" s="20"/>
      <c r="O250" s="20"/>
      <c r="P250" s="20"/>
      <c r="Q250" s="20"/>
      <c r="R250" s="20"/>
      <c r="S250" s="20"/>
      <c r="T250" s="20"/>
      <c r="U250" s="20"/>
      <c r="V250" s="20"/>
      <c r="W250" s="20"/>
      <c r="X250" s="20"/>
      <c r="Y250" s="20"/>
      <c r="Z250" s="20"/>
      <c r="AA250" s="20"/>
    </row>
    <row r="251" spans="1:27" ht="12.75">
      <c r="A251" s="20"/>
      <c r="B251" s="20"/>
      <c r="C251" s="18"/>
      <c r="D251" s="20"/>
      <c r="E251" s="20"/>
      <c r="F251" s="20"/>
      <c r="G251" s="20"/>
      <c r="H251" s="18"/>
      <c r="I251" s="20"/>
      <c r="J251" s="20"/>
      <c r="K251" s="20"/>
      <c r="L251" s="20"/>
      <c r="M251" s="20"/>
      <c r="N251" s="20"/>
      <c r="O251" s="20"/>
      <c r="P251" s="20"/>
      <c r="Q251" s="20"/>
      <c r="R251" s="20"/>
      <c r="S251" s="20"/>
      <c r="T251" s="20"/>
      <c r="U251" s="20"/>
      <c r="V251" s="20"/>
      <c r="W251" s="20"/>
      <c r="X251" s="20"/>
      <c r="Y251" s="20"/>
      <c r="Z251" s="20"/>
      <c r="AA251" s="20"/>
    </row>
    <row r="252" spans="1:27" ht="12.75">
      <c r="A252" s="20"/>
      <c r="B252" s="20"/>
      <c r="C252" s="18"/>
      <c r="D252" s="20"/>
      <c r="E252" s="20"/>
      <c r="F252" s="20"/>
      <c r="G252" s="20"/>
      <c r="H252" s="18"/>
      <c r="I252" s="20"/>
      <c r="J252" s="20"/>
      <c r="K252" s="20"/>
      <c r="L252" s="20"/>
      <c r="M252" s="20"/>
      <c r="N252" s="20"/>
      <c r="O252" s="20"/>
      <c r="P252" s="20"/>
      <c r="Q252" s="20"/>
      <c r="R252" s="20"/>
      <c r="S252" s="20"/>
      <c r="T252" s="20"/>
      <c r="U252" s="20"/>
      <c r="V252" s="20"/>
      <c r="W252" s="20"/>
      <c r="X252" s="20"/>
      <c r="Y252" s="20"/>
      <c r="Z252" s="20"/>
      <c r="AA252" s="20"/>
    </row>
    <row r="253" spans="1:27" ht="12.75">
      <c r="A253" s="20"/>
      <c r="B253" s="20"/>
      <c r="C253" s="18"/>
      <c r="D253" s="20"/>
      <c r="E253" s="20"/>
      <c r="F253" s="20"/>
      <c r="G253" s="20"/>
      <c r="H253" s="18"/>
      <c r="I253" s="20"/>
      <c r="J253" s="20"/>
      <c r="K253" s="20"/>
      <c r="L253" s="20"/>
      <c r="M253" s="20"/>
      <c r="N253" s="20"/>
      <c r="O253" s="20"/>
      <c r="P253" s="20"/>
      <c r="Q253" s="20"/>
      <c r="R253" s="20"/>
      <c r="S253" s="20"/>
      <c r="T253" s="20"/>
      <c r="U253" s="20"/>
      <c r="V253" s="20"/>
      <c r="W253" s="20"/>
      <c r="X253" s="20"/>
      <c r="Y253" s="20"/>
      <c r="Z253" s="20"/>
      <c r="AA253" s="20"/>
    </row>
    <row r="254" spans="1:27" ht="12.75">
      <c r="A254" s="20"/>
      <c r="B254" s="20"/>
      <c r="C254" s="18"/>
      <c r="D254" s="20"/>
      <c r="E254" s="20"/>
      <c r="F254" s="20"/>
      <c r="G254" s="20"/>
      <c r="H254" s="18"/>
      <c r="I254" s="20"/>
      <c r="J254" s="20"/>
      <c r="K254" s="20"/>
      <c r="L254" s="20"/>
      <c r="M254" s="20"/>
      <c r="N254" s="20"/>
      <c r="O254" s="20"/>
      <c r="P254" s="20"/>
      <c r="Q254" s="20"/>
      <c r="R254" s="20"/>
      <c r="S254" s="20"/>
      <c r="T254" s="20"/>
      <c r="U254" s="20"/>
      <c r="V254" s="20"/>
      <c r="W254" s="20"/>
      <c r="X254" s="20"/>
      <c r="Y254" s="20"/>
      <c r="Z254" s="20"/>
      <c r="AA254" s="20"/>
    </row>
    <row r="255" spans="1:27" ht="12.75">
      <c r="A255" s="20"/>
      <c r="B255" s="20"/>
      <c r="C255" s="18"/>
      <c r="D255" s="20"/>
      <c r="E255" s="20"/>
      <c r="F255" s="20"/>
      <c r="G255" s="20"/>
      <c r="H255" s="18"/>
      <c r="I255" s="20"/>
      <c r="J255" s="20"/>
      <c r="K255" s="20"/>
      <c r="L255" s="20"/>
      <c r="M255" s="20"/>
      <c r="N255" s="20"/>
      <c r="O255" s="20"/>
      <c r="P255" s="20"/>
      <c r="Q255" s="20"/>
      <c r="R255" s="20"/>
      <c r="S255" s="20"/>
      <c r="T255" s="20"/>
      <c r="U255" s="20"/>
      <c r="V255" s="20"/>
      <c r="W255" s="20"/>
      <c r="X255" s="20"/>
      <c r="Y255" s="20"/>
      <c r="Z255" s="20"/>
      <c r="AA255" s="20"/>
    </row>
    <row r="256" spans="1:27" ht="12.75">
      <c r="A256" s="20"/>
      <c r="B256" s="20"/>
      <c r="C256" s="18"/>
      <c r="D256" s="20"/>
      <c r="E256" s="20"/>
      <c r="F256" s="20"/>
      <c r="G256" s="20"/>
      <c r="H256" s="18"/>
      <c r="I256" s="20"/>
      <c r="J256" s="20"/>
      <c r="K256" s="20"/>
      <c r="L256" s="20"/>
      <c r="M256" s="20"/>
      <c r="N256" s="20"/>
      <c r="O256" s="20"/>
      <c r="P256" s="20"/>
      <c r="Q256" s="20"/>
      <c r="R256" s="20"/>
      <c r="S256" s="20"/>
      <c r="T256" s="20"/>
      <c r="U256" s="20"/>
      <c r="V256" s="20"/>
      <c r="W256" s="20"/>
      <c r="X256" s="20"/>
      <c r="Y256" s="20"/>
      <c r="Z256" s="20"/>
      <c r="AA256" s="20"/>
    </row>
    <row r="257" spans="1:27" ht="12.75">
      <c r="A257" s="20"/>
      <c r="B257" s="20"/>
      <c r="C257" s="18"/>
      <c r="D257" s="20"/>
      <c r="E257" s="20"/>
      <c r="F257" s="20"/>
      <c r="G257" s="20"/>
      <c r="H257" s="18"/>
      <c r="I257" s="20"/>
      <c r="J257" s="20"/>
      <c r="K257" s="20"/>
      <c r="L257" s="20"/>
      <c r="M257" s="20"/>
      <c r="N257" s="20"/>
      <c r="O257" s="20"/>
      <c r="P257" s="20"/>
      <c r="Q257" s="20"/>
      <c r="R257" s="20"/>
      <c r="S257" s="20"/>
      <c r="T257" s="20"/>
      <c r="U257" s="20"/>
      <c r="V257" s="20"/>
      <c r="W257" s="20"/>
      <c r="X257" s="20"/>
      <c r="Y257" s="20"/>
      <c r="Z257" s="20"/>
      <c r="AA257" s="20"/>
    </row>
    <row r="258" spans="1:27" ht="12.75">
      <c r="A258" s="20"/>
      <c r="B258" s="20"/>
      <c r="C258" s="18"/>
      <c r="D258" s="20"/>
      <c r="E258" s="20"/>
      <c r="F258" s="20"/>
      <c r="G258" s="20"/>
      <c r="H258" s="18"/>
      <c r="I258" s="20"/>
      <c r="J258" s="20"/>
      <c r="K258" s="20"/>
      <c r="L258" s="20"/>
      <c r="M258" s="20"/>
      <c r="N258" s="20"/>
      <c r="O258" s="20"/>
      <c r="P258" s="20"/>
      <c r="Q258" s="20"/>
      <c r="R258" s="20"/>
      <c r="S258" s="20"/>
      <c r="T258" s="20"/>
      <c r="U258" s="20"/>
      <c r="V258" s="20"/>
      <c r="W258" s="20"/>
      <c r="X258" s="20"/>
      <c r="Y258" s="20"/>
      <c r="Z258" s="20"/>
      <c r="AA258" s="20"/>
    </row>
    <row r="259" spans="1:27" ht="12.75">
      <c r="A259" s="20"/>
      <c r="B259" s="20"/>
      <c r="C259" s="18"/>
      <c r="D259" s="20"/>
      <c r="E259" s="20"/>
      <c r="F259" s="20"/>
      <c r="G259" s="20"/>
      <c r="H259" s="18"/>
      <c r="I259" s="20"/>
      <c r="J259" s="20"/>
      <c r="K259" s="20"/>
      <c r="L259" s="20"/>
      <c r="M259" s="20"/>
      <c r="N259" s="20"/>
      <c r="O259" s="20"/>
      <c r="P259" s="20"/>
      <c r="Q259" s="20"/>
      <c r="R259" s="20"/>
      <c r="S259" s="20"/>
      <c r="T259" s="20"/>
      <c r="U259" s="20"/>
      <c r="V259" s="20"/>
      <c r="W259" s="20"/>
      <c r="X259" s="20"/>
      <c r="Y259" s="20"/>
      <c r="Z259" s="20"/>
      <c r="AA259" s="20"/>
    </row>
    <row r="260" spans="1:27" ht="12.75">
      <c r="A260" s="20"/>
      <c r="B260" s="20"/>
      <c r="C260" s="18"/>
      <c r="D260" s="20"/>
      <c r="E260" s="20"/>
      <c r="F260" s="20"/>
      <c r="G260" s="20"/>
      <c r="H260" s="18"/>
      <c r="I260" s="20"/>
      <c r="J260" s="20"/>
      <c r="K260" s="20"/>
      <c r="L260" s="20"/>
      <c r="M260" s="20"/>
      <c r="N260" s="20"/>
      <c r="O260" s="20"/>
      <c r="P260" s="20"/>
      <c r="Q260" s="20"/>
      <c r="R260" s="20"/>
      <c r="S260" s="20"/>
      <c r="T260" s="20"/>
      <c r="U260" s="20"/>
      <c r="V260" s="20"/>
      <c r="W260" s="20"/>
      <c r="X260" s="20"/>
      <c r="Y260" s="20"/>
      <c r="Z260" s="20"/>
      <c r="AA260" s="20"/>
    </row>
    <row r="261" spans="1:27" ht="12.75">
      <c r="A261" s="20"/>
      <c r="B261" s="20"/>
      <c r="C261" s="18"/>
      <c r="D261" s="20"/>
      <c r="E261" s="20"/>
      <c r="F261" s="20"/>
      <c r="G261" s="20"/>
      <c r="H261" s="18"/>
      <c r="I261" s="20"/>
      <c r="J261" s="20"/>
      <c r="K261" s="20"/>
      <c r="L261" s="20"/>
      <c r="M261" s="20"/>
      <c r="N261" s="20"/>
      <c r="O261" s="20"/>
      <c r="P261" s="20"/>
      <c r="Q261" s="20"/>
      <c r="R261" s="20"/>
      <c r="S261" s="20"/>
      <c r="T261" s="20"/>
      <c r="U261" s="20"/>
      <c r="V261" s="20"/>
      <c r="W261" s="20"/>
      <c r="X261" s="20"/>
      <c r="Y261" s="20"/>
      <c r="Z261" s="20"/>
      <c r="AA261" s="20"/>
    </row>
    <row r="262" spans="1:27" ht="12.75">
      <c r="A262" s="20"/>
      <c r="B262" s="20"/>
      <c r="C262" s="18"/>
      <c r="D262" s="20"/>
      <c r="E262" s="20"/>
      <c r="F262" s="20"/>
      <c r="G262" s="20"/>
      <c r="H262" s="18"/>
      <c r="I262" s="20"/>
      <c r="J262" s="20"/>
      <c r="K262" s="20"/>
      <c r="L262" s="20"/>
      <c r="M262" s="20"/>
      <c r="N262" s="20"/>
      <c r="O262" s="20"/>
      <c r="P262" s="20"/>
      <c r="Q262" s="20"/>
      <c r="R262" s="20"/>
      <c r="S262" s="20"/>
      <c r="T262" s="20"/>
      <c r="U262" s="20"/>
      <c r="V262" s="20"/>
      <c r="W262" s="20"/>
      <c r="X262" s="20"/>
      <c r="Y262" s="20"/>
      <c r="Z262" s="20"/>
      <c r="AA262" s="20"/>
    </row>
    <row r="263" spans="1:27" ht="12.75">
      <c r="A263" s="20"/>
      <c r="B263" s="20"/>
      <c r="C263" s="18"/>
      <c r="D263" s="20"/>
      <c r="E263" s="20"/>
      <c r="F263" s="20"/>
      <c r="G263" s="20"/>
      <c r="H263" s="18"/>
      <c r="I263" s="20"/>
      <c r="J263" s="20"/>
      <c r="K263" s="20"/>
      <c r="L263" s="20"/>
      <c r="M263" s="20"/>
      <c r="N263" s="20"/>
      <c r="O263" s="20"/>
      <c r="P263" s="20"/>
      <c r="Q263" s="20"/>
      <c r="R263" s="20"/>
      <c r="S263" s="20"/>
      <c r="T263" s="20"/>
      <c r="U263" s="20"/>
      <c r="V263" s="20"/>
      <c r="W263" s="20"/>
      <c r="X263" s="20"/>
      <c r="Y263" s="20"/>
      <c r="Z263" s="20"/>
      <c r="AA263" s="20"/>
    </row>
    <row r="264" spans="1:27" ht="12.75">
      <c r="A264" s="20"/>
      <c r="B264" s="20"/>
      <c r="C264" s="18"/>
      <c r="D264" s="20"/>
      <c r="E264" s="20"/>
      <c r="F264" s="20"/>
      <c r="G264" s="20"/>
      <c r="H264" s="18"/>
      <c r="I264" s="20"/>
      <c r="J264" s="20"/>
      <c r="K264" s="20"/>
      <c r="L264" s="20"/>
      <c r="M264" s="20"/>
      <c r="N264" s="20"/>
      <c r="O264" s="20"/>
      <c r="P264" s="20"/>
      <c r="Q264" s="20"/>
      <c r="R264" s="20"/>
      <c r="S264" s="20"/>
      <c r="T264" s="20"/>
      <c r="U264" s="20"/>
      <c r="V264" s="20"/>
      <c r="W264" s="20"/>
      <c r="X264" s="20"/>
      <c r="Y264" s="20"/>
      <c r="Z264" s="20"/>
      <c r="AA264" s="20"/>
    </row>
    <row r="265" spans="1:27" ht="12.75">
      <c r="A265" s="20"/>
      <c r="B265" s="20"/>
      <c r="C265" s="18"/>
      <c r="D265" s="20"/>
      <c r="E265" s="20"/>
      <c r="F265" s="20"/>
      <c r="G265" s="20"/>
      <c r="H265" s="18"/>
      <c r="I265" s="20"/>
      <c r="J265" s="20"/>
      <c r="K265" s="20"/>
      <c r="L265" s="20"/>
      <c r="M265" s="20"/>
      <c r="N265" s="20"/>
      <c r="O265" s="20"/>
      <c r="P265" s="20"/>
      <c r="Q265" s="20"/>
      <c r="R265" s="20"/>
      <c r="S265" s="20"/>
      <c r="T265" s="20"/>
      <c r="U265" s="20"/>
      <c r="V265" s="20"/>
      <c r="W265" s="20"/>
      <c r="X265" s="20"/>
      <c r="Y265" s="20"/>
      <c r="Z265" s="20"/>
      <c r="AA265" s="20"/>
    </row>
    <row r="266" spans="1:27" ht="12.75">
      <c r="A266" s="20"/>
      <c r="B266" s="20"/>
      <c r="C266" s="18"/>
      <c r="D266" s="20"/>
      <c r="E266" s="20"/>
      <c r="F266" s="20"/>
      <c r="G266" s="20"/>
      <c r="H266" s="18"/>
      <c r="I266" s="20"/>
      <c r="J266" s="20"/>
      <c r="K266" s="20"/>
      <c r="L266" s="20"/>
      <c r="M266" s="20"/>
      <c r="N266" s="20"/>
      <c r="O266" s="20"/>
      <c r="P266" s="20"/>
      <c r="Q266" s="20"/>
      <c r="R266" s="20"/>
      <c r="S266" s="20"/>
      <c r="T266" s="20"/>
      <c r="U266" s="20"/>
      <c r="V266" s="20"/>
      <c r="W266" s="20"/>
      <c r="X266" s="20"/>
      <c r="Y266" s="20"/>
      <c r="Z266" s="20"/>
      <c r="AA266" s="20"/>
    </row>
    <row r="267" spans="1:27" ht="12.75">
      <c r="A267" s="20"/>
      <c r="B267" s="20"/>
      <c r="C267" s="18"/>
      <c r="D267" s="20"/>
      <c r="E267" s="20"/>
      <c r="F267" s="20"/>
      <c r="G267" s="20"/>
      <c r="H267" s="18"/>
      <c r="I267" s="20"/>
      <c r="J267" s="20"/>
      <c r="K267" s="20"/>
      <c r="L267" s="20"/>
      <c r="M267" s="20"/>
      <c r="N267" s="20"/>
      <c r="O267" s="20"/>
      <c r="P267" s="20"/>
      <c r="Q267" s="20"/>
      <c r="R267" s="20"/>
      <c r="S267" s="20"/>
      <c r="T267" s="20"/>
      <c r="U267" s="20"/>
      <c r="V267" s="20"/>
      <c r="W267" s="20"/>
      <c r="X267" s="20"/>
      <c r="Y267" s="20"/>
      <c r="Z267" s="20"/>
      <c r="AA267" s="20"/>
    </row>
    <row r="268" spans="1:27" ht="12.75">
      <c r="A268" s="20"/>
      <c r="B268" s="20"/>
      <c r="C268" s="18"/>
      <c r="D268" s="20"/>
      <c r="E268" s="20"/>
      <c r="F268" s="20"/>
      <c r="G268" s="20"/>
      <c r="H268" s="18"/>
      <c r="I268" s="20"/>
      <c r="J268" s="20"/>
      <c r="K268" s="20"/>
      <c r="L268" s="20"/>
      <c r="M268" s="20"/>
      <c r="N268" s="20"/>
      <c r="O268" s="20"/>
      <c r="P268" s="20"/>
      <c r="Q268" s="20"/>
      <c r="R268" s="20"/>
      <c r="S268" s="20"/>
      <c r="T268" s="20"/>
      <c r="U268" s="20"/>
      <c r="V268" s="20"/>
      <c r="W268" s="20"/>
      <c r="X268" s="20"/>
      <c r="Y268" s="20"/>
      <c r="Z268" s="20"/>
      <c r="AA268" s="20"/>
    </row>
    <row r="269" spans="1:27" ht="12.75">
      <c r="A269" s="20"/>
      <c r="B269" s="20"/>
      <c r="C269" s="18"/>
      <c r="D269" s="20"/>
      <c r="E269" s="20"/>
      <c r="F269" s="20"/>
      <c r="G269" s="20"/>
      <c r="H269" s="18"/>
      <c r="I269" s="20"/>
      <c r="J269" s="20"/>
      <c r="K269" s="20"/>
      <c r="L269" s="20"/>
      <c r="M269" s="20"/>
      <c r="N269" s="20"/>
      <c r="O269" s="20"/>
      <c r="P269" s="20"/>
      <c r="Q269" s="20"/>
      <c r="R269" s="20"/>
      <c r="S269" s="20"/>
      <c r="T269" s="20"/>
      <c r="U269" s="20"/>
      <c r="V269" s="20"/>
      <c r="W269" s="20"/>
      <c r="X269" s="20"/>
      <c r="Y269" s="20"/>
      <c r="Z269" s="20"/>
      <c r="AA269" s="20"/>
    </row>
    <row r="270" spans="1:27" ht="12.75">
      <c r="A270" s="20"/>
      <c r="B270" s="20"/>
      <c r="C270" s="18"/>
      <c r="D270" s="20"/>
      <c r="E270" s="20"/>
      <c r="F270" s="20"/>
      <c r="G270" s="20"/>
      <c r="H270" s="18"/>
      <c r="I270" s="20"/>
      <c r="J270" s="20"/>
      <c r="K270" s="20"/>
      <c r="L270" s="20"/>
      <c r="M270" s="20"/>
      <c r="N270" s="20"/>
      <c r="O270" s="20"/>
      <c r="P270" s="20"/>
      <c r="Q270" s="20"/>
      <c r="R270" s="20"/>
      <c r="S270" s="20"/>
      <c r="T270" s="20"/>
      <c r="U270" s="20"/>
      <c r="V270" s="20"/>
      <c r="W270" s="20"/>
      <c r="X270" s="20"/>
      <c r="Y270" s="20"/>
      <c r="Z270" s="20"/>
      <c r="AA270" s="20"/>
    </row>
    <row r="271" spans="1:27" ht="12.75">
      <c r="A271" s="20"/>
      <c r="B271" s="20"/>
      <c r="C271" s="18"/>
      <c r="D271" s="20"/>
      <c r="E271" s="20"/>
      <c r="F271" s="20"/>
      <c r="G271" s="20"/>
      <c r="H271" s="18"/>
      <c r="I271" s="20"/>
      <c r="J271" s="20"/>
      <c r="K271" s="20"/>
      <c r="L271" s="20"/>
      <c r="M271" s="20"/>
      <c r="N271" s="20"/>
      <c r="O271" s="20"/>
      <c r="P271" s="20"/>
      <c r="Q271" s="20"/>
      <c r="R271" s="20"/>
      <c r="S271" s="20"/>
      <c r="T271" s="20"/>
      <c r="U271" s="20"/>
      <c r="V271" s="20"/>
      <c r="W271" s="20"/>
      <c r="X271" s="20"/>
      <c r="Y271" s="20"/>
      <c r="Z271" s="20"/>
      <c r="AA271" s="20"/>
    </row>
    <row r="272" spans="1:27" ht="12.75">
      <c r="A272" s="20"/>
      <c r="B272" s="20"/>
      <c r="C272" s="18"/>
      <c r="D272" s="20"/>
      <c r="E272" s="20"/>
      <c r="F272" s="20"/>
      <c r="G272" s="20"/>
      <c r="H272" s="18"/>
      <c r="I272" s="20"/>
      <c r="J272" s="20"/>
      <c r="K272" s="20"/>
      <c r="L272" s="20"/>
      <c r="M272" s="20"/>
      <c r="N272" s="20"/>
      <c r="O272" s="20"/>
      <c r="P272" s="20"/>
      <c r="Q272" s="20"/>
      <c r="R272" s="20"/>
      <c r="S272" s="20"/>
      <c r="T272" s="20"/>
      <c r="U272" s="20"/>
      <c r="V272" s="20"/>
      <c r="W272" s="20"/>
      <c r="X272" s="20"/>
      <c r="Y272" s="20"/>
      <c r="Z272" s="20"/>
      <c r="AA272" s="20"/>
    </row>
    <row r="273" spans="1:27" ht="12.75">
      <c r="A273" s="20"/>
      <c r="B273" s="20"/>
      <c r="C273" s="18"/>
      <c r="D273" s="20"/>
      <c r="E273" s="20"/>
      <c r="F273" s="20"/>
      <c r="G273" s="20"/>
      <c r="H273" s="18"/>
      <c r="I273" s="20"/>
      <c r="J273" s="20"/>
      <c r="K273" s="20"/>
      <c r="L273" s="20"/>
      <c r="M273" s="20"/>
      <c r="N273" s="20"/>
      <c r="O273" s="20"/>
      <c r="P273" s="20"/>
      <c r="Q273" s="20"/>
      <c r="R273" s="20"/>
      <c r="S273" s="20"/>
      <c r="T273" s="20"/>
      <c r="U273" s="20"/>
      <c r="V273" s="20"/>
      <c r="W273" s="20"/>
      <c r="X273" s="20"/>
      <c r="Y273" s="20"/>
      <c r="Z273" s="20"/>
      <c r="AA273" s="20"/>
    </row>
    <row r="274" spans="1:27" ht="12.75">
      <c r="A274" s="20"/>
      <c r="B274" s="20"/>
      <c r="C274" s="18"/>
      <c r="D274" s="20"/>
      <c r="E274" s="20"/>
      <c r="F274" s="20"/>
      <c r="G274" s="20"/>
      <c r="H274" s="18"/>
      <c r="I274" s="20"/>
      <c r="J274" s="20"/>
      <c r="K274" s="20"/>
      <c r="L274" s="20"/>
      <c r="M274" s="20"/>
      <c r="N274" s="20"/>
      <c r="O274" s="20"/>
      <c r="P274" s="20"/>
      <c r="Q274" s="20"/>
      <c r="R274" s="20"/>
      <c r="S274" s="20"/>
      <c r="T274" s="20"/>
      <c r="U274" s="20"/>
      <c r="V274" s="20"/>
      <c r="W274" s="20"/>
      <c r="X274" s="20"/>
      <c r="Y274" s="20"/>
      <c r="Z274" s="20"/>
      <c r="AA274" s="20"/>
    </row>
    <row r="275" spans="1:27" ht="12.75">
      <c r="A275" s="20"/>
      <c r="B275" s="20"/>
      <c r="C275" s="18"/>
      <c r="D275" s="20"/>
      <c r="E275" s="20"/>
      <c r="F275" s="20"/>
      <c r="G275" s="20"/>
      <c r="H275" s="18"/>
      <c r="I275" s="20"/>
      <c r="J275" s="20"/>
      <c r="K275" s="20"/>
      <c r="L275" s="20"/>
      <c r="M275" s="20"/>
      <c r="N275" s="20"/>
      <c r="O275" s="20"/>
      <c r="P275" s="20"/>
      <c r="Q275" s="20"/>
      <c r="R275" s="20"/>
      <c r="S275" s="20"/>
      <c r="T275" s="20"/>
      <c r="U275" s="20"/>
      <c r="V275" s="20"/>
      <c r="W275" s="20"/>
      <c r="X275" s="20"/>
      <c r="Y275" s="20"/>
      <c r="Z275" s="20"/>
      <c r="AA275" s="20"/>
    </row>
    <row r="276" spans="1:27" ht="12.75">
      <c r="A276" s="20"/>
      <c r="B276" s="20"/>
      <c r="C276" s="18"/>
      <c r="D276" s="20"/>
      <c r="E276" s="20"/>
      <c r="F276" s="20"/>
      <c r="G276" s="20"/>
      <c r="H276" s="18"/>
      <c r="I276" s="20"/>
      <c r="J276" s="20"/>
      <c r="K276" s="20"/>
      <c r="L276" s="20"/>
      <c r="M276" s="20"/>
      <c r="N276" s="20"/>
      <c r="O276" s="20"/>
      <c r="P276" s="20"/>
      <c r="Q276" s="20"/>
      <c r="R276" s="20"/>
      <c r="S276" s="20"/>
      <c r="T276" s="20"/>
      <c r="U276" s="20"/>
      <c r="V276" s="20"/>
      <c r="W276" s="20"/>
      <c r="X276" s="20"/>
      <c r="Y276" s="20"/>
      <c r="Z276" s="20"/>
      <c r="AA276" s="20"/>
    </row>
    <row r="277" spans="1:27" ht="12.75">
      <c r="A277" s="20"/>
      <c r="B277" s="20"/>
      <c r="C277" s="18"/>
      <c r="D277" s="20"/>
      <c r="E277" s="20"/>
      <c r="F277" s="20"/>
      <c r="G277" s="20"/>
      <c r="H277" s="18"/>
      <c r="I277" s="20"/>
      <c r="J277" s="20"/>
      <c r="K277" s="20"/>
      <c r="L277" s="20"/>
      <c r="M277" s="20"/>
      <c r="N277" s="20"/>
      <c r="O277" s="20"/>
      <c r="P277" s="20"/>
      <c r="Q277" s="20"/>
      <c r="R277" s="20"/>
      <c r="S277" s="20"/>
      <c r="T277" s="20"/>
      <c r="U277" s="20"/>
      <c r="V277" s="20"/>
      <c r="W277" s="20"/>
      <c r="X277" s="20"/>
      <c r="Y277" s="20"/>
      <c r="Z277" s="20"/>
      <c r="AA277" s="20"/>
    </row>
    <row r="278" spans="1:27" ht="12.75">
      <c r="A278" s="20"/>
      <c r="B278" s="20"/>
      <c r="C278" s="18"/>
      <c r="D278" s="20"/>
      <c r="E278" s="20"/>
      <c r="F278" s="20"/>
      <c r="G278" s="20"/>
      <c r="H278" s="18"/>
      <c r="I278" s="20"/>
      <c r="J278" s="20"/>
      <c r="K278" s="20"/>
      <c r="L278" s="20"/>
      <c r="M278" s="20"/>
      <c r="N278" s="20"/>
      <c r="O278" s="20"/>
      <c r="P278" s="20"/>
      <c r="Q278" s="20"/>
      <c r="R278" s="20"/>
      <c r="S278" s="20"/>
      <c r="T278" s="20"/>
      <c r="U278" s="20"/>
      <c r="V278" s="20"/>
      <c r="W278" s="20"/>
      <c r="X278" s="20"/>
      <c r="Y278" s="20"/>
      <c r="Z278" s="20"/>
      <c r="AA278" s="20"/>
    </row>
    <row r="279" spans="1:27" ht="12.75">
      <c r="A279" s="20"/>
      <c r="B279" s="20"/>
      <c r="C279" s="18"/>
      <c r="D279" s="20"/>
      <c r="E279" s="20"/>
      <c r="F279" s="20"/>
      <c r="G279" s="20"/>
      <c r="H279" s="18"/>
      <c r="I279" s="20"/>
      <c r="J279" s="20"/>
      <c r="K279" s="20"/>
      <c r="L279" s="20"/>
      <c r="M279" s="20"/>
      <c r="N279" s="20"/>
      <c r="O279" s="20"/>
      <c r="P279" s="20"/>
      <c r="Q279" s="20"/>
      <c r="R279" s="20"/>
      <c r="S279" s="20"/>
      <c r="T279" s="20"/>
      <c r="U279" s="20"/>
      <c r="V279" s="20"/>
      <c r="W279" s="20"/>
      <c r="X279" s="20"/>
      <c r="Y279" s="20"/>
      <c r="Z279" s="20"/>
      <c r="AA279" s="20"/>
    </row>
    <row r="280" spans="1:27" ht="12.75">
      <c r="A280" s="20"/>
      <c r="B280" s="20"/>
      <c r="C280" s="18"/>
      <c r="D280" s="20"/>
      <c r="E280" s="20"/>
      <c r="F280" s="20"/>
      <c r="G280" s="20"/>
      <c r="H280" s="18"/>
      <c r="I280" s="20"/>
      <c r="J280" s="20"/>
      <c r="K280" s="20"/>
      <c r="L280" s="20"/>
      <c r="M280" s="20"/>
      <c r="N280" s="20"/>
      <c r="O280" s="20"/>
      <c r="P280" s="20"/>
      <c r="Q280" s="20"/>
      <c r="R280" s="20"/>
      <c r="S280" s="20"/>
      <c r="T280" s="20"/>
      <c r="U280" s="20"/>
      <c r="V280" s="20"/>
      <c r="W280" s="20"/>
      <c r="X280" s="20"/>
      <c r="Y280" s="20"/>
      <c r="Z280" s="20"/>
      <c r="AA280" s="20"/>
    </row>
    <row r="281" spans="1:27" ht="12.75">
      <c r="A281" s="20"/>
      <c r="B281" s="20"/>
      <c r="C281" s="18"/>
      <c r="D281" s="20"/>
      <c r="E281" s="20"/>
      <c r="F281" s="20"/>
      <c r="G281" s="20"/>
      <c r="H281" s="18"/>
      <c r="I281" s="20"/>
      <c r="J281" s="20"/>
      <c r="K281" s="20"/>
      <c r="L281" s="20"/>
      <c r="M281" s="20"/>
      <c r="N281" s="20"/>
      <c r="O281" s="20"/>
      <c r="P281" s="20"/>
      <c r="Q281" s="20"/>
      <c r="R281" s="20"/>
      <c r="S281" s="20"/>
      <c r="T281" s="20"/>
      <c r="U281" s="20"/>
      <c r="V281" s="20"/>
      <c r="W281" s="20"/>
      <c r="X281" s="20"/>
      <c r="Y281" s="20"/>
      <c r="Z281" s="20"/>
      <c r="AA281" s="20"/>
    </row>
    <row r="282" spans="1:27" ht="12.75">
      <c r="A282" s="20"/>
      <c r="B282" s="20"/>
      <c r="C282" s="18"/>
      <c r="D282" s="20"/>
      <c r="E282" s="20"/>
      <c r="F282" s="20"/>
      <c r="G282" s="20"/>
      <c r="H282" s="18"/>
      <c r="I282" s="20"/>
      <c r="J282" s="20"/>
      <c r="K282" s="20"/>
      <c r="L282" s="20"/>
      <c r="M282" s="20"/>
      <c r="N282" s="20"/>
      <c r="O282" s="20"/>
      <c r="P282" s="20"/>
      <c r="Q282" s="20"/>
      <c r="R282" s="20"/>
      <c r="S282" s="20"/>
      <c r="T282" s="20"/>
      <c r="U282" s="20"/>
      <c r="V282" s="20"/>
      <c r="W282" s="20"/>
      <c r="X282" s="20"/>
      <c r="Y282" s="20"/>
      <c r="Z282" s="20"/>
      <c r="AA282" s="20"/>
    </row>
    <row r="283" spans="1:27" ht="12.75">
      <c r="A283" s="20"/>
      <c r="B283" s="20"/>
      <c r="C283" s="18"/>
      <c r="D283" s="20"/>
      <c r="E283" s="20"/>
      <c r="F283" s="20"/>
      <c r="G283" s="20"/>
      <c r="H283" s="18"/>
      <c r="I283" s="20"/>
      <c r="J283" s="20"/>
      <c r="K283" s="20"/>
      <c r="L283" s="20"/>
      <c r="M283" s="20"/>
      <c r="N283" s="20"/>
      <c r="O283" s="20"/>
      <c r="P283" s="20"/>
      <c r="Q283" s="20"/>
      <c r="R283" s="20"/>
      <c r="S283" s="20"/>
      <c r="T283" s="20"/>
      <c r="U283" s="20"/>
      <c r="V283" s="20"/>
      <c r="W283" s="20"/>
      <c r="X283" s="20"/>
      <c r="Y283" s="20"/>
      <c r="Z283" s="20"/>
      <c r="AA283" s="20"/>
    </row>
    <row r="284" spans="1:27" ht="12.75">
      <c r="A284" s="20"/>
      <c r="B284" s="20"/>
      <c r="C284" s="18"/>
      <c r="D284" s="20"/>
      <c r="E284" s="20"/>
      <c r="F284" s="20"/>
      <c r="G284" s="20"/>
      <c r="H284" s="18"/>
      <c r="I284" s="20"/>
      <c r="J284" s="20"/>
      <c r="K284" s="20"/>
      <c r="L284" s="20"/>
      <c r="M284" s="20"/>
      <c r="N284" s="20"/>
      <c r="O284" s="20"/>
      <c r="P284" s="20"/>
      <c r="Q284" s="20"/>
      <c r="R284" s="20"/>
      <c r="S284" s="20"/>
      <c r="T284" s="20"/>
      <c r="U284" s="20"/>
      <c r="V284" s="20"/>
      <c r="W284" s="20"/>
      <c r="X284" s="20"/>
      <c r="Y284" s="20"/>
      <c r="Z284" s="20"/>
      <c r="AA284" s="20"/>
    </row>
    <row r="285" spans="1:27" ht="12.75">
      <c r="A285" s="20"/>
      <c r="B285" s="20"/>
      <c r="C285" s="18"/>
      <c r="D285" s="20"/>
      <c r="E285" s="20"/>
      <c r="F285" s="20"/>
      <c r="G285" s="20"/>
      <c r="H285" s="18"/>
      <c r="I285" s="20"/>
      <c r="J285" s="20"/>
      <c r="K285" s="20"/>
      <c r="L285" s="20"/>
      <c r="M285" s="20"/>
      <c r="N285" s="20"/>
      <c r="O285" s="20"/>
      <c r="P285" s="20"/>
      <c r="Q285" s="20"/>
      <c r="R285" s="20"/>
      <c r="S285" s="20"/>
      <c r="T285" s="20"/>
      <c r="U285" s="20"/>
      <c r="V285" s="20"/>
      <c r="W285" s="20"/>
      <c r="X285" s="20"/>
      <c r="Y285" s="20"/>
      <c r="Z285" s="20"/>
      <c r="AA285" s="20"/>
    </row>
    <row r="286" spans="1:27" ht="12.75">
      <c r="A286" s="20"/>
      <c r="B286" s="20"/>
      <c r="C286" s="18"/>
      <c r="D286" s="20"/>
      <c r="E286" s="20"/>
      <c r="F286" s="20"/>
      <c r="G286" s="20"/>
      <c r="H286" s="18"/>
      <c r="I286" s="20"/>
      <c r="J286" s="20"/>
      <c r="K286" s="20"/>
      <c r="L286" s="20"/>
      <c r="M286" s="20"/>
      <c r="N286" s="20"/>
      <c r="O286" s="20"/>
      <c r="P286" s="20"/>
      <c r="Q286" s="20"/>
      <c r="R286" s="20"/>
      <c r="S286" s="20"/>
      <c r="T286" s="20"/>
      <c r="U286" s="20"/>
      <c r="V286" s="20"/>
      <c r="W286" s="20"/>
      <c r="X286" s="20"/>
      <c r="Y286" s="20"/>
      <c r="Z286" s="20"/>
      <c r="AA286" s="20"/>
    </row>
    <row r="287" spans="1:27" ht="12.75">
      <c r="A287" s="20"/>
      <c r="B287" s="20"/>
      <c r="C287" s="18"/>
      <c r="D287" s="20"/>
      <c r="E287" s="20"/>
      <c r="F287" s="20"/>
      <c r="G287" s="20"/>
      <c r="H287" s="18"/>
      <c r="I287" s="20"/>
      <c r="J287" s="20"/>
      <c r="K287" s="20"/>
      <c r="L287" s="20"/>
      <c r="M287" s="20"/>
      <c r="N287" s="20"/>
      <c r="O287" s="20"/>
      <c r="P287" s="20"/>
      <c r="Q287" s="20"/>
      <c r="R287" s="20"/>
      <c r="S287" s="20"/>
      <c r="T287" s="20"/>
      <c r="U287" s="20"/>
      <c r="V287" s="20"/>
      <c r="W287" s="20"/>
      <c r="X287" s="20"/>
      <c r="Y287" s="20"/>
      <c r="Z287" s="20"/>
      <c r="AA287" s="20"/>
    </row>
    <row r="288" spans="1:27" ht="12.75">
      <c r="A288" s="20"/>
      <c r="B288" s="20"/>
      <c r="C288" s="18"/>
      <c r="D288" s="20"/>
      <c r="E288" s="20"/>
      <c r="F288" s="20"/>
      <c r="G288" s="20"/>
      <c r="H288" s="18"/>
      <c r="I288" s="20"/>
      <c r="J288" s="20"/>
      <c r="K288" s="20"/>
      <c r="L288" s="20"/>
      <c r="M288" s="20"/>
      <c r="N288" s="20"/>
      <c r="O288" s="20"/>
      <c r="P288" s="20"/>
      <c r="Q288" s="20"/>
      <c r="R288" s="20"/>
      <c r="S288" s="20"/>
      <c r="T288" s="20"/>
      <c r="U288" s="20"/>
      <c r="V288" s="20"/>
      <c r="W288" s="20"/>
      <c r="X288" s="20"/>
      <c r="Y288" s="20"/>
      <c r="Z288" s="20"/>
      <c r="AA288" s="20"/>
    </row>
    <row r="289" spans="1:27" ht="12.75">
      <c r="A289" s="20"/>
      <c r="B289" s="20"/>
      <c r="C289" s="18"/>
      <c r="D289" s="20"/>
      <c r="E289" s="20"/>
      <c r="F289" s="20"/>
      <c r="G289" s="20"/>
      <c r="H289" s="18"/>
      <c r="I289" s="20"/>
      <c r="J289" s="20"/>
      <c r="K289" s="20"/>
      <c r="L289" s="20"/>
      <c r="M289" s="20"/>
      <c r="N289" s="20"/>
      <c r="O289" s="20"/>
      <c r="P289" s="20"/>
      <c r="Q289" s="20"/>
      <c r="R289" s="20"/>
      <c r="S289" s="20"/>
      <c r="T289" s="20"/>
      <c r="U289" s="20"/>
      <c r="V289" s="20"/>
      <c r="W289" s="20"/>
      <c r="X289" s="20"/>
      <c r="Y289" s="20"/>
      <c r="Z289" s="20"/>
      <c r="AA289" s="20"/>
    </row>
    <row r="290" spans="1:27" ht="12.75">
      <c r="A290" s="20"/>
      <c r="B290" s="20"/>
      <c r="C290" s="18"/>
      <c r="D290" s="20"/>
      <c r="E290" s="20"/>
      <c r="F290" s="20"/>
      <c r="G290" s="20"/>
      <c r="H290" s="18"/>
      <c r="I290" s="20"/>
      <c r="J290" s="20"/>
      <c r="K290" s="20"/>
      <c r="L290" s="20"/>
      <c r="M290" s="20"/>
      <c r="N290" s="20"/>
      <c r="O290" s="20"/>
      <c r="P290" s="20"/>
      <c r="Q290" s="20"/>
      <c r="R290" s="20"/>
      <c r="S290" s="20"/>
      <c r="T290" s="20"/>
      <c r="U290" s="20"/>
      <c r="V290" s="20"/>
      <c r="W290" s="20"/>
      <c r="X290" s="20"/>
      <c r="Y290" s="20"/>
      <c r="Z290" s="20"/>
      <c r="AA290" s="20"/>
    </row>
    <row r="291" spans="1:27" ht="12.75">
      <c r="A291" s="20"/>
      <c r="B291" s="20"/>
      <c r="C291" s="18"/>
      <c r="D291" s="20"/>
      <c r="E291" s="20"/>
      <c r="F291" s="20"/>
      <c r="G291" s="20"/>
      <c r="H291" s="18"/>
      <c r="I291" s="20"/>
      <c r="J291" s="20"/>
      <c r="K291" s="20"/>
      <c r="L291" s="20"/>
      <c r="M291" s="20"/>
      <c r="N291" s="20"/>
      <c r="O291" s="20"/>
      <c r="P291" s="20"/>
      <c r="Q291" s="20"/>
      <c r="R291" s="20"/>
      <c r="S291" s="20"/>
      <c r="T291" s="20"/>
      <c r="U291" s="20"/>
      <c r="V291" s="20"/>
      <c r="W291" s="20"/>
      <c r="X291" s="20"/>
      <c r="Y291" s="20"/>
      <c r="Z291" s="20"/>
      <c r="AA291" s="20"/>
    </row>
    <row r="292" spans="1:27" ht="12.75">
      <c r="A292" s="20"/>
      <c r="B292" s="20"/>
      <c r="C292" s="18"/>
      <c r="D292" s="20"/>
      <c r="E292" s="20"/>
      <c r="F292" s="20"/>
      <c r="G292" s="20"/>
      <c r="H292" s="18"/>
      <c r="I292" s="20"/>
      <c r="J292" s="20"/>
      <c r="K292" s="20"/>
      <c r="L292" s="20"/>
      <c r="M292" s="20"/>
      <c r="N292" s="20"/>
      <c r="O292" s="20"/>
      <c r="P292" s="20"/>
      <c r="Q292" s="20"/>
      <c r="R292" s="20"/>
      <c r="S292" s="20"/>
      <c r="T292" s="20"/>
      <c r="U292" s="20"/>
      <c r="V292" s="20"/>
      <c r="W292" s="20"/>
      <c r="X292" s="20"/>
      <c r="Y292" s="20"/>
      <c r="Z292" s="20"/>
      <c r="AA292" s="20"/>
    </row>
    <row r="293" spans="1:27" ht="12.75">
      <c r="A293" s="20"/>
      <c r="B293" s="20"/>
      <c r="C293" s="18"/>
      <c r="D293" s="20"/>
      <c r="E293" s="20"/>
      <c r="F293" s="20"/>
      <c r="G293" s="20"/>
      <c r="H293" s="18"/>
      <c r="I293" s="20"/>
      <c r="J293" s="20"/>
      <c r="K293" s="20"/>
      <c r="L293" s="20"/>
      <c r="M293" s="20"/>
      <c r="N293" s="20"/>
      <c r="O293" s="20"/>
      <c r="P293" s="20"/>
      <c r="Q293" s="20"/>
      <c r="R293" s="20"/>
      <c r="S293" s="20"/>
      <c r="T293" s="20"/>
      <c r="U293" s="20"/>
      <c r="V293" s="20"/>
      <c r="W293" s="20"/>
      <c r="X293" s="20"/>
      <c r="Y293" s="20"/>
      <c r="Z293" s="20"/>
      <c r="AA293" s="20"/>
    </row>
    <row r="294" spans="1:27" ht="12.75">
      <c r="A294" s="20"/>
      <c r="B294" s="20"/>
      <c r="C294" s="18"/>
      <c r="D294" s="20"/>
      <c r="E294" s="20"/>
      <c r="F294" s="20"/>
      <c r="G294" s="20"/>
      <c r="H294" s="18"/>
      <c r="I294" s="20"/>
      <c r="J294" s="20"/>
      <c r="K294" s="20"/>
      <c r="L294" s="20"/>
      <c r="M294" s="20"/>
      <c r="N294" s="20"/>
      <c r="O294" s="20"/>
      <c r="P294" s="20"/>
      <c r="Q294" s="20"/>
      <c r="R294" s="20"/>
      <c r="S294" s="20"/>
      <c r="T294" s="20"/>
      <c r="U294" s="20"/>
      <c r="V294" s="20"/>
      <c r="W294" s="20"/>
      <c r="X294" s="20"/>
      <c r="Y294" s="20"/>
      <c r="Z294" s="20"/>
      <c r="AA294" s="20"/>
    </row>
    <row r="295" spans="1:27" ht="12.75">
      <c r="A295" s="20"/>
      <c r="B295" s="20"/>
      <c r="C295" s="18"/>
      <c r="D295" s="20"/>
      <c r="E295" s="20"/>
      <c r="F295" s="20"/>
      <c r="G295" s="20"/>
      <c r="H295" s="18"/>
      <c r="I295" s="20"/>
      <c r="J295" s="20"/>
      <c r="K295" s="20"/>
      <c r="L295" s="20"/>
      <c r="M295" s="20"/>
      <c r="N295" s="20"/>
      <c r="O295" s="20"/>
      <c r="P295" s="20"/>
      <c r="Q295" s="20"/>
      <c r="R295" s="20"/>
      <c r="S295" s="20"/>
      <c r="T295" s="20"/>
      <c r="U295" s="20"/>
      <c r="V295" s="20"/>
      <c r="W295" s="20"/>
      <c r="X295" s="20"/>
      <c r="Y295" s="20"/>
      <c r="Z295" s="20"/>
      <c r="AA295" s="20"/>
    </row>
    <row r="296" spans="1:27" ht="12.75">
      <c r="A296" s="20"/>
      <c r="B296" s="20"/>
      <c r="C296" s="18"/>
      <c r="D296" s="20"/>
      <c r="E296" s="20"/>
      <c r="F296" s="20"/>
      <c r="G296" s="20"/>
      <c r="H296" s="18"/>
      <c r="I296" s="20"/>
      <c r="J296" s="20"/>
      <c r="K296" s="20"/>
      <c r="L296" s="20"/>
      <c r="M296" s="20"/>
      <c r="N296" s="20"/>
      <c r="O296" s="20"/>
      <c r="P296" s="20"/>
      <c r="Q296" s="20"/>
      <c r="R296" s="20"/>
      <c r="S296" s="20"/>
      <c r="T296" s="20"/>
      <c r="U296" s="20"/>
      <c r="V296" s="20"/>
      <c r="W296" s="20"/>
      <c r="X296" s="20"/>
      <c r="Y296" s="20"/>
      <c r="Z296" s="20"/>
      <c r="AA296" s="20"/>
    </row>
    <row r="297" spans="1:27" ht="12.75">
      <c r="A297" s="20"/>
      <c r="B297" s="20"/>
      <c r="C297" s="18"/>
      <c r="D297" s="20"/>
      <c r="E297" s="20"/>
      <c r="F297" s="20"/>
      <c r="G297" s="20"/>
      <c r="H297" s="18"/>
      <c r="I297" s="20"/>
      <c r="J297" s="20"/>
      <c r="K297" s="20"/>
      <c r="L297" s="20"/>
      <c r="M297" s="20"/>
      <c r="N297" s="20"/>
      <c r="O297" s="20"/>
      <c r="P297" s="20"/>
      <c r="Q297" s="20"/>
      <c r="R297" s="20"/>
      <c r="S297" s="20"/>
      <c r="T297" s="20"/>
      <c r="U297" s="20"/>
      <c r="V297" s="20"/>
      <c r="W297" s="20"/>
      <c r="X297" s="20"/>
      <c r="Y297" s="20"/>
      <c r="Z297" s="20"/>
      <c r="AA297" s="20"/>
    </row>
    <row r="298" spans="1:27" ht="12.75">
      <c r="A298" s="20"/>
      <c r="B298" s="20"/>
      <c r="C298" s="18"/>
      <c r="D298" s="20"/>
      <c r="E298" s="20"/>
      <c r="F298" s="20"/>
      <c r="G298" s="20"/>
      <c r="H298" s="18"/>
      <c r="I298" s="20"/>
      <c r="J298" s="20"/>
      <c r="K298" s="20"/>
      <c r="L298" s="20"/>
      <c r="M298" s="20"/>
      <c r="N298" s="20"/>
      <c r="O298" s="20"/>
      <c r="P298" s="20"/>
      <c r="Q298" s="20"/>
      <c r="R298" s="20"/>
      <c r="S298" s="20"/>
      <c r="T298" s="20"/>
      <c r="U298" s="20"/>
      <c r="V298" s="20"/>
      <c r="W298" s="20"/>
      <c r="X298" s="20"/>
      <c r="Y298" s="20"/>
      <c r="Z298" s="20"/>
      <c r="AA298" s="20"/>
    </row>
    <row r="299" spans="1:27" ht="12.75">
      <c r="A299" s="20"/>
      <c r="B299" s="20"/>
      <c r="C299" s="18"/>
      <c r="D299" s="20"/>
      <c r="E299" s="20"/>
      <c r="F299" s="20"/>
      <c r="G299" s="20"/>
      <c r="H299" s="18"/>
      <c r="I299" s="20"/>
      <c r="J299" s="20"/>
      <c r="K299" s="20"/>
      <c r="L299" s="20"/>
      <c r="M299" s="20"/>
      <c r="N299" s="20"/>
      <c r="O299" s="20"/>
      <c r="P299" s="20"/>
      <c r="Q299" s="20"/>
      <c r="R299" s="20"/>
      <c r="S299" s="20"/>
      <c r="T299" s="20"/>
      <c r="U299" s="20"/>
      <c r="V299" s="20"/>
      <c r="W299" s="20"/>
      <c r="X299" s="20"/>
      <c r="Y299" s="20"/>
      <c r="Z299" s="20"/>
      <c r="AA299" s="20"/>
    </row>
    <row r="300" spans="1:27" ht="12.75">
      <c r="A300" s="20"/>
      <c r="B300" s="20"/>
      <c r="C300" s="18"/>
      <c r="D300" s="20"/>
      <c r="E300" s="20"/>
      <c r="F300" s="20"/>
      <c r="G300" s="20"/>
      <c r="H300" s="18"/>
      <c r="I300" s="20"/>
      <c r="J300" s="20"/>
      <c r="K300" s="20"/>
      <c r="L300" s="20"/>
      <c r="M300" s="20"/>
      <c r="N300" s="20"/>
      <c r="O300" s="20"/>
      <c r="P300" s="20"/>
      <c r="Q300" s="20"/>
      <c r="R300" s="20"/>
      <c r="S300" s="20"/>
      <c r="T300" s="20"/>
      <c r="U300" s="20"/>
      <c r="V300" s="20"/>
      <c r="W300" s="20"/>
      <c r="X300" s="20"/>
      <c r="Y300" s="20"/>
      <c r="Z300" s="20"/>
      <c r="AA300" s="20"/>
    </row>
    <row r="301" spans="1:27" ht="12.75">
      <c r="A301" s="20"/>
      <c r="B301" s="20"/>
      <c r="C301" s="18"/>
      <c r="D301" s="20"/>
      <c r="E301" s="20"/>
      <c r="F301" s="20"/>
      <c r="G301" s="20"/>
      <c r="H301" s="18"/>
      <c r="I301" s="20"/>
      <c r="J301" s="20"/>
      <c r="K301" s="20"/>
      <c r="L301" s="20"/>
      <c r="M301" s="20"/>
      <c r="N301" s="20"/>
      <c r="O301" s="20"/>
      <c r="P301" s="20"/>
      <c r="Q301" s="20"/>
      <c r="R301" s="20"/>
      <c r="S301" s="20"/>
      <c r="T301" s="20"/>
      <c r="U301" s="20"/>
      <c r="V301" s="20"/>
      <c r="W301" s="20"/>
      <c r="X301" s="20"/>
      <c r="Y301" s="20"/>
      <c r="Z301" s="20"/>
      <c r="AA301" s="20"/>
    </row>
    <row r="302" spans="1:27" ht="12.75">
      <c r="A302" s="20"/>
      <c r="B302" s="20"/>
      <c r="C302" s="18"/>
      <c r="D302" s="20"/>
      <c r="E302" s="20"/>
      <c r="F302" s="20"/>
      <c r="G302" s="20"/>
      <c r="H302" s="18"/>
      <c r="I302" s="20"/>
      <c r="J302" s="20"/>
      <c r="K302" s="20"/>
      <c r="L302" s="20"/>
      <c r="M302" s="20"/>
      <c r="N302" s="20"/>
      <c r="O302" s="20"/>
      <c r="P302" s="20"/>
      <c r="Q302" s="20"/>
      <c r="R302" s="20"/>
      <c r="S302" s="20"/>
      <c r="T302" s="20"/>
      <c r="U302" s="20"/>
      <c r="V302" s="20"/>
      <c r="W302" s="20"/>
      <c r="X302" s="20"/>
      <c r="Y302" s="20"/>
      <c r="Z302" s="20"/>
      <c r="AA302" s="20"/>
    </row>
    <row r="303" spans="1:27" ht="12.75">
      <c r="A303" s="20"/>
      <c r="B303" s="20"/>
      <c r="C303" s="18"/>
      <c r="D303" s="20"/>
      <c r="E303" s="20"/>
      <c r="F303" s="20"/>
      <c r="G303" s="20"/>
      <c r="H303" s="18"/>
      <c r="I303" s="20"/>
      <c r="J303" s="20"/>
      <c r="K303" s="20"/>
      <c r="L303" s="20"/>
      <c r="M303" s="20"/>
      <c r="N303" s="20"/>
      <c r="O303" s="20"/>
      <c r="P303" s="20"/>
      <c r="Q303" s="20"/>
      <c r="R303" s="20"/>
      <c r="S303" s="20"/>
      <c r="T303" s="20"/>
      <c r="U303" s="20"/>
      <c r="V303" s="20"/>
      <c r="W303" s="20"/>
      <c r="X303" s="20"/>
      <c r="Y303" s="20"/>
      <c r="Z303" s="20"/>
      <c r="AA303" s="20"/>
    </row>
    <row r="304" spans="1:27" ht="12.75">
      <c r="A304" s="20"/>
      <c r="B304" s="20"/>
      <c r="C304" s="18"/>
      <c r="D304" s="20"/>
      <c r="E304" s="20"/>
      <c r="F304" s="20"/>
      <c r="G304" s="20"/>
      <c r="H304" s="18"/>
      <c r="I304" s="20"/>
      <c r="J304" s="20"/>
      <c r="K304" s="20"/>
      <c r="L304" s="20"/>
      <c r="M304" s="20"/>
      <c r="N304" s="20"/>
      <c r="O304" s="20"/>
      <c r="P304" s="20"/>
      <c r="Q304" s="20"/>
      <c r="R304" s="20"/>
      <c r="S304" s="20"/>
      <c r="T304" s="20"/>
      <c r="U304" s="20"/>
      <c r="V304" s="20"/>
      <c r="W304" s="20"/>
      <c r="X304" s="20"/>
      <c r="Y304" s="20"/>
      <c r="Z304" s="20"/>
      <c r="AA304" s="20"/>
    </row>
    <row r="305" spans="1:27" ht="12.75">
      <c r="A305" s="20"/>
      <c r="B305" s="20"/>
      <c r="C305" s="18"/>
      <c r="D305" s="20"/>
      <c r="E305" s="20"/>
      <c r="F305" s="20"/>
      <c r="G305" s="20"/>
      <c r="H305" s="18"/>
      <c r="I305" s="20"/>
      <c r="J305" s="20"/>
      <c r="K305" s="20"/>
      <c r="L305" s="20"/>
      <c r="M305" s="20"/>
      <c r="N305" s="20"/>
      <c r="O305" s="20"/>
      <c r="P305" s="20"/>
      <c r="Q305" s="20"/>
      <c r="R305" s="20"/>
      <c r="S305" s="20"/>
      <c r="T305" s="20"/>
      <c r="U305" s="20"/>
      <c r="V305" s="20"/>
      <c r="W305" s="20"/>
      <c r="X305" s="20"/>
      <c r="Y305" s="20"/>
      <c r="Z305" s="20"/>
      <c r="AA305" s="20"/>
    </row>
    <row r="306" spans="1:27" ht="12.75">
      <c r="A306" s="20"/>
      <c r="B306" s="20"/>
      <c r="C306" s="18"/>
      <c r="D306" s="20"/>
      <c r="E306" s="20"/>
      <c r="F306" s="20"/>
      <c r="G306" s="20"/>
      <c r="H306" s="18"/>
      <c r="I306" s="20"/>
      <c r="J306" s="20"/>
      <c r="K306" s="20"/>
      <c r="L306" s="20"/>
      <c r="M306" s="20"/>
      <c r="N306" s="20"/>
      <c r="O306" s="20"/>
      <c r="P306" s="20"/>
      <c r="Q306" s="20"/>
      <c r="R306" s="20"/>
      <c r="S306" s="20"/>
      <c r="T306" s="20"/>
      <c r="U306" s="20"/>
      <c r="V306" s="20"/>
      <c r="W306" s="20"/>
      <c r="X306" s="20"/>
      <c r="Y306" s="20"/>
      <c r="Z306" s="20"/>
      <c r="AA306" s="20"/>
    </row>
    <row r="307" spans="1:27" ht="12.75">
      <c r="A307" s="20"/>
      <c r="B307" s="20"/>
      <c r="C307" s="18"/>
      <c r="D307" s="20"/>
      <c r="E307" s="20"/>
      <c r="F307" s="20"/>
      <c r="G307" s="20"/>
      <c r="H307" s="18"/>
      <c r="I307" s="20"/>
      <c r="J307" s="20"/>
      <c r="K307" s="20"/>
      <c r="L307" s="20"/>
      <c r="M307" s="20"/>
      <c r="N307" s="20"/>
      <c r="O307" s="20"/>
      <c r="P307" s="20"/>
      <c r="Q307" s="20"/>
      <c r="R307" s="20"/>
      <c r="S307" s="20"/>
      <c r="T307" s="20"/>
      <c r="U307" s="20"/>
      <c r="V307" s="20"/>
      <c r="W307" s="20"/>
      <c r="X307" s="20"/>
      <c r="Y307" s="20"/>
      <c r="Z307" s="20"/>
      <c r="AA307" s="20"/>
    </row>
    <row r="308" spans="1:27" ht="12.75">
      <c r="A308" s="20"/>
      <c r="B308" s="20"/>
      <c r="C308" s="18"/>
      <c r="D308" s="20"/>
      <c r="E308" s="20"/>
      <c r="F308" s="20"/>
      <c r="G308" s="20"/>
      <c r="H308" s="18"/>
      <c r="I308" s="20"/>
      <c r="J308" s="20"/>
      <c r="K308" s="20"/>
      <c r="L308" s="20"/>
      <c r="M308" s="20"/>
      <c r="N308" s="20"/>
      <c r="O308" s="20"/>
      <c r="P308" s="20"/>
      <c r="Q308" s="20"/>
      <c r="R308" s="20"/>
      <c r="S308" s="20"/>
      <c r="T308" s="20"/>
      <c r="U308" s="20"/>
      <c r="V308" s="20"/>
      <c r="W308" s="20"/>
      <c r="X308" s="20"/>
      <c r="Y308" s="20"/>
      <c r="Z308" s="20"/>
      <c r="AA308" s="20"/>
    </row>
    <row r="309" spans="1:27" ht="12.75">
      <c r="A309" s="20"/>
      <c r="B309" s="20"/>
      <c r="C309" s="18"/>
      <c r="D309" s="20"/>
      <c r="E309" s="20"/>
      <c r="F309" s="20"/>
      <c r="G309" s="20"/>
      <c r="H309" s="18"/>
      <c r="I309" s="20"/>
      <c r="J309" s="20"/>
      <c r="K309" s="20"/>
      <c r="L309" s="20"/>
      <c r="M309" s="20"/>
      <c r="N309" s="20"/>
      <c r="O309" s="20"/>
      <c r="P309" s="20"/>
      <c r="Q309" s="20"/>
      <c r="R309" s="20"/>
      <c r="S309" s="20"/>
      <c r="T309" s="20"/>
      <c r="U309" s="20"/>
      <c r="V309" s="20"/>
      <c r="W309" s="20"/>
      <c r="X309" s="20"/>
      <c r="Y309" s="20"/>
      <c r="Z309" s="20"/>
      <c r="AA309" s="20"/>
    </row>
    <row r="310" spans="1:27" ht="12.75">
      <c r="A310" s="20"/>
      <c r="B310" s="20"/>
      <c r="C310" s="18"/>
      <c r="D310" s="20"/>
      <c r="E310" s="20"/>
      <c r="F310" s="20"/>
      <c r="G310" s="20"/>
      <c r="H310" s="18"/>
      <c r="I310" s="20"/>
      <c r="J310" s="20"/>
      <c r="K310" s="20"/>
      <c r="L310" s="20"/>
      <c r="M310" s="20"/>
      <c r="N310" s="20"/>
      <c r="O310" s="20"/>
      <c r="P310" s="20"/>
      <c r="Q310" s="20"/>
      <c r="R310" s="20"/>
      <c r="S310" s="20"/>
      <c r="T310" s="20"/>
      <c r="U310" s="20"/>
      <c r="V310" s="20"/>
      <c r="W310" s="20"/>
      <c r="X310" s="20"/>
      <c r="Y310" s="20"/>
      <c r="Z310" s="20"/>
      <c r="AA310" s="20"/>
    </row>
    <row r="311" spans="1:27" ht="12.75">
      <c r="A311" s="20"/>
      <c r="B311" s="20"/>
      <c r="C311" s="18"/>
      <c r="D311" s="20"/>
      <c r="E311" s="20"/>
      <c r="F311" s="20"/>
      <c r="G311" s="20"/>
      <c r="H311" s="18"/>
      <c r="I311" s="20"/>
      <c r="J311" s="20"/>
      <c r="K311" s="20"/>
      <c r="L311" s="20"/>
      <c r="M311" s="20"/>
      <c r="N311" s="20"/>
      <c r="O311" s="20"/>
      <c r="P311" s="20"/>
      <c r="Q311" s="20"/>
      <c r="R311" s="20"/>
      <c r="S311" s="20"/>
      <c r="T311" s="20"/>
      <c r="U311" s="20"/>
      <c r="V311" s="20"/>
      <c r="W311" s="20"/>
      <c r="X311" s="20"/>
      <c r="Y311" s="20"/>
      <c r="Z311" s="20"/>
      <c r="AA311" s="20"/>
    </row>
    <row r="312" spans="1:27" ht="12.75">
      <c r="A312" s="20"/>
      <c r="B312" s="20"/>
      <c r="C312" s="18"/>
      <c r="D312" s="20"/>
      <c r="E312" s="20"/>
      <c r="F312" s="20"/>
      <c r="G312" s="20"/>
      <c r="H312" s="18"/>
      <c r="I312" s="20"/>
      <c r="J312" s="20"/>
      <c r="K312" s="20"/>
      <c r="L312" s="20"/>
      <c r="M312" s="20"/>
      <c r="N312" s="20"/>
      <c r="O312" s="20"/>
      <c r="P312" s="20"/>
      <c r="Q312" s="20"/>
      <c r="R312" s="20"/>
      <c r="S312" s="20"/>
      <c r="T312" s="20"/>
      <c r="U312" s="20"/>
      <c r="V312" s="20"/>
      <c r="W312" s="20"/>
      <c r="X312" s="20"/>
      <c r="Y312" s="20"/>
      <c r="Z312" s="20"/>
      <c r="AA312" s="20"/>
    </row>
    <row r="313" spans="1:27" ht="12.75">
      <c r="A313" s="20"/>
      <c r="B313" s="20"/>
      <c r="C313" s="18"/>
      <c r="D313" s="20"/>
      <c r="E313" s="20"/>
      <c r="F313" s="20"/>
      <c r="G313" s="20"/>
      <c r="H313" s="18"/>
      <c r="I313" s="20"/>
      <c r="J313" s="20"/>
      <c r="K313" s="20"/>
      <c r="L313" s="20"/>
      <c r="M313" s="20"/>
      <c r="N313" s="20"/>
      <c r="O313" s="20"/>
      <c r="P313" s="20"/>
      <c r="Q313" s="20"/>
      <c r="R313" s="20"/>
      <c r="S313" s="20"/>
      <c r="T313" s="20"/>
      <c r="U313" s="20"/>
      <c r="V313" s="20"/>
      <c r="W313" s="20"/>
      <c r="X313" s="20"/>
      <c r="Y313" s="20"/>
      <c r="Z313" s="20"/>
      <c r="AA313" s="20"/>
    </row>
    <row r="314" spans="1:27" ht="12.75">
      <c r="A314" s="20"/>
      <c r="B314" s="20"/>
      <c r="C314" s="18"/>
      <c r="D314" s="20"/>
      <c r="E314" s="20"/>
      <c r="F314" s="20"/>
      <c r="G314" s="20"/>
      <c r="H314" s="18"/>
      <c r="I314" s="20"/>
      <c r="J314" s="20"/>
      <c r="K314" s="20"/>
      <c r="L314" s="20"/>
      <c r="M314" s="20"/>
      <c r="N314" s="20"/>
      <c r="O314" s="20"/>
      <c r="P314" s="20"/>
      <c r="Q314" s="20"/>
      <c r="R314" s="20"/>
      <c r="S314" s="20"/>
      <c r="T314" s="20"/>
      <c r="U314" s="20"/>
      <c r="V314" s="20"/>
      <c r="W314" s="20"/>
      <c r="X314" s="20"/>
      <c r="Y314" s="20"/>
      <c r="Z314" s="20"/>
      <c r="AA314" s="20"/>
    </row>
    <row r="315" spans="1:27" ht="12.75">
      <c r="A315" s="20"/>
      <c r="B315" s="20"/>
      <c r="C315" s="18"/>
      <c r="D315" s="20"/>
      <c r="E315" s="20"/>
      <c r="F315" s="20"/>
      <c r="G315" s="20"/>
      <c r="H315" s="18"/>
      <c r="I315" s="20"/>
      <c r="J315" s="20"/>
      <c r="K315" s="20"/>
      <c r="L315" s="20"/>
      <c r="M315" s="20"/>
      <c r="N315" s="20"/>
      <c r="O315" s="20"/>
      <c r="P315" s="20"/>
      <c r="Q315" s="20"/>
      <c r="R315" s="20"/>
      <c r="S315" s="20"/>
      <c r="T315" s="20"/>
      <c r="U315" s="20"/>
      <c r="V315" s="20"/>
      <c r="W315" s="20"/>
      <c r="X315" s="20"/>
      <c r="Y315" s="20"/>
      <c r="Z315" s="20"/>
      <c r="AA315" s="20"/>
    </row>
    <row r="316" spans="1:27" ht="12.75">
      <c r="A316" s="20"/>
      <c r="B316" s="20"/>
      <c r="C316" s="18"/>
      <c r="D316" s="20"/>
      <c r="E316" s="20"/>
      <c r="F316" s="20"/>
      <c r="G316" s="20"/>
      <c r="H316" s="18"/>
      <c r="I316" s="20"/>
      <c r="J316" s="20"/>
      <c r="K316" s="20"/>
      <c r="L316" s="20"/>
      <c r="M316" s="20"/>
      <c r="N316" s="20"/>
      <c r="O316" s="20"/>
      <c r="P316" s="20"/>
      <c r="Q316" s="20"/>
      <c r="R316" s="20"/>
      <c r="S316" s="20"/>
      <c r="T316" s="20"/>
      <c r="U316" s="20"/>
      <c r="V316" s="20"/>
      <c r="W316" s="20"/>
      <c r="X316" s="20"/>
      <c r="Y316" s="20"/>
      <c r="Z316" s="20"/>
      <c r="AA316" s="20"/>
    </row>
    <row r="317" spans="1:27" ht="12.75">
      <c r="A317" s="20"/>
      <c r="B317" s="20"/>
      <c r="C317" s="18"/>
      <c r="D317" s="20"/>
      <c r="E317" s="20"/>
      <c r="F317" s="20"/>
      <c r="G317" s="20"/>
      <c r="H317" s="18"/>
      <c r="I317" s="20"/>
      <c r="J317" s="20"/>
      <c r="K317" s="20"/>
      <c r="L317" s="20"/>
      <c r="M317" s="20"/>
      <c r="N317" s="20"/>
      <c r="O317" s="20"/>
      <c r="P317" s="20"/>
      <c r="Q317" s="20"/>
      <c r="R317" s="20"/>
      <c r="S317" s="20"/>
      <c r="T317" s="20"/>
      <c r="U317" s="20"/>
      <c r="V317" s="20"/>
      <c r="W317" s="20"/>
      <c r="X317" s="20"/>
      <c r="Y317" s="20"/>
      <c r="Z317" s="20"/>
      <c r="AA317" s="20"/>
    </row>
    <row r="318" spans="1:27" ht="12.75">
      <c r="A318" s="20"/>
      <c r="B318" s="20"/>
      <c r="C318" s="18"/>
      <c r="D318" s="20"/>
      <c r="E318" s="20"/>
      <c r="F318" s="20"/>
      <c r="G318" s="20"/>
      <c r="H318" s="18"/>
      <c r="I318" s="20"/>
      <c r="J318" s="20"/>
      <c r="K318" s="20"/>
      <c r="L318" s="20"/>
      <c r="M318" s="20"/>
      <c r="N318" s="20"/>
      <c r="O318" s="20"/>
      <c r="P318" s="20"/>
      <c r="Q318" s="20"/>
      <c r="R318" s="20"/>
      <c r="S318" s="20"/>
      <c r="T318" s="20"/>
      <c r="U318" s="20"/>
      <c r="V318" s="20"/>
      <c r="W318" s="20"/>
      <c r="X318" s="20"/>
      <c r="Y318" s="20"/>
      <c r="Z318" s="20"/>
      <c r="AA318" s="20"/>
    </row>
    <row r="319" spans="1:27" ht="12.75">
      <c r="A319" s="20"/>
      <c r="B319" s="20"/>
      <c r="C319" s="18"/>
      <c r="D319" s="20"/>
      <c r="E319" s="20"/>
      <c r="F319" s="20"/>
      <c r="G319" s="20"/>
      <c r="H319" s="18"/>
      <c r="I319" s="20"/>
      <c r="J319" s="20"/>
      <c r="K319" s="20"/>
      <c r="L319" s="20"/>
      <c r="M319" s="20"/>
      <c r="N319" s="20"/>
      <c r="O319" s="20"/>
      <c r="P319" s="20"/>
      <c r="Q319" s="20"/>
      <c r="R319" s="20"/>
      <c r="S319" s="20"/>
      <c r="T319" s="20"/>
      <c r="U319" s="20"/>
      <c r="V319" s="20"/>
      <c r="W319" s="20"/>
      <c r="X319" s="20"/>
      <c r="Y319" s="20"/>
      <c r="Z319" s="20"/>
      <c r="AA319" s="20"/>
    </row>
    <row r="320" spans="1:27" ht="12.75">
      <c r="A320" s="20"/>
      <c r="B320" s="20"/>
      <c r="C320" s="18"/>
      <c r="D320" s="20"/>
      <c r="E320" s="20"/>
      <c r="F320" s="20"/>
      <c r="G320" s="20"/>
      <c r="H320" s="18"/>
      <c r="I320" s="20"/>
      <c r="J320" s="20"/>
      <c r="K320" s="20"/>
      <c r="L320" s="20"/>
      <c r="M320" s="20"/>
      <c r="N320" s="20"/>
      <c r="O320" s="20"/>
      <c r="P320" s="20"/>
      <c r="Q320" s="20"/>
      <c r="R320" s="20"/>
      <c r="S320" s="20"/>
      <c r="T320" s="20"/>
      <c r="U320" s="20"/>
      <c r="V320" s="20"/>
      <c r="W320" s="20"/>
      <c r="X320" s="20"/>
      <c r="Y320" s="20"/>
      <c r="Z320" s="20"/>
      <c r="AA320" s="20"/>
    </row>
    <row r="321" spans="1:27" ht="12.75">
      <c r="A321" s="20"/>
      <c r="B321" s="20"/>
      <c r="C321" s="18"/>
      <c r="D321" s="20"/>
      <c r="E321" s="20"/>
      <c r="F321" s="20"/>
      <c r="G321" s="20"/>
      <c r="H321" s="18"/>
      <c r="I321" s="20"/>
      <c r="J321" s="20"/>
      <c r="K321" s="20"/>
      <c r="L321" s="20"/>
      <c r="M321" s="20"/>
      <c r="N321" s="20"/>
      <c r="O321" s="20"/>
      <c r="P321" s="20"/>
      <c r="Q321" s="20"/>
      <c r="R321" s="20"/>
      <c r="S321" s="20"/>
      <c r="T321" s="20"/>
      <c r="U321" s="20"/>
      <c r="V321" s="20"/>
      <c r="W321" s="20"/>
      <c r="X321" s="20"/>
      <c r="Y321" s="20"/>
      <c r="Z321" s="20"/>
      <c r="AA321" s="20"/>
    </row>
    <row r="322" spans="1:27" ht="12.75">
      <c r="A322" s="20"/>
      <c r="B322" s="20"/>
      <c r="C322" s="18"/>
      <c r="D322" s="20"/>
      <c r="E322" s="20"/>
      <c r="F322" s="20"/>
      <c r="G322" s="20"/>
      <c r="H322" s="18"/>
      <c r="I322" s="20"/>
      <c r="J322" s="20"/>
      <c r="K322" s="20"/>
      <c r="L322" s="20"/>
      <c r="M322" s="20"/>
      <c r="N322" s="20"/>
      <c r="O322" s="20"/>
      <c r="P322" s="20"/>
      <c r="Q322" s="20"/>
      <c r="R322" s="20"/>
      <c r="S322" s="20"/>
      <c r="T322" s="20"/>
      <c r="U322" s="20"/>
      <c r="V322" s="20"/>
      <c r="W322" s="20"/>
      <c r="X322" s="20"/>
      <c r="Y322" s="20"/>
      <c r="Z322" s="20"/>
      <c r="AA322" s="20"/>
    </row>
    <row r="323" spans="1:27" ht="12.75">
      <c r="A323" s="20"/>
      <c r="B323" s="20"/>
      <c r="C323" s="18"/>
      <c r="D323" s="20"/>
      <c r="E323" s="20"/>
      <c r="F323" s="20"/>
      <c r="G323" s="20"/>
      <c r="H323" s="18"/>
      <c r="I323" s="20"/>
      <c r="J323" s="20"/>
      <c r="K323" s="20"/>
      <c r="L323" s="20"/>
      <c r="M323" s="20"/>
      <c r="N323" s="20"/>
      <c r="O323" s="20"/>
      <c r="P323" s="20"/>
      <c r="Q323" s="20"/>
      <c r="R323" s="20"/>
      <c r="S323" s="20"/>
      <c r="T323" s="20"/>
      <c r="U323" s="20"/>
      <c r="V323" s="20"/>
      <c r="W323" s="20"/>
      <c r="X323" s="20"/>
      <c r="Y323" s="20"/>
      <c r="Z323" s="20"/>
      <c r="AA323" s="20"/>
    </row>
    <row r="324" spans="1:27" ht="12.75">
      <c r="A324" s="20"/>
      <c r="B324" s="20"/>
      <c r="C324" s="18"/>
      <c r="D324" s="20"/>
      <c r="E324" s="20"/>
      <c r="F324" s="20"/>
      <c r="G324" s="20"/>
      <c r="H324" s="18"/>
      <c r="I324" s="20"/>
      <c r="J324" s="20"/>
      <c r="K324" s="20"/>
      <c r="L324" s="20"/>
      <c r="M324" s="20"/>
      <c r="N324" s="20"/>
      <c r="O324" s="20"/>
      <c r="P324" s="20"/>
      <c r="Q324" s="20"/>
      <c r="R324" s="20"/>
      <c r="S324" s="20"/>
      <c r="T324" s="20"/>
      <c r="U324" s="20"/>
      <c r="V324" s="20"/>
      <c r="W324" s="20"/>
      <c r="X324" s="20"/>
      <c r="Y324" s="20"/>
      <c r="Z324" s="20"/>
      <c r="AA324" s="20"/>
    </row>
    <row r="325" spans="1:27" ht="12.75">
      <c r="A325" s="20"/>
      <c r="B325" s="20"/>
      <c r="C325" s="18"/>
      <c r="D325" s="20"/>
      <c r="E325" s="20"/>
      <c r="F325" s="20"/>
      <c r="G325" s="20"/>
      <c r="H325" s="18"/>
      <c r="I325" s="20"/>
      <c r="J325" s="20"/>
      <c r="K325" s="20"/>
      <c r="L325" s="20"/>
      <c r="M325" s="20"/>
      <c r="N325" s="20"/>
      <c r="O325" s="20"/>
      <c r="P325" s="20"/>
      <c r="Q325" s="20"/>
      <c r="R325" s="20"/>
      <c r="S325" s="20"/>
      <c r="T325" s="20"/>
      <c r="U325" s="20"/>
      <c r="V325" s="20"/>
      <c r="W325" s="20"/>
      <c r="X325" s="20"/>
      <c r="Y325" s="20"/>
      <c r="Z325" s="20"/>
      <c r="AA325" s="20"/>
    </row>
    <row r="326" spans="1:27" ht="12.75">
      <c r="A326" s="20"/>
      <c r="B326" s="20"/>
      <c r="C326" s="18"/>
      <c r="D326" s="20"/>
      <c r="E326" s="20"/>
      <c r="F326" s="20"/>
      <c r="G326" s="20"/>
      <c r="H326" s="18"/>
      <c r="I326" s="20"/>
      <c r="J326" s="20"/>
      <c r="K326" s="20"/>
      <c r="L326" s="20"/>
      <c r="M326" s="20"/>
      <c r="N326" s="20"/>
      <c r="O326" s="20"/>
      <c r="P326" s="20"/>
      <c r="Q326" s="20"/>
      <c r="R326" s="20"/>
      <c r="S326" s="20"/>
      <c r="T326" s="20"/>
      <c r="U326" s="20"/>
      <c r="V326" s="20"/>
      <c r="W326" s="20"/>
      <c r="X326" s="20"/>
      <c r="Y326" s="20"/>
      <c r="Z326" s="20"/>
      <c r="AA326" s="20"/>
    </row>
    <row r="327" spans="1:27" ht="12.75">
      <c r="A327" s="20"/>
      <c r="B327" s="20"/>
      <c r="C327" s="18"/>
      <c r="D327" s="20"/>
      <c r="E327" s="20"/>
      <c r="F327" s="20"/>
      <c r="G327" s="20"/>
      <c r="H327" s="18"/>
      <c r="I327" s="20"/>
      <c r="J327" s="20"/>
      <c r="K327" s="20"/>
      <c r="L327" s="20"/>
      <c r="M327" s="20"/>
      <c r="N327" s="20"/>
      <c r="O327" s="20"/>
      <c r="P327" s="20"/>
      <c r="Q327" s="20"/>
      <c r="R327" s="20"/>
      <c r="S327" s="20"/>
      <c r="T327" s="20"/>
      <c r="U327" s="20"/>
      <c r="V327" s="20"/>
      <c r="W327" s="20"/>
      <c r="X327" s="20"/>
      <c r="Y327" s="20"/>
      <c r="Z327" s="20"/>
      <c r="AA327" s="20"/>
    </row>
    <row r="328" spans="1:27" ht="12.75">
      <c r="A328" s="20"/>
      <c r="B328" s="20"/>
      <c r="C328" s="18"/>
      <c r="D328" s="20"/>
      <c r="E328" s="20"/>
      <c r="F328" s="20"/>
      <c r="G328" s="20"/>
      <c r="H328" s="18"/>
      <c r="I328" s="20"/>
      <c r="J328" s="20"/>
      <c r="K328" s="20"/>
      <c r="L328" s="20"/>
      <c r="M328" s="20"/>
      <c r="N328" s="20"/>
      <c r="O328" s="20"/>
      <c r="P328" s="20"/>
      <c r="Q328" s="20"/>
      <c r="R328" s="20"/>
      <c r="S328" s="20"/>
      <c r="T328" s="20"/>
      <c r="U328" s="20"/>
      <c r="V328" s="20"/>
      <c r="W328" s="20"/>
      <c r="X328" s="20"/>
      <c r="Y328" s="20"/>
      <c r="Z328" s="20"/>
      <c r="AA328" s="20"/>
    </row>
    <row r="329" spans="1:27" ht="12.75">
      <c r="A329" s="20"/>
      <c r="B329" s="20"/>
      <c r="C329" s="18"/>
      <c r="D329" s="20"/>
      <c r="E329" s="20"/>
      <c r="F329" s="20"/>
      <c r="G329" s="20"/>
      <c r="H329" s="18"/>
      <c r="I329" s="20"/>
      <c r="J329" s="20"/>
      <c r="K329" s="20"/>
      <c r="L329" s="20"/>
      <c r="M329" s="20"/>
      <c r="N329" s="20"/>
      <c r="O329" s="20"/>
      <c r="P329" s="20"/>
      <c r="Q329" s="20"/>
      <c r="R329" s="20"/>
      <c r="S329" s="20"/>
      <c r="T329" s="20"/>
      <c r="U329" s="20"/>
      <c r="V329" s="20"/>
      <c r="W329" s="20"/>
      <c r="X329" s="20"/>
      <c r="Y329" s="20"/>
      <c r="Z329" s="20"/>
      <c r="AA329" s="20"/>
    </row>
    <row r="330" spans="1:27" ht="12.75">
      <c r="A330" s="20"/>
      <c r="B330" s="20"/>
      <c r="C330" s="18"/>
      <c r="D330" s="20"/>
      <c r="E330" s="20"/>
      <c r="F330" s="20"/>
      <c r="G330" s="20"/>
      <c r="H330" s="18"/>
      <c r="I330" s="20"/>
      <c r="J330" s="20"/>
      <c r="K330" s="20"/>
      <c r="L330" s="20"/>
      <c r="M330" s="20"/>
      <c r="N330" s="20"/>
      <c r="O330" s="20"/>
      <c r="P330" s="20"/>
      <c r="Q330" s="20"/>
      <c r="R330" s="20"/>
      <c r="S330" s="20"/>
      <c r="T330" s="20"/>
      <c r="U330" s="20"/>
      <c r="V330" s="20"/>
      <c r="W330" s="20"/>
      <c r="X330" s="20"/>
      <c r="Y330" s="20"/>
      <c r="Z330" s="20"/>
      <c r="AA330" s="20"/>
    </row>
    <row r="331" spans="1:27" ht="12.75">
      <c r="A331" s="20"/>
      <c r="B331" s="20"/>
      <c r="C331" s="18"/>
      <c r="D331" s="20"/>
      <c r="E331" s="20"/>
      <c r="F331" s="20"/>
      <c r="G331" s="20"/>
      <c r="H331" s="18"/>
      <c r="I331" s="20"/>
      <c r="J331" s="20"/>
      <c r="K331" s="20"/>
      <c r="L331" s="20"/>
      <c r="M331" s="20"/>
      <c r="N331" s="20"/>
      <c r="O331" s="20"/>
      <c r="P331" s="20"/>
      <c r="Q331" s="20"/>
      <c r="R331" s="20"/>
      <c r="S331" s="20"/>
      <c r="T331" s="20"/>
      <c r="U331" s="20"/>
      <c r="V331" s="20"/>
      <c r="W331" s="20"/>
      <c r="X331" s="20"/>
      <c r="Y331" s="20"/>
      <c r="Z331" s="20"/>
      <c r="AA331" s="20"/>
    </row>
    <row r="332" spans="1:27" ht="12.75">
      <c r="A332" s="20"/>
      <c r="B332" s="20"/>
      <c r="C332" s="18"/>
      <c r="D332" s="20"/>
      <c r="E332" s="20"/>
      <c r="F332" s="20"/>
      <c r="G332" s="20"/>
      <c r="H332" s="18"/>
      <c r="I332" s="20"/>
      <c r="J332" s="20"/>
      <c r="K332" s="20"/>
      <c r="L332" s="20"/>
      <c r="M332" s="20"/>
      <c r="N332" s="20"/>
      <c r="O332" s="20"/>
      <c r="P332" s="20"/>
      <c r="Q332" s="20"/>
      <c r="R332" s="20"/>
      <c r="S332" s="20"/>
      <c r="T332" s="20"/>
      <c r="U332" s="20"/>
      <c r="V332" s="20"/>
      <c r="W332" s="20"/>
      <c r="X332" s="20"/>
      <c r="Y332" s="20"/>
      <c r="Z332" s="20"/>
      <c r="AA332" s="20"/>
    </row>
    <row r="333" spans="1:27" ht="12.75">
      <c r="A333" s="20"/>
      <c r="B333" s="20"/>
      <c r="C333" s="18"/>
      <c r="D333" s="20"/>
      <c r="E333" s="20"/>
      <c r="F333" s="20"/>
      <c r="G333" s="20"/>
      <c r="H333" s="18"/>
      <c r="I333" s="20"/>
      <c r="J333" s="20"/>
      <c r="K333" s="20"/>
      <c r="L333" s="20"/>
      <c r="M333" s="20"/>
      <c r="N333" s="20"/>
      <c r="O333" s="20"/>
      <c r="P333" s="20"/>
      <c r="Q333" s="20"/>
      <c r="R333" s="20"/>
      <c r="S333" s="20"/>
      <c r="T333" s="20"/>
      <c r="U333" s="20"/>
      <c r="V333" s="20"/>
      <c r="W333" s="20"/>
      <c r="X333" s="20"/>
      <c r="Y333" s="20"/>
      <c r="Z333" s="20"/>
      <c r="AA333" s="20"/>
    </row>
    <row r="334" spans="1:27" ht="12.75">
      <c r="A334" s="20"/>
      <c r="B334" s="20"/>
      <c r="C334" s="18"/>
      <c r="D334" s="20"/>
      <c r="E334" s="20"/>
      <c r="F334" s="20"/>
      <c r="G334" s="20"/>
      <c r="H334" s="18"/>
      <c r="I334" s="20"/>
      <c r="J334" s="20"/>
      <c r="K334" s="20"/>
      <c r="L334" s="20"/>
      <c r="M334" s="20"/>
      <c r="N334" s="20"/>
      <c r="O334" s="20"/>
      <c r="P334" s="20"/>
      <c r="Q334" s="20"/>
      <c r="R334" s="20"/>
      <c r="S334" s="20"/>
      <c r="T334" s="20"/>
      <c r="U334" s="20"/>
      <c r="V334" s="20"/>
      <c r="W334" s="20"/>
      <c r="X334" s="20"/>
      <c r="Y334" s="20"/>
      <c r="Z334" s="20"/>
      <c r="AA334" s="20"/>
    </row>
    <row r="335" spans="1:27" ht="12.75">
      <c r="A335" s="20"/>
      <c r="B335" s="20"/>
      <c r="C335" s="18"/>
      <c r="D335" s="20"/>
      <c r="E335" s="20"/>
      <c r="F335" s="20"/>
      <c r="G335" s="20"/>
      <c r="H335" s="18"/>
      <c r="I335" s="20"/>
      <c r="J335" s="20"/>
      <c r="K335" s="20"/>
      <c r="L335" s="20"/>
      <c r="M335" s="20"/>
      <c r="N335" s="20"/>
      <c r="O335" s="20"/>
      <c r="P335" s="20"/>
      <c r="Q335" s="20"/>
      <c r="R335" s="20"/>
      <c r="S335" s="20"/>
      <c r="T335" s="20"/>
      <c r="U335" s="20"/>
      <c r="V335" s="20"/>
      <c r="W335" s="20"/>
      <c r="X335" s="20"/>
      <c r="Y335" s="20"/>
      <c r="Z335" s="20"/>
      <c r="AA335" s="20"/>
    </row>
    <row r="336" spans="1:27" ht="12.75">
      <c r="A336" s="20"/>
      <c r="B336" s="20"/>
      <c r="C336" s="18"/>
      <c r="D336" s="20"/>
      <c r="E336" s="20"/>
      <c r="F336" s="20"/>
      <c r="G336" s="20"/>
      <c r="H336" s="18"/>
      <c r="I336" s="20"/>
      <c r="J336" s="20"/>
      <c r="K336" s="20"/>
      <c r="L336" s="20"/>
      <c r="M336" s="20"/>
      <c r="N336" s="20"/>
      <c r="O336" s="20"/>
      <c r="P336" s="20"/>
      <c r="Q336" s="20"/>
      <c r="R336" s="20"/>
      <c r="S336" s="20"/>
      <c r="T336" s="20"/>
      <c r="U336" s="20"/>
      <c r="V336" s="20"/>
      <c r="W336" s="20"/>
      <c r="X336" s="20"/>
      <c r="Y336" s="20"/>
      <c r="Z336" s="20"/>
      <c r="AA336" s="20"/>
    </row>
    <row r="337" spans="1:27" ht="12.75">
      <c r="A337" s="20"/>
      <c r="B337" s="20"/>
      <c r="C337" s="18"/>
      <c r="D337" s="20"/>
      <c r="E337" s="20"/>
      <c r="F337" s="20"/>
      <c r="G337" s="20"/>
      <c r="H337" s="18"/>
      <c r="I337" s="20"/>
      <c r="J337" s="20"/>
      <c r="K337" s="20"/>
      <c r="L337" s="20"/>
      <c r="M337" s="20"/>
      <c r="N337" s="20"/>
      <c r="O337" s="20"/>
      <c r="P337" s="20"/>
      <c r="Q337" s="20"/>
      <c r="R337" s="20"/>
      <c r="S337" s="20"/>
      <c r="T337" s="20"/>
      <c r="U337" s="20"/>
      <c r="V337" s="20"/>
      <c r="W337" s="20"/>
      <c r="X337" s="20"/>
      <c r="Y337" s="20"/>
      <c r="Z337" s="20"/>
      <c r="AA337" s="20"/>
    </row>
    <row r="338" spans="1:27" ht="12.75">
      <c r="A338" s="20"/>
      <c r="B338" s="20"/>
      <c r="C338" s="18"/>
      <c r="D338" s="20"/>
      <c r="E338" s="20"/>
      <c r="F338" s="20"/>
      <c r="G338" s="20"/>
      <c r="H338" s="18"/>
      <c r="I338" s="20"/>
      <c r="J338" s="20"/>
      <c r="K338" s="20"/>
      <c r="L338" s="20"/>
      <c r="M338" s="20"/>
      <c r="N338" s="20"/>
      <c r="O338" s="20"/>
      <c r="P338" s="20"/>
      <c r="Q338" s="20"/>
      <c r="R338" s="20"/>
      <c r="S338" s="20"/>
      <c r="T338" s="20"/>
      <c r="U338" s="20"/>
      <c r="V338" s="20"/>
      <c r="W338" s="20"/>
      <c r="X338" s="20"/>
      <c r="Y338" s="20"/>
      <c r="Z338" s="20"/>
      <c r="AA338" s="20"/>
    </row>
    <row r="339" spans="1:27" ht="12.75">
      <c r="A339" s="20"/>
      <c r="B339" s="20"/>
      <c r="C339" s="18"/>
      <c r="D339" s="20"/>
      <c r="E339" s="20"/>
      <c r="F339" s="20"/>
      <c r="G339" s="20"/>
      <c r="H339" s="18"/>
      <c r="I339" s="20"/>
      <c r="J339" s="20"/>
      <c r="K339" s="20"/>
      <c r="L339" s="20"/>
      <c r="M339" s="20"/>
      <c r="N339" s="20"/>
      <c r="O339" s="20"/>
      <c r="P339" s="20"/>
      <c r="Q339" s="20"/>
      <c r="R339" s="20"/>
      <c r="S339" s="20"/>
      <c r="T339" s="20"/>
      <c r="U339" s="20"/>
      <c r="V339" s="20"/>
      <c r="W339" s="20"/>
      <c r="X339" s="20"/>
      <c r="Y339" s="20"/>
      <c r="Z339" s="20"/>
      <c r="AA339" s="20"/>
    </row>
    <row r="340" spans="1:27" ht="12.75">
      <c r="A340" s="20"/>
      <c r="B340" s="20"/>
      <c r="C340" s="18"/>
      <c r="D340" s="20"/>
      <c r="E340" s="20"/>
      <c r="F340" s="20"/>
      <c r="G340" s="20"/>
      <c r="H340" s="18"/>
      <c r="I340" s="20"/>
      <c r="J340" s="20"/>
      <c r="K340" s="20"/>
      <c r="L340" s="20"/>
      <c r="M340" s="20"/>
      <c r="N340" s="20"/>
      <c r="O340" s="20"/>
      <c r="P340" s="20"/>
      <c r="Q340" s="20"/>
      <c r="R340" s="20"/>
      <c r="S340" s="20"/>
      <c r="T340" s="20"/>
      <c r="U340" s="20"/>
      <c r="V340" s="20"/>
      <c r="W340" s="20"/>
      <c r="X340" s="20"/>
      <c r="Y340" s="20"/>
      <c r="Z340" s="20"/>
      <c r="AA340" s="20"/>
    </row>
    <row r="341" spans="1:27" ht="12.75">
      <c r="A341" s="20"/>
      <c r="B341" s="20"/>
      <c r="C341" s="18"/>
      <c r="D341" s="20"/>
      <c r="E341" s="20"/>
      <c r="F341" s="20"/>
      <c r="G341" s="20"/>
      <c r="H341" s="18"/>
      <c r="I341" s="20"/>
      <c r="J341" s="20"/>
      <c r="K341" s="20"/>
      <c r="L341" s="20"/>
      <c r="M341" s="20"/>
      <c r="N341" s="20"/>
      <c r="O341" s="20"/>
      <c r="P341" s="20"/>
      <c r="Q341" s="20"/>
      <c r="R341" s="20"/>
      <c r="S341" s="20"/>
      <c r="T341" s="20"/>
      <c r="U341" s="20"/>
      <c r="V341" s="20"/>
      <c r="W341" s="20"/>
      <c r="X341" s="20"/>
      <c r="Y341" s="20"/>
      <c r="Z341" s="20"/>
      <c r="AA341" s="20"/>
    </row>
    <row r="342" spans="1:27" ht="12.75">
      <c r="A342" s="20"/>
      <c r="B342" s="20"/>
      <c r="C342" s="18"/>
      <c r="D342" s="20"/>
      <c r="E342" s="20"/>
      <c r="F342" s="20"/>
      <c r="G342" s="20"/>
      <c r="H342" s="18"/>
      <c r="I342" s="20"/>
      <c r="J342" s="20"/>
      <c r="K342" s="20"/>
      <c r="L342" s="20"/>
      <c r="M342" s="20"/>
      <c r="N342" s="20"/>
      <c r="O342" s="20"/>
      <c r="P342" s="20"/>
      <c r="Q342" s="20"/>
      <c r="R342" s="20"/>
      <c r="S342" s="20"/>
      <c r="T342" s="20"/>
      <c r="U342" s="20"/>
      <c r="V342" s="20"/>
      <c r="W342" s="20"/>
      <c r="X342" s="20"/>
      <c r="Y342" s="20"/>
      <c r="Z342" s="20"/>
      <c r="AA342" s="20"/>
    </row>
    <row r="343" spans="1:27" ht="12.75">
      <c r="A343" s="20"/>
      <c r="B343" s="20"/>
      <c r="C343" s="18"/>
      <c r="D343" s="20"/>
      <c r="E343" s="20"/>
      <c r="F343" s="20"/>
      <c r="G343" s="20"/>
      <c r="H343" s="18"/>
      <c r="I343" s="20"/>
      <c r="J343" s="20"/>
      <c r="K343" s="20"/>
      <c r="L343" s="20"/>
      <c r="M343" s="20"/>
      <c r="N343" s="20"/>
      <c r="O343" s="20"/>
      <c r="P343" s="20"/>
      <c r="Q343" s="20"/>
      <c r="R343" s="20"/>
      <c r="S343" s="20"/>
      <c r="T343" s="20"/>
      <c r="U343" s="20"/>
      <c r="V343" s="20"/>
      <c r="W343" s="20"/>
      <c r="X343" s="20"/>
      <c r="Y343" s="20"/>
      <c r="Z343" s="20"/>
      <c r="AA343" s="20"/>
    </row>
    <row r="344" spans="1:27" ht="12.75">
      <c r="A344" s="20"/>
      <c r="B344" s="20"/>
      <c r="C344" s="18"/>
      <c r="D344" s="20"/>
      <c r="E344" s="20"/>
      <c r="F344" s="20"/>
      <c r="G344" s="20"/>
      <c r="H344" s="18"/>
      <c r="I344" s="20"/>
      <c r="J344" s="20"/>
      <c r="K344" s="20"/>
      <c r="L344" s="20"/>
      <c r="M344" s="20"/>
      <c r="N344" s="20"/>
      <c r="O344" s="20"/>
      <c r="P344" s="20"/>
      <c r="Q344" s="20"/>
      <c r="R344" s="20"/>
      <c r="S344" s="20"/>
      <c r="T344" s="20"/>
      <c r="U344" s="20"/>
      <c r="V344" s="20"/>
      <c r="W344" s="20"/>
      <c r="X344" s="20"/>
      <c r="Y344" s="20"/>
      <c r="Z344" s="20"/>
      <c r="AA344" s="20"/>
    </row>
    <row r="345" spans="1:27" ht="12.75">
      <c r="A345" s="20"/>
      <c r="B345" s="20"/>
      <c r="C345" s="18"/>
      <c r="D345" s="20"/>
      <c r="E345" s="20"/>
      <c r="F345" s="20"/>
      <c r="G345" s="20"/>
      <c r="H345" s="18"/>
      <c r="I345" s="20"/>
      <c r="J345" s="20"/>
      <c r="K345" s="20"/>
      <c r="L345" s="20"/>
      <c r="M345" s="20"/>
      <c r="N345" s="20"/>
      <c r="O345" s="20"/>
      <c r="P345" s="20"/>
      <c r="Q345" s="20"/>
      <c r="R345" s="20"/>
      <c r="S345" s="20"/>
      <c r="T345" s="20"/>
      <c r="U345" s="20"/>
      <c r="V345" s="20"/>
      <c r="W345" s="20"/>
      <c r="X345" s="20"/>
      <c r="Y345" s="20"/>
      <c r="Z345" s="20"/>
      <c r="AA345" s="20"/>
    </row>
    <row r="346" spans="1:27" ht="12.75">
      <c r="A346" s="20"/>
      <c r="B346" s="20"/>
      <c r="C346" s="18"/>
      <c r="D346" s="20"/>
      <c r="E346" s="20"/>
      <c r="F346" s="20"/>
      <c r="G346" s="20"/>
      <c r="H346" s="18"/>
      <c r="I346" s="20"/>
      <c r="J346" s="20"/>
      <c r="K346" s="20"/>
      <c r="L346" s="20"/>
      <c r="M346" s="20"/>
      <c r="N346" s="20"/>
      <c r="O346" s="20"/>
      <c r="P346" s="20"/>
      <c r="Q346" s="20"/>
      <c r="R346" s="20"/>
      <c r="S346" s="20"/>
      <c r="T346" s="20"/>
      <c r="U346" s="20"/>
      <c r="V346" s="20"/>
      <c r="W346" s="20"/>
      <c r="X346" s="20"/>
      <c r="Y346" s="20"/>
      <c r="Z346" s="20"/>
      <c r="AA346" s="20"/>
    </row>
    <row r="347" spans="1:27" ht="12.75">
      <c r="A347" s="20"/>
      <c r="B347" s="20"/>
      <c r="C347" s="18"/>
      <c r="D347" s="20"/>
      <c r="E347" s="20"/>
      <c r="F347" s="20"/>
      <c r="G347" s="20"/>
      <c r="H347" s="18"/>
      <c r="I347" s="20"/>
      <c r="J347" s="20"/>
      <c r="K347" s="20"/>
      <c r="L347" s="20"/>
      <c r="M347" s="20"/>
      <c r="N347" s="20"/>
      <c r="O347" s="20"/>
      <c r="P347" s="20"/>
      <c r="Q347" s="20"/>
      <c r="R347" s="20"/>
      <c r="S347" s="20"/>
      <c r="T347" s="20"/>
      <c r="U347" s="20"/>
      <c r="V347" s="20"/>
      <c r="W347" s="20"/>
      <c r="X347" s="20"/>
      <c r="Y347" s="20"/>
      <c r="Z347" s="20"/>
      <c r="AA347" s="20"/>
    </row>
    <row r="348" spans="1:27" ht="12.75">
      <c r="A348" s="20"/>
      <c r="B348" s="20"/>
      <c r="C348" s="18"/>
      <c r="D348" s="20"/>
      <c r="E348" s="20"/>
      <c r="F348" s="20"/>
      <c r="G348" s="20"/>
      <c r="H348" s="18"/>
      <c r="I348" s="20"/>
      <c r="J348" s="20"/>
      <c r="K348" s="20"/>
      <c r="L348" s="20"/>
      <c r="M348" s="20"/>
      <c r="N348" s="20"/>
      <c r="O348" s="20"/>
      <c r="P348" s="20"/>
      <c r="Q348" s="20"/>
      <c r="R348" s="20"/>
      <c r="S348" s="20"/>
      <c r="T348" s="20"/>
      <c r="U348" s="20"/>
      <c r="V348" s="20"/>
      <c r="W348" s="20"/>
      <c r="X348" s="20"/>
      <c r="Y348" s="20"/>
      <c r="Z348" s="20"/>
      <c r="AA348" s="20"/>
    </row>
    <row r="349" spans="1:27" ht="12.75">
      <c r="A349" s="20"/>
      <c r="B349" s="20"/>
      <c r="C349" s="18"/>
      <c r="D349" s="20"/>
      <c r="E349" s="20"/>
      <c r="F349" s="20"/>
      <c r="G349" s="20"/>
      <c r="H349" s="18"/>
      <c r="I349" s="20"/>
      <c r="J349" s="20"/>
      <c r="K349" s="20"/>
      <c r="L349" s="20"/>
      <c r="M349" s="20"/>
      <c r="N349" s="20"/>
      <c r="O349" s="20"/>
      <c r="P349" s="20"/>
      <c r="Q349" s="20"/>
      <c r="R349" s="20"/>
      <c r="S349" s="20"/>
      <c r="T349" s="20"/>
      <c r="U349" s="20"/>
      <c r="V349" s="20"/>
      <c r="W349" s="20"/>
      <c r="X349" s="20"/>
      <c r="Y349" s="20"/>
      <c r="Z349" s="20"/>
      <c r="AA349" s="20"/>
    </row>
    <row r="350" spans="1:27" ht="12.75">
      <c r="A350" s="20"/>
      <c r="B350" s="20"/>
      <c r="C350" s="18"/>
      <c r="D350" s="20"/>
      <c r="E350" s="20"/>
      <c r="F350" s="20"/>
      <c r="G350" s="20"/>
      <c r="H350" s="18"/>
      <c r="I350" s="20"/>
      <c r="J350" s="20"/>
      <c r="K350" s="20"/>
      <c r="L350" s="20"/>
      <c r="M350" s="20"/>
      <c r="N350" s="20"/>
      <c r="O350" s="20"/>
      <c r="P350" s="20"/>
      <c r="Q350" s="20"/>
      <c r="R350" s="20"/>
      <c r="S350" s="20"/>
      <c r="T350" s="20"/>
      <c r="U350" s="20"/>
      <c r="V350" s="20"/>
      <c r="W350" s="20"/>
      <c r="X350" s="20"/>
      <c r="Y350" s="20"/>
      <c r="Z350" s="20"/>
      <c r="AA350" s="20"/>
    </row>
    <row r="351" spans="1:27" ht="12.75">
      <c r="A351" s="20"/>
      <c r="B351" s="20"/>
      <c r="C351" s="18"/>
      <c r="D351" s="20"/>
      <c r="E351" s="20"/>
      <c r="F351" s="20"/>
      <c r="G351" s="20"/>
      <c r="H351" s="18"/>
      <c r="I351" s="20"/>
      <c r="J351" s="20"/>
      <c r="K351" s="20"/>
      <c r="L351" s="20"/>
      <c r="M351" s="20"/>
      <c r="N351" s="20"/>
      <c r="O351" s="20"/>
      <c r="P351" s="20"/>
      <c r="Q351" s="20"/>
      <c r="R351" s="20"/>
      <c r="S351" s="20"/>
      <c r="T351" s="20"/>
      <c r="U351" s="20"/>
      <c r="V351" s="20"/>
      <c r="W351" s="20"/>
      <c r="X351" s="20"/>
      <c r="Y351" s="20"/>
      <c r="Z351" s="20"/>
      <c r="AA351" s="20"/>
    </row>
    <row r="352" spans="1:27" ht="12.75">
      <c r="A352" s="20"/>
      <c r="B352" s="20"/>
      <c r="C352" s="18"/>
      <c r="D352" s="20"/>
      <c r="E352" s="20"/>
      <c r="F352" s="20"/>
      <c r="G352" s="20"/>
      <c r="H352" s="18"/>
      <c r="I352" s="20"/>
      <c r="J352" s="20"/>
      <c r="K352" s="20"/>
      <c r="L352" s="20"/>
      <c r="M352" s="20"/>
      <c r="N352" s="20"/>
      <c r="O352" s="20"/>
      <c r="P352" s="20"/>
      <c r="Q352" s="20"/>
      <c r="R352" s="20"/>
      <c r="S352" s="20"/>
      <c r="T352" s="20"/>
      <c r="U352" s="20"/>
      <c r="V352" s="20"/>
      <c r="W352" s="20"/>
      <c r="X352" s="20"/>
      <c r="Y352" s="20"/>
      <c r="Z352" s="20"/>
      <c r="AA352" s="20"/>
    </row>
    <row r="353" spans="1:27" ht="12.75">
      <c r="A353" s="20"/>
      <c r="B353" s="20"/>
      <c r="C353" s="18"/>
      <c r="D353" s="20"/>
      <c r="E353" s="20"/>
      <c r="F353" s="20"/>
      <c r="G353" s="20"/>
      <c r="H353" s="18"/>
      <c r="I353" s="20"/>
      <c r="J353" s="20"/>
      <c r="K353" s="20"/>
      <c r="L353" s="20"/>
      <c r="M353" s="20"/>
      <c r="N353" s="20"/>
      <c r="O353" s="20"/>
      <c r="P353" s="20"/>
      <c r="Q353" s="20"/>
      <c r="R353" s="20"/>
      <c r="S353" s="20"/>
      <c r="T353" s="20"/>
      <c r="U353" s="20"/>
      <c r="V353" s="20"/>
      <c r="W353" s="20"/>
      <c r="X353" s="20"/>
      <c r="Y353" s="20"/>
      <c r="Z353" s="20"/>
      <c r="AA353" s="20"/>
    </row>
    <row r="354" spans="1:27" ht="12.75">
      <c r="A354" s="20"/>
      <c r="B354" s="20"/>
      <c r="C354" s="18"/>
      <c r="D354" s="20"/>
      <c r="E354" s="20"/>
      <c r="F354" s="20"/>
      <c r="G354" s="20"/>
      <c r="H354" s="18"/>
      <c r="I354" s="20"/>
      <c r="J354" s="20"/>
      <c r="K354" s="20"/>
      <c r="L354" s="20"/>
      <c r="M354" s="20"/>
      <c r="N354" s="20"/>
      <c r="O354" s="20"/>
      <c r="P354" s="20"/>
      <c r="Q354" s="20"/>
      <c r="R354" s="20"/>
      <c r="S354" s="20"/>
      <c r="T354" s="20"/>
      <c r="U354" s="20"/>
      <c r="V354" s="20"/>
      <c r="W354" s="20"/>
      <c r="X354" s="20"/>
      <c r="Y354" s="20"/>
      <c r="Z354" s="20"/>
      <c r="AA354" s="20"/>
    </row>
    <row r="355" spans="1:27" ht="12.75">
      <c r="A355" s="20"/>
      <c r="B355" s="20"/>
      <c r="C355" s="18"/>
      <c r="D355" s="20"/>
      <c r="E355" s="20"/>
      <c r="F355" s="20"/>
      <c r="G355" s="20"/>
      <c r="H355" s="18"/>
      <c r="I355" s="20"/>
      <c r="J355" s="20"/>
      <c r="K355" s="20"/>
      <c r="L355" s="20"/>
      <c r="M355" s="20"/>
      <c r="N355" s="20"/>
      <c r="O355" s="20"/>
      <c r="P355" s="20"/>
      <c r="Q355" s="20"/>
      <c r="R355" s="20"/>
      <c r="S355" s="20"/>
      <c r="T355" s="20"/>
      <c r="U355" s="20"/>
      <c r="V355" s="20"/>
      <c r="W355" s="20"/>
      <c r="X355" s="20"/>
      <c r="Y355" s="20"/>
      <c r="Z355" s="20"/>
      <c r="AA355" s="20"/>
    </row>
    <row r="356" spans="1:27" ht="12.75">
      <c r="A356" s="20"/>
      <c r="B356" s="20"/>
      <c r="C356" s="18"/>
      <c r="D356" s="20"/>
      <c r="E356" s="20"/>
      <c r="F356" s="20"/>
      <c r="G356" s="20"/>
      <c r="H356" s="18"/>
      <c r="I356" s="20"/>
      <c r="J356" s="20"/>
      <c r="K356" s="20"/>
      <c r="L356" s="20"/>
      <c r="M356" s="20"/>
      <c r="N356" s="20"/>
      <c r="O356" s="20"/>
      <c r="P356" s="20"/>
      <c r="Q356" s="20"/>
      <c r="R356" s="20"/>
      <c r="S356" s="20"/>
      <c r="T356" s="20"/>
      <c r="U356" s="20"/>
      <c r="V356" s="20"/>
      <c r="W356" s="20"/>
      <c r="X356" s="20"/>
      <c r="Y356" s="20"/>
      <c r="Z356" s="20"/>
      <c r="AA356" s="20"/>
    </row>
    <row r="357" spans="1:27" ht="12.75">
      <c r="A357" s="20"/>
      <c r="B357" s="20"/>
      <c r="C357" s="18"/>
      <c r="D357" s="20"/>
      <c r="E357" s="20"/>
      <c r="F357" s="20"/>
      <c r="G357" s="20"/>
      <c r="H357" s="18"/>
      <c r="I357" s="20"/>
      <c r="J357" s="20"/>
      <c r="K357" s="20"/>
      <c r="L357" s="20"/>
      <c r="M357" s="20"/>
      <c r="N357" s="20"/>
      <c r="O357" s="20"/>
      <c r="P357" s="20"/>
      <c r="Q357" s="20"/>
      <c r="R357" s="20"/>
      <c r="S357" s="20"/>
      <c r="T357" s="20"/>
      <c r="U357" s="20"/>
      <c r="V357" s="20"/>
      <c r="W357" s="20"/>
      <c r="X357" s="20"/>
      <c r="Y357" s="20"/>
      <c r="Z357" s="20"/>
      <c r="AA357" s="20"/>
    </row>
    <row r="358" spans="1:27" ht="12.75">
      <c r="A358" s="20"/>
      <c r="B358" s="20"/>
      <c r="C358" s="18"/>
      <c r="D358" s="20"/>
      <c r="E358" s="20"/>
      <c r="F358" s="20"/>
      <c r="G358" s="20"/>
      <c r="H358" s="18"/>
      <c r="I358" s="20"/>
      <c r="J358" s="20"/>
      <c r="K358" s="20"/>
      <c r="L358" s="20"/>
      <c r="M358" s="20"/>
      <c r="N358" s="20"/>
      <c r="O358" s="20"/>
      <c r="P358" s="20"/>
      <c r="Q358" s="20"/>
      <c r="R358" s="20"/>
      <c r="S358" s="20"/>
      <c r="T358" s="20"/>
      <c r="U358" s="20"/>
      <c r="V358" s="20"/>
      <c r="W358" s="20"/>
      <c r="X358" s="20"/>
      <c r="Y358" s="20"/>
      <c r="Z358" s="20"/>
      <c r="AA358" s="20"/>
    </row>
    <row r="359" spans="1:27" ht="12.75">
      <c r="A359" s="20"/>
      <c r="B359" s="20"/>
      <c r="C359" s="18"/>
      <c r="D359" s="20"/>
      <c r="E359" s="20"/>
      <c r="F359" s="20"/>
      <c r="G359" s="20"/>
      <c r="H359" s="18"/>
      <c r="I359" s="20"/>
      <c r="J359" s="20"/>
      <c r="K359" s="20"/>
      <c r="L359" s="20"/>
      <c r="M359" s="20"/>
      <c r="N359" s="20"/>
      <c r="O359" s="20"/>
      <c r="P359" s="20"/>
      <c r="Q359" s="20"/>
      <c r="R359" s="20"/>
      <c r="S359" s="20"/>
      <c r="T359" s="20"/>
      <c r="U359" s="20"/>
      <c r="V359" s="20"/>
      <c r="W359" s="20"/>
      <c r="X359" s="20"/>
      <c r="Y359" s="20"/>
      <c r="Z359" s="20"/>
      <c r="AA359" s="20"/>
    </row>
    <row r="360" spans="1:27" ht="12.75">
      <c r="A360" s="20"/>
      <c r="B360" s="20"/>
      <c r="C360" s="18"/>
      <c r="D360" s="20"/>
      <c r="E360" s="20"/>
      <c r="F360" s="20"/>
      <c r="G360" s="20"/>
      <c r="H360" s="18"/>
      <c r="I360" s="20"/>
      <c r="J360" s="20"/>
      <c r="K360" s="20"/>
      <c r="L360" s="20"/>
      <c r="M360" s="20"/>
      <c r="N360" s="20"/>
      <c r="O360" s="20"/>
      <c r="P360" s="20"/>
      <c r="Q360" s="20"/>
      <c r="R360" s="20"/>
      <c r="S360" s="20"/>
      <c r="T360" s="20"/>
      <c r="U360" s="20"/>
      <c r="V360" s="20"/>
      <c r="W360" s="20"/>
      <c r="X360" s="20"/>
      <c r="Y360" s="20"/>
      <c r="Z360" s="20"/>
      <c r="AA360" s="20"/>
    </row>
    <row r="361" spans="1:27" ht="12.75">
      <c r="A361" s="20"/>
      <c r="B361" s="20"/>
      <c r="C361" s="18"/>
      <c r="D361" s="20"/>
      <c r="E361" s="20"/>
      <c r="F361" s="20"/>
      <c r="G361" s="20"/>
      <c r="H361" s="18"/>
      <c r="I361" s="20"/>
      <c r="J361" s="20"/>
      <c r="K361" s="20"/>
      <c r="L361" s="20"/>
      <c r="M361" s="20"/>
      <c r="N361" s="20"/>
      <c r="O361" s="20"/>
      <c r="P361" s="20"/>
      <c r="Q361" s="20"/>
      <c r="R361" s="20"/>
      <c r="S361" s="20"/>
      <c r="T361" s="20"/>
      <c r="U361" s="20"/>
      <c r="V361" s="20"/>
      <c r="W361" s="20"/>
      <c r="X361" s="20"/>
      <c r="Y361" s="20"/>
      <c r="Z361" s="20"/>
      <c r="AA361" s="20"/>
    </row>
    <row r="362" spans="1:27" ht="12.75">
      <c r="A362" s="20"/>
      <c r="B362" s="20"/>
      <c r="C362" s="18"/>
      <c r="D362" s="20"/>
      <c r="E362" s="20"/>
      <c r="F362" s="20"/>
      <c r="G362" s="20"/>
      <c r="H362" s="18"/>
      <c r="I362" s="20"/>
      <c r="J362" s="20"/>
      <c r="K362" s="20"/>
      <c r="L362" s="20"/>
      <c r="M362" s="20"/>
      <c r="N362" s="20"/>
      <c r="O362" s="20"/>
      <c r="P362" s="20"/>
      <c r="Q362" s="20"/>
      <c r="R362" s="20"/>
      <c r="S362" s="20"/>
      <c r="T362" s="20"/>
      <c r="U362" s="20"/>
      <c r="V362" s="20"/>
      <c r="W362" s="20"/>
      <c r="X362" s="20"/>
      <c r="Y362" s="20"/>
      <c r="Z362" s="20"/>
      <c r="AA362" s="20"/>
    </row>
    <row r="363" spans="1:27" ht="12.75">
      <c r="A363" s="20"/>
      <c r="B363" s="20"/>
      <c r="C363" s="18"/>
      <c r="D363" s="20"/>
      <c r="E363" s="20"/>
      <c r="F363" s="20"/>
      <c r="G363" s="20"/>
      <c r="H363" s="18"/>
      <c r="I363" s="20"/>
      <c r="J363" s="20"/>
      <c r="K363" s="20"/>
      <c r="L363" s="20"/>
      <c r="M363" s="20"/>
      <c r="N363" s="20"/>
      <c r="O363" s="20"/>
      <c r="P363" s="20"/>
      <c r="Q363" s="20"/>
      <c r="R363" s="20"/>
      <c r="S363" s="20"/>
      <c r="T363" s="20"/>
      <c r="U363" s="20"/>
      <c r="V363" s="20"/>
      <c r="W363" s="20"/>
      <c r="X363" s="20"/>
      <c r="Y363" s="20"/>
      <c r="Z363" s="20"/>
      <c r="AA363" s="20"/>
    </row>
    <row r="364" spans="1:27" ht="12.75">
      <c r="A364" s="20"/>
      <c r="B364" s="20"/>
      <c r="C364" s="18"/>
      <c r="D364" s="20"/>
      <c r="E364" s="20"/>
      <c r="F364" s="20"/>
      <c r="G364" s="20"/>
      <c r="H364" s="18"/>
      <c r="I364" s="20"/>
      <c r="J364" s="20"/>
      <c r="K364" s="20"/>
      <c r="L364" s="20"/>
      <c r="M364" s="20"/>
      <c r="N364" s="20"/>
      <c r="O364" s="20"/>
      <c r="P364" s="20"/>
      <c r="Q364" s="20"/>
      <c r="R364" s="20"/>
      <c r="S364" s="20"/>
      <c r="T364" s="20"/>
      <c r="U364" s="20"/>
      <c r="V364" s="20"/>
      <c r="W364" s="20"/>
      <c r="X364" s="20"/>
      <c r="Y364" s="20"/>
      <c r="Z364" s="20"/>
      <c r="AA364" s="20"/>
    </row>
    <row r="365" spans="1:27" ht="12.75">
      <c r="A365" s="20"/>
      <c r="B365" s="20"/>
      <c r="C365" s="18"/>
      <c r="D365" s="20"/>
      <c r="E365" s="20"/>
      <c r="F365" s="20"/>
      <c r="G365" s="20"/>
      <c r="H365" s="18"/>
      <c r="I365" s="20"/>
      <c r="J365" s="20"/>
      <c r="K365" s="20"/>
      <c r="L365" s="20"/>
      <c r="M365" s="20"/>
      <c r="N365" s="20"/>
      <c r="O365" s="20"/>
      <c r="P365" s="20"/>
      <c r="Q365" s="20"/>
      <c r="R365" s="20"/>
      <c r="S365" s="20"/>
      <c r="T365" s="20"/>
      <c r="U365" s="20"/>
      <c r="V365" s="20"/>
      <c r="W365" s="20"/>
      <c r="X365" s="20"/>
      <c r="Y365" s="20"/>
      <c r="Z365" s="20"/>
      <c r="AA365" s="20"/>
    </row>
    <row r="366" spans="1:27" ht="12.75">
      <c r="A366" s="20"/>
      <c r="B366" s="20"/>
      <c r="C366" s="18"/>
      <c r="D366" s="20"/>
      <c r="E366" s="20"/>
      <c r="F366" s="20"/>
      <c r="G366" s="20"/>
      <c r="H366" s="18"/>
      <c r="I366" s="20"/>
      <c r="J366" s="20"/>
      <c r="K366" s="20"/>
      <c r="L366" s="20"/>
      <c r="M366" s="20"/>
      <c r="N366" s="20"/>
      <c r="O366" s="20"/>
      <c r="P366" s="20"/>
      <c r="Q366" s="20"/>
      <c r="R366" s="20"/>
      <c r="S366" s="20"/>
      <c r="T366" s="20"/>
      <c r="U366" s="20"/>
      <c r="V366" s="20"/>
      <c r="W366" s="20"/>
      <c r="X366" s="20"/>
      <c r="Y366" s="20"/>
      <c r="Z366" s="20"/>
      <c r="AA366" s="20"/>
    </row>
    <row r="367" spans="1:27" ht="12.75">
      <c r="A367" s="20"/>
      <c r="B367" s="20"/>
      <c r="C367" s="18"/>
      <c r="D367" s="20"/>
      <c r="E367" s="20"/>
      <c r="F367" s="20"/>
      <c r="G367" s="20"/>
      <c r="H367" s="18"/>
      <c r="I367" s="20"/>
      <c r="J367" s="20"/>
      <c r="K367" s="20"/>
      <c r="L367" s="20"/>
      <c r="M367" s="20"/>
      <c r="N367" s="20"/>
      <c r="O367" s="20"/>
      <c r="P367" s="20"/>
      <c r="Q367" s="20"/>
      <c r="R367" s="20"/>
      <c r="S367" s="20"/>
      <c r="T367" s="20"/>
      <c r="U367" s="20"/>
      <c r="V367" s="20"/>
      <c r="W367" s="20"/>
      <c r="X367" s="20"/>
      <c r="Y367" s="20"/>
      <c r="Z367" s="20"/>
      <c r="AA367" s="20"/>
    </row>
    <row r="368" spans="1:27" ht="12.75">
      <c r="A368" s="20"/>
      <c r="B368" s="20"/>
      <c r="C368" s="18"/>
      <c r="D368" s="20"/>
      <c r="E368" s="20"/>
      <c r="F368" s="20"/>
      <c r="G368" s="20"/>
      <c r="H368" s="18"/>
      <c r="I368" s="20"/>
      <c r="J368" s="20"/>
      <c r="K368" s="20"/>
      <c r="L368" s="20"/>
      <c r="M368" s="20"/>
      <c r="N368" s="20"/>
      <c r="O368" s="20"/>
      <c r="P368" s="20"/>
      <c r="Q368" s="20"/>
      <c r="R368" s="20"/>
      <c r="S368" s="20"/>
      <c r="T368" s="20"/>
      <c r="U368" s="20"/>
      <c r="V368" s="20"/>
      <c r="W368" s="20"/>
      <c r="X368" s="20"/>
      <c r="Y368" s="20"/>
      <c r="Z368" s="20"/>
      <c r="AA368" s="20"/>
    </row>
    <row r="369" spans="1:27" ht="12.75">
      <c r="A369" s="20"/>
      <c r="B369" s="20"/>
      <c r="C369" s="18"/>
      <c r="D369" s="20"/>
      <c r="E369" s="20"/>
      <c r="F369" s="20"/>
      <c r="G369" s="20"/>
      <c r="H369" s="18"/>
      <c r="I369" s="20"/>
      <c r="J369" s="20"/>
      <c r="K369" s="20"/>
      <c r="L369" s="20"/>
      <c r="M369" s="20"/>
      <c r="N369" s="20"/>
      <c r="O369" s="20"/>
      <c r="P369" s="20"/>
      <c r="Q369" s="20"/>
      <c r="R369" s="20"/>
      <c r="S369" s="20"/>
      <c r="T369" s="20"/>
      <c r="U369" s="20"/>
      <c r="V369" s="20"/>
      <c r="W369" s="20"/>
      <c r="X369" s="20"/>
      <c r="Y369" s="20"/>
      <c r="Z369" s="20"/>
      <c r="AA369" s="20"/>
    </row>
    <row r="370" spans="1:27" ht="12.75">
      <c r="A370" s="20"/>
      <c r="B370" s="20"/>
      <c r="C370" s="18"/>
      <c r="D370" s="20"/>
      <c r="E370" s="20"/>
      <c r="F370" s="20"/>
      <c r="G370" s="20"/>
      <c r="H370" s="18"/>
      <c r="I370" s="20"/>
      <c r="J370" s="20"/>
      <c r="K370" s="20"/>
      <c r="L370" s="20"/>
      <c r="M370" s="20"/>
      <c r="N370" s="20"/>
      <c r="O370" s="20"/>
      <c r="P370" s="20"/>
      <c r="Q370" s="20"/>
      <c r="R370" s="20"/>
      <c r="S370" s="20"/>
      <c r="T370" s="20"/>
      <c r="U370" s="20"/>
      <c r="V370" s="20"/>
      <c r="W370" s="20"/>
      <c r="X370" s="20"/>
      <c r="Y370" s="20"/>
      <c r="Z370" s="20"/>
      <c r="AA370" s="20"/>
    </row>
    <row r="371" spans="1:27" ht="12.75">
      <c r="A371" s="20"/>
      <c r="B371" s="20"/>
      <c r="C371" s="18"/>
      <c r="D371" s="20"/>
      <c r="E371" s="20"/>
      <c r="F371" s="20"/>
      <c r="G371" s="20"/>
      <c r="H371" s="18"/>
      <c r="I371" s="20"/>
      <c r="J371" s="20"/>
      <c r="K371" s="20"/>
      <c r="L371" s="20"/>
      <c r="M371" s="20"/>
      <c r="N371" s="20"/>
      <c r="O371" s="20"/>
      <c r="P371" s="20"/>
      <c r="Q371" s="20"/>
      <c r="R371" s="20"/>
      <c r="S371" s="20"/>
      <c r="T371" s="20"/>
      <c r="U371" s="20"/>
      <c r="V371" s="20"/>
      <c r="W371" s="20"/>
      <c r="X371" s="20"/>
      <c r="Y371" s="20"/>
      <c r="Z371" s="20"/>
      <c r="AA371" s="20"/>
    </row>
    <row r="372" spans="1:27" ht="12.75">
      <c r="A372" s="20"/>
      <c r="B372" s="20"/>
      <c r="C372" s="18"/>
      <c r="D372" s="20"/>
      <c r="E372" s="20"/>
      <c r="F372" s="20"/>
      <c r="G372" s="20"/>
      <c r="H372" s="18"/>
      <c r="I372" s="20"/>
      <c r="J372" s="20"/>
      <c r="K372" s="20"/>
      <c r="L372" s="20"/>
      <c r="M372" s="20"/>
      <c r="N372" s="20"/>
      <c r="O372" s="20"/>
      <c r="P372" s="20"/>
      <c r="Q372" s="20"/>
      <c r="R372" s="20"/>
      <c r="S372" s="20"/>
      <c r="T372" s="20"/>
      <c r="U372" s="20"/>
      <c r="V372" s="20"/>
      <c r="W372" s="20"/>
      <c r="X372" s="20"/>
      <c r="Y372" s="20"/>
      <c r="Z372" s="20"/>
      <c r="AA372" s="20"/>
    </row>
    <row r="373" spans="1:27" ht="12.75">
      <c r="A373" s="20"/>
      <c r="B373" s="20"/>
      <c r="C373" s="18"/>
      <c r="D373" s="20"/>
      <c r="E373" s="20"/>
      <c r="F373" s="20"/>
      <c r="G373" s="20"/>
      <c r="H373" s="18"/>
      <c r="I373" s="20"/>
      <c r="J373" s="20"/>
      <c r="K373" s="20"/>
      <c r="L373" s="20"/>
      <c r="M373" s="20"/>
      <c r="N373" s="20"/>
      <c r="O373" s="20"/>
      <c r="P373" s="20"/>
      <c r="Q373" s="20"/>
      <c r="R373" s="20"/>
      <c r="S373" s="20"/>
      <c r="T373" s="20"/>
      <c r="U373" s="20"/>
      <c r="V373" s="20"/>
      <c r="W373" s="20"/>
      <c r="X373" s="20"/>
      <c r="Y373" s="20"/>
      <c r="Z373" s="20"/>
      <c r="AA373" s="20"/>
    </row>
    <row r="374" spans="1:27" ht="12.75">
      <c r="A374" s="20"/>
      <c r="B374" s="20"/>
      <c r="C374" s="18"/>
      <c r="D374" s="20"/>
      <c r="E374" s="20"/>
      <c r="F374" s="20"/>
      <c r="G374" s="20"/>
      <c r="H374" s="18"/>
      <c r="I374" s="20"/>
      <c r="J374" s="20"/>
      <c r="K374" s="20"/>
      <c r="L374" s="20"/>
      <c r="M374" s="20"/>
      <c r="N374" s="20"/>
      <c r="O374" s="20"/>
      <c r="P374" s="20"/>
      <c r="Q374" s="20"/>
      <c r="R374" s="20"/>
      <c r="S374" s="20"/>
      <c r="T374" s="20"/>
      <c r="U374" s="20"/>
      <c r="V374" s="20"/>
      <c r="W374" s="20"/>
      <c r="X374" s="20"/>
      <c r="Y374" s="20"/>
      <c r="Z374" s="20"/>
      <c r="AA374" s="20"/>
    </row>
    <row r="375" spans="1:27" ht="12.75">
      <c r="A375" s="20"/>
      <c r="B375" s="20"/>
      <c r="C375" s="18"/>
      <c r="D375" s="20"/>
      <c r="E375" s="20"/>
      <c r="F375" s="20"/>
      <c r="G375" s="20"/>
      <c r="H375" s="18"/>
      <c r="I375" s="20"/>
      <c r="J375" s="20"/>
      <c r="K375" s="20"/>
      <c r="L375" s="20"/>
      <c r="M375" s="20"/>
      <c r="N375" s="20"/>
      <c r="O375" s="20"/>
      <c r="P375" s="20"/>
      <c r="Q375" s="20"/>
      <c r="R375" s="20"/>
      <c r="S375" s="20"/>
      <c r="T375" s="20"/>
      <c r="U375" s="20"/>
      <c r="V375" s="20"/>
      <c r="W375" s="20"/>
      <c r="X375" s="20"/>
      <c r="Y375" s="20"/>
      <c r="Z375" s="20"/>
      <c r="AA375" s="20"/>
    </row>
    <row r="376" spans="1:27" ht="12.75">
      <c r="A376" s="20"/>
      <c r="B376" s="20"/>
      <c r="C376" s="18"/>
      <c r="D376" s="20"/>
      <c r="E376" s="20"/>
      <c r="F376" s="20"/>
      <c r="G376" s="20"/>
      <c r="H376" s="18"/>
      <c r="I376" s="20"/>
      <c r="J376" s="20"/>
      <c r="K376" s="20"/>
      <c r="L376" s="20"/>
      <c r="M376" s="20"/>
      <c r="N376" s="20"/>
      <c r="O376" s="20"/>
      <c r="P376" s="20"/>
      <c r="Q376" s="20"/>
      <c r="R376" s="20"/>
      <c r="S376" s="20"/>
      <c r="T376" s="20"/>
      <c r="U376" s="20"/>
      <c r="V376" s="20"/>
      <c r="W376" s="20"/>
      <c r="X376" s="20"/>
      <c r="Y376" s="20"/>
      <c r="Z376" s="20"/>
      <c r="AA376" s="20"/>
    </row>
    <row r="377" spans="1:27" ht="12.75">
      <c r="A377" s="20"/>
      <c r="B377" s="20"/>
      <c r="C377" s="18"/>
      <c r="D377" s="20"/>
      <c r="E377" s="20"/>
      <c r="F377" s="20"/>
      <c r="G377" s="20"/>
      <c r="H377" s="18"/>
      <c r="I377" s="20"/>
      <c r="J377" s="20"/>
      <c r="K377" s="20"/>
      <c r="L377" s="20"/>
      <c r="M377" s="20"/>
      <c r="N377" s="20"/>
      <c r="O377" s="20"/>
      <c r="P377" s="20"/>
      <c r="Q377" s="20"/>
      <c r="R377" s="20"/>
      <c r="S377" s="20"/>
      <c r="T377" s="20"/>
      <c r="U377" s="20"/>
      <c r="V377" s="20"/>
      <c r="W377" s="20"/>
      <c r="X377" s="20"/>
      <c r="Y377" s="20"/>
      <c r="Z377" s="20"/>
      <c r="AA377" s="20"/>
    </row>
    <row r="378" spans="1:27" ht="12.75">
      <c r="A378" s="20"/>
      <c r="B378" s="20"/>
      <c r="C378" s="18"/>
      <c r="D378" s="20"/>
      <c r="E378" s="20"/>
      <c r="F378" s="20"/>
      <c r="G378" s="20"/>
      <c r="H378" s="18"/>
      <c r="I378" s="20"/>
      <c r="J378" s="20"/>
      <c r="K378" s="20"/>
      <c r="L378" s="20"/>
      <c r="M378" s="20"/>
      <c r="N378" s="20"/>
      <c r="O378" s="20"/>
      <c r="P378" s="20"/>
      <c r="Q378" s="20"/>
      <c r="R378" s="20"/>
      <c r="S378" s="20"/>
      <c r="T378" s="20"/>
      <c r="U378" s="20"/>
      <c r="V378" s="20"/>
      <c r="W378" s="20"/>
      <c r="X378" s="20"/>
      <c r="Y378" s="20"/>
      <c r="Z378" s="20"/>
      <c r="AA378" s="20"/>
    </row>
    <row r="379" spans="1:27" ht="12.75">
      <c r="A379" s="20"/>
      <c r="B379" s="20"/>
      <c r="C379" s="18"/>
      <c r="D379" s="20"/>
      <c r="E379" s="20"/>
      <c r="F379" s="20"/>
      <c r="G379" s="20"/>
      <c r="H379" s="18"/>
      <c r="I379" s="20"/>
      <c r="J379" s="20"/>
      <c r="K379" s="20"/>
      <c r="L379" s="20"/>
      <c r="M379" s="20"/>
      <c r="N379" s="20"/>
      <c r="O379" s="20"/>
      <c r="P379" s="20"/>
      <c r="Q379" s="20"/>
      <c r="R379" s="20"/>
      <c r="S379" s="20"/>
      <c r="T379" s="20"/>
      <c r="U379" s="20"/>
      <c r="V379" s="20"/>
      <c r="W379" s="20"/>
      <c r="X379" s="20"/>
      <c r="Y379" s="20"/>
      <c r="Z379" s="20"/>
      <c r="AA379" s="20"/>
    </row>
    <row r="380" spans="1:27" ht="12.75">
      <c r="A380" s="20"/>
      <c r="B380" s="20"/>
      <c r="C380" s="18"/>
      <c r="D380" s="20"/>
      <c r="E380" s="20"/>
      <c r="F380" s="20"/>
      <c r="G380" s="20"/>
      <c r="H380" s="18"/>
      <c r="I380" s="20"/>
      <c r="J380" s="20"/>
      <c r="K380" s="20"/>
      <c r="L380" s="20"/>
      <c r="M380" s="20"/>
      <c r="N380" s="20"/>
      <c r="O380" s="20"/>
      <c r="P380" s="20"/>
      <c r="Q380" s="20"/>
      <c r="R380" s="20"/>
      <c r="S380" s="20"/>
      <c r="T380" s="20"/>
      <c r="U380" s="20"/>
      <c r="V380" s="20"/>
      <c r="W380" s="20"/>
      <c r="X380" s="20"/>
      <c r="Y380" s="20"/>
      <c r="Z380" s="20"/>
      <c r="AA380" s="20"/>
    </row>
    <row r="381" spans="1:27" ht="12.75">
      <c r="A381" s="20"/>
      <c r="B381" s="20"/>
      <c r="C381" s="18"/>
      <c r="D381" s="20"/>
      <c r="E381" s="20"/>
      <c r="F381" s="20"/>
      <c r="G381" s="20"/>
      <c r="H381" s="18"/>
      <c r="I381" s="20"/>
      <c r="J381" s="20"/>
      <c r="K381" s="20"/>
      <c r="L381" s="20"/>
      <c r="M381" s="20"/>
      <c r="N381" s="20"/>
      <c r="O381" s="20"/>
      <c r="P381" s="20"/>
      <c r="Q381" s="20"/>
      <c r="R381" s="20"/>
      <c r="S381" s="20"/>
      <c r="T381" s="20"/>
      <c r="U381" s="20"/>
      <c r="V381" s="20"/>
      <c r="W381" s="20"/>
      <c r="X381" s="20"/>
      <c r="Y381" s="20"/>
      <c r="Z381" s="20"/>
      <c r="AA381" s="20"/>
    </row>
    <row r="382" spans="1:27" ht="12.75">
      <c r="A382" s="20"/>
      <c r="B382" s="20"/>
      <c r="C382" s="18"/>
      <c r="D382" s="20"/>
      <c r="E382" s="20"/>
      <c r="F382" s="20"/>
      <c r="G382" s="20"/>
      <c r="H382" s="18"/>
      <c r="I382" s="20"/>
      <c r="J382" s="20"/>
      <c r="K382" s="20"/>
      <c r="L382" s="20"/>
      <c r="M382" s="20"/>
      <c r="N382" s="20"/>
      <c r="O382" s="20"/>
      <c r="P382" s="20"/>
      <c r="Q382" s="20"/>
      <c r="R382" s="20"/>
      <c r="S382" s="20"/>
      <c r="T382" s="20"/>
      <c r="U382" s="20"/>
      <c r="V382" s="20"/>
      <c r="W382" s="20"/>
      <c r="X382" s="20"/>
      <c r="Y382" s="20"/>
      <c r="Z382" s="20"/>
      <c r="AA382" s="20"/>
    </row>
    <row r="383" spans="1:27" ht="12.75">
      <c r="A383" s="20"/>
      <c r="B383" s="20"/>
      <c r="C383" s="18"/>
      <c r="D383" s="20"/>
      <c r="E383" s="20"/>
      <c r="F383" s="20"/>
      <c r="G383" s="20"/>
      <c r="H383" s="18"/>
      <c r="I383" s="20"/>
      <c r="J383" s="20"/>
      <c r="K383" s="20"/>
      <c r="L383" s="20"/>
      <c r="M383" s="20"/>
      <c r="N383" s="20"/>
      <c r="O383" s="20"/>
      <c r="P383" s="20"/>
      <c r="Q383" s="20"/>
      <c r="R383" s="20"/>
      <c r="S383" s="20"/>
      <c r="T383" s="20"/>
      <c r="U383" s="20"/>
      <c r="V383" s="20"/>
      <c r="W383" s="20"/>
      <c r="X383" s="20"/>
      <c r="Y383" s="20"/>
      <c r="Z383" s="20"/>
      <c r="AA383" s="20"/>
    </row>
    <row r="384" spans="1:27" ht="12.75">
      <c r="A384" s="20"/>
      <c r="B384" s="20"/>
      <c r="C384" s="18"/>
      <c r="D384" s="20"/>
      <c r="E384" s="20"/>
      <c r="F384" s="20"/>
      <c r="G384" s="20"/>
      <c r="H384" s="18"/>
      <c r="I384" s="20"/>
      <c r="J384" s="20"/>
      <c r="K384" s="20"/>
      <c r="L384" s="20"/>
      <c r="M384" s="20"/>
      <c r="N384" s="20"/>
      <c r="O384" s="20"/>
      <c r="P384" s="20"/>
      <c r="Q384" s="20"/>
      <c r="R384" s="20"/>
      <c r="S384" s="20"/>
      <c r="T384" s="20"/>
      <c r="U384" s="20"/>
      <c r="V384" s="20"/>
      <c r="W384" s="20"/>
      <c r="X384" s="20"/>
      <c r="Y384" s="20"/>
      <c r="Z384" s="20"/>
      <c r="AA384" s="20"/>
    </row>
    <row r="385" spans="1:27" ht="12.75">
      <c r="A385" s="20"/>
      <c r="B385" s="20"/>
      <c r="C385" s="18"/>
      <c r="D385" s="20"/>
      <c r="E385" s="20"/>
      <c r="F385" s="20"/>
      <c r="G385" s="20"/>
      <c r="H385" s="18"/>
      <c r="I385" s="20"/>
      <c r="J385" s="20"/>
      <c r="K385" s="20"/>
      <c r="L385" s="20"/>
      <c r="M385" s="20"/>
      <c r="N385" s="20"/>
      <c r="O385" s="20"/>
      <c r="P385" s="20"/>
      <c r="Q385" s="20"/>
      <c r="R385" s="20"/>
      <c r="S385" s="20"/>
      <c r="T385" s="20"/>
      <c r="U385" s="20"/>
      <c r="V385" s="20"/>
      <c r="W385" s="20"/>
      <c r="X385" s="20"/>
      <c r="Y385" s="20"/>
      <c r="Z385" s="20"/>
      <c r="AA385" s="20"/>
    </row>
    <row r="386" spans="1:27" ht="12.75">
      <c r="A386" s="20"/>
      <c r="B386" s="20"/>
      <c r="C386" s="18"/>
      <c r="D386" s="20"/>
      <c r="E386" s="20"/>
      <c r="F386" s="20"/>
      <c r="G386" s="20"/>
      <c r="H386" s="18"/>
      <c r="I386" s="20"/>
      <c r="J386" s="20"/>
      <c r="K386" s="20"/>
      <c r="L386" s="20"/>
      <c r="M386" s="20"/>
      <c r="N386" s="20"/>
      <c r="O386" s="20"/>
      <c r="P386" s="20"/>
      <c r="Q386" s="20"/>
      <c r="R386" s="20"/>
      <c r="S386" s="20"/>
      <c r="T386" s="20"/>
      <c r="U386" s="20"/>
      <c r="V386" s="20"/>
      <c r="W386" s="20"/>
      <c r="X386" s="20"/>
      <c r="Y386" s="20"/>
      <c r="Z386" s="20"/>
      <c r="AA386" s="20"/>
    </row>
    <row r="387" spans="1:27" ht="12.75">
      <c r="A387" s="20"/>
      <c r="B387" s="20"/>
      <c r="C387" s="18"/>
      <c r="D387" s="20"/>
      <c r="E387" s="20"/>
      <c r="F387" s="20"/>
      <c r="G387" s="20"/>
      <c r="H387" s="18"/>
      <c r="I387" s="20"/>
      <c r="J387" s="20"/>
      <c r="K387" s="20"/>
      <c r="L387" s="20"/>
      <c r="M387" s="20"/>
      <c r="N387" s="20"/>
      <c r="O387" s="20"/>
      <c r="P387" s="20"/>
      <c r="Q387" s="20"/>
      <c r="R387" s="20"/>
      <c r="S387" s="20"/>
      <c r="T387" s="20"/>
      <c r="U387" s="20"/>
      <c r="V387" s="20"/>
      <c r="W387" s="20"/>
      <c r="X387" s="20"/>
      <c r="Y387" s="20"/>
      <c r="Z387" s="20"/>
      <c r="AA387" s="20"/>
    </row>
    <row r="388" spans="1:27" ht="12.75">
      <c r="A388" s="20"/>
      <c r="B388" s="20"/>
      <c r="C388" s="18"/>
      <c r="D388" s="20"/>
      <c r="E388" s="20"/>
      <c r="F388" s="20"/>
      <c r="G388" s="20"/>
      <c r="H388" s="18"/>
      <c r="I388" s="20"/>
      <c r="J388" s="20"/>
      <c r="K388" s="20"/>
      <c r="L388" s="20"/>
      <c r="M388" s="20"/>
      <c r="N388" s="20"/>
      <c r="O388" s="20"/>
      <c r="P388" s="20"/>
      <c r="Q388" s="20"/>
      <c r="R388" s="20"/>
      <c r="S388" s="20"/>
      <c r="T388" s="20"/>
      <c r="U388" s="20"/>
      <c r="V388" s="20"/>
      <c r="W388" s="20"/>
      <c r="X388" s="20"/>
      <c r="Y388" s="20"/>
      <c r="Z388" s="20"/>
      <c r="AA388" s="20"/>
    </row>
    <row r="389" spans="1:27" ht="12.75">
      <c r="A389" s="20"/>
      <c r="B389" s="20"/>
      <c r="C389" s="18"/>
      <c r="D389" s="20"/>
      <c r="E389" s="20"/>
      <c r="F389" s="20"/>
      <c r="G389" s="20"/>
      <c r="H389" s="18"/>
      <c r="I389" s="20"/>
      <c r="J389" s="20"/>
      <c r="K389" s="20"/>
      <c r="L389" s="20"/>
      <c r="M389" s="20"/>
      <c r="N389" s="20"/>
      <c r="O389" s="20"/>
      <c r="P389" s="20"/>
      <c r="Q389" s="20"/>
      <c r="R389" s="20"/>
      <c r="S389" s="20"/>
      <c r="T389" s="20"/>
      <c r="U389" s="20"/>
      <c r="V389" s="20"/>
      <c r="W389" s="20"/>
      <c r="X389" s="20"/>
      <c r="Y389" s="20"/>
      <c r="Z389" s="20"/>
      <c r="AA389" s="20"/>
    </row>
    <row r="390" spans="1:27" ht="12.75">
      <c r="A390" s="20"/>
      <c r="B390" s="20"/>
      <c r="C390" s="18"/>
      <c r="D390" s="20"/>
      <c r="E390" s="20"/>
      <c r="F390" s="20"/>
      <c r="G390" s="20"/>
      <c r="H390" s="18"/>
      <c r="I390" s="20"/>
      <c r="J390" s="20"/>
      <c r="K390" s="20"/>
      <c r="L390" s="20"/>
      <c r="M390" s="20"/>
      <c r="N390" s="20"/>
      <c r="O390" s="20"/>
      <c r="P390" s="20"/>
      <c r="Q390" s="20"/>
      <c r="R390" s="20"/>
      <c r="S390" s="20"/>
      <c r="T390" s="20"/>
      <c r="U390" s="20"/>
      <c r="V390" s="20"/>
      <c r="W390" s="20"/>
      <c r="X390" s="20"/>
      <c r="Y390" s="20"/>
      <c r="Z390" s="20"/>
      <c r="AA390" s="20"/>
    </row>
    <row r="391" spans="1:27" ht="12.75">
      <c r="A391" s="20"/>
      <c r="B391" s="20"/>
      <c r="C391" s="18"/>
      <c r="D391" s="20"/>
      <c r="E391" s="20"/>
      <c r="F391" s="20"/>
      <c r="G391" s="20"/>
      <c r="H391" s="18"/>
      <c r="I391" s="20"/>
      <c r="J391" s="20"/>
      <c r="K391" s="20"/>
      <c r="L391" s="20"/>
      <c r="M391" s="20"/>
      <c r="N391" s="20"/>
      <c r="O391" s="20"/>
      <c r="P391" s="20"/>
      <c r="Q391" s="20"/>
      <c r="R391" s="20"/>
      <c r="S391" s="20"/>
      <c r="T391" s="20"/>
      <c r="U391" s="20"/>
      <c r="V391" s="20"/>
      <c r="W391" s="20"/>
      <c r="X391" s="20"/>
      <c r="Y391" s="20"/>
      <c r="Z391" s="20"/>
      <c r="AA391" s="20"/>
    </row>
    <row r="392" spans="1:27" ht="12.75">
      <c r="A392" s="20"/>
      <c r="B392" s="20"/>
      <c r="C392" s="18"/>
      <c r="D392" s="20"/>
      <c r="E392" s="20"/>
      <c r="F392" s="20"/>
      <c r="G392" s="20"/>
      <c r="H392" s="18"/>
      <c r="I392" s="20"/>
      <c r="J392" s="20"/>
      <c r="K392" s="20"/>
      <c r="L392" s="20"/>
      <c r="M392" s="20"/>
      <c r="N392" s="20"/>
      <c r="O392" s="20"/>
      <c r="P392" s="20"/>
      <c r="Q392" s="20"/>
      <c r="R392" s="20"/>
      <c r="S392" s="20"/>
      <c r="T392" s="20"/>
      <c r="U392" s="20"/>
      <c r="V392" s="20"/>
      <c r="W392" s="20"/>
      <c r="X392" s="20"/>
      <c r="Y392" s="20"/>
      <c r="Z392" s="20"/>
      <c r="AA392" s="20"/>
    </row>
    <row r="393" spans="1:27" ht="12.75">
      <c r="A393" s="20"/>
      <c r="B393" s="20"/>
      <c r="C393" s="18"/>
      <c r="D393" s="20"/>
      <c r="E393" s="20"/>
      <c r="F393" s="20"/>
      <c r="G393" s="20"/>
      <c r="H393" s="18"/>
      <c r="I393" s="20"/>
      <c r="J393" s="20"/>
      <c r="K393" s="20"/>
      <c r="L393" s="20"/>
      <c r="M393" s="20"/>
      <c r="N393" s="20"/>
      <c r="O393" s="20"/>
      <c r="P393" s="20"/>
      <c r="Q393" s="20"/>
      <c r="R393" s="20"/>
      <c r="S393" s="20"/>
      <c r="T393" s="20"/>
      <c r="U393" s="20"/>
      <c r="V393" s="20"/>
      <c r="W393" s="20"/>
      <c r="X393" s="20"/>
      <c r="Y393" s="20"/>
      <c r="Z393" s="20"/>
      <c r="AA393" s="20"/>
    </row>
    <row r="394" spans="1:27" ht="12.75">
      <c r="A394" s="20"/>
      <c r="B394" s="20"/>
      <c r="C394" s="18"/>
      <c r="D394" s="20"/>
      <c r="E394" s="20"/>
      <c r="F394" s="20"/>
      <c r="G394" s="20"/>
      <c r="H394" s="18"/>
      <c r="I394" s="20"/>
      <c r="J394" s="20"/>
      <c r="K394" s="20"/>
      <c r="L394" s="20"/>
      <c r="M394" s="20"/>
      <c r="N394" s="20"/>
      <c r="O394" s="20"/>
      <c r="P394" s="20"/>
      <c r="Q394" s="20"/>
      <c r="R394" s="20"/>
      <c r="S394" s="20"/>
      <c r="T394" s="20"/>
      <c r="U394" s="20"/>
      <c r="V394" s="20"/>
      <c r="W394" s="20"/>
      <c r="X394" s="20"/>
      <c r="Y394" s="20"/>
      <c r="Z394" s="20"/>
      <c r="AA394" s="20"/>
    </row>
    <row r="395" spans="1:27" ht="12.75">
      <c r="A395" s="20"/>
      <c r="B395" s="20"/>
      <c r="C395" s="18"/>
      <c r="D395" s="20"/>
      <c r="E395" s="20"/>
      <c r="F395" s="20"/>
      <c r="G395" s="20"/>
      <c r="H395" s="18"/>
      <c r="I395" s="20"/>
      <c r="J395" s="20"/>
      <c r="K395" s="20"/>
      <c r="L395" s="20"/>
      <c r="M395" s="20"/>
      <c r="N395" s="20"/>
      <c r="O395" s="20"/>
      <c r="P395" s="20"/>
      <c r="Q395" s="20"/>
      <c r="R395" s="20"/>
      <c r="S395" s="20"/>
      <c r="T395" s="20"/>
      <c r="U395" s="20"/>
      <c r="V395" s="20"/>
      <c r="W395" s="20"/>
      <c r="X395" s="20"/>
      <c r="Y395" s="20"/>
      <c r="Z395" s="20"/>
      <c r="AA395" s="20"/>
    </row>
    <row r="396" spans="1:27" ht="12.75">
      <c r="A396" s="20"/>
      <c r="B396" s="20"/>
      <c r="C396" s="18"/>
      <c r="D396" s="20"/>
      <c r="E396" s="20"/>
      <c r="F396" s="20"/>
      <c r="G396" s="20"/>
      <c r="H396" s="18"/>
      <c r="I396" s="20"/>
      <c r="J396" s="20"/>
      <c r="K396" s="20"/>
      <c r="L396" s="20"/>
      <c r="M396" s="20"/>
      <c r="N396" s="20"/>
      <c r="O396" s="20"/>
      <c r="P396" s="20"/>
      <c r="Q396" s="20"/>
      <c r="R396" s="20"/>
      <c r="S396" s="20"/>
      <c r="T396" s="20"/>
      <c r="U396" s="20"/>
      <c r="V396" s="20"/>
      <c r="W396" s="20"/>
      <c r="X396" s="20"/>
      <c r="Y396" s="20"/>
      <c r="Z396" s="20"/>
      <c r="AA396" s="20"/>
    </row>
    <row r="397" spans="1:27" ht="12.75">
      <c r="A397" s="20"/>
      <c r="B397" s="20"/>
      <c r="C397" s="18"/>
      <c r="D397" s="20"/>
      <c r="E397" s="20"/>
      <c r="F397" s="20"/>
      <c r="G397" s="20"/>
      <c r="H397" s="18"/>
      <c r="I397" s="20"/>
      <c r="J397" s="20"/>
      <c r="K397" s="20"/>
      <c r="L397" s="20"/>
      <c r="M397" s="20"/>
      <c r="N397" s="20"/>
      <c r="O397" s="20"/>
      <c r="P397" s="20"/>
      <c r="Q397" s="20"/>
      <c r="R397" s="20"/>
      <c r="S397" s="20"/>
      <c r="T397" s="20"/>
      <c r="U397" s="20"/>
      <c r="V397" s="20"/>
      <c r="W397" s="20"/>
      <c r="X397" s="20"/>
      <c r="Y397" s="20"/>
      <c r="Z397" s="20"/>
      <c r="AA397" s="20"/>
    </row>
    <row r="398" spans="1:27" ht="12.75">
      <c r="A398" s="20"/>
      <c r="B398" s="20"/>
      <c r="C398" s="18"/>
      <c r="D398" s="20"/>
      <c r="E398" s="20"/>
      <c r="F398" s="20"/>
      <c r="G398" s="20"/>
      <c r="H398" s="18"/>
      <c r="I398" s="20"/>
      <c r="J398" s="20"/>
      <c r="K398" s="20"/>
      <c r="L398" s="20"/>
      <c r="M398" s="20"/>
      <c r="N398" s="20"/>
      <c r="O398" s="20"/>
      <c r="P398" s="20"/>
      <c r="Q398" s="20"/>
      <c r="R398" s="20"/>
      <c r="S398" s="20"/>
      <c r="T398" s="20"/>
      <c r="U398" s="20"/>
      <c r="V398" s="20"/>
      <c r="W398" s="20"/>
      <c r="X398" s="20"/>
      <c r="Y398" s="20"/>
      <c r="Z398" s="20"/>
      <c r="AA398" s="20"/>
    </row>
    <row r="399" spans="1:27" ht="12.75">
      <c r="A399" s="20"/>
      <c r="B399" s="20"/>
      <c r="C399" s="18"/>
      <c r="D399" s="20"/>
      <c r="E399" s="20"/>
      <c r="F399" s="20"/>
      <c r="G399" s="20"/>
      <c r="H399" s="18"/>
      <c r="I399" s="20"/>
      <c r="J399" s="20"/>
      <c r="K399" s="20"/>
      <c r="L399" s="20"/>
      <c r="M399" s="20"/>
      <c r="N399" s="20"/>
      <c r="O399" s="20"/>
      <c r="P399" s="20"/>
      <c r="Q399" s="20"/>
      <c r="R399" s="20"/>
      <c r="S399" s="20"/>
      <c r="T399" s="20"/>
      <c r="U399" s="20"/>
      <c r="V399" s="20"/>
      <c r="W399" s="20"/>
      <c r="X399" s="20"/>
      <c r="Y399" s="20"/>
      <c r="Z399" s="20"/>
      <c r="AA399" s="20"/>
    </row>
    <row r="400" spans="1:27" ht="12.75">
      <c r="A400" s="20"/>
      <c r="B400" s="20"/>
      <c r="C400" s="18"/>
      <c r="D400" s="20"/>
      <c r="E400" s="20"/>
      <c r="F400" s="20"/>
      <c r="G400" s="20"/>
      <c r="H400" s="18"/>
      <c r="I400" s="20"/>
      <c r="J400" s="20"/>
      <c r="K400" s="20"/>
      <c r="L400" s="20"/>
      <c r="M400" s="20"/>
      <c r="N400" s="20"/>
      <c r="O400" s="20"/>
      <c r="P400" s="20"/>
      <c r="Q400" s="20"/>
      <c r="R400" s="20"/>
      <c r="S400" s="20"/>
      <c r="T400" s="20"/>
      <c r="U400" s="20"/>
      <c r="V400" s="20"/>
      <c r="W400" s="20"/>
      <c r="X400" s="20"/>
      <c r="Y400" s="20"/>
      <c r="Z400" s="20"/>
      <c r="AA400" s="20"/>
    </row>
    <row r="401" spans="1:27" ht="12.75">
      <c r="A401" s="20"/>
      <c r="B401" s="20"/>
      <c r="C401" s="18"/>
      <c r="D401" s="20"/>
      <c r="E401" s="20"/>
      <c r="F401" s="20"/>
      <c r="G401" s="20"/>
      <c r="H401" s="18"/>
      <c r="I401" s="20"/>
      <c r="J401" s="20"/>
      <c r="K401" s="20"/>
      <c r="L401" s="20"/>
      <c r="M401" s="20"/>
      <c r="N401" s="20"/>
      <c r="O401" s="20"/>
      <c r="P401" s="20"/>
      <c r="Q401" s="20"/>
      <c r="R401" s="20"/>
      <c r="S401" s="20"/>
      <c r="T401" s="20"/>
      <c r="U401" s="20"/>
      <c r="V401" s="20"/>
      <c r="W401" s="20"/>
      <c r="X401" s="20"/>
      <c r="Y401" s="20"/>
      <c r="Z401" s="20"/>
      <c r="AA401" s="20"/>
    </row>
    <row r="402" spans="1:27" ht="12.75">
      <c r="A402" s="20"/>
      <c r="B402" s="20"/>
      <c r="C402" s="18"/>
      <c r="D402" s="20"/>
      <c r="E402" s="20"/>
      <c r="F402" s="20"/>
      <c r="G402" s="20"/>
      <c r="H402" s="18"/>
      <c r="I402" s="20"/>
      <c r="J402" s="20"/>
      <c r="K402" s="20"/>
      <c r="L402" s="20"/>
      <c r="M402" s="20"/>
      <c r="N402" s="20"/>
      <c r="O402" s="20"/>
      <c r="P402" s="20"/>
      <c r="Q402" s="20"/>
      <c r="R402" s="20"/>
      <c r="S402" s="20"/>
      <c r="T402" s="20"/>
      <c r="U402" s="20"/>
      <c r="V402" s="20"/>
      <c r="W402" s="20"/>
      <c r="X402" s="20"/>
      <c r="Y402" s="20"/>
      <c r="Z402" s="20"/>
      <c r="AA402" s="20"/>
    </row>
    <row r="403" spans="1:27" ht="12.75">
      <c r="A403" s="20"/>
      <c r="B403" s="20"/>
      <c r="C403" s="18"/>
      <c r="D403" s="20"/>
      <c r="E403" s="20"/>
      <c r="F403" s="20"/>
      <c r="G403" s="20"/>
      <c r="H403" s="18"/>
      <c r="I403" s="20"/>
      <c r="J403" s="20"/>
      <c r="K403" s="20"/>
      <c r="L403" s="20"/>
      <c r="M403" s="20"/>
      <c r="N403" s="20"/>
      <c r="O403" s="20"/>
      <c r="P403" s="20"/>
      <c r="Q403" s="20"/>
      <c r="R403" s="20"/>
      <c r="S403" s="20"/>
      <c r="T403" s="20"/>
      <c r="U403" s="20"/>
      <c r="V403" s="20"/>
      <c r="W403" s="20"/>
      <c r="X403" s="20"/>
      <c r="Y403" s="20"/>
      <c r="Z403" s="20"/>
      <c r="AA403" s="20"/>
    </row>
    <row r="404" spans="1:27" ht="12.75">
      <c r="A404" s="20"/>
      <c r="B404" s="20"/>
      <c r="C404" s="18"/>
      <c r="D404" s="20"/>
      <c r="E404" s="20"/>
      <c r="F404" s="20"/>
      <c r="G404" s="20"/>
      <c r="H404" s="18"/>
      <c r="I404" s="20"/>
      <c r="J404" s="20"/>
      <c r="K404" s="20"/>
      <c r="L404" s="20"/>
      <c r="M404" s="20"/>
      <c r="N404" s="20"/>
      <c r="O404" s="20"/>
      <c r="P404" s="20"/>
      <c r="Q404" s="20"/>
      <c r="R404" s="20"/>
      <c r="S404" s="20"/>
      <c r="T404" s="20"/>
      <c r="U404" s="20"/>
      <c r="V404" s="20"/>
      <c r="W404" s="20"/>
      <c r="X404" s="20"/>
      <c r="Y404" s="20"/>
      <c r="Z404" s="20"/>
      <c r="AA404" s="20"/>
    </row>
    <row r="405" spans="1:27" ht="12.75">
      <c r="A405" s="20"/>
      <c r="B405" s="20"/>
      <c r="C405" s="18"/>
      <c r="D405" s="20"/>
      <c r="E405" s="20"/>
      <c r="F405" s="20"/>
      <c r="G405" s="20"/>
      <c r="H405" s="18"/>
      <c r="I405" s="20"/>
      <c r="J405" s="20"/>
      <c r="K405" s="20"/>
      <c r="L405" s="20"/>
      <c r="M405" s="20"/>
      <c r="N405" s="20"/>
      <c r="O405" s="20"/>
      <c r="P405" s="20"/>
      <c r="Q405" s="20"/>
      <c r="R405" s="20"/>
      <c r="S405" s="20"/>
      <c r="T405" s="20"/>
      <c r="U405" s="20"/>
      <c r="V405" s="20"/>
      <c r="W405" s="20"/>
      <c r="X405" s="20"/>
      <c r="Y405" s="20"/>
      <c r="Z405" s="20"/>
      <c r="AA405" s="20"/>
    </row>
    <row r="406" spans="1:27" ht="12.75">
      <c r="A406" s="20"/>
      <c r="B406" s="20"/>
      <c r="C406" s="18"/>
      <c r="D406" s="20"/>
      <c r="E406" s="20"/>
      <c r="F406" s="20"/>
      <c r="G406" s="20"/>
      <c r="H406" s="18"/>
      <c r="I406" s="20"/>
      <c r="J406" s="20"/>
      <c r="K406" s="20"/>
      <c r="L406" s="20"/>
      <c r="M406" s="20"/>
      <c r="N406" s="20"/>
      <c r="O406" s="20"/>
      <c r="P406" s="20"/>
      <c r="Q406" s="20"/>
      <c r="R406" s="20"/>
      <c r="S406" s="20"/>
      <c r="T406" s="20"/>
      <c r="U406" s="20"/>
      <c r="V406" s="20"/>
      <c r="W406" s="20"/>
      <c r="X406" s="20"/>
      <c r="Y406" s="20"/>
      <c r="Z406" s="20"/>
      <c r="AA406" s="20"/>
    </row>
    <row r="407" spans="1:27" ht="12.75">
      <c r="A407" s="20"/>
      <c r="B407" s="20"/>
      <c r="C407" s="18"/>
      <c r="D407" s="20"/>
      <c r="E407" s="20"/>
      <c r="F407" s="20"/>
      <c r="G407" s="20"/>
      <c r="H407" s="18"/>
      <c r="I407" s="20"/>
      <c r="J407" s="20"/>
      <c r="K407" s="20"/>
      <c r="L407" s="20"/>
      <c r="M407" s="20"/>
      <c r="N407" s="20"/>
      <c r="O407" s="20"/>
      <c r="P407" s="20"/>
      <c r="Q407" s="20"/>
      <c r="R407" s="20"/>
      <c r="S407" s="20"/>
      <c r="T407" s="20"/>
      <c r="U407" s="20"/>
      <c r="V407" s="20"/>
      <c r="W407" s="20"/>
      <c r="X407" s="20"/>
      <c r="Y407" s="20"/>
      <c r="Z407" s="20"/>
      <c r="AA407" s="20"/>
    </row>
    <row r="408" spans="1:27" ht="12.75">
      <c r="A408" s="20"/>
      <c r="B408" s="20"/>
      <c r="C408" s="18"/>
      <c r="D408" s="20"/>
      <c r="E408" s="20"/>
      <c r="F408" s="20"/>
      <c r="G408" s="20"/>
      <c r="H408" s="18"/>
      <c r="I408" s="20"/>
      <c r="J408" s="20"/>
      <c r="K408" s="20"/>
      <c r="L408" s="20"/>
      <c r="M408" s="20"/>
      <c r="N408" s="20"/>
      <c r="O408" s="20"/>
      <c r="P408" s="20"/>
      <c r="Q408" s="20"/>
      <c r="R408" s="20"/>
      <c r="S408" s="20"/>
      <c r="T408" s="20"/>
      <c r="U408" s="20"/>
      <c r="V408" s="20"/>
      <c r="W408" s="20"/>
      <c r="X408" s="20"/>
      <c r="Y408" s="20"/>
      <c r="Z408" s="20"/>
      <c r="AA408" s="20"/>
    </row>
    <row r="409" spans="1:27" ht="12.75">
      <c r="A409" s="20"/>
      <c r="B409" s="20"/>
      <c r="C409" s="18"/>
      <c r="D409" s="20"/>
      <c r="E409" s="20"/>
      <c r="F409" s="20"/>
      <c r="G409" s="20"/>
      <c r="H409" s="18"/>
      <c r="I409" s="20"/>
      <c r="J409" s="20"/>
      <c r="K409" s="20"/>
      <c r="L409" s="20"/>
      <c r="M409" s="20"/>
      <c r="N409" s="20"/>
      <c r="O409" s="20"/>
      <c r="P409" s="20"/>
      <c r="Q409" s="20"/>
      <c r="R409" s="20"/>
      <c r="S409" s="20"/>
      <c r="T409" s="20"/>
      <c r="U409" s="20"/>
      <c r="V409" s="20"/>
      <c r="W409" s="20"/>
      <c r="X409" s="20"/>
      <c r="Y409" s="20"/>
      <c r="Z409" s="20"/>
      <c r="AA409" s="20"/>
    </row>
    <row r="410" spans="1:27" ht="12.75">
      <c r="A410" s="20"/>
      <c r="B410" s="20"/>
      <c r="C410" s="18"/>
      <c r="D410" s="20"/>
      <c r="E410" s="20"/>
      <c r="F410" s="20"/>
      <c r="G410" s="20"/>
      <c r="H410" s="18"/>
      <c r="I410" s="20"/>
      <c r="J410" s="20"/>
      <c r="K410" s="20"/>
      <c r="L410" s="20"/>
      <c r="M410" s="20"/>
      <c r="N410" s="20"/>
      <c r="O410" s="20"/>
      <c r="P410" s="20"/>
      <c r="Q410" s="20"/>
      <c r="R410" s="20"/>
      <c r="S410" s="20"/>
      <c r="T410" s="20"/>
      <c r="U410" s="20"/>
      <c r="V410" s="20"/>
      <c r="W410" s="20"/>
      <c r="X410" s="20"/>
      <c r="Y410" s="20"/>
      <c r="Z410" s="20"/>
      <c r="AA410" s="20"/>
    </row>
    <row r="411" spans="1:27" ht="12.75">
      <c r="A411" s="20"/>
      <c r="B411" s="20"/>
      <c r="C411" s="18"/>
      <c r="D411" s="20"/>
      <c r="E411" s="20"/>
      <c r="F411" s="20"/>
      <c r="G411" s="20"/>
      <c r="H411" s="18"/>
      <c r="I411" s="20"/>
      <c r="J411" s="20"/>
      <c r="K411" s="20"/>
      <c r="L411" s="20"/>
      <c r="M411" s="20"/>
      <c r="N411" s="20"/>
      <c r="O411" s="20"/>
      <c r="P411" s="20"/>
      <c r="Q411" s="20"/>
      <c r="R411" s="20"/>
      <c r="S411" s="20"/>
      <c r="T411" s="20"/>
      <c r="U411" s="20"/>
      <c r="V411" s="20"/>
      <c r="W411" s="20"/>
      <c r="X411" s="20"/>
      <c r="Y411" s="20"/>
      <c r="Z411" s="20"/>
      <c r="AA411" s="20"/>
    </row>
    <row r="412" spans="1:27" ht="12.75">
      <c r="A412" s="20"/>
      <c r="B412" s="20"/>
      <c r="C412" s="18"/>
      <c r="D412" s="20"/>
      <c r="E412" s="20"/>
      <c r="F412" s="20"/>
      <c r="G412" s="20"/>
      <c r="H412" s="18"/>
      <c r="I412" s="20"/>
      <c r="J412" s="20"/>
      <c r="K412" s="20"/>
      <c r="L412" s="20"/>
      <c r="M412" s="20"/>
      <c r="N412" s="20"/>
      <c r="O412" s="20"/>
      <c r="P412" s="20"/>
      <c r="Q412" s="20"/>
      <c r="R412" s="20"/>
      <c r="S412" s="20"/>
      <c r="T412" s="20"/>
      <c r="U412" s="20"/>
      <c r="V412" s="20"/>
      <c r="W412" s="20"/>
      <c r="X412" s="20"/>
      <c r="Y412" s="20"/>
      <c r="Z412" s="20"/>
      <c r="AA412" s="20"/>
    </row>
    <row r="413" spans="1:27" ht="12.75">
      <c r="A413" s="20"/>
      <c r="B413" s="20"/>
      <c r="C413" s="18"/>
      <c r="D413" s="20"/>
      <c r="E413" s="20"/>
      <c r="F413" s="20"/>
      <c r="G413" s="20"/>
      <c r="H413" s="18"/>
      <c r="I413" s="20"/>
      <c r="J413" s="20"/>
      <c r="K413" s="20"/>
      <c r="L413" s="20"/>
      <c r="M413" s="20"/>
      <c r="N413" s="20"/>
      <c r="O413" s="20"/>
      <c r="P413" s="20"/>
      <c r="Q413" s="20"/>
      <c r="R413" s="20"/>
      <c r="S413" s="20"/>
      <c r="T413" s="20"/>
      <c r="U413" s="20"/>
      <c r="V413" s="20"/>
      <c r="W413" s="20"/>
      <c r="X413" s="20"/>
      <c r="Y413" s="20"/>
      <c r="Z413" s="20"/>
      <c r="AA413" s="20"/>
    </row>
    <row r="414" spans="1:27" ht="12.75">
      <c r="A414" s="20"/>
      <c r="B414" s="20"/>
      <c r="C414" s="18"/>
      <c r="D414" s="20"/>
      <c r="E414" s="20"/>
      <c r="F414" s="20"/>
      <c r="G414" s="20"/>
      <c r="H414" s="18"/>
      <c r="I414" s="20"/>
      <c r="J414" s="20"/>
      <c r="K414" s="20"/>
      <c r="L414" s="20"/>
      <c r="M414" s="20"/>
      <c r="N414" s="20"/>
      <c r="O414" s="20"/>
      <c r="P414" s="20"/>
      <c r="Q414" s="20"/>
      <c r="R414" s="20"/>
      <c r="S414" s="20"/>
      <c r="T414" s="20"/>
      <c r="U414" s="20"/>
      <c r="V414" s="20"/>
      <c r="W414" s="20"/>
      <c r="X414" s="20"/>
      <c r="Y414" s="20"/>
      <c r="Z414" s="20"/>
      <c r="AA414" s="20"/>
    </row>
    <row r="415" spans="1:27" ht="12.75">
      <c r="A415" s="20"/>
      <c r="B415" s="20"/>
      <c r="C415" s="18"/>
      <c r="D415" s="20"/>
      <c r="E415" s="20"/>
      <c r="F415" s="20"/>
      <c r="G415" s="20"/>
      <c r="H415" s="18"/>
      <c r="I415" s="20"/>
      <c r="J415" s="20"/>
      <c r="K415" s="20"/>
      <c r="L415" s="20"/>
      <c r="M415" s="20"/>
      <c r="N415" s="20"/>
      <c r="O415" s="20"/>
      <c r="P415" s="20"/>
      <c r="Q415" s="20"/>
      <c r="R415" s="20"/>
      <c r="S415" s="20"/>
      <c r="T415" s="20"/>
      <c r="U415" s="20"/>
      <c r="V415" s="20"/>
      <c r="W415" s="20"/>
      <c r="X415" s="20"/>
      <c r="Y415" s="20"/>
      <c r="Z415" s="20"/>
      <c r="AA415" s="20"/>
    </row>
    <row r="416" spans="1:27" ht="12.75">
      <c r="A416" s="20"/>
      <c r="B416" s="20"/>
      <c r="C416" s="18"/>
      <c r="D416" s="20"/>
      <c r="E416" s="20"/>
      <c r="F416" s="20"/>
      <c r="G416" s="20"/>
      <c r="H416" s="18"/>
      <c r="I416" s="20"/>
      <c r="J416" s="20"/>
      <c r="K416" s="20"/>
      <c r="L416" s="20"/>
      <c r="M416" s="20"/>
      <c r="N416" s="20"/>
      <c r="O416" s="20"/>
      <c r="P416" s="20"/>
      <c r="Q416" s="20"/>
      <c r="R416" s="20"/>
      <c r="S416" s="20"/>
      <c r="T416" s="20"/>
      <c r="U416" s="20"/>
      <c r="V416" s="20"/>
      <c r="W416" s="20"/>
      <c r="X416" s="20"/>
      <c r="Y416" s="20"/>
      <c r="Z416" s="20"/>
      <c r="AA416" s="20"/>
    </row>
    <row r="417" spans="1:27" ht="12.75">
      <c r="A417" s="20"/>
      <c r="B417" s="20"/>
      <c r="C417" s="18"/>
      <c r="D417" s="20"/>
      <c r="E417" s="20"/>
      <c r="F417" s="20"/>
      <c r="G417" s="20"/>
      <c r="H417" s="18"/>
      <c r="I417" s="20"/>
      <c r="J417" s="20"/>
      <c r="K417" s="20"/>
      <c r="L417" s="20"/>
      <c r="M417" s="20"/>
      <c r="N417" s="20"/>
      <c r="O417" s="20"/>
      <c r="P417" s="20"/>
      <c r="Q417" s="20"/>
      <c r="R417" s="20"/>
      <c r="S417" s="20"/>
      <c r="T417" s="20"/>
      <c r="U417" s="20"/>
      <c r="V417" s="20"/>
      <c r="W417" s="20"/>
      <c r="X417" s="20"/>
      <c r="Y417" s="20"/>
      <c r="Z417" s="20"/>
      <c r="AA417" s="20"/>
    </row>
    <row r="418" spans="1:27" ht="12.75">
      <c r="A418" s="20"/>
      <c r="B418" s="20"/>
      <c r="C418" s="18"/>
      <c r="D418" s="20"/>
      <c r="E418" s="20"/>
      <c r="F418" s="20"/>
      <c r="G418" s="20"/>
      <c r="H418" s="18"/>
      <c r="I418" s="20"/>
      <c r="J418" s="20"/>
      <c r="K418" s="20"/>
      <c r="L418" s="20"/>
      <c r="M418" s="20"/>
      <c r="N418" s="20"/>
      <c r="O418" s="20"/>
      <c r="P418" s="20"/>
      <c r="Q418" s="20"/>
      <c r="R418" s="20"/>
      <c r="S418" s="20"/>
      <c r="T418" s="20"/>
      <c r="U418" s="20"/>
      <c r="V418" s="20"/>
      <c r="W418" s="20"/>
      <c r="X418" s="20"/>
      <c r="Y418" s="20"/>
      <c r="Z418" s="20"/>
      <c r="AA418" s="20"/>
    </row>
    <row r="419" spans="1:27" ht="12.75">
      <c r="A419" s="20"/>
      <c r="B419" s="20"/>
      <c r="C419" s="18"/>
      <c r="D419" s="20"/>
      <c r="E419" s="20"/>
      <c r="F419" s="20"/>
      <c r="G419" s="20"/>
      <c r="H419" s="18"/>
      <c r="I419" s="20"/>
      <c r="J419" s="20"/>
      <c r="K419" s="20"/>
      <c r="L419" s="20"/>
      <c r="M419" s="20"/>
      <c r="N419" s="20"/>
      <c r="O419" s="20"/>
      <c r="P419" s="20"/>
      <c r="Q419" s="20"/>
      <c r="R419" s="20"/>
      <c r="S419" s="20"/>
      <c r="T419" s="20"/>
      <c r="U419" s="20"/>
      <c r="V419" s="20"/>
      <c r="W419" s="20"/>
      <c r="X419" s="20"/>
      <c r="Y419" s="20"/>
      <c r="Z419" s="20"/>
      <c r="AA419" s="20"/>
    </row>
    <row r="420" spans="1:27" ht="12.75">
      <c r="A420" s="20"/>
      <c r="B420" s="20"/>
      <c r="C420" s="18"/>
      <c r="D420" s="20"/>
      <c r="E420" s="20"/>
      <c r="F420" s="20"/>
      <c r="G420" s="20"/>
      <c r="H420" s="18"/>
      <c r="I420" s="20"/>
      <c r="J420" s="20"/>
      <c r="K420" s="20"/>
      <c r="L420" s="20"/>
      <c r="M420" s="20"/>
      <c r="N420" s="20"/>
      <c r="O420" s="20"/>
      <c r="P420" s="20"/>
      <c r="Q420" s="20"/>
      <c r="R420" s="20"/>
      <c r="S420" s="20"/>
      <c r="T420" s="20"/>
      <c r="U420" s="20"/>
      <c r="V420" s="20"/>
      <c r="W420" s="20"/>
      <c r="X420" s="20"/>
      <c r="Y420" s="20"/>
      <c r="Z420" s="20"/>
      <c r="AA420" s="20"/>
    </row>
    <row r="421" spans="1:27" ht="12.75">
      <c r="A421" s="20"/>
      <c r="B421" s="20"/>
      <c r="C421" s="18"/>
      <c r="D421" s="20"/>
      <c r="E421" s="20"/>
      <c r="F421" s="20"/>
      <c r="G421" s="20"/>
      <c r="H421" s="18"/>
      <c r="I421" s="20"/>
      <c r="J421" s="20"/>
      <c r="K421" s="20"/>
      <c r="L421" s="20"/>
      <c r="M421" s="20"/>
      <c r="N421" s="20"/>
      <c r="O421" s="20"/>
      <c r="P421" s="20"/>
      <c r="Q421" s="20"/>
      <c r="R421" s="20"/>
      <c r="S421" s="20"/>
      <c r="T421" s="20"/>
      <c r="U421" s="20"/>
      <c r="V421" s="20"/>
      <c r="W421" s="20"/>
      <c r="X421" s="20"/>
      <c r="Y421" s="20"/>
      <c r="Z421" s="20"/>
      <c r="AA421" s="20"/>
    </row>
    <row r="422" spans="1:27" ht="12.75">
      <c r="A422" s="20"/>
      <c r="B422" s="20"/>
      <c r="C422" s="18"/>
      <c r="D422" s="20"/>
      <c r="E422" s="20"/>
      <c r="F422" s="20"/>
      <c r="G422" s="20"/>
      <c r="H422" s="18"/>
      <c r="I422" s="20"/>
      <c r="J422" s="20"/>
      <c r="K422" s="20"/>
      <c r="L422" s="20"/>
      <c r="M422" s="20"/>
      <c r="N422" s="20"/>
      <c r="O422" s="20"/>
      <c r="P422" s="20"/>
      <c r="Q422" s="20"/>
      <c r="R422" s="20"/>
      <c r="S422" s="20"/>
      <c r="T422" s="20"/>
      <c r="U422" s="20"/>
      <c r="V422" s="20"/>
      <c r="W422" s="20"/>
      <c r="X422" s="20"/>
      <c r="Y422" s="20"/>
      <c r="Z422" s="20"/>
      <c r="AA422" s="20"/>
    </row>
    <row r="423" spans="1:27" ht="12.75">
      <c r="A423" s="20"/>
      <c r="B423" s="20"/>
      <c r="C423" s="18"/>
      <c r="D423" s="20"/>
      <c r="E423" s="20"/>
      <c r="F423" s="20"/>
      <c r="G423" s="20"/>
      <c r="H423" s="18"/>
      <c r="I423" s="20"/>
      <c r="J423" s="20"/>
      <c r="K423" s="20"/>
      <c r="L423" s="20"/>
      <c r="M423" s="20"/>
      <c r="N423" s="20"/>
      <c r="O423" s="20"/>
      <c r="P423" s="20"/>
      <c r="Q423" s="20"/>
      <c r="R423" s="20"/>
      <c r="S423" s="20"/>
      <c r="T423" s="20"/>
      <c r="U423" s="20"/>
      <c r="V423" s="20"/>
      <c r="W423" s="20"/>
      <c r="X423" s="20"/>
      <c r="Y423" s="20"/>
      <c r="Z423" s="20"/>
      <c r="AA423" s="20"/>
    </row>
    <row r="424" spans="1:27" ht="12.75">
      <c r="A424" s="20"/>
      <c r="B424" s="20"/>
      <c r="C424" s="18"/>
      <c r="D424" s="20"/>
      <c r="E424" s="20"/>
      <c r="F424" s="20"/>
      <c r="G424" s="20"/>
      <c r="H424" s="18"/>
      <c r="I424" s="20"/>
      <c r="J424" s="20"/>
      <c r="K424" s="20"/>
      <c r="L424" s="20"/>
      <c r="M424" s="20"/>
      <c r="N424" s="20"/>
      <c r="O424" s="20"/>
      <c r="P424" s="20"/>
      <c r="Q424" s="20"/>
      <c r="R424" s="20"/>
      <c r="S424" s="20"/>
      <c r="T424" s="20"/>
      <c r="U424" s="20"/>
      <c r="V424" s="20"/>
      <c r="W424" s="20"/>
      <c r="X424" s="20"/>
      <c r="Y424" s="20"/>
      <c r="Z424" s="20"/>
      <c r="AA424" s="20"/>
    </row>
    <row r="425" spans="1:27" ht="12.75">
      <c r="A425" s="20"/>
      <c r="B425" s="20"/>
      <c r="C425" s="18"/>
      <c r="D425" s="20"/>
      <c r="E425" s="20"/>
      <c r="F425" s="20"/>
      <c r="G425" s="20"/>
      <c r="H425" s="18"/>
      <c r="I425" s="20"/>
      <c r="J425" s="20"/>
      <c r="K425" s="20"/>
      <c r="L425" s="20"/>
      <c r="M425" s="20"/>
      <c r="N425" s="20"/>
      <c r="O425" s="20"/>
      <c r="P425" s="20"/>
      <c r="Q425" s="20"/>
      <c r="R425" s="20"/>
      <c r="S425" s="20"/>
      <c r="T425" s="20"/>
      <c r="U425" s="20"/>
      <c r="V425" s="20"/>
      <c r="W425" s="20"/>
      <c r="X425" s="20"/>
      <c r="Y425" s="20"/>
      <c r="Z425" s="20"/>
      <c r="AA425" s="20"/>
    </row>
    <row r="426" spans="1:27" ht="12.75">
      <c r="A426" s="20"/>
      <c r="B426" s="20"/>
      <c r="C426" s="18"/>
      <c r="D426" s="20"/>
      <c r="E426" s="20"/>
      <c r="F426" s="20"/>
      <c r="G426" s="20"/>
      <c r="H426" s="18"/>
      <c r="I426" s="20"/>
      <c r="J426" s="20"/>
      <c r="K426" s="20"/>
      <c r="L426" s="20"/>
      <c r="M426" s="20"/>
      <c r="N426" s="20"/>
      <c r="O426" s="20"/>
      <c r="P426" s="20"/>
      <c r="Q426" s="20"/>
      <c r="R426" s="20"/>
      <c r="S426" s="20"/>
      <c r="T426" s="20"/>
      <c r="U426" s="20"/>
      <c r="V426" s="20"/>
      <c r="W426" s="20"/>
      <c r="X426" s="20"/>
      <c r="Y426" s="20"/>
      <c r="Z426" s="20"/>
      <c r="AA426" s="20"/>
    </row>
    <row r="427" spans="1:27" ht="12.75">
      <c r="A427" s="20"/>
      <c r="B427" s="20"/>
      <c r="C427" s="18"/>
      <c r="D427" s="20"/>
      <c r="E427" s="20"/>
      <c r="F427" s="20"/>
      <c r="G427" s="20"/>
      <c r="H427" s="18"/>
      <c r="I427" s="20"/>
      <c r="J427" s="20"/>
      <c r="K427" s="20"/>
      <c r="L427" s="20"/>
      <c r="M427" s="20"/>
      <c r="N427" s="20"/>
      <c r="O427" s="20"/>
      <c r="P427" s="20"/>
      <c r="Q427" s="20"/>
      <c r="R427" s="20"/>
      <c r="S427" s="20"/>
      <c r="T427" s="20"/>
      <c r="U427" s="20"/>
      <c r="V427" s="20"/>
      <c r="W427" s="20"/>
      <c r="X427" s="20"/>
      <c r="Y427" s="20"/>
      <c r="Z427" s="20"/>
      <c r="AA427" s="20"/>
    </row>
    <row r="428" spans="1:27" ht="12.75">
      <c r="A428" s="20"/>
      <c r="B428" s="20"/>
      <c r="C428" s="18"/>
      <c r="D428" s="20"/>
      <c r="E428" s="20"/>
      <c r="F428" s="20"/>
      <c r="G428" s="20"/>
      <c r="H428" s="18"/>
      <c r="I428" s="20"/>
      <c r="J428" s="20"/>
      <c r="K428" s="20"/>
      <c r="L428" s="20"/>
      <c r="M428" s="20"/>
      <c r="N428" s="20"/>
      <c r="O428" s="20"/>
      <c r="P428" s="20"/>
      <c r="Q428" s="20"/>
      <c r="R428" s="20"/>
      <c r="S428" s="20"/>
      <c r="T428" s="20"/>
      <c r="U428" s="20"/>
      <c r="V428" s="20"/>
      <c r="W428" s="20"/>
      <c r="X428" s="20"/>
      <c r="Y428" s="20"/>
      <c r="Z428" s="20"/>
      <c r="AA428" s="20"/>
    </row>
    <row r="429" spans="1:27" ht="12.75">
      <c r="A429" s="20"/>
      <c r="B429" s="20"/>
      <c r="C429" s="18"/>
      <c r="D429" s="20"/>
      <c r="E429" s="20"/>
      <c r="F429" s="20"/>
      <c r="G429" s="20"/>
      <c r="H429" s="18"/>
      <c r="I429" s="20"/>
      <c r="J429" s="20"/>
      <c r="K429" s="20"/>
      <c r="L429" s="20"/>
      <c r="M429" s="20"/>
      <c r="N429" s="20"/>
      <c r="O429" s="20"/>
      <c r="P429" s="20"/>
      <c r="Q429" s="20"/>
      <c r="R429" s="20"/>
      <c r="S429" s="20"/>
      <c r="T429" s="20"/>
      <c r="U429" s="20"/>
      <c r="V429" s="20"/>
      <c r="W429" s="20"/>
      <c r="X429" s="20"/>
      <c r="Y429" s="20"/>
      <c r="Z429" s="20"/>
      <c r="AA429" s="20"/>
    </row>
    <row r="430" spans="1:27" ht="12.75">
      <c r="A430" s="20"/>
      <c r="B430" s="20"/>
      <c r="C430" s="18"/>
      <c r="D430" s="20"/>
      <c r="E430" s="20"/>
      <c r="F430" s="20"/>
      <c r="G430" s="20"/>
      <c r="H430" s="18"/>
      <c r="I430" s="20"/>
      <c r="J430" s="20"/>
      <c r="K430" s="20"/>
      <c r="L430" s="20"/>
      <c r="M430" s="20"/>
      <c r="N430" s="20"/>
      <c r="O430" s="20"/>
      <c r="P430" s="20"/>
      <c r="Q430" s="20"/>
      <c r="R430" s="20"/>
      <c r="S430" s="20"/>
      <c r="T430" s="20"/>
      <c r="U430" s="20"/>
      <c r="V430" s="20"/>
      <c r="W430" s="20"/>
      <c r="X430" s="20"/>
      <c r="Y430" s="20"/>
      <c r="Z430" s="20"/>
      <c r="AA430" s="20"/>
    </row>
    <row r="431" spans="1:27" ht="12.75">
      <c r="A431" s="20"/>
      <c r="B431" s="20"/>
      <c r="C431" s="18"/>
      <c r="D431" s="20"/>
      <c r="E431" s="20"/>
      <c r="F431" s="20"/>
      <c r="G431" s="20"/>
      <c r="H431" s="18"/>
      <c r="I431" s="20"/>
      <c r="J431" s="20"/>
      <c r="K431" s="20"/>
      <c r="L431" s="20"/>
      <c r="M431" s="20"/>
      <c r="N431" s="20"/>
      <c r="O431" s="20"/>
      <c r="P431" s="20"/>
      <c r="Q431" s="20"/>
      <c r="R431" s="20"/>
      <c r="S431" s="20"/>
      <c r="T431" s="20"/>
      <c r="U431" s="20"/>
      <c r="V431" s="20"/>
      <c r="W431" s="20"/>
      <c r="X431" s="20"/>
      <c r="Y431" s="20"/>
      <c r="Z431" s="20"/>
      <c r="AA431" s="20"/>
    </row>
    <row r="432" spans="1:27" ht="12.75">
      <c r="A432" s="20"/>
      <c r="B432" s="20"/>
      <c r="C432" s="18"/>
      <c r="D432" s="20"/>
      <c r="E432" s="20"/>
      <c r="F432" s="20"/>
      <c r="G432" s="20"/>
      <c r="H432" s="18"/>
      <c r="I432" s="20"/>
      <c r="J432" s="20"/>
      <c r="K432" s="20"/>
      <c r="L432" s="20"/>
      <c r="M432" s="20"/>
      <c r="N432" s="20"/>
      <c r="O432" s="20"/>
      <c r="P432" s="20"/>
      <c r="Q432" s="20"/>
      <c r="R432" s="20"/>
      <c r="S432" s="20"/>
      <c r="T432" s="20"/>
      <c r="U432" s="20"/>
      <c r="V432" s="20"/>
      <c r="W432" s="20"/>
      <c r="X432" s="20"/>
      <c r="Y432" s="20"/>
      <c r="Z432" s="20"/>
      <c r="AA432" s="20"/>
    </row>
    <row r="433" spans="1:27" ht="12.75">
      <c r="A433" s="20"/>
      <c r="B433" s="20"/>
      <c r="C433" s="18"/>
      <c r="D433" s="20"/>
      <c r="E433" s="20"/>
      <c r="F433" s="20"/>
      <c r="G433" s="20"/>
      <c r="H433" s="18"/>
      <c r="I433" s="20"/>
      <c r="J433" s="20"/>
      <c r="K433" s="20"/>
      <c r="L433" s="20"/>
      <c r="M433" s="20"/>
      <c r="N433" s="20"/>
      <c r="O433" s="20"/>
      <c r="P433" s="20"/>
      <c r="Q433" s="20"/>
      <c r="R433" s="20"/>
      <c r="S433" s="20"/>
      <c r="T433" s="20"/>
      <c r="U433" s="20"/>
      <c r="V433" s="20"/>
      <c r="W433" s="20"/>
      <c r="X433" s="20"/>
      <c r="Y433" s="20"/>
      <c r="Z433" s="20"/>
      <c r="AA433" s="20"/>
    </row>
    <row r="434" spans="1:27" ht="12.75">
      <c r="A434" s="20"/>
      <c r="B434" s="20"/>
      <c r="C434" s="18"/>
      <c r="D434" s="20"/>
      <c r="E434" s="20"/>
      <c r="F434" s="20"/>
      <c r="G434" s="20"/>
      <c r="H434" s="18"/>
      <c r="I434" s="20"/>
      <c r="J434" s="20"/>
      <c r="K434" s="20"/>
      <c r="L434" s="20"/>
      <c r="M434" s="20"/>
      <c r="N434" s="20"/>
      <c r="O434" s="20"/>
      <c r="P434" s="20"/>
      <c r="Q434" s="20"/>
      <c r="R434" s="20"/>
      <c r="S434" s="20"/>
      <c r="T434" s="20"/>
      <c r="U434" s="20"/>
      <c r="V434" s="20"/>
      <c r="W434" s="20"/>
      <c r="X434" s="20"/>
      <c r="Y434" s="20"/>
      <c r="Z434" s="20"/>
      <c r="AA434" s="20"/>
    </row>
    <row r="435" spans="1:27" ht="12.75">
      <c r="A435" s="20"/>
      <c r="B435" s="20"/>
      <c r="C435" s="18"/>
      <c r="D435" s="20"/>
      <c r="E435" s="20"/>
      <c r="F435" s="20"/>
      <c r="G435" s="20"/>
      <c r="H435" s="18"/>
      <c r="I435" s="20"/>
      <c r="J435" s="20"/>
      <c r="K435" s="20"/>
      <c r="L435" s="20"/>
      <c r="M435" s="20"/>
      <c r="N435" s="20"/>
      <c r="O435" s="20"/>
      <c r="P435" s="20"/>
      <c r="Q435" s="20"/>
      <c r="R435" s="20"/>
      <c r="S435" s="20"/>
      <c r="T435" s="20"/>
      <c r="U435" s="20"/>
      <c r="V435" s="20"/>
      <c r="W435" s="20"/>
      <c r="X435" s="20"/>
      <c r="Y435" s="20"/>
      <c r="Z435" s="20"/>
      <c r="AA435" s="20"/>
    </row>
    <row r="436" spans="1:27" ht="12.75">
      <c r="A436" s="20"/>
      <c r="B436" s="20"/>
      <c r="C436" s="18"/>
      <c r="D436" s="20"/>
      <c r="E436" s="20"/>
      <c r="F436" s="20"/>
      <c r="G436" s="20"/>
      <c r="H436" s="18"/>
      <c r="I436" s="20"/>
      <c r="J436" s="20"/>
      <c r="K436" s="20"/>
      <c r="L436" s="20"/>
      <c r="M436" s="20"/>
      <c r="N436" s="20"/>
      <c r="O436" s="20"/>
      <c r="P436" s="20"/>
      <c r="Q436" s="20"/>
      <c r="R436" s="20"/>
      <c r="S436" s="20"/>
      <c r="T436" s="20"/>
      <c r="U436" s="20"/>
      <c r="V436" s="20"/>
      <c r="W436" s="20"/>
      <c r="X436" s="20"/>
      <c r="Y436" s="20"/>
      <c r="Z436" s="20"/>
      <c r="AA436" s="20"/>
    </row>
    <row r="437" spans="1:27" ht="12.75">
      <c r="A437" s="20"/>
      <c r="B437" s="20"/>
      <c r="C437" s="18"/>
      <c r="D437" s="20"/>
      <c r="E437" s="20"/>
      <c r="F437" s="20"/>
      <c r="G437" s="20"/>
      <c r="H437" s="18"/>
      <c r="I437" s="20"/>
      <c r="J437" s="20"/>
      <c r="K437" s="20"/>
      <c r="L437" s="20"/>
      <c r="M437" s="20"/>
      <c r="N437" s="20"/>
      <c r="O437" s="20"/>
      <c r="P437" s="20"/>
      <c r="Q437" s="20"/>
      <c r="R437" s="20"/>
      <c r="S437" s="20"/>
      <c r="T437" s="20"/>
      <c r="U437" s="20"/>
      <c r="V437" s="20"/>
      <c r="W437" s="20"/>
      <c r="X437" s="20"/>
      <c r="Y437" s="20"/>
      <c r="Z437" s="20"/>
      <c r="AA437" s="20"/>
    </row>
    <row r="438" spans="1:27" ht="12.75">
      <c r="A438" s="20"/>
      <c r="B438" s="20"/>
      <c r="C438" s="18"/>
      <c r="D438" s="20"/>
      <c r="E438" s="20"/>
      <c r="F438" s="20"/>
      <c r="G438" s="20"/>
      <c r="H438" s="18"/>
      <c r="I438" s="20"/>
      <c r="J438" s="20"/>
      <c r="K438" s="20"/>
      <c r="L438" s="20"/>
      <c r="M438" s="20"/>
      <c r="N438" s="20"/>
      <c r="O438" s="20"/>
      <c r="P438" s="20"/>
      <c r="Q438" s="20"/>
      <c r="R438" s="20"/>
      <c r="S438" s="20"/>
      <c r="T438" s="20"/>
      <c r="U438" s="20"/>
      <c r="V438" s="20"/>
      <c r="W438" s="20"/>
      <c r="X438" s="20"/>
      <c r="Y438" s="20"/>
      <c r="Z438" s="20"/>
      <c r="AA438" s="20"/>
    </row>
    <row r="439" spans="1:27" ht="12.75">
      <c r="A439" s="20"/>
      <c r="B439" s="20"/>
      <c r="C439" s="18"/>
      <c r="D439" s="20"/>
      <c r="E439" s="20"/>
      <c r="F439" s="20"/>
      <c r="G439" s="20"/>
      <c r="H439" s="18"/>
      <c r="I439" s="20"/>
      <c r="J439" s="20"/>
      <c r="K439" s="20"/>
      <c r="L439" s="20"/>
      <c r="M439" s="20"/>
      <c r="N439" s="20"/>
      <c r="O439" s="20"/>
      <c r="P439" s="20"/>
      <c r="Q439" s="20"/>
      <c r="R439" s="20"/>
      <c r="S439" s="20"/>
      <c r="T439" s="20"/>
      <c r="U439" s="20"/>
      <c r="V439" s="20"/>
      <c r="W439" s="20"/>
      <c r="X439" s="20"/>
      <c r="Y439" s="20"/>
      <c r="Z439" s="20"/>
      <c r="AA439" s="20"/>
    </row>
    <row r="440" spans="1:27" ht="12.75">
      <c r="A440" s="20"/>
      <c r="B440" s="20"/>
      <c r="C440" s="18"/>
      <c r="D440" s="20"/>
      <c r="E440" s="20"/>
      <c r="F440" s="20"/>
      <c r="G440" s="20"/>
      <c r="H440" s="18"/>
      <c r="I440" s="20"/>
      <c r="J440" s="20"/>
      <c r="K440" s="20"/>
      <c r="L440" s="20"/>
      <c r="M440" s="20"/>
      <c r="N440" s="20"/>
      <c r="O440" s="20"/>
      <c r="P440" s="20"/>
      <c r="Q440" s="20"/>
      <c r="R440" s="20"/>
      <c r="S440" s="20"/>
      <c r="T440" s="20"/>
      <c r="U440" s="20"/>
      <c r="V440" s="20"/>
      <c r="W440" s="20"/>
      <c r="X440" s="20"/>
      <c r="Y440" s="20"/>
      <c r="Z440" s="20"/>
      <c r="AA440" s="20"/>
    </row>
    <row r="441" spans="1:27" ht="12.75">
      <c r="A441" s="20"/>
      <c r="B441" s="20"/>
      <c r="C441" s="18"/>
      <c r="D441" s="20"/>
      <c r="E441" s="20"/>
      <c r="F441" s="20"/>
      <c r="G441" s="20"/>
      <c r="H441" s="18"/>
      <c r="I441" s="20"/>
      <c r="J441" s="20"/>
      <c r="K441" s="20"/>
      <c r="L441" s="20"/>
      <c r="M441" s="20"/>
      <c r="N441" s="20"/>
      <c r="O441" s="20"/>
      <c r="P441" s="20"/>
      <c r="Q441" s="20"/>
      <c r="R441" s="20"/>
      <c r="S441" s="20"/>
      <c r="T441" s="20"/>
      <c r="U441" s="20"/>
      <c r="V441" s="20"/>
      <c r="W441" s="20"/>
      <c r="X441" s="20"/>
      <c r="Y441" s="20"/>
      <c r="Z441" s="20"/>
      <c r="AA441" s="20"/>
    </row>
    <row r="442" spans="1:27" ht="12.75">
      <c r="A442" s="20"/>
      <c r="B442" s="20"/>
      <c r="C442" s="18"/>
      <c r="D442" s="20"/>
      <c r="E442" s="20"/>
      <c r="F442" s="20"/>
      <c r="G442" s="20"/>
      <c r="H442" s="18"/>
      <c r="I442" s="20"/>
      <c r="J442" s="20"/>
      <c r="K442" s="20"/>
      <c r="L442" s="20"/>
      <c r="M442" s="20"/>
      <c r="N442" s="20"/>
      <c r="O442" s="20"/>
      <c r="P442" s="20"/>
      <c r="Q442" s="20"/>
      <c r="R442" s="20"/>
      <c r="S442" s="20"/>
      <c r="T442" s="20"/>
      <c r="U442" s="20"/>
      <c r="V442" s="20"/>
      <c r="W442" s="20"/>
      <c r="X442" s="20"/>
      <c r="Y442" s="20"/>
      <c r="Z442" s="20"/>
      <c r="AA442" s="20"/>
    </row>
    <row r="443" spans="1:27" ht="12.75">
      <c r="A443" s="20"/>
      <c r="B443" s="20"/>
      <c r="C443" s="18"/>
      <c r="D443" s="20"/>
      <c r="E443" s="20"/>
      <c r="F443" s="20"/>
      <c r="G443" s="20"/>
      <c r="H443" s="18"/>
      <c r="I443" s="20"/>
      <c r="J443" s="20"/>
      <c r="K443" s="20"/>
      <c r="L443" s="20"/>
      <c r="M443" s="20"/>
      <c r="N443" s="20"/>
      <c r="O443" s="20"/>
      <c r="P443" s="20"/>
      <c r="Q443" s="20"/>
      <c r="R443" s="20"/>
      <c r="S443" s="20"/>
      <c r="T443" s="20"/>
      <c r="U443" s="20"/>
      <c r="V443" s="20"/>
      <c r="W443" s="20"/>
      <c r="X443" s="20"/>
      <c r="Y443" s="20"/>
      <c r="Z443" s="20"/>
      <c r="AA443" s="20"/>
    </row>
    <row r="444" spans="1:27" ht="12.75">
      <c r="A444" s="20"/>
      <c r="B444" s="20"/>
      <c r="C444" s="18"/>
      <c r="D444" s="20"/>
      <c r="E444" s="20"/>
      <c r="F444" s="20"/>
      <c r="G444" s="20"/>
      <c r="H444" s="18"/>
      <c r="I444" s="20"/>
      <c r="J444" s="20"/>
      <c r="K444" s="20"/>
      <c r="L444" s="20"/>
      <c r="M444" s="20"/>
      <c r="N444" s="20"/>
      <c r="O444" s="20"/>
      <c r="P444" s="20"/>
      <c r="Q444" s="20"/>
      <c r="R444" s="20"/>
      <c r="S444" s="20"/>
      <c r="T444" s="20"/>
      <c r="U444" s="20"/>
      <c r="V444" s="20"/>
      <c r="W444" s="20"/>
      <c r="X444" s="20"/>
      <c r="Y444" s="20"/>
      <c r="Z444" s="20"/>
      <c r="AA444" s="20"/>
    </row>
    <row r="445" spans="1:27" ht="12.75">
      <c r="A445" s="20"/>
      <c r="B445" s="20"/>
      <c r="C445" s="18"/>
      <c r="D445" s="20"/>
      <c r="E445" s="20"/>
      <c r="F445" s="20"/>
      <c r="G445" s="20"/>
      <c r="H445" s="18"/>
      <c r="I445" s="20"/>
      <c r="J445" s="20"/>
      <c r="K445" s="20"/>
      <c r="L445" s="20"/>
      <c r="M445" s="20"/>
      <c r="N445" s="20"/>
      <c r="O445" s="20"/>
      <c r="P445" s="20"/>
      <c r="Q445" s="20"/>
      <c r="R445" s="20"/>
      <c r="S445" s="20"/>
      <c r="T445" s="20"/>
      <c r="U445" s="20"/>
      <c r="V445" s="20"/>
      <c r="W445" s="20"/>
      <c r="X445" s="20"/>
      <c r="Y445" s="20"/>
      <c r="Z445" s="20"/>
      <c r="AA445" s="20"/>
    </row>
    <row r="446" spans="1:27" ht="12.75">
      <c r="A446" s="20"/>
      <c r="B446" s="20"/>
      <c r="C446" s="18"/>
      <c r="D446" s="20"/>
      <c r="E446" s="20"/>
      <c r="F446" s="20"/>
      <c r="G446" s="20"/>
      <c r="H446" s="18"/>
      <c r="I446" s="20"/>
      <c r="J446" s="20"/>
      <c r="K446" s="20"/>
      <c r="L446" s="20"/>
      <c r="M446" s="20"/>
      <c r="N446" s="20"/>
      <c r="O446" s="20"/>
      <c r="P446" s="20"/>
      <c r="Q446" s="20"/>
      <c r="R446" s="20"/>
      <c r="S446" s="20"/>
      <c r="T446" s="20"/>
      <c r="U446" s="20"/>
      <c r="V446" s="20"/>
      <c r="W446" s="20"/>
      <c r="X446" s="20"/>
      <c r="Y446" s="20"/>
      <c r="Z446" s="20"/>
      <c r="AA446" s="20"/>
    </row>
    <row r="447" spans="1:27" ht="12.75">
      <c r="A447" s="20"/>
      <c r="B447" s="20"/>
      <c r="C447" s="18"/>
      <c r="D447" s="20"/>
      <c r="E447" s="20"/>
      <c r="F447" s="20"/>
      <c r="G447" s="20"/>
      <c r="H447" s="18"/>
      <c r="I447" s="20"/>
      <c r="J447" s="20"/>
      <c r="K447" s="20"/>
      <c r="L447" s="20"/>
      <c r="M447" s="20"/>
      <c r="N447" s="20"/>
      <c r="O447" s="20"/>
      <c r="P447" s="20"/>
      <c r="Q447" s="20"/>
      <c r="R447" s="20"/>
      <c r="S447" s="20"/>
      <c r="T447" s="20"/>
      <c r="U447" s="20"/>
      <c r="V447" s="20"/>
      <c r="W447" s="20"/>
      <c r="X447" s="20"/>
      <c r="Y447" s="20"/>
      <c r="Z447" s="20"/>
      <c r="AA447" s="20"/>
    </row>
    <row r="448" spans="1:27" ht="12.75">
      <c r="A448" s="20"/>
      <c r="B448" s="20"/>
      <c r="C448" s="18"/>
      <c r="D448" s="20"/>
      <c r="E448" s="20"/>
      <c r="F448" s="20"/>
      <c r="G448" s="20"/>
      <c r="H448" s="18"/>
      <c r="I448" s="20"/>
      <c r="J448" s="20"/>
      <c r="K448" s="20"/>
      <c r="L448" s="20"/>
      <c r="M448" s="20"/>
      <c r="N448" s="20"/>
      <c r="O448" s="20"/>
      <c r="P448" s="20"/>
      <c r="Q448" s="20"/>
      <c r="R448" s="20"/>
      <c r="S448" s="20"/>
      <c r="T448" s="20"/>
      <c r="U448" s="20"/>
      <c r="V448" s="20"/>
      <c r="W448" s="20"/>
      <c r="X448" s="20"/>
      <c r="Y448" s="20"/>
      <c r="Z448" s="20"/>
      <c r="AA448" s="20"/>
    </row>
    <row r="449" spans="1:27" ht="12.75">
      <c r="A449" s="20"/>
      <c r="B449" s="20"/>
      <c r="C449" s="18"/>
      <c r="D449" s="20"/>
      <c r="E449" s="20"/>
      <c r="F449" s="20"/>
      <c r="G449" s="20"/>
      <c r="H449" s="18"/>
      <c r="I449" s="20"/>
      <c r="J449" s="20"/>
      <c r="K449" s="20"/>
      <c r="L449" s="20"/>
      <c r="M449" s="20"/>
      <c r="N449" s="20"/>
      <c r="O449" s="20"/>
      <c r="P449" s="20"/>
      <c r="Q449" s="20"/>
      <c r="R449" s="20"/>
      <c r="S449" s="20"/>
      <c r="T449" s="20"/>
      <c r="U449" s="20"/>
      <c r="V449" s="20"/>
      <c r="W449" s="20"/>
      <c r="X449" s="20"/>
      <c r="Y449" s="20"/>
      <c r="Z449" s="20"/>
      <c r="AA449" s="20"/>
    </row>
    <row r="450" spans="1:27" ht="12.75">
      <c r="A450" s="20"/>
      <c r="B450" s="20"/>
      <c r="C450" s="18"/>
      <c r="D450" s="20"/>
      <c r="E450" s="20"/>
      <c r="F450" s="20"/>
      <c r="G450" s="20"/>
      <c r="H450" s="18"/>
      <c r="I450" s="20"/>
      <c r="J450" s="20"/>
      <c r="K450" s="20"/>
      <c r="L450" s="20"/>
      <c r="M450" s="20"/>
      <c r="N450" s="20"/>
      <c r="O450" s="20"/>
      <c r="P450" s="20"/>
      <c r="Q450" s="20"/>
      <c r="R450" s="20"/>
      <c r="S450" s="20"/>
      <c r="T450" s="20"/>
      <c r="U450" s="20"/>
      <c r="V450" s="20"/>
      <c r="W450" s="20"/>
      <c r="X450" s="20"/>
      <c r="Y450" s="20"/>
      <c r="Z450" s="20"/>
      <c r="AA450" s="20"/>
    </row>
    <row r="451" spans="1:27" ht="12.75">
      <c r="A451" s="20"/>
      <c r="B451" s="20"/>
      <c r="C451" s="18"/>
      <c r="D451" s="20"/>
      <c r="E451" s="20"/>
      <c r="F451" s="20"/>
      <c r="G451" s="20"/>
      <c r="H451" s="18"/>
      <c r="I451" s="20"/>
      <c r="J451" s="20"/>
      <c r="K451" s="20"/>
      <c r="L451" s="20"/>
      <c r="M451" s="20"/>
      <c r="N451" s="20"/>
      <c r="O451" s="20"/>
      <c r="P451" s="20"/>
      <c r="Q451" s="20"/>
      <c r="R451" s="20"/>
      <c r="S451" s="20"/>
      <c r="T451" s="20"/>
      <c r="U451" s="20"/>
      <c r="V451" s="20"/>
      <c r="W451" s="20"/>
      <c r="X451" s="20"/>
      <c r="Y451" s="20"/>
      <c r="Z451" s="20"/>
      <c r="AA451" s="20"/>
    </row>
    <row r="452" spans="1:27" ht="12.75">
      <c r="A452" s="20"/>
      <c r="B452" s="20"/>
      <c r="C452" s="18"/>
      <c r="D452" s="20"/>
      <c r="E452" s="20"/>
      <c r="F452" s="20"/>
      <c r="G452" s="20"/>
      <c r="H452" s="18"/>
      <c r="I452" s="20"/>
      <c r="J452" s="20"/>
      <c r="K452" s="20"/>
      <c r="L452" s="20"/>
      <c r="M452" s="20"/>
      <c r="N452" s="20"/>
      <c r="O452" s="20"/>
      <c r="P452" s="20"/>
      <c r="Q452" s="20"/>
      <c r="R452" s="20"/>
      <c r="S452" s="20"/>
      <c r="T452" s="20"/>
      <c r="U452" s="20"/>
      <c r="V452" s="20"/>
      <c r="W452" s="20"/>
      <c r="X452" s="20"/>
      <c r="Y452" s="20"/>
      <c r="Z452" s="20"/>
      <c r="AA452" s="20"/>
    </row>
    <row r="453" spans="1:27" ht="12.75">
      <c r="A453" s="20"/>
      <c r="B453" s="20"/>
      <c r="C453" s="18"/>
      <c r="D453" s="20"/>
      <c r="E453" s="20"/>
      <c r="F453" s="20"/>
      <c r="G453" s="20"/>
      <c r="H453" s="18"/>
      <c r="I453" s="20"/>
      <c r="J453" s="20"/>
      <c r="K453" s="20"/>
      <c r="L453" s="20"/>
      <c r="M453" s="20"/>
      <c r="N453" s="20"/>
      <c r="O453" s="20"/>
      <c r="P453" s="20"/>
      <c r="Q453" s="20"/>
      <c r="R453" s="20"/>
      <c r="S453" s="20"/>
      <c r="T453" s="20"/>
      <c r="U453" s="20"/>
      <c r="V453" s="20"/>
      <c r="W453" s="20"/>
      <c r="X453" s="20"/>
      <c r="Y453" s="20"/>
      <c r="Z453" s="20"/>
      <c r="AA453" s="20"/>
    </row>
    <row r="454" spans="1:27" ht="12.75">
      <c r="A454" s="20"/>
      <c r="B454" s="20"/>
      <c r="C454" s="18"/>
      <c r="D454" s="20"/>
      <c r="E454" s="20"/>
      <c r="F454" s="20"/>
      <c r="G454" s="20"/>
      <c r="H454" s="18"/>
      <c r="I454" s="20"/>
      <c r="J454" s="20"/>
      <c r="K454" s="20"/>
      <c r="L454" s="20"/>
      <c r="M454" s="20"/>
      <c r="N454" s="20"/>
      <c r="O454" s="20"/>
      <c r="P454" s="20"/>
      <c r="Q454" s="20"/>
      <c r="R454" s="20"/>
      <c r="S454" s="20"/>
      <c r="T454" s="20"/>
      <c r="U454" s="20"/>
      <c r="V454" s="20"/>
      <c r="W454" s="20"/>
      <c r="X454" s="20"/>
      <c r="Y454" s="20"/>
      <c r="Z454" s="20"/>
      <c r="AA454" s="20"/>
    </row>
    <row r="455" spans="1:27" ht="12.75">
      <c r="A455" s="20"/>
      <c r="B455" s="20"/>
      <c r="C455" s="18"/>
      <c r="D455" s="20"/>
      <c r="E455" s="20"/>
      <c r="F455" s="20"/>
      <c r="G455" s="20"/>
      <c r="H455" s="18"/>
      <c r="I455" s="20"/>
      <c r="J455" s="20"/>
      <c r="K455" s="20"/>
      <c r="L455" s="20"/>
      <c r="M455" s="20"/>
      <c r="N455" s="20"/>
      <c r="O455" s="20"/>
      <c r="P455" s="20"/>
      <c r="Q455" s="20"/>
      <c r="R455" s="20"/>
      <c r="S455" s="20"/>
      <c r="T455" s="20"/>
      <c r="U455" s="20"/>
      <c r="V455" s="20"/>
      <c r="W455" s="20"/>
      <c r="X455" s="20"/>
      <c r="Y455" s="20"/>
      <c r="Z455" s="20"/>
      <c r="AA455" s="20"/>
    </row>
    <row r="456" spans="1:27" ht="12.75">
      <c r="A456" s="20"/>
      <c r="B456" s="20"/>
      <c r="C456" s="18"/>
      <c r="D456" s="20"/>
      <c r="E456" s="20"/>
      <c r="F456" s="20"/>
      <c r="G456" s="20"/>
      <c r="H456" s="18"/>
      <c r="I456" s="20"/>
      <c r="J456" s="20"/>
      <c r="K456" s="20"/>
      <c r="L456" s="20"/>
      <c r="M456" s="20"/>
      <c r="N456" s="20"/>
      <c r="O456" s="20"/>
      <c r="P456" s="20"/>
      <c r="Q456" s="20"/>
      <c r="R456" s="20"/>
      <c r="S456" s="20"/>
      <c r="T456" s="20"/>
      <c r="U456" s="20"/>
      <c r="V456" s="20"/>
      <c r="W456" s="20"/>
      <c r="X456" s="20"/>
      <c r="Y456" s="20"/>
      <c r="Z456" s="20"/>
      <c r="AA456" s="20"/>
    </row>
    <row r="457" spans="1:27" ht="12.75">
      <c r="A457" s="20"/>
      <c r="B457" s="20"/>
      <c r="C457" s="18"/>
      <c r="D457" s="20"/>
      <c r="E457" s="20"/>
      <c r="F457" s="20"/>
      <c r="G457" s="20"/>
      <c r="H457" s="18"/>
      <c r="I457" s="20"/>
      <c r="J457" s="20"/>
      <c r="K457" s="20"/>
      <c r="L457" s="20"/>
      <c r="M457" s="20"/>
      <c r="N457" s="20"/>
      <c r="O457" s="20"/>
      <c r="P457" s="20"/>
      <c r="Q457" s="20"/>
      <c r="R457" s="20"/>
      <c r="S457" s="20"/>
      <c r="T457" s="20"/>
      <c r="U457" s="20"/>
      <c r="V457" s="20"/>
      <c r="W457" s="20"/>
      <c r="X457" s="20"/>
      <c r="Y457" s="20"/>
      <c r="Z457" s="20"/>
      <c r="AA457" s="20"/>
    </row>
    <row r="458" spans="1:27" ht="12.75">
      <c r="A458" s="20"/>
      <c r="B458" s="20"/>
      <c r="C458" s="18"/>
      <c r="D458" s="20"/>
      <c r="E458" s="20"/>
      <c r="F458" s="20"/>
      <c r="G458" s="20"/>
      <c r="H458" s="18"/>
      <c r="I458" s="20"/>
      <c r="J458" s="20"/>
      <c r="K458" s="20"/>
      <c r="L458" s="20"/>
      <c r="M458" s="20"/>
      <c r="N458" s="20"/>
      <c r="O458" s="20"/>
      <c r="P458" s="20"/>
      <c r="Q458" s="20"/>
      <c r="R458" s="20"/>
      <c r="S458" s="20"/>
      <c r="T458" s="20"/>
      <c r="U458" s="20"/>
      <c r="V458" s="20"/>
      <c r="W458" s="20"/>
      <c r="X458" s="20"/>
      <c r="Y458" s="20"/>
      <c r="Z458" s="20"/>
      <c r="AA458" s="20"/>
    </row>
    <row r="459" spans="1:27" ht="12.75">
      <c r="A459" s="20"/>
      <c r="B459" s="20"/>
      <c r="C459" s="18"/>
      <c r="D459" s="20"/>
      <c r="E459" s="20"/>
      <c r="F459" s="20"/>
      <c r="G459" s="20"/>
      <c r="H459" s="18"/>
      <c r="I459" s="20"/>
      <c r="J459" s="20"/>
      <c r="K459" s="20"/>
      <c r="L459" s="20"/>
      <c r="M459" s="20"/>
      <c r="N459" s="20"/>
      <c r="O459" s="20"/>
      <c r="P459" s="20"/>
      <c r="Q459" s="20"/>
      <c r="R459" s="20"/>
      <c r="S459" s="20"/>
      <c r="T459" s="20"/>
      <c r="U459" s="20"/>
      <c r="V459" s="20"/>
      <c r="W459" s="20"/>
      <c r="X459" s="20"/>
      <c r="Y459" s="20"/>
      <c r="Z459" s="20"/>
      <c r="AA459" s="20"/>
    </row>
    <row r="460" spans="1:27" ht="12.75">
      <c r="A460" s="20"/>
      <c r="B460" s="20"/>
      <c r="C460" s="18"/>
      <c r="D460" s="20"/>
      <c r="E460" s="20"/>
      <c r="F460" s="20"/>
      <c r="G460" s="20"/>
      <c r="H460" s="18"/>
      <c r="I460" s="20"/>
      <c r="J460" s="20"/>
      <c r="K460" s="20"/>
      <c r="L460" s="20"/>
      <c r="M460" s="20"/>
      <c r="N460" s="20"/>
      <c r="O460" s="20"/>
      <c r="P460" s="20"/>
      <c r="Q460" s="20"/>
      <c r="R460" s="20"/>
      <c r="S460" s="20"/>
      <c r="T460" s="20"/>
      <c r="U460" s="20"/>
      <c r="V460" s="20"/>
      <c r="W460" s="20"/>
      <c r="X460" s="20"/>
      <c r="Y460" s="20"/>
      <c r="Z460" s="20"/>
      <c r="AA460" s="20"/>
    </row>
    <row r="461" spans="1:27" ht="12.75">
      <c r="A461" s="20"/>
      <c r="B461" s="20"/>
      <c r="C461" s="18"/>
      <c r="D461" s="20"/>
      <c r="E461" s="20"/>
      <c r="F461" s="20"/>
      <c r="G461" s="20"/>
      <c r="H461" s="18"/>
      <c r="I461" s="20"/>
      <c r="J461" s="20"/>
      <c r="K461" s="20"/>
      <c r="L461" s="20"/>
      <c r="M461" s="20"/>
      <c r="N461" s="20"/>
      <c r="O461" s="20"/>
      <c r="P461" s="20"/>
      <c r="Q461" s="20"/>
      <c r="R461" s="20"/>
      <c r="S461" s="20"/>
      <c r="T461" s="20"/>
      <c r="U461" s="20"/>
      <c r="V461" s="20"/>
      <c r="W461" s="20"/>
      <c r="X461" s="20"/>
      <c r="Y461" s="20"/>
      <c r="Z461" s="20"/>
      <c r="AA461" s="20"/>
    </row>
    <row r="462" spans="1:27" ht="12.75">
      <c r="A462" s="20"/>
      <c r="B462" s="20"/>
      <c r="C462" s="18"/>
      <c r="D462" s="20"/>
      <c r="E462" s="20"/>
      <c r="F462" s="20"/>
      <c r="G462" s="20"/>
      <c r="H462" s="18"/>
      <c r="I462" s="20"/>
      <c r="J462" s="20"/>
      <c r="K462" s="20"/>
      <c r="L462" s="20"/>
      <c r="M462" s="20"/>
      <c r="N462" s="20"/>
      <c r="O462" s="20"/>
      <c r="P462" s="20"/>
      <c r="Q462" s="20"/>
      <c r="R462" s="20"/>
      <c r="S462" s="20"/>
      <c r="T462" s="20"/>
      <c r="U462" s="20"/>
      <c r="V462" s="20"/>
      <c r="W462" s="20"/>
      <c r="X462" s="20"/>
      <c r="Y462" s="20"/>
      <c r="Z462" s="20"/>
      <c r="AA462" s="20"/>
    </row>
    <row r="463" spans="1:27" ht="12.75">
      <c r="A463" s="20"/>
      <c r="B463" s="20"/>
      <c r="C463" s="18"/>
      <c r="D463" s="20"/>
      <c r="E463" s="20"/>
      <c r="F463" s="20"/>
      <c r="G463" s="20"/>
      <c r="H463" s="18"/>
      <c r="I463" s="20"/>
      <c r="J463" s="20"/>
      <c r="K463" s="20"/>
      <c r="L463" s="20"/>
      <c r="M463" s="20"/>
      <c r="N463" s="20"/>
      <c r="O463" s="20"/>
      <c r="P463" s="20"/>
      <c r="Q463" s="20"/>
      <c r="R463" s="20"/>
      <c r="S463" s="20"/>
      <c r="T463" s="20"/>
      <c r="U463" s="20"/>
      <c r="V463" s="20"/>
      <c r="W463" s="20"/>
      <c r="X463" s="20"/>
      <c r="Y463" s="20"/>
      <c r="Z463" s="20"/>
      <c r="AA463" s="20"/>
    </row>
    <row r="464" spans="1:27" ht="12.75">
      <c r="A464" s="20"/>
      <c r="B464" s="20"/>
      <c r="C464" s="18"/>
      <c r="D464" s="20"/>
      <c r="E464" s="20"/>
      <c r="F464" s="20"/>
      <c r="G464" s="20"/>
      <c r="H464" s="18"/>
      <c r="I464" s="20"/>
      <c r="J464" s="20"/>
      <c r="K464" s="20"/>
      <c r="L464" s="20"/>
      <c r="M464" s="20"/>
      <c r="N464" s="20"/>
      <c r="O464" s="20"/>
      <c r="P464" s="20"/>
      <c r="Q464" s="20"/>
      <c r="R464" s="20"/>
      <c r="S464" s="20"/>
      <c r="T464" s="20"/>
      <c r="U464" s="20"/>
      <c r="V464" s="20"/>
      <c r="W464" s="20"/>
      <c r="X464" s="20"/>
      <c r="Y464" s="20"/>
      <c r="Z464" s="20"/>
      <c r="AA464" s="20"/>
    </row>
    <row r="465" spans="1:27" ht="12.75">
      <c r="A465" s="20"/>
      <c r="B465" s="20"/>
      <c r="C465" s="18"/>
      <c r="D465" s="20"/>
      <c r="E465" s="20"/>
      <c r="F465" s="20"/>
      <c r="G465" s="20"/>
      <c r="H465" s="18"/>
      <c r="I465" s="20"/>
      <c r="J465" s="20"/>
      <c r="K465" s="20"/>
      <c r="L465" s="20"/>
      <c r="M465" s="20"/>
      <c r="N465" s="20"/>
      <c r="O465" s="20"/>
      <c r="P465" s="20"/>
      <c r="Q465" s="20"/>
      <c r="R465" s="20"/>
      <c r="S465" s="20"/>
      <c r="T465" s="20"/>
      <c r="U465" s="20"/>
      <c r="V465" s="20"/>
      <c r="W465" s="20"/>
      <c r="X465" s="20"/>
      <c r="Y465" s="20"/>
      <c r="Z465" s="20"/>
      <c r="AA465" s="20"/>
    </row>
    <row r="466" spans="1:27" ht="12.75">
      <c r="A466" s="20"/>
      <c r="B466" s="20"/>
      <c r="C466" s="18"/>
      <c r="D466" s="20"/>
      <c r="E466" s="20"/>
      <c r="F466" s="20"/>
      <c r="G466" s="20"/>
      <c r="H466" s="18"/>
      <c r="I466" s="20"/>
      <c r="J466" s="20"/>
      <c r="K466" s="20"/>
      <c r="L466" s="20"/>
      <c r="M466" s="20"/>
      <c r="N466" s="20"/>
      <c r="O466" s="20"/>
      <c r="P466" s="20"/>
      <c r="Q466" s="20"/>
      <c r="R466" s="20"/>
      <c r="S466" s="20"/>
      <c r="T466" s="20"/>
      <c r="U466" s="20"/>
      <c r="V466" s="20"/>
      <c r="W466" s="20"/>
      <c r="X466" s="20"/>
      <c r="Y466" s="20"/>
      <c r="Z466" s="20"/>
      <c r="AA466" s="20"/>
    </row>
    <row r="467" spans="1:27" ht="12.75">
      <c r="A467" s="20"/>
      <c r="B467" s="20"/>
      <c r="C467" s="18"/>
      <c r="D467" s="20"/>
      <c r="E467" s="20"/>
      <c r="F467" s="20"/>
      <c r="G467" s="20"/>
      <c r="H467" s="18"/>
      <c r="I467" s="20"/>
      <c r="J467" s="20"/>
      <c r="K467" s="20"/>
      <c r="L467" s="20"/>
      <c r="M467" s="20"/>
      <c r="N467" s="20"/>
      <c r="O467" s="20"/>
      <c r="P467" s="20"/>
      <c r="Q467" s="20"/>
      <c r="R467" s="20"/>
      <c r="S467" s="20"/>
      <c r="T467" s="20"/>
      <c r="U467" s="20"/>
      <c r="V467" s="20"/>
      <c r="W467" s="20"/>
      <c r="X467" s="20"/>
      <c r="Y467" s="20"/>
      <c r="Z467" s="20"/>
      <c r="AA467" s="20"/>
    </row>
    <row r="468" spans="1:27" ht="12.75">
      <c r="A468" s="20"/>
      <c r="B468" s="20"/>
      <c r="C468" s="18"/>
      <c r="D468" s="20"/>
      <c r="E468" s="20"/>
      <c r="F468" s="20"/>
      <c r="G468" s="20"/>
      <c r="H468" s="18"/>
      <c r="I468" s="20"/>
      <c r="J468" s="20"/>
      <c r="K468" s="20"/>
      <c r="L468" s="20"/>
      <c r="M468" s="20"/>
      <c r="N468" s="20"/>
      <c r="O468" s="20"/>
      <c r="P468" s="20"/>
      <c r="Q468" s="20"/>
      <c r="R468" s="20"/>
      <c r="S468" s="20"/>
      <c r="T468" s="20"/>
      <c r="U468" s="20"/>
      <c r="V468" s="20"/>
      <c r="W468" s="20"/>
      <c r="X468" s="20"/>
      <c r="Y468" s="20"/>
      <c r="Z468" s="20"/>
      <c r="AA468" s="20"/>
    </row>
    <row r="469" spans="1:27" ht="12.75">
      <c r="A469" s="20"/>
      <c r="B469" s="20"/>
      <c r="C469" s="18"/>
      <c r="D469" s="20"/>
      <c r="E469" s="20"/>
      <c r="F469" s="20"/>
      <c r="G469" s="20"/>
      <c r="H469" s="18"/>
      <c r="I469" s="20"/>
      <c r="J469" s="20"/>
      <c r="K469" s="20"/>
      <c r="L469" s="20"/>
      <c r="M469" s="20"/>
      <c r="N469" s="20"/>
      <c r="O469" s="20"/>
      <c r="P469" s="20"/>
      <c r="Q469" s="20"/>
      <c r="R469" s="20"/>
      <c r="S469" s="20"/>
      <c r="T469" s="20"/>
      <c r="U469" s="20"/>
      <c r="V469" s="20"/>
      <c r="W469" s="20"/>
      <c r="X469" s="20"/>
      <c r="Y469" s="20"/>
      <c r="Z469" s="20"/>
      <c r="AA469" s="20"/>
    </row>
    <row r="470" spans="1:27" ht="12.75">
      <c r="A470" s="20"/>
      <c r="B470" s="20"/>
      <c r="C470" s="18"/>
      <c r="D470" s="20"/>
      <c r="E470" s="20"/>
      <c r="F470" s="20"/>
      <c r="G470" s="20"/>
      <c r="H470" s="18"/>
      <c r="I470" s="20"/>
      <c r="J470" s="20"/>
      <c r="K470" s="20"/>
      <c r="L470" s="20"/>
      <c r="M470" s="20"/>
      <c r="N470" s="20"/>
      <c r="O470" s="20"/>
      <c r="P470" s="20"/>
      <c r="Q470" s="20"/>
      <c r="R470" s="20"/>
      <c r="S470" s="20"/>
      <c r="T470" s="20"/>
      <c r="U470" s="20"/>
      <c r="V470" s="20"/>
      <c r="W470" s="20"/>
      <c r="X470" s="20"/>
      <c r="Y470" s="20"/>
      <c r="Z470" s="20"/>
      <c r="AA470" s="20"/>
    </row>
    <row r="471" spans="1:27" ht="12.75">
      <c r="A471" s="20"/>
      <c r="B471" s="20"/>
      <c r="C471" s="18"/>
      <c r="D471" s="20"/>
      <c r="E471" s="20"/>
      <c r="F471" s="20"/>
      <c r="G471" s="20"/>
      <c r="H471" s="18"/>
      <c r="I471" s="20"/>
      <c r="J471" s="20"/>
      <c r="K471" s="20"/>
      <c r="L471" s="20"/>
      <c r="M471" s="20"/>
      <c r="N471" s="20"/>
      <c r="O471" s="20"/>
      <c r="P471" s="20"/>
      <c r="Q471" s="20"/>
      <c r="R471" s="20"/>
      <c r="S471" s="20"/>
      <c r="T471" s="20"/>
      <c r="U471" s="20"/>
      <c r="V471" s="20"/>
      <c r="W471" s="20"/>
      <c r="X471" s="20"/>
      <c r="Y471" s="20"/>
      <c r="Z471" s="20"/>
      <c r="AA471" s="20"/>
    </row>
    <row r="472" spans="1:27" ht="12.75">
      <c r="A472" s="20"/>
      <c r="B472" s="20"/>
      <c r="C472" s="18"/>
      <c r="D472" s="20"/>
      <c r="E472" s="20"/>
      <c r="F472" s="20"/>
      <c r="G472" s="20"/>
      <c r="H472" s="18"/>
      <c r="I472" s="20"/>
      <c r="J472" s="20"/>
      <c r="K472" s="20"/>
      <c r="L472" s="20"/>
      <c r="M472" s="20"/>
      <c r="N472" s="20"/>
      <c r="O472" s="20"/>
      <c r="P472" s="20"/>
      <c r="Q472" s="20"/>
      <c r="R472" s="20"/>
      <c r="S472" s="20"/>
      <c r="T472" s="20"/>
      <c r="U472" s="20"/>
      <c r="V472" s="20"/>
      <c r="W472" s="20"/>
      <c r="X472" s="20"/>
      <c r="Y472" s="20"/>
      <c r="Z472" s="20"/>
      <c r="AA472" s="20"/>
    </row>
    <row r="473" spans="1:27" ht="12.75">
      <c r="A473" s="20"/>
      <c r="B473" s="20"/>
      <c r="C473" s="18"/>
      <c r="D473" s="20"/>
      <c r="E473" s="20"/>
      <c r="F473" s="20"/>
      <c r="G473" s="20"/>
      <c r="H473" s="18"/>
      <c r="I473" s="20"/>
      <c r="J473" s="20"/>
      <c r="K473" s="20"/>
      <c r="L473" s="20"/>
      <c r="M473" s="20"/>
      <c r="N473" s="20"/>
      <c r="O473" s="20"/>
      <c r="P473" s="20"/>
      <c r="Q473" s="20"/>
      <c r="R473" s="20"/>
      <c r="S473" s="20"/>
      <c r="T473" s="20"/>
      <c r="U473" s="20"/>
      <c r="V473" s="20"/>
      <c r="W473" s="20"/>
      <c r="X473" s="20"/>
      <c r="Y473" s="20"/>
      <c r="Z473" s="20"/>
      <c r="AA473" s="20"/>
    </row>
    <row r="474" spans="1:27" ht="12.75">
      <c r="A474" s="20"/>
      <c r="B474" s="20"/>
      <c r="C474" s="18"/>
      <c r="D474" s="20"/>
      <c r="E474" s="20"/>
      <c r="F474" s="20"/>
      <c r="G474" s="20"/>
      <c r="H474" s="18"/>
      <c r="I474" s="20"/>
      <c r="J474" s="20"/>
      <c r="K474" s="20"/>
      <c r="L474" s="20"/>
      <c r="M474" s="20"/>
      <c r="N474" s="20"/>
      <c r="O474" s="20"/>
      <c r="P474" s="20"/>
      <c r="Q474" s="20"/>
      <c r="R474" s="20"/>
      <c r="S474" s="20"/>
      <c r="T474" s="20"/>
      <c r="U474" s="20"/>
      <c r="V474" s="20"/>
      <c r="W474" s="20"/>
      <c r="X474" s="20"/>
      <c r="Y474" s="20"/>
      <c r="Z474" s="20"/>
      <c r="AA474" s="20"/>
    </row>
    <row r="475" spans="1:27" ht="12.75">
      <c r="A475" s="20"/>
      <c r="B475" s="20"/>
      <c r="C475" s="18"/>
      <c r="D475" s="20"/>
      <c r="E475" s="20"/>
      <c r="F475" s="20"/>
      <c r="G475" s="20"/>
      <c r="H475" s="18"/>
      <c r="I475" s="20"/>
      <c r="J475" s="20"/>
      <c r="K475" s="20"/>
      <c r="L475" s="20"/>
      <c r="M475" s="20"/>
      <c r="N475" s="20"/>
      <c r="O475" s="20"/>
      <c r="P475" s="20"/>
      <c r="Q475" s="20"/>
      <c r="R475" s="20"/>
      <c r="S475" s="20"/>
      <c r="T475" s="20"/>
      <c r="U475" s="20"/>
      <c r="V475" s="20"/>
      <c r="W475" s="20"/>
      <c r="X475" s="20"/>
      <c r="Y475" s="20"/>
      <c r="Z475" s="20"/>
      <c r="AA475" s="20"/>
    </row>
    <row r="476" spans="1:27" ht="12.75">
      <c r="A476" s="20"/>
      <c r="B476" s="20"/>
      <c r="C476" s="18"/>
      <c r="D476" s="20"/>
      <c r="E476" s="20"/>
      <c r="F476" s="20"/>
      <c r="G476" s="20"/>
      <c r="H476" s="18"/>
      <c r="I476" s="20"/>
      <c r="J476" s="20"/>
      <c r="K476" s="20"/>
      <c r="L476" s="20"/>
      <c r="M476" s="20"/>
      <c r="N476" s="20"/>
      <c r="O476" s="20"/>
      <c r="P476" s="20"/>
      <c r="Q476" s="20"/>
      <c r="R476" s="20"/>
      <c r="S476" s="20"/>
      <c r="T476" s="20"/>
      <c r="U476" s="20"/>
      <c r="V476" s="20"/>
      <c r="W476" s="20"/>
      <c r="X476" s="20"/>
      <c r="Y476" s="20"/>
      <c r="Z476" s="20"/>
      <c r="AA476" s="20"/>
    </row>
    <row r="477" spans="1:27" ht="12.75">
      <c r="A477" s="20"/>
      <c r="B477" s="20"/>
      <c r="C477" s="18"/>
      <c r="D477" s="20"/>
      <c r="E477" s="20"/>
      <c r="F477" s="20"/>
      <c r="G477" s="20"/>
      <c r="H477" s="18"/>
      <c r="I477" s="20"/>
      <c r="J477" s="20"/>
      <c r="K477" s="20"/>
      <c r="L477" s="20"/>
      <c r="M477" s="20"/>
      <c r="N477" s="20"/>
      <c r="O477" s="20"/>
      <c r="P477" s="20"/>
      <c r="Q477" s="20"/>
      <c r="R477" s="20"/>
      <c r="S477" s="20"/>
      <c r="T477" s="20"/>
      <c r="U477" s="20"/>
      <c r="V477" s="20"/>
      <c r="W477" s="20"/>
      <c r="X477" s="20"/>
      <c r="Y477" s="20"/>
      <c r="Z477" s="20"/>
      <c r="AA477" s="20"/>
    </row>
    <row r="478" spans="1:27" ht="12.75">
      <c r="A478" s="20"/>
      <c r="B478" s="20"/>
      <c r="C478" s="18"/>
      <c r="D478" s="20"/>
      <c r="E478" s="20"/>
      <c r="F478" s="20"/>
      <c r="G478" s="20"/>
      <c r="H478" s="18"/>
      <c r="I478" s="20"/>
      <c r="J478" s="20"/>
      <c r="K478" s="20"/>
      <c r="L478" s="20"/>
      <c r="M478" s="20"/>
      <c r="N478" s="20"/>
      <c r="O478" s="20"/>
      <c r="P478" s="20"/>
      <c r="Q478" s="20"/>
      <c r="R478" s="20"/>
      <c r="S478" s="20"/>
      <c r="T478" s="20"/>
      <c r="U478" s="20"/>
      <c r="V478" s="20"/>
      <c r="W478" s="20"/>
      <c r="X478" s="20"/>
      <c r="Y478" s="20"/>
      <c r="Z478" s="20"/>
      <c r="AA478" s="20"/>
    </row>
    <row r="479" spans="1:27" ht="12.75">
      <c r="A479" s="20"/>
      <c r="B479" s="20"/>
      <c r="C479" s="18"/>
      <c r="D479" s="20"/>
      <c r="E479" s="20"/>
      <c r="F479" s="20"/>
      <c r="G479" s="20"/>
      <c r="H479" s="18"/>
      <c r="I479" s="20"/>
      <c r="J479" s="20"/>
      <c r="K479" s="20"/>
      <c r="L479" s="20"/>
      <c r="M479" s="20"/>
      <c r="N479" s="20"/>
      <c r="O479" s="20"/>
      <c r="P479" s="20"/>
      <c r="Q479" s="20"/>
      <c r="R479" s="20"/>
      <c r="S479" s="20"/>
      <c r="T479" s="20"/>
      <c r="U479" s="20"/>
      <c r="V479" s="20"/>
      <c r="W479" s="20"/>
      <c r="X479" s="20"/>
      <c r="Y479" s="20"/>
      <c r="Z479" s="20"/>
      <c r="AA479" s="20"/>
    </row>
    <row r="480" spans="1:27" ht="12.75">
      <c r="A480" s="20"/>
      <c r="B480" s="20"/>
      <c r="C480" s="18"/>
      <c r="D480" s="20"/>
      <c r="E480" s="20"/>
      <c r="F480" s="20"/>
      <c r="G480" s="20"/>
      <c r="H480" s="18"/>
      <c r="I480" s="20"/>
      <c r="J480" s="20"/>
      <c r="K480" s="20"/>
      <c r="L480" s="20"/>
      <c r="M480" s="20"/>
      <c r="N480" s="20"/>
      <c r="O480" s="20"/>
      <c r="P480" s="20"/>
      <c r="Q480" s="20"/>
      <c r="R480" s="20"/>
      <c r="S480" s="20"/>
      <c r="T480" s="20"/>
      <c r="U480" s="20"/>
      <c r="V480" s="20"/>
      <c r="W480" s="20"/>
      <c r="X480" s="20"/>
      <c r="Y480" s="20"/>
      <c r="Z480" s="20"/>
      <c r="AA480" s="20"/>
    </row>
    <row r="481" spans="1:27" ht="12.75">
      <c r="A481" s="20"/>
      <c r="B481" s="20"/>
      <c r="C481" s="18"/>
      <c r="D481" s="20"/>
      <c r="E481" s="20"/>
      <c r="F481" s="20"/>
      <c r="G481" s="20"/>
      <c r="H481" s="18"/>
      <c r="I481" s="20"/>
      <c r="J481" s="20"/>
      <c r="K481" s="20"/>
      <c r="L481" s="20"/>
      <c r="M481" s="20"/>
      <c r="N481" s="20"/>
      <c r="O481" s="20"/>
      <c r="P481" s="20"/>
      <c r="Q481" s="20"/>
      <c r="R481" s="20"/>
      <c r="S481" s="20"/>
      <c r="T481" s="20"/>
      <c r="U481" s="20"/>
      <c r="V481" s="20"/>
      <c r="W481" s="20"/>
      <c r="X481" s="20"/>
      <c r="Y481" s="20"/>
      <c r="Z481" s="20"/>
      <c r="AA481" s="20"/>
    </row>
    <row r="482" spans="1:27" ht="12.75">
      <c r="A482" s="20"/>
      <c r="B482" s="20"/>
      <c r="C482" s="18"/>
      <c r="D482" s="20"/>
      <c r="E482" s="20"/>
      <c r="F482" s="20"/>
      <c r="G482" s="20"/>
      <c r="H482" s="18"/>
      <c r="I482" s="20"/>
      <c r="J482" s="20"/>
      <c r="K482" s="20"/>
      <c r="L482" s="20"/>
      <c r="M482" s="20"/>
      <c r="N482" s="20"/>
      <c r="O482" s="20"/>
      <c r="P482" s="20"/>
      <c r="Q482" s="20"/>
      <c r="R482" s="20"/>
      <c r="S482" s="20"/>
      <c r="T482" s="20"/>
      <c r="U482" s="20"/>
      <c r="V482" s="20"/>
      <c r="W482" s="20"/>
      <c r="X482" s="20"/>
      <c r="Y482" s="20"/>
      <c r="Z482" s="20"/>
      <c r="AA482" s="20"/>
    </row>
    <row r="483" spans="1:27" ht="12.75">
      <c r="A483" s="20"/>
      <c r="B483" s="20"/>
      <c r="C483" s="18"/>
      <c r="D483" s="20"/>
      <c r="E483" s="20"/>
      <c r="F483" s="20"/>
      <c r="G483" s="20"/>
      <c r="H483" s="18"/>
      <c r="I483" s="20"/>
      <c r="J483" s="20"/>
      <c r="K483" s="20"/>
      <c r="L483" s="20"/>
      <c r="M483" s="20"/>
      <c r="N483" s="20"/>
      <c r="O483" s="20"/>
      <c r="P483" s="20"/>
      <c r="Q483" s="20"/>
      <c r="R483" s="20"/>
      <c r="S483" s="20"/>
      <c r="T483" s="20"/>
      <c r="U483" s="20"/>
      <c r="V483" s="20"/>
      <c r="W483" s="20"/>
      <c r="X483" s="20"/>
      <c r="Y483" s="20"/>
      <c r="Z483" s="20"/>
      <c r="AA483" s="20"/>
    </row>
    <row r="484" spans="1:27" ht="12.75">
      <c r="A484" s="20"/>
      <c r="B484" s="20"/>
      <c r="C484" s="18"/>
      <c r="D484" s="20"/>
      <c r="E484" s="20"/>
      <c r="F484" s="20"/>
      <c r="G484" s="20"/>
      <c r="H484" s="18"/>
      <c r="I484" s="20"/>
      <c r="J484" s="20"/>
      <c r="K484" s="20"/>
      <c r="L484" s="20"/>
      <c r="M484" s="20"/>
      <c r="N484" s="20"/>
      <c r="O484" s="20"/>
      <c r="P484" s="20"/>
      <c r="Q484" s="20"/>
      <c r="R484" s="20"/>
      <c r="S484" s="20"/>
      <c r="T484" s="20"/>
      <c r="U484" s="20"/>
      <c r="V484" s="20"/>
      <c r="W484" s="20"/>
      <c r="X484" s="20"/>
      <c r="Y484" s="20"/>
      <c r="Z484" s="20"/>
      <c r="AA484" s="20"/>
    </row>
    <row r="485" spans="1:27" ht="12.75">
      <c r="A485" s="20"/>
      <c r="B485" s="20"/>
      <c r="C485" s="18"/>
      <c r="D485" s="20"/>
      <c r="E485" s="20"/>
      <c r="F485" s="20"/>
      <c r="G485" s="20"/>
      <c r="H485" s="18"/>
      <c r="I485" s="20"/>
      <c r="J485" s="20"/>
      <c r="K485" s="20"/>
      <c r="L485" s="20"/>
      <c r="M485" s="20"/>
      <c r="N485" s="20"/>
      <c r="O485" s="20"/>
      <c r="P485" s="20"/>
      <c r="Q485" s="20"/>
      <c r="R485" s="20"/>
      <c r="S485" s="20"/>
      <c r="T485" s="20"/>
      <c r="U485" s="20"/>
      <c r="V485" s="20"/>
      <c r="W485" s="20"/>
      <c r="X485" s="20"/>
      <c r="Y485" s="20"/>
      <c r="Z485" s="20"/>
      <c r="AA485" s="20"/>
    </row>
    <row r="486" spans="1:27" ht="12.75">
      <c r="A486" s="20"/>
      <c r="B486" s="20"/>
      <c r="C486" s="18"/>
      <c r="D486" s="20"/>
      <c r="E486" s="20"/>
      <c r="F486" s="20"/>
      <c r="G486" s="20"/>
      <c r="H486" s="18"/>
      <c r="I486" s="20"/>
      <c r="J486" s="20"/>
      <c r="K486" s="20"/>
      <c r="L486" s="20"/>
      <c r="M486" s="20"/>
      <c r="N486" s="20"/>
      <c r="O486" s="20"/>
      <c r="P486" s="20"/>
      <c r="Q486" s="20"/>
      <c r="R486" s="20"/>
      <c r="S486" s="20"/>
      <c r="T486" s="20"/>
      <c r="U486" s="20"/>
      <c r="V486" s="20"/>
      <c r="W486" s="20"/>
      <c r="X486" s="20"/>
      <c r="Y486" s="20"/>
      <c r="Z486" s="20"/>
      <c r="AA486" s="20"/>
    </row>
    <row r="487" spans="1:27" ht="12.75">
      <c r="A487" s="20"/>
      <c r="B487" s="20"/>
      <c r="C487" s="18"/>
      <c r="D487" s="20"/>
      <c r="E487" s="20"/>
      <c r="F487" s="20"/>
      <c r="G487" s="20"/>
      <c r="H487" s="18"/>
      <c r="I487" s="20"/>
      <c r="J487" s="20"/>
      <c r="K487" s="20"/>
      <c r="L487" s="20"/>
      <c r="M487" s="20"/>
      <c r="N487" s="20"/>
      <c r="O487" s="20"/>
      <c r="P487" s="20"/>
      <c r="Q487" s="20"/>
      <c r="R487" s="20"/>
      <c r="S487" s="20"/>
      <c r="T487" s="20"/>
      <c r="U487" s="20"/>
      <c r="V487" s="20"/>
      <c r="W487" s="20"/>
      <c r="X487" s="20"/>
      <c r="Y487" s="20"/>
      <c r="Z487" s="20"/>
      <c r="AA487" s="20"/>
    </row>
    <row r="488" spans="1:27" ht="12.75">
      <c r="A488" s="20"/>
      <c r="B488" s="20"/>
      <c r="C488" s="18"/>
      <c r="D488" s="20"/>
      <c r="E488" s="20"/>
      <c r="F488" s="20"/>
      <c r="G488" s="20"/>
      <c r="H488" s="18"/>
      <c r="I488" s="20"/>
      <c r="J488" s="20"/>
      <c r="K488" s="20"/>
      <c r="L488" s="20"/>
      <c r="M488" s="20"/>
      <c r="N488" s="20"/>
      <c r="O488" s="20"/>
      <c r="P488" s="20"/>
      <c r="Q488" s="20"/>
      <c r="R488" s="20"/>
      <c r="S488" s="20"/>
      <c r="T488" s="20"/>
      <c r="U488" s="20"/>
      <c r="V488" s="20"/>
      <c r="W488" s="20"/>
      <c r="X488" s="20"/>
      <c r="Y488" s="20"/>
      <c r="Z488" s="20"/>
      <c r="AA488" s="20"/>
    </row>
    <row r="489" spans="1:27" ht="12.75">
      <c r="A489" s="20"/>
      <c r="B489" s="20"/>
      <c r="C489" s="18"/>
      <c r="D489" s="20"/>
      <c r="E489" s="20"/>
      <c r="F489" s="20"/>
      <c r="G489" s="20"/>
      <c r="H489" s="18"/>
      <c r="I489" s="20"/>
      <c r="J489" s="20"/>
      <c r="K489" s="20"/>
      <c r="L489" s="20"/>
      <c r="M489" s="20"/>
      <c r="N489" s="20"/>
      <c r="O489" s="20"/>
      <c r="P489" s="20"/>
      <c r="Q489" s="20"/>
      <c r="R489" s="20"/>
      <c r="S489" s="20"/>
      <c r="T489" s="20"/>
      <c r="U489" s="20"/>
      <c r="V489" s="20"/>
      <c r="W489" s="20"/>
      <c r="X489" s="20"/>
      <c r="Y489" s="20"/>
      <c r="Z489" s="20"/>
      <c r="AA489" s="20"/>
    </row>
    <row r="490" spans="1:27" ht="12.75">
      <c r="A490" s="20"/>
      <c r="B490" s="20"/>
      <c r="C490" s="18"/>
      <c r="D490" s="20"/>
      <c r="E490" s="20"/>
      <c r="F490" s="20"/>
      <c r="G490" s="20"/>
      <c r="H490" s="18"/>
      <c r="I490" s="20"/>
      <c r="J490" s="20"/>
      <c r="K490" s="20"/>
      <c r="L490" s="20"/>
      <c r="M490" s="20"/>
      <c r="N490" s="20"/>
      <c r="O490" s="20"/>
      <c r="P490" s="20"/>
      <c r="Q490" s="20"/>
      <c r="R490" s="20"/>
      <c r="S490" s="20"/>
      <c r="T490" s="20"/>
      <c r="U490" s="20"/>
      <c r="V490" s="20"/>
      <c r="W490" s="20"/>
      <c r="X490" s="20"/>
      <c r="Y490" s="20"/>
      <c r="Z490" s="20"/>
      <c r="AA490" s="20"/>
    </row>
    <row r="491" spans="1:27" ht="12.75">
      <c r="A491" s="20"/>
      <c r="B491" s="20"/>
      <c r="C491" s="18"/>
      <c r="D491" s="20"/>
      <c r="E491" s="20"/>
      <c r="F491" s="20"/>
      <c r="G491" s="20"/>
      <c r="H491" s="18"/>
      <c r="I491" s="20"/>
      <c r="J491" s="20"/>
      <c r="K491" s="20"/>
      <c r="L491" s="20"/>
      <c r="M491" s="20"/>
      <c r="N491" s="20"/>
      <c r="O491" s="20"/>
      <c r="P491" s="20"/>
      <c r="Q491" s="20"/>
      <c r="R491" s="20"/>
      <c r="S491" s="20"/>
      <c r="T491" s="20"/>
      <c r="U491" s="20"/>
      <c r="V491" s="20"/>
      <c r="W491" s="20"/>
      <c r="X491" s="20"/>
      <c r="Y491" s="20"/>
      <c r="Z491" s="20"/>
      <c r="AA491" s="20"/>
    </row>
    <row r="492" spans="1:27" ht="12.75">
      <c r="A492" s="20"/>
      <c r="B492" s="20"/>
      <c r="C492" s="18"/>
      <c r="D492" s="20"/>
      <c r="E492" s="20"/>
      <c r="F492" s="20"/>
      <c r="G492" s="20"/>
      <c r="H492" s="18"/>
      <c r="I492" s="20"/>
      <c r="J492" s="20"/>
      <c r="K492" s="20"/>
      <c r="L492" s="20"/>
      <c r="M492" s="20"/>
      <c r="N492" s="20"/>
      <c r="O492" s="20"/>
      <c r="P492" s="20"/>
      <c r="Q492" s="20"/>
      <c r="R492" s="20"/>
      <c r="S492" s="20"/>
      <c r="T492" s="20"/>
      <c r="U492" s="20"/>
      <c r="V492" s="20"/>
      <c r="W492" s="20"/>
      <c r="X492" s="20"/>
      <c r="Y492" s="20"/>
      <c r="Z492" s="20"/>
      <c r="AA492" s="20"/>
    </row>
    <row r="493" spans="1:27" ht="12.75">
      <c r="A493" s="20"/>
      <c r="B493" s="20"/>
      <c r="C493" s="18"/>
      <c r="D493" s="20"/>
      <c r="E493" s="20"/>
      <c r="F493" s="20"/>
      <c r="G493" s="20"/>
      <c r="H493" s="18"/>
      <c r="I493" s="20"/>
      <c r="J493" s="20"/>
      <c r="K493" s="20"/>
      <c r="L493" s="20"/>
      <c r="M493" s="20"/>
      <c r="N493" s="20"/>
      <c r="O493" s="20"/>
      <c r="P493" s="20"/>
      <c r="Q493" s="20"/>
      <c r="R493" s="20"/>
      <c r="S493" s="20"/>
      <c r="T493" s="20"/>
      <c r="U493" s="20"/>
      <c r="V493" s="20"/>
      <c r="W493" s="20"/>
      <c r="X493" s="20"/>
      <c r="Y493" s="20"/>
      <c r="Z493" s="20"/>
      <c r="AA493" s="20"/>
    </row>
    <row r="494" spans="1:27" ht="12.75">
      <c r="A494" s="20"/>
      <c r="B494" s="20"/>
      <c r="C494" s="18"/>
      <c r="D494" s="20"/>
      <c r="E494" s="20"/>
      <c r="F494" s="20"/>
      <c r="G494" s="20"/>
      <c r="H494" s="18"/>
      <c r="I494" s="20"/>
      <c r="J494" s="20"/>
      <c r="K494" s="20"/>
      <c r="L494" s="20"/>
      <c r="M494" s="20"/>
      <c r="N494" s="20"/>
      <c r="O494" s="20"/>
      <c r="P494" s="20"/>
      <c r="Q494" s="20"/>
      <c r="R494" s="20"/>
      <c r="S494" s="20"/>
      <c r="T494" s="20"/>
      <c r="U494" s="20"/>
      <c r="V494" s="20"/>
      <c r="W494" s="20"/>
      <c r="X494" s="20"/>
      <c r="Y494" s="20"/>
      <c r="Z494" s="20"/>
      <c r="AA494" s="20"/>
    </row>
    <row r="495" spans="1:27" ht="12.75">
      <c r="A495" s="20"/>
      <c r="B495" s="20"/>
      <c r="C495" s="18"/>
      <c r="D495" s="20"/>
      <c r="E495" s="20"/>
      <c r="F495" s="20"/>
      <c r="G495" s="20"/>
      <c r="H495" s="18"/>
      <c r="I495" s="20"/>
      <c r="J495" s="20"/>
      <c r="K495" s="20"/>
      <c r="L495" s="20"/>
      <c r="M495" s="20"/>
      <c r="N495" s="20"/>
      <c r="O495" s="20"/>
      <c r="P495" s="20"/>
      <c r="Q495" s="20"/>
      <c r="R495" s="20"/>
      <c r="S495" s="20"/>
      <c r="T495" s="20"/>
      <c r="U495" s="20"/>
      <c r="V495" s="20"/>
      <c r="W495" s="20"/>
      <c r="X495" s="20"/>
      <c r="Y495" s="20"/>
      <c r="Z495" s="20"/>
      <c r="AA495" s="20"/>
    </row>
    <row r="496" spans="1:27" ht="12.75">
      <c r="A496" s="20"/>
      <c r="B496" s="20"/>
      <c r="C496" s="18"/>
      <c r="D496" s="20"/>
      <c r="E496" s="20"/>
      <c r="F496" s="20"/>
      <c r="G496" s="20"/>
      <c r="H496" s="18"/>
      <c r="I496" s="20"/>
      <c r="J496" s="20"/>
      <c r="K496" s="20"/>
      <c r="L496" s="20"/>
      <c r="M496" s="20"/>
      <c r="N496" s="20"/>
      <c r="O496" s="20"/>
      <c r="P496" s="20"/>
      <c r="Q496" s="20"/>
      <c r="R496" s="20"/>
      <c r="S496" s="20"/>
      <c r="T496" s="20"/>
      <c r="U496" s="20"/>
      <c r="V496" s="20"/>
      <c r="W496" s="20"/>
      <c r="X496" s="20"/>
      <c r="Y496" s="20"/>
      <c r="Z496" s="20"/>
      <c r="AA496" s="20"/>
    </row>
    <row r="497" spans="1:27" ht="12.75">
      <c r="A497" s="20"/>
      <c r="B497" s="20"/>
      <c r="C497" s="18"/>
      <c r="D497" s="20"/>
      <c r="E497" s="20"/>
      <c r="F497" s="20"/>
      <c r="G497" s="20"/>
      <c r="H497" s="18"/>
      <c r="I497" s="20"/>
      <c r="J497" s="20"/>
      <c r="K497" s="20"/>
      <c r="L497" s="20"/>
      <c r="M497" s="20"/>
      <c r="N497" s="20"/>
      <c r="O497" s="20"/>
      <c r="P497" s="20"/>
      <c r="Q497" s="20"/>
      <c r="R497" s="20"/>
      <c r="S497" s="20"/>
      <c r="T497" s="20"/>
      <c r="U497" s="20"/>
      <c r="V497" s="20"/>
      <c r="W497" s="20"/>
      <c r="X497" s="20"/>
      <c r="Y497" s="20"/>
      <c r="Z497" s="20"/>
      <c r="AA497" s="20"/>
    </row>
    <row r="498" spans="1:27" ht="12.75">
      <c r="A498" s="20"/>
      <c r="B498" s="20"/>
      <c r="C498" s="18"/>
      <c r="D498" s="20"/>
      <c r="E498" s="20"/>
      <c r="F498" s="20"/>
      <c r="G498" s="20"/>
      <c r="H498" s="18"/>
      <c r="I498" s="20"/>
      <c r="J498" s="20"/>
      <c r="K498" s="20"/>
      <c r="L498" s="20"/>
      <c r="M498" s="20"/>
      <c r="N498" s="20"/>
      <c r="O498" s="20"/>
      <c r="P498" s="20"/>
      <c r="Q498" s="20"/>
      <c r="R498" s="20"/>
      <c r="S498" s="20"/>
      <c r="T498" s="20"/>
      <c r="U498" s="20"/>
      <c r="V498" s="20"/>
      <c r="W498" s="20"/>
      <c r="X498" s="20"/>
      <c r="Y498" s="20"/>
      <c r="Z498" s="20"/>
      <c r="AA498" s="20"/>
    </row>
    <row r="499" spans="1:27" ht="12.75">
      <c r="A499" s="20"/>
      <c r="B499" s="20"/>
      <c r="C499" s="18"/>
      <c r="D499" s="20"/>
      <c r="E499" s="20"/>
      <c r="F499" s="20"/>
      <c r="G499" s="20"/>
      <c r="H499" s="18"/>
      <c r="I499" s="20"/>
      <c r="J499" s="20"/>
      <c r="K499" s="20"/>
      <c r="L499" s="20"/>
      <c r="M499" s="20"/>
      <c r="N499" s="20"/>
      <c r="O499" s="20"/>
      <c r="P499" s="20"/>
      <c r="Q499" s="20"/>
      <c r="R499" s="20"/>
      <c r="S499" s="20"/>
      <c r="T499" s="20"/>
      <c r="U499" s="20"/>
      <c r="V499" s="20"/>
      <c r="W499" s="20"/>
      <c r="X499" s="20"/>
      <c r="Y499" s="20"/>
      <c r="Z499" s="20"/>
      <c r="AA499" s="20"/>
    </row>
    <row r="500" spans="1:27" ht="12.75">
      <c r="A500" s="20"/>
      <c r="B500" s="20"/>
      <c r="C500" s="18"/>
      <c r="D500" s="20"/>
      <c r="E500" s="20"/>
      <c r="F500" s="20"/>
      <c r="G500" s="20"/>
      <c r="H500" s="18"/>
      <c r="I500" s="20"/>
      <c r="J500" s="20"/>
      <c r="K500" s="20"/>
      <c r="L500" s="20"/>
      <c r="M500" s="20"/>
      <c r="N500" s="20"/>
      <c r="O500" s="20"/>
      <c r="P500" s="20"/>
      <c r="Q500" s="20"/>
      <c r="R500" s="20"/>
      <c r="S500" s="20"/>
      <c r="T500" s="20"/>
      <c r="U500" s="20"/>
      <c r="V500" s="20"/>
      <c r="W500" s="20"/>
      <c r="X500" s="20"/>
      <c r="Y500" s="20"/>
      <c r="Z500" s="20"/>
      <c r="AA500" s="20"/>
    </row>
    <row r="501" spans="1:27" ht="12.75">
      <c r="A501" s="20"/>
      <c r="B501" s="20"/>
      <c r="C501" s="18"/>
      <c r="D501" s="20"/>
      <c r="E501" s="20"/>
      <c r="F501" s="20"/>
      <c r="G501" s="20"/>
      <c r="H501" s="18"/>
      <c r="I501" s="20"/>
      <c r="J501" s="20"/>
      <c r="K501" s="20"/>
      <c r="L501" s="20"/>
      <c r="M501" s="20"/>
      <c r="N501" s="20"/>
      <c r="O501" s="20"/>
      <c r="P501" s="20"/>
      <c r="Q501" s="20"/>
      <c r="R501" s="20"/>
      <c r="S501" s="20"/>
      <c r="T501" s="20"/>
      <c r="U501" s="20"/>
      <c r="V501" s="20"/>
      <c r="W501" s="20"/>
      <c r="X501" s="20"/>
      <c r="Y501" s="20"/>
      <c r="Z501" s="20"/>
      <c r="AA501" s="20"/>
    </row>
    <row r="502" spans="1:27" ht="12.75">
      <c r="A502" s="20"/>
      <c r="B502" s="20"/>
      <c r="C502" s="18"/>
      <c r="D502" s="20"/>
      <c r="E502" s="20"/>
      <c r="F502" s="20"/>
      <c r="G502" s="20"/>
      <c r="H502" s="18"/>
      <c r="I502" s="20"/>
      <c r="J502" s="20"/>
      <c r="K502" s="20"/>
      <c r="L502" s="20"/>
      <c r="M502" s="20"/>
      <c r="N502" s="20"/>
      <c r="O502" s="20"/>
      <c r="P502" s="20"/>
      <c r="Q502" s="20"/>
      <c r="R502" s="20"/>
      <c r="S502" s="20"/>
      <c r="T502" s="20"/>
      <c r="U502" s="20"/>
      <c r="V502" s="20"/>
      <c r="W502" s="20"/>
      <c r="X502" s="20"/>
      <c r="Y502" s="20"/>
      <c r="Z502" s="20"/>
      <c r="AA502" s="20"/>
    </row>
    <row r="503" spans="1:27" ht="12.75">
      <c r="A503" s="20"/>
      <c r="B503" s="20"/>
      <c r="C503" s="18"/>
      <c r="D503" s="20"/>
      <c r="E503" s="20"/>
      <c r="F503" s="20"/>
      <c r="G503" s="20"/>
      <c r="H503" s="18"/>
      <c r="I503" s="20"/>
      <c r="J503" s="20"/>
      <c r="K503" s="20"/>
      <c r="L503" s="20"/>
      <c r="M503" s="20"/>
      <c r="N503" s="20"/>
      <c r="O503" s="20"/>
      <c r="P503" s="20"/>
      <c r="Q503" s="20"/>
      <c r="R503" s="20"/>
      <c r="S503" s="20"/>
      <c r="T503" s="20"/>
      <c r="U503" s="20"/>
      <c r="V503" s="20"/>
      <c r="W503" s="20"/>
      <c r="X503" s="20"/>
      <c r="Y503" s="20"/>
      <c r="Z503" s="20"/>
      <c r="AA503" s="20"/>
    </row>
    <row r="504" spans="1:27" ht="12.75">
      <c r="A504" s="20"/>
      <c r="B504" s="20"/>
      <c r="C504" s="18"/>
      <c r="D504" s="20"/>
      <c r="E504" s="20"/>
      <c r="F504" s="20"/>
      <c r="G504" s="20"/>
      <c r="H504" s="18"/>
      <c r="I504" s="20"/>
      <c r="J504" s="20"/>
      <c r="K504" s="20"/>
      <c r="L504" s="20"/>
      <c r="M504" s="20"/>
      <c r="N504" s="20"/>
      <c r="O504" s="20"/>
      <c r="P504" s="20"/>
      <c r="Q504" s="20"/>
      <c r="R504" s="20"/>
      <c r="S504" s="20"/>
      <c r="T504" s="20"/>
      <c r="U504" s="20"/>
      <c r="V504" s="20"/>
      <c r="W504" s="20"/>
      <c r="X504" s="20"/>
      <c r="Y504" s="20"/>
      <c r="Z504" s="20"/>
      <c r="AA504" s="20"/>
    </row>
    <row r="505" spans="1:27" ht="12.75">
      <c r="A505" s="20"/>
      <c r="B505" s="20"/>
      <c r="C505" s="18"/>
      <c r="D505" s="20"/>
      <c r="E505" s="20"/>
      <c r="F505" s="20"/>
      <c r="G505" s="20"/>
      <c r="H505" s="18"/>
      <c r="I505" s="20"/>
      <c r="J505" s="20"/>
      <c r="K505" s="20"/>
      <c r="L505" s="20"/>
      <c r="M505" s="20"/>
      <c r="N505" s="20"/>
      <c r="O505" s="20"/>
      <c r="P505" s="20"/>
      <c r="Q505" s="20"/>
      <c r="R505" s="20"/>
      <c r="S505" s="20"/>
      <c r="T505" s="20"/>
      <c r="U505" s="20"/>
      <c r="V505" s="20"/>
      <c r="W505" s="20"/>
      <c r="X505" s="20"/>
      <c r="Y505" s="20"/>
      <c r="Z505" s="20"/>
      <c r="AA505" s="20"/>
    </row>
    <row r="506" spans="1:27" ht="12.75">
      <c r="A506" s="20"/>
      <c r="B506" s="20"/>
      <c r="C506" s="18"/>
      <c r="D506" s="20"/>
      <c r="E506" s="20"/>
      <c r="F506" s="20"/>
      <c r="G506" s="20"/>
      <c r="H506" s="18"/>
      <c r="I506" s="20"/>
      <c r="J506" s="20"/>
      <c r="K506" s="20"/>
      <c r="L506" s="20"/>
      <c r="M506" s="20"/>
      <c r="N506" s="20"/>
      <c r="O506" s="20"/>
      <c r="P506" s="20"/>
      <c r="Q506" s="20"/>
      <c r="R506" s="20"/>
      <c r="S506" s="20"/>
      <c r="T506" s="20"/>
      <c r="U506" s="20"/>
      <c r="V506" s="20"/>
      <c r="W506" s="20"/>
      <c r="X506" s="20"/>
      <c r="Y506" s="20"/>
      <c r="Z506" s="20"/>
      <c r="AA506" s="20"/>
    </row>
    <row r="507" spans="1:27" ht="12.75">
      <c r="A507" s="20"/>
      <c r="B507" s="20"/>
      <c r="C507" s="18"/>
      <c r="D507" s="20"/>
      <c r="E507" s="20"/>
      <c r="F507" s="20"/>
      <c r="G507" s="20"/>
      <c r="H507" s="18"/>
      <c r="I507" s="20"/>
      <c r="J507" s="20"/>
      <c r="K507" s="20"/>
      <c r="L507" s="20"/>
      <c r="M507" s="20"/>
      <c r="N507" s="20"/>
      <c r="O507" s="20"/>
      <c r="P507" s="20"/>
      <c r="Q507" s="20"/>
      <c r="R507" s="20"/>
      <c r="S507" s="20"/>
      <c r="T507" s="20"/>
      <c r="U507" s="20"/>
      <c r="V507" s="20"/>
      <c r="W507" s="20"/>
      <c r="X507" s="20"/>
      <c r="Y507" s="20"/>
      <c r="Z507" s="20"/>
      <c r="AA507" s="20"/>
    </row>
    <row r="508" spans="1:27" ht="12.75">
      <c r="A508" s="20"/>
      <c r="B508" s="20"/>
      <c r="C508" s="18"/>
      <c r="D508" s="20"/>
      <c r="E508" s="20"/>
      <c r="F508" s="20"/>
      <c r="G508" s="20"/>
      <c r="H508" s="18"/>
      <c r="I508" s="20"/>
      <c r="J508" s="20"/>
      <c r="K508" s="20"/>
      <c r="L508" s="20"/>
      <c r="M508" s="20"/>
      <c r="N508" s="20"/>
      <c r="O508" s="20"/>
      <c r="P508" s="20"/>
      <c r="Q508" s="20"/>
      <c r="R508" s="20"/>
      <c r="S508" s="20"/>
      <c r="T508" s="20"/>
      <c r="U508" s="20"/>
      <c r="V508" s="20"/>
      <c r="W508" s="20"/>
      <c r="X508" s="20"/>
      <c r="Y508" s="20"/>
      <c r="Z508" s="20"/>
      <c r="AA508" s="20"/>
    </row>
    <row r="509" spans="1:27" ht="12.75">
      <c r="A509" s="20"/>
      <c r="B509" s="20"/>
      <c r="C509" s="18"/>
      <c r="D509" s="20"/>
      <c r="E509" s="20"/>
      <c r="F509" s="20"/>
      <c r="G509" s="20"/>
      <c r="H509" s="18"/>
      <c r="I509" s="20"/>
      <c r="J509" s="20"/>
      <c r="K509" s="20"/>
      <c r="L509" s="20"/>
      <c r="M509" s="20"/>
      <c r="N509" s="20"/>
      <c r="O509" s="20"/>
      <c r="P509" s="20"/>
      <c r="Q509" s="20"/>
      <c r="R509" s="20"/>
      <c r="S509" s="20"/>
      <c r="T509" s="20"/>
      <c r="U509" s="20"/>
      <c r="V509" s="20"/>
      <c r="W509" s="20"/>
      <c r="X509" s="20"/>
      <c r="Y509" s="20"/>
      <c r="Z509" s="20"/>
      <c r="AA509" s="20"/>
    </row>
    <row r="510" spans="1:27" ht="12.75">
      <c r="A510" s="20"/>
      <c r="B510" s="20"/>
      <c r="C510" s="18"/>
      <c r="D510" s="20"/>
      <c r="E510" s="20"/>
      <c r="F510" s="20"/>
      <c r="G510" s="20"/>
      <c r="H510" s="18"/>
      <c r="I510" s="20"/>
      <c r="J510" s="20"/>
      <c r="K510" s="20"/>
      <c r="L510" s="20"/>
      <c r="M510" s="20"/>
      <c r="N510" s="20"/>
      <c r="O510" s="20"/>
      <c r="P510" s="20"/>
      <c r="Q510" s="20"/>
      <c r="R510" s="20"/>
      <c r="S510" s="20"/>
      <c r="T510" s="20"/>
      <c r="U510" s="20"/>
      <c r="V510" s="20"/>
      <c r="W510" s="20"/>
      <c r="X510" s="20"/>
      <c r="Y510" s="20"/>
      <c r="Z510" s="20"/>
      <c r="AA510" s="20"/>
    </row>
    <row r="511" spans="1:27" ht="12.75">
      <c r="A511" s="20"/>
      <c r="B511" s="20"/>
      <c r="C511" s="18"/>
      <c r="D511" s="20"/>
      <c r="E511" s="20"/>
      <c r="F511" s="20"/>
      <c r="G511" s="20"/>
      <c r="H511" s="18"/>
      <c r="I511" s="20"/>
      <c r="J511" s="20"/>
      <c r="K511" s="20"/>
      <c r="L511" s="20"/>
      <c r="M511" s="20"/>
      <c r="N511" s="20"/>
      <c r="O511" s="20"/>
      <c r="P511" s="20"/>
      <c r="Q511" s="20"/>
      <c r="R511" s="20"/>
      <c r="S511" s="20"/>
      <c r="T511" s="20"/>
      <c r="U511" s="20"/>
      <c r="V511" s="20"/>
      <c r="W511" s="20"/>
      <c r="X511" s="20"/>
      <c r="Y511" s="20"/>
      <c r="Z511" s="20"/>
      <c r="AA511" s="20"/>
    </row>
    <row r="512" spans="1:27" ht="12.75">
      <c r="A512" s="20"/>
      <c r="B512" s="20"/>
      <c r="C512" s="18"/>
      <c r="D512" s="20"/>
      <c r="E512" s="20"/>
      <c r="F512" s="20"/>
      <c r="G512" s="20"/>
      <c r="H512" s="18"/>
      <c r="I512" s="20"/>
      <c r="J512" s="20"/>
      <c r="K512" s="20"/>
      <c r="L512" s="20"/>
      <c r="M512" s="20"/>
      <c r="N512" s="20"/>
      <c r="O512" s="20"/>
      <c r="P512" s="20"/>
      <c r="Q512" s="20"/>
      <c r="R512" s="20"/>
      <c r="S512" s="20"/>
      <c r="T512" s="20"/>
      <c r="U512" s="20"/>
      <c r="V512" s="20"/>
      <c r="W512" s="20"/>
      <c r="X512" s="20"/>
      <c r="Y512" s="20"/>
      <c r="Z512" s="20"/>
      <c r="AA512" s="20"/>
    </row>
    <row r="513" spans="1:27" ht="12.75">
      <c r="A513" s="20"/>
      <c r="B513" s="20"/>
      <c r="C513" s="18"/>
      <c r="D513" s="20"/>
      <c r="E513" s="20"/>
      <c r="F513" s="20"/>
      <c r="G513" s="20"/>
      <c r="H513" s="18"/>
      <c r="I513" s="20"/>
      <c r="J513" s="20"/>
      <c r="K513" s="20"/>
      <c r="L513" s="20"/>
      <c r="M513" s="20"/>
      <c r="N513" s="20"/>
      <c r="O513" s="20"/>
      <c r="P513" s="20"/>
      <c r="Q513" s="20"/>
      <c r="R513" s="20"/>
      <c r="S513" s="20"/>
      <c r="T513" s="20"/>
      <c r="U513" s="20"/>
      <c r="V513" s="20"/>
      <c r="W513" s="20"/>
      <c r="X513" s="20"/>
      <c r="Y513" s="20"/>
      <c r="Z513" s="20"/>
      <c r="AA513" s="20"/>
    </row>
    <row r="514" spans="1:27" ht="12.75">
      <c r="A514" s="20"/>
      <c r="B514" s="20"/>
      <c r="C514" s="18"/>
      <c r="D514" s="20"/>
      <c r="E514" s="20"/>
      <c r="F514" s="20"/>
      <c r="G514" s="20"/>
      <c r="H514" s="18"/>
      <c r="I514" s="20"/>
      <c r="J514" s="20"/>
      <c r="K514" s="20"/>
      <c r="L514" s="20"/>
      <c r="M514" s="20"/>
      <c r="N514" s="20"/>
      <c r="O514" s="20"/>
      <c r="P514" s="20"/>
      <c r="Q514" s="20"/>
      <c r="R514" s="20"/>
      <c r="S514" s="20"/>
      <c r="T514" s="20"/>
      <c r="U514" s="20"/>
      <c r="V514" s="20"/>
      <c r="W514" s="20"/>
      <c r="X514" s="20"/>
      <c r="Y514" s="20"/>
      <c r="Z514" s="20"/>
      <c r="AA514" s="20"/>
    </row>
    <row r="515" spans="1:27" ht="12.75">
      <c r="A515" s="20"/>
      <c r="B515" s="20"/>
      <c r="C515" s="18"/>
      <c r="D515" s="20"/>
      <c r="E515" s="20"/>
      <c r="F515" s="20"/>
      <c r="G515" s="20"/>
      <c r="H515" s="18"/>
      <c r="I515" s="20"/>
      <c r="J515" s="20"/>
      <c r="K515" s="20"/>
      <c r="L515" s="20"/>
      <c r="M515" s="20"/>
      <c r="N515" s="20"/>
      <c r="O515" s="20"/>
      <c r="P515" s="20"/>
      <c r="Q515" s="20"/>
      <c r="R515" s="20"/>
      <c r="S515" s="20"/>
      <c r="T515" s="20"/>
      <c r="U515" s="20"/>
      <c r="V515" s="20"/>
      <c r="W515" s="20"/>
      <c r="X515" s="20"/>
      <c r="Y515" s="20"/>
      <c r="Z515" s="20"/>
      <c r="AA515" s="20"/>
    </row>
    <row r="516" spans="1:27" ht="12.75">
      <c r="A516" s="20"/>
      <c r="B516" s="20"/>
      <c r="C516" s="18"/>
      <c r="D516" s="20"/>
      <c r="E516" s="20"/>
      <c r="F516" s="20"/>
      <c r="G516" s="20"/>
      <c r="H516" s="18"/>
      <c r="I516" s="20"/>
      <c r="J516" s="20"/>
      <c r="K516" s="20"/>
      <c r="L516" s="20"/>
      <c r="M516" s="20"/>
      <c r="N516" s="20"/>
      <c r="O516" s="20"/>
      <c r="P516" s="20"/>
      <c r="Q516" s="20"/>
      <c r="R516" s="20"/>
      <c r="S516" s="20"/>
      <c r="T516" s="20"/>
      <c r="U516" s="20"/>
      <c r="V516" s="20"/>
      <c r="W516" s="20"/>
      <c r="X516" s="20"/>
      <c r="Y516" s="20"/>
      <c r="Z516" s="20"/>
      <c r="AA516" s="20"/>
    </row>
    <row r="517" spans="1:27" ht="12.75">
      <c r="A517" s="20"/>
      <c r="B517" s="20"/>
      <c r="C517" s="18"/>
      <c r="D517" s="20"/>
      <c r="E517" s="20"/>
      <c r="F517" s="20"/>
      <c r="G517" s="20"/>
      <c r="H517" s="18"/>
      <c r="I517" s="20"/>
      <c r="J517" s="20"/>
      <c r="K517" s="20"/>
      <c r="L517" s="20"/>
      <c r="M517" s="20"/>
      <c r="N517" s="20"/>
      <c r="O517" s="20"/>
      <c r="P517" s="20"/>
      <c r="Q517" s="20"/>
      <c r="R517" s="20"/>
      <c r="S517" s="20"/>
      <c r="T517" s="20"/>
      <c r="U517" s="20"/>
      <c r="V517" s="20"/>
      <c r="W517" s="20"/>
      <c r="X517" s="20"/>
      <c r="Y517" s="20"/>
      <c r="Z517" s="20"/>
      <c r="AA517" s="20"/>
    </row>
    <row r="518" spans="1:27" ht="12.75">
      <c r="A518" s="20"/>
      <c r="B518" s="20"/>
      <c r="C518" s="18"/>
      <c r="D518" s="20"/>
      <c r="E518" s="20"/>
      <c r="F518" s="20"/>
      <c r="G518" s="20"/>
      <c r="H518" s="18"/>
      <c r="I518" s="20"/>
      <c r="J518" s="20"/>
      <c r="K518" s="20"/>
      <c r="L518" s="20"/>
      <c r="M518" s="20"/>
      <c r="N518" s="20"/>
      <c r="O518" s="20"/>
      <c r="P518" s="20"/>
      <c r="Q518" s="20"/>
      <c r="R518" s="20"/>
      <c r="S518" s="20"/>
      <c r="T518" s="20"/>
      <c r="U518" s="20"/>
      <c r="V518" s="20"/>
      <c r="W518" s="20"/>
      <c r="X518" s="20"/>
      <c r="Y518" s="20"/>
      <c r="Z518" s="20"/>
      <c r="AA518" s="20"/>
    </row>
    <row r="519" spans="1:27" ht="12.75">
      <c r="A519" s="20"/>
      <c r="B519" s="20"/>
      <c r="C519" s="18"/>
      <c r="D519" s="20"/>
      <c r="E519" s="20"/>
      <c r="F519" s="20"/>
      <c r="G519" s="20"/>
      <c r="H519" s="18"/>
      <c r="I519" s="20"/>
      <c r="J519" s="20"/>
      <c r="K519" s="20"/>
      <c r="L519" s="20"/>
      <c r="M519" s="20"/>
      <c r="N519" s="20"/>
      <c r="O519" s="20"/>
      <c r="P519" s="20"/>
      <c r="Q519" s="20"/>
      <c r="R519" s="20"/>
      <c r="S519" s="20"/>
      <c r="T519" s="20"/>
      <c r="U519" s="20"/>
      <c r="V519" s="20"/>
      <c r="W519" s="20"/>
      <c r="X519" s="20"/>
      <c r="Y519" s="20"/>
      <c r="Z519" s="20"/>
      <c r="AA519" s="20"/>
    </row>
    <row r="520" spans="1:27" ht="12.75">
      <c r="A520" s="20"/>
      <c r="B520" s="20"/>
      <c r="C520" s="18"/>
      <c r="D520" s="20"/>
      <c r="E520" s="20"/>
      <c r="F520" s="20"/>
      <c r="G520" s="20"/>
      <c r="H520" s="18"/>
      <c r="I520" s="20"/>
      <c r="J520" s="20"/>
      <c r="K520" s="20"/>
      <c r="L520" s="20"/>
      <c r="M520" s="20"/>
      <c r="N520" s="20"/>
      <c r="O520" s="20"/>
      <c r="P520" s="20"/>
      <c r="Q520" s="20"/>
      <c r="R520" s="20"/>
      <c r="S520" s="20"/>
      <c r="T520" s="20"/>
      <c r="U520" s="20"/>
      <c r="V520" s="20"/>
      <c r="W520" s="20"/>
      <c r="X520" s="20"/>
      <c r="Y520" s="20"/>
      <c r="Z520" s="20"/>
      <c r="AA520" s="20"/>
    </row>
    <row r="521" spans="1:27" ht="12.75">
      <c r="A521" s="20"/>
      <c r="B521" s="20"/>
      <c r="C521" s="18"/>
      <c r="D521" s="20"/>
      <c r="E521" s="20"/>
      <c r="F521" s="20"/>
      <c r="G521" s="20"/>
      <c r="H521" s="18"/>
      <c r="I521" s="20"/>
      <c r="J521" s="20"/>
      <c r="K521" s="20"/>
      <c r="L521" s="20"/>
      <c r="M521" s="20"/>
      <c r="N521" s="20"/>
      <c r="O521" s="20"/>
      <c r="P521" s="20"/>
      <c r="Q521" s="20"/>
      <c r="R521" s="20"/>
      <c r="S521" s="20"/>
      <c r="T521" s="20"/>
      <c r="U521" s="20"/>
      <c r="V521" s="20"/>
      <c r="W521" s="20"/>
      <c r="X521" s="20"/>
      <c r="Y521" s="20"/>
      <c r="Z521" s="20"/>
      <c r="AA521" s="20"/>
    </row>
    <row r="522" spans="1:27" ht="12.75">
      <c r="A522" s="20"/>
      <c r="B522" s="20"/>
      <c r="C522" s="18"/>
      <c r="D522" s="20"/>
      <c r="E522" s="20"/>
      <c r="F522" s="20"/>
      <c r="G522" s="20"/>
      <c r="H522" s="18"/>
      <c r="I522" s="20"/>
      <c r="J522" s="20"/>
      <c r="K522" s="20"/>
      <c r="L522" s="20"/>
      <c r="M522" s="20"/>
      <c r="N522" s="20"/>
      <c r="O522" s="20"/>
      <c r="P522" s="20"/>
      <c r="Q522" s="20"/>
      <c r="R522" s="20"/>
      <c r="S522" s="20"/>
      <c r="T522" s="20"/>
      <c r="U522" s="20"/>
      <c r="V522" s="20"/>
      <c r="W522" s="20"/>
      <c r="X522" s="20"/>
      <c r="Y522" s="20"/>
      <c r="Z522" s="20"/>
      <c r="AA522" s="20"/>
    </row>
    <row r="523" spans="1:27" ht="12.75">
      <c r="A523" s="20"/>
      <c r="B523" s="20"/>
      <c r="C523" s="18"/>
      <c r="D523" s="20"/>
      <c r="E523" s="20"/>
      <c r="F523" s="20"/>
      <c r="G523" s="20"/>
      <c r="H523" s="18"/>
      <c r="I523" s="20"/>
      <c r="J523" s="20"/>
      <c r="K523" s="20"/>
      <c r="L523" s="20"/>
      <c r="M523" s="20"/>
      <c r="N523" s="20"/>
      <c r="O523" s="20"/>
      <c r="P523" s="20"/>
      <c r="Q523" s="20"/>
      <c r="R523" s="20"/>
      <c r="S523" s="20"/>
      <c r="T523" s="20"/>
      <c r="U523" s="20"/>
      <c r="V523" s="20"/>
      <c r="W523" s="20"/>
      <c r="X523" s="20"/>
      <c r="Y523" s="20"/>
      <c r="Z523" s="20"/>
      <c r="AA523" s="20"/>
    </row>
    <row r="524" spans="1:27" ht="12.75">
      <c r="A524" s="20"/>
      <c r="B524" s="20"/>
      <c r="C524" s="18"/>
      <c r="D524" s="20"/>
      <c r="E524" s="20"/>
      <c r="F524" s="20"/>
      <c r="G524" s="20"/>
      <c r="H524" s="18"/>
      <c r="I524" s="20"/>
      <c r="J524" s="20"/>
      <c r="K524" s="20"/>
      <c r="L524" s="20"/>
      <c r="M524" s="20"/>
      <c r="N524" s="20"/>
      <c r="O524" s="20"/>
      <c r="P524" s="20"/>
      <c r="Q524" s="20"/>
      <c r="R524" s="20"/>
      <c r="S524" s="20"/>
      <c r="T524" s="20"/>
      <c r="U524" s="20"/>
      <c r="V524" s="20"/>
      <c r="W524" s="20"/>
      <c r="X524" s="20"/>
      <c r="Y524" s="20"/>
      <c r="Z524" s="20"/>
      <c r="AA524" s="20"/>
    </row>
    <row r="525" spans="1:27" ht="12.75">
      <c r="A525" s="20"/>
      <c r="B525" s="20"/>
      <c r="C525" s="18"/>
      <c r="D525" s="20"/>
      <c r="E525" s="20"/>
      <c r="F525" s="20"/>
      <c r="G525" s="20"/>
      <c r="H525" s="18"/>
      <c r="I525" s="20"/>
      <c r="J525" s="20"/>
      <c r="K525" s="20"/>
      <c r="L525" s="20"/>
      <c r="M525" s="20"/>
      <c r="N525" s="20"/>
      <c r="O525" s="20"/>
      <c r="P525" s="20"/>
      <c r="Q525" s="20"/>
      <c r="R525" s="20"/>
      <c r="S525" s="20"/>
      <c r="T525" s="20"/>
      <c r="U525" s="20"/>
      <c r="V525" s="20"/>
      <c r="W525" s="20"/>
      <c r="X525" s="20"/>
      <c r="Y525" s="20"/>
      <c r="Z525" s="20"/>
      <c r="AA525" s="20"/>
    </row>
    <row r="526" spans="1:27" ht="12.75">
      <c r="A526" s="20"/>
      <c r="B526" s="20"/>
      <c r="C526" s="18"/>
      <c r="D526" s="20"/>
      <c r="E526" s="20"/>
      <c r="F526" s="20"/>
      <c r="G526" s="20"/>
      <c r="H526" s="18"/>
      <c r="I526" s="20"/>
      <c r="J526" s="20"/>
      <c r="K526" s="20"/>
      <c r="L526" s="20"/>
      <c r="M526" s="20"/>
      <c r="N526" s="20"/>
      <c r="O526" s="20"/>
      <c r="P526" s="20"/>
      <c r="Q526" s="20"/>
      <c r="R526" s="20"/>
      <c r="S526" s="20"/>
      <c r="T526" s="20"/>
      <c r="U526" s="20"/>
      <c r="V526" s="20"/>
      <c r="W526" s="20"/>
      <c r="X526" s="20"/>
      <c r="Y526" s="20"/>
      <c r="Z526" s="20"/>
      <c r="AA526" s="20"/>
    </row>
    <row r="527" spans="1:27" ht="12.75">
      <c r="A527" s="20"/>
      <c r="B527" s="20"/>
      <c r="C527" s="18"/>
      <c r="D527" s="20"/>
      <c r="E527" s="20"/>
      <c r="F527" s="20"/>
      <c r="G527" s="20"/>
      <c r="H527" s="18"/>
      <c r="I527" s="20"/>
      <c r="J527" s="20"/>
      <c r="K527" s="20"/>
      <c r="L527" s="20"/>
      <c r="M527" s="20"/>
      <c r="N527" s="20"/>
      <c r="O527" s="20"/>
      <c r="P527" s="20"/>
      <c r="Q527" s="20"/>
      <c r="R527" s="20"/>
      <c r="S527" s="20"/>
      <c r="T527" s="20"/>
      <c r="U527" s="20"/>
      <c r="V527" s="20"/>
      <c r="W527" s="20"/>
      <c r="X527" s="20"/>
      <c r="Y527" s="20"/>
      <c r="Z527" s="20"/>
      <c r="AA527" s="20"/>
    </row>
    <row r="528" spans="1:27" ht="12.75">
      <c r="A528" s="20"/>
      <c r="B528" s="20"/>
      <c r="C528" s="18"/>
      <c r="D528" s="20"/>
      <c r="E528" s="20"/>
      <c r="F528" s="20"/>
      <c r="G528" s="20"/>
      <c r="H528" s="18"/>
      <c r="I528" s="20"/>
      <c r="J528" s="20"/>
      <c r="K528" s="20"/>
      <c r="L528" s="20"/>
      <c r="M528" s="20"/>
      <c r="N528" s="20"/>
      <c r="O528" s="20"/>
      <c r="P528" s="20"/>
      <c r="Q528" s="20"/>
      <c r="R528" s="20"/>
      <c r="S528" s="20"/>
      <c r="T528" s="20"/>
      <c r="U528" s="20"/>
      <c r="V528" s="20"/>
      <c r="W528" s="20"/>
      <c r="X528" s="20"/>
      <c r="Y528" s="20"/>
      <c r="Z528" s="20"/>
      <c r="AA528" s="20"/>
    </row>
    <row r="529" spans="1:27" ht="12.75">
      <c r="A529" s="20"/>
      <c r="B529" s="20"/>
      <c r="C529" s="18"/>
      <c r="D529" s="20"/>
      <c r="E529" s="20"/>
      <c r="F529" s="20"/>
      <c r="G529" s="20"/>
      <c r="H529" s="18"/>
      <c r="I529" s="20"/>
      <c r="J529" s="20"/>
      <c r="K529" s="20"/>
      <c r="L529" s="20"/>
      <c r="M529" s="20"/>
      <c r="N529" s="20"/>
      <c r="O529" s="20"/>
      <c r="P529" s="20"/>
      <c r="Q529" s="20"/>
      <c r="R529" s="20"/>
      <c r="S529" s="20"/>
      <c r="T529" s="20"/>
      <c r="U529" s="20"/>
      <c r="V529" s="20"/>
      <c r="W529" s="20"/>
      <c r="X529" s="20"/>
      <c r="Y529" s="20"/>
      <c r="Z529" s="20"/>
      <c r="AA529" s="20"/>
    </row>
    <row r="530" spans="1:27" ht="12.75">
      <c r="A530" s="20"/>
      <c r="B530" s="20"/>
      <c r="C530" s="18"/>
      <c r="D530" s="20"/>
      <c r="E530" s="20"/>
      <c r="F530" s="20"/>
      <c r="G530" s="20"/>
      <c r="H530" s="18"/>
      <c r="I530" s="20"/>
      <c r="J530" s="20"/>
      <c r="K530" s="20"/>
      <c r="L530" s="20"/>
      <c r="M530" s="20"/>
      <c r="N530" s="20"/>
      <c r="O530" s="20"/>
      <c r="P530" s="20"/>
      <c r="Q530" s="20"/>
      <c r="R530" s="20"/>
      <c r="S530" s="20"/>
      <c r="T530" s="20"/>
      <c r="U530" s="20"/>
      <c r="V530" s="20"/>
      <c r="W530" s="20"/>
      <c r="X530" s="20"/>
      <c r="Y530" s="20"/>
      <c r="Z530" s="20"/>
      <c r="AA530" s="20"/>
    </row>
    <row r="531" spans="1:27" ht="12.75">
      <c r="A531" s="20"/>
      <c r="B531" s="20"/>
      <c r="C531" s="18"/>
      <c r="D531" s="20"/>
      <c r="E531" s="20"/>
      <c r="F531" s="20"/>
      <c r="G531" s="20"/>
      <c r="H531" s="18"/>
      <c r="I531" s="20"/>
      <c r="J531" s="20"/>
      <c r="K531" s="20"/>
      <c r="L531" s="20"/>
      <c r="M531" s="20"/>
      <c r="N531" s="20"/>
      <c r="O531" s="20"/>
      <c r="P531" s="20"/>
      <c r="Q531" s="20"/>
      <c r="R531" s="20"/>
      <c r="S531" s="20"/>
      <c r="T531" s="20"/>
      <c r="U531" s="20"/>
      <c r="V531" s="20"/>
      <c r="W531" s="20"/>
      <c r="X531" s="20"/>
      <c r="Y531" s="20"/>
      <c r="Z531" s="20"/>
      <c r="AA531" s="20"/>
    </row>
    <row r="532" spans="1:27" ht="12.75">
      <c r="A532" s="20"/>
      <c r="B532" s="20"/>
      <c r="C532" s="18"/>
      <c r="D532" s="20"/>
      <c r="E532" s="20"/>
      <c r="F532" s="20"/>
      <c r="G532" s="20"/>
      <c r="H532" s="18"/>
      <c r="I532" s="20"/>
      <c r="J532" s="20"/>
      <c r="K532" s="20"/>
      <c r="L532" s="20"/>
      <c r="M532" s="20"/>
      <c r="N532" s="20"/>
      <c r="O532" s="20"/>
      <c r="P532" s="20"/>
      <c r="Q532" s="20"/>
      <c r="R532" s="20"/>
      <c r="S532" s="20"/>
      <c r="T532" s="20"/>
      <c r="U532" s="20"/>
      <c r="V532" s="20"/>
      <c r="W532" s="20"/>
      <c r="X532" s="20"/>
      <c r="Y532" s="20"/>
      <c r="Z532" s="20"/>
      <c r="AA532" s="20"/>
    </row>
    <row r="533" spans="1:27" ht="12.75">
      <c r="A533" s="20"/>
      <c r="B533" s="20"/>
      <c r="C533" s="18"/>
      <c r="D533" s="20"/>
      <c r="E533" s="20"/>
      <c r="F533" s="20"/>
      <c r="G533" s="20"/>
      <c r="H533" s="18"/>
      <c r="I533" s="20"/>
      <c r="J533" s="20"/>
      <c r="K533" s="20"/>
      <c r="L533" s="20"/>
      <c r="M533" s="20"/>
      <c r="N533" s="20"/>
      <c r="O533" s="20"/>
      <c r="P533" s="20"/>
      <c r="Q533" s="20"/>
      <c r="R533" s="20"/>
      <c r="S533" s="20"/>
      <c r="T533" s="20"/>
      <c r="U533" s="20"/>
      <c r="V533" s="20"/>
      <c r="W533" s="20"/>
      <c r="X533" s="20"/>
      <c r="Y533" s="20"/>
      <c r="Z533" s="20"/>
      <c r="AA533" s="20"/>
    </row>
    <row r="534" spans="1:27" ht="12.75">
      <c r="A534" s="20"/>
      <c r="B534" s="20"/>
      <c r="C534" s="18"/>
      <c r="D534" s="20"/>
      <c r="E534" s="20"/>
      <c r="F534" s="20"/>
      <c r="G534" s="20"/>
      <c r="H534" s="18"/>
      <c r="I534" s="20"/>
      <c r="J534" s="20"/>
      <c r="K534" s="20"/>
      <c r="L534" s="20"/>
      <c r="M534" s="20"/>
      <c r="N534" s="20"/>
      <c r="O534" s="20"/>
      <c r="P534" s="20"/>
      <c r="Q534" s="20"/>
      <c r="R534" s="20"/>
      <c r="S534" s="20"/>
      <c r="T534" s="20"/>
      <c r="U534" s="20"/>
      <c r="V534" s="20"/>
      <c r="W534" s="20"/>
      <c r="X534" s="20"/>
      <c r="Y534" s="20"/>
      <c r="Z534" s="20"/>
      <c r="AA534" s="20"/>
    </row>
    <row r="535" spans="1:27" ht="12.75">
      <c r="A535" s="20"/>
      <c r="B535" s="20"/>
      <c r="C535" s="18"/>
      <c r="D535" s="20"/>
      <c r="E535" s="20"/>
      <c r="F535" s="20"/>
      <c r="G535" s="20"/>
      <c r="H535" s="18"/>
      <c r="I535" s="20"/>
      <c r="J535" s="20"/>
      <c r="K535" s="20"/>
      <c r="L535" s="20"/>
      <c r="M535" s="20"/>
      <c r="N535" s="20"/>
      <c r="O535" s="20"/>
      <c r="P535" s="20"/>
      <c r="Q535" s="20"/>
      <c r="R535" s="20"/>
      <c r="S535" s="20"/>
      <c r="T535" s="20"/>
      <c r="U535" s="20"/>
      <c r="V535" s="20"/>
      <c r="W535" s="20"/>
      <c r="X535" s="20"/>
      <c r="Y535" s="20"/>
      <c r="Z535" s="20"/>
      <c r="AA535" s="20"/>
    </row>
    <row r="536" spans="1:27" ht="12.75">
      <c r="A536" s="20"/>
      <c r="B536" s="20"/>
      <c r="C536" s="18"/>
      <c r="D536" s="20"/>
      <c r="E536" s="20"/>
      <c r="F536" s="20"/>
      <c r="G536" s="20"/>
      <c r="H536" s="18"/>
      <c r="I536" s="20"/>
      <c r="J536" s="20"/>
      <c r="K536" s="20"/>
      <c r="L536" s="20"/>
      <c r="M536" s="20"/>
      <c r="N536" s="20"/>
      <c r="O536" s="20"/>
      <c r="P536" s="20"/>
      <c r="Q536" s="20"/>
      <c r="R536" s="20"/>
      <c r="S536" s="20"/>
      <c r="T536" s="20"/>
      <c r="U536" s="20"/>
      <c r="V536" s="20"/>
      <c r="W536" s="20"/>
      <c r="X536" s="20"/>
      <c r="Y536" s="20"/>
      <c r="Z536" s="20"/>
      <c r="AA536" s="20"/>
    </row>
    <row r="537" spans="1:27" ht="12.75">
      <c r="A537" s="20"/>
      <c r="B537" s="20"/>
      <c r="C537" s="18"/>
      <c r="D537" s="20"/>
      <c r="E537" s="20"/>
      <c r="F537" s="20"/>
      <c r="G537" s="20"/>
      <c r="H537" s="18"/>
      <c r="I537" s="20"/>
      <c r="J537" s="20"/>
      <c r="K537" s="20"/>
      <c r="L537" s="20"/>
      <c r="M537" s="20"/>
      <c r="N537" s="20"/>
      <c r="O537" s="20"/>
      <c r="P537" s="20"/>
      <c r="Q537" s="20"/>
      <c r="R537" s="20"/>
      <c r="S537" s="20"/>
      <c r="T537" s="20"/>
      <c r="U537" s="20"/>
      <c r="V537" s="20"/>
      <c r="W537" s="20"/>
      <c r="X537" s="20"/>
      <c r="Y537" s="20"/>
      <c r="Z537" s="20"/>
      <c r="AA537" s="20"/>
    </row>
    <row r="538" spans="1:27" ht="12.75">
      <c r="A538" s="20"/>
      <c r="B538" s="20"/>
      <c r="C538" s="18"/>
      <c r="D538" s="20"/>
      <c r="E538" s="20"/>
      <c r="F538" s="20"/>
      <c r="G538" s="20"/>
      <c r="H538" s="18"/>
      <c r="I538" s="20"/>
      <c r="J538" s="20"/>
      <c r="K538" s="20"/>
      <c r="L538" s="20"/>
      <c r="M538" s="20"/>
      <c r="N538" s="20"/>
      <c r="O538" s="20"/>
      <c r="P538" s="20"/>
      <c r="Q538" s="20"/>
      <c r="R538" s="20"/>
      <c r="S538" s="20"/>
      <c r="T538" s="20"/>
      <c r="U538" s="20"/>
      <c r="V538" s="20"/>
      <c r="W538" s="20"/>
      <c r="X538" s="20"/>
      <c r="Y538" s="20"/>
      <c r="Z538" s="20"/>
      <c r="AA538" s="20"/>
    </row>
    <row r="539" spans="1:27" ht="12.75">
      <c r="A539" s="20"/>
      <c r="B539" s="20"/>
      <c r="C539" s="18"/>
      <c r="D539" s="20"/>
      <c r="E539" s="20"/>
      <c r="F539" s="20"/>
      <c r="G539" s="20"/>
      <c r="H539" s="18"/>
      <c r="I539" s="20"/>
      <c r="J539" s="20"/>
      <c r="K539" s="20"/>
      <c r="L539" s="20"/>
      <c r="M539" s="20"/>
      <c r="N539" s="20"/>
      <c r="O539" s="20"/>
      <c r="P539" s="20"/>
      <c r="Q539" s="20"/>
      <c r="R539" s="20"/>
      <c r="S539" s="20"/>
      <c r="T539" s="20"/>
      <c r="U539" s="20"/>
      <c r="V539" s="20"/>
      <c r="W539" s="20"/>
      <c r="X539" s="20"/>
      <c r="Y539" s="20"/>
      <c r="Z539" s="20"/>
      <c r="AA539" s="20"/>
    </row>
    <row r="540" spans="1:27" ht="12.75">
      <c r="A540" s="20"/>
      <c r="B540" s="20"/>
      <c r="C540" s="18"/>
      <c r="D540" s="20"/>
      <c r="E540" s="20"/>
      <c r="F540" s="20"/>
      <c r="G540" s="20"/>
      <c r="H540" s="18"/>
      <c r="I540" s="20"/>
      <c r="J540" s="20"/>
      <c r="K540" s="20"/>
      <c r="L540" s="20"/>
      <c r="M540" s="20"/>
      <c r="N540" s="20"/>
      <c r="O540" s="20"/>
      <c r="P540" s="20"/>
      <c r="Q540" s="20"/>
      <c r="R540" s="20"/>
      <c r="S540" s="20"/>
      <c r="T540" s="20"/>
      <c r="U540" s="20"/>
      <c r="V540" s="20"/>
      <c r="W540" s="20"/>
      <c r="X540" s="20"/>
      <c r="Y540" s="20"/>
      <c r="Z540" s="20"/>
      <c r="AA540" s="20"/>
    </row>
    <row r="541" spans="1:27" ht="12.75">
      <c r="A541" s="20"/>
      <c r="B541" s="20"/>
      <c r="C541" s="18"/>
      <c r="D541" s="20"/>
      <c r="E541" s="20"/>
      <c r="F541" s="20"/>
      <c r="G541" s="20"/>
      <c r="H541" s="18"/>
      <c r="I541" s="20"/>
      <c r="J541" s="20"/>
      <c r="K541" s="20"/>
      <c r="L541" s="20"/>
      <c r="M541" s="20"/>
      <c r="N541" s="20"/>
      <c r="O541" s="20"/>
      <c r="P541" s="20"/>
      <c r="Q541" s="20"/>
      <c r="R541" s="20"/>
      <c r="S541" s="20"/>
      <c r="T541" s="20"/>
      <c r="U541" s="20"/>
      <c r="V541" s="20"/>
      <c r="W541" s="20"/>
      <c r="X541" s="20"/>
      <c r="Y541" s="20"/>
      <c r="Z541" s="20"/>
      <c r="AA541" s="20"/>
    </row>
    <row r="542" spans="1:27" ht="12.75">
      <c r="A542" s="20"/>
      <c r="B542" s="20"/>
      <c r="C542" s="18"/>
      <c r="D542" s="20"/>
      <c r="E542" s="20"/>
      <c r="F542" s="20"/>
      <c r="G542" s="20"/>
      <c r="H542" s="18"/>
      <c r="I542" s="20"/>
      <c r="J542" s="20"/>
      <c r="K542" s="20"/>
      <c r="L542" s="20"/>
      <c r="M542" s="20"/>
      <c r="N542" s="20"/>
      <c r="O542" s="20"/>
      <c r="P542" s="20"/>
      <c r="Q542" s="20"/>
      <c r="R542" s="20"/>
      <c r="S542" s="20"/>
      <c r="T542" s="20"/>
      <c r="U542" s="20"/>
      <c r="V542" s="20"/>
      <c r="W542" s="20"/>
      <c r="X542" s="20"/>
      <c r="Y542" s="20"/>
      <c r="Z542" s="20"/>
      <c r="AA542" s="20"/>
    </row>
    <row r="543" spans="1:27" ht="12.75">
      <c r="A543" s="20"/>
      <c r="B543" s="20"/>
      <c r="C543" s="18"/>
      <c r="D543" s="20"/>
      <c r="E543" s="20"/>
      <c r="F543" s="20"/>
      <c r="G543" s="20"/>
      <c r="H543" s="18"/>
      <c r="I543" s="20"/>
      <c r="J543" s="20"/>
      <c r="K543" s="20"/>
      <c r="L543" s="20"/>
      <c r="M543" s="20"/>
      <c r="N543" s="20"/>
      <c r="O543" s="20"/>
      <c r="P543" s="20"/>
      <c r="Q543" s="20"/>
      <c r="R543" s="20"/>
      <c r="S543" s="20"/>
      <c r="T543" s="20"/>
      <c r="U543" s="20"/>
      <c r="V543" s="20"/>
      <c r="W543" s="20"/>
      <c r="X543" s="20"/>
      <c r="Y543" s="20"/>
      <c r="Z543" s="20"/>
      <c r="AA543" s="20"/>
    </row>
    <row r="544" spans="1:27" ht="12.75">
      <c r="A544" s="20"/>
      <c r="B544" s="20"/>
      <c r="C544" s="18"/>
      <c r="D544" s="20"/>
      <c r="E544" s="20"/>
      <c r="F544" s="20"/>
      <c r="G544" s="20"/>
      <c r="H544" s="18"/>
      <c r="I544" s="20"/>
      <c r="J544" s="20"/>
      <c r="K544" s="20"/>
      <c r="L544" s="20"/>
      <c r="M544" s="20"/>
      <c r="N544" s="20"/>
      <c r="O544" s="20"/>
      <c r="P544" s="20"/>
      <c r="Q544" s="20"/>
      <c r="R544" s="20"/>
      <c r="S544" s="20"/>
      <c r="T544" s="20"/>
      <c r="U544" s="20"/>
      <c r="V544" s="20"/>
      <c r="W544" s="20"/>
      <c r="X544" s="20"/>
      <c r="Y544" s="20"/>
      <c r="Z544" s="20"/>
      <c r="AA544" s="20"/>
    </row>
    <row r="545" spans="1:27" ht="12.75">
      <c r="A545" s="20"/>
      <c r="B545" s="20"/>
      <c r="C545" s="18"/>
      <c r="D545" s="20"/>
      <c r="E545" s="20"/>
      <c r="F545" s="20"/>
      <c r="G545" s="20"/>
      <c r="H545" s="18"/>
      <c r="I545" s="20"/>
      <c r="J545" s="20"/>
      <c r="K545" s="20"/>
      <c r="L545" s="20"/>
      <c r="M545" s="20"/>
      <c r="N545" s="20"/>
      <c r="O545" s="20"/>
      <c r="P545" s="20"/>
      <c r="Q545" s="20"/>
      <c r="R545" s="20"/>
      <c r="S545" s="20"/>
      <c r="T545" s="20"/>
      <c r="U545" s="20"/>
      <c r="V545" s="20"/>
      <c r="W545" s="20"/>
      <c r="X545" s="20"/>
      <c r="Y545" s="20"/>
      <c r="Z545" s="20"/>
      <c r="AA545" s="20"/>
    </row>
    <row r="546" spans="1:27" ht="12.75">
      <c r="A546" s="20"/>
      <c r="B546" s="20"/>
      <c r="C546" s="18"/>
      <c r="D546" s="20"/>
      <c r="E546" s="20"/>
      <c r="F546" s="20"/>
      <c r="G546" s="20"/>
      <c r="H546" s="18"/>
      <c r="I546" s="20"/>
      <c r="J546" s="20"/>
      <c r="K546" s="20"/>
      <c r="L546" s="20"/>
      <c r="M546" s="20"/>
      <c r="N546" s="20"/>
      <c r="O546" s="20"/>
      <c r="P546" s="20"/>
      <c r="Q546" s="20"/>
      <c r="R546" s="20"/>
      <c r="S546" s="20"/>
      <c r="T546" s="20"/>
      <c r="U546" s="20"/>
      <c r="V546" s="20"/>
      <c r="W546" s="20"/>
      <c r="X546" s="20"/>
      <c r="Y546" s="20"/>
      <c r="Z546" s="20"/>
      <c r="AA546" s="20"/>
    </row>
    <row r="547" spans="1:27" ht="12.75">
      <c r="A547" s="20"/>
      <c r="B547" s="20"/>
      <c r="C547" s="18"/>
      <c r="D547" s="20"/>
      <c r="E547" s="20"/>
      <c r="F547" s="20"/>
      <c r="G547" s="20"/>
      <c r="H547" s="18"/>
      <c r="I547" s="20"/>
      <c r="J547" s="20"/>
      <c r="K547" s="20"/>
      <c r="L547" s="20"/>
      <c r="M547" s="20"/>
      <c r="N547" s="20"/>
      <c r="O547" s="20"/>
      <c r="P547" s="20"/>
      <c r="Q547" s="20"/>
      <c r="R547" s="20"/>
      <c r="S547" s="20"/>
      <c r="T547" s="20"/>
      <c r="U547" s="20"/>
      <c r="V547" s="20"/>
      <c r="W547" s="20"/>
      <c r="X547" s="20"/>
      <c r="Y547" s="20"/>
      <c r="Z547" s="20"/>
      <c r="AA547" s="20"/>
    </row>
    <row r="548" spans="1:27" ht="12.75">
      <c r="A548" s="20"/>
      <c r="B548" s="20"/>
      <c r="C548" s="18"/>
      <c r="D548" s="20"/>
      <c r="E548" s="20"/>
      <c r="F548" s="20"/>
      <c r="G548" s="20"/>
      <c r="H548" s="18"/>
      <c r="I548" s="20"/>
      <c r="J548" s="20"/>
      <c r="K548" s="20"/>
      <c r="L548" s="20"/>
      <c r="M548" s="20"/>
      <c r="N548" s="20"/>
      <c r="O548" s="20"/>
      <c r="P548" s="20"/>
      <c r="Q548" s="20"/>
      <c r="R548" s="20"/>
      <c r="S548" s="20"/>
      <c r="T548" s="20"/>
      <c r="U548" s="20"/>
      <c r="V548" s="20"/>
      <c r="W548" s="20"/>
      <c r="X548" s="20"/>
      <c r="Y548" s="20"/>
      <c r="Z548" s="20"/>
      <c r="AA548" s="20"/>
    </row>
    <row r="549" spans="1:27" ht="12.75">
      <c r="A549" s="20"/>
      <c r="B549" s="20"/>
      <c r="C549" s="18"/>
      <c r="D549" s="20"/>
      <c r="E549" s="20"/>
      <c r="F549" s="20"/>
      <c r="G549" s="20"/>
      <c r="H549" s="18"/>
      <c r="I549" s="20"/>
      <c r="J549" s="20"/>
      <c r="K549" s="20"/>
      <c r="L549" s="20"/>
      <c r="M549" s="20"/>
      <c r="N549" s="20"/>
      <c r="O549" s="20"/>
      <c r="P549" s="20"/>
      <c r="Q549" s="20"/>
      <c r="R549" s="20"/>
      <c r="S549" s="20"/>
      <c r="T549" s="20"/>
      <c r="U549" s="20"/>
      <c r="V549" s="20"/>
      <c r="W549" s="20"/>
      <c r="X549" s="20"/>
      <c r="Y549" s="20"/>
      <c r="Z549" s="20"/>
      <c r="AA549" s="20"/>
    </row>
    <row r="550" spans="1:27" ht="12.75">
      <c r="A550" s="20"/>
      <c r="B550" s="20"/>
      <c r="C550" s="18"/>
      <c r="D550" s="20"/>
      <c r="E550" s="20"/>
      <c r="F550" s="20"/>
      <c r="G550" s="20"/>
      <c r="H550" s="18"/>
      <c r="I550" s="20"/>
      <c r="J550" s="20"/>
      <c r="K550" s="20"/>
      <c r="L550" s="20"/>
      <c r="M550" s="20"/>
      <c r="N550" s="20"/>
      <c r="O550" s="20"/>
      <c r="P550" s="20"/>
      <c r="Q550" s="20"/>
      <c r="R550" s="20"/>
      <c r="S550" s="20"/>
      <c r="T550" s="20"/>
      <c r="U550" s="20"/>
      <c r="V550" s="20"/>
      <c r="W550" s="20"/>
      <c r="X550" s="20"/>
      <c r="Y550" s="20"/>
      <c r="Z550" s="20"/>
      <c r="AA550" s="20"/>
    </row>
    <row r="551" spans="1:27" ht="12.75">
      <c r="A551" s="20"/>
      <c r="B551" s="20"/>
      <c r="C551" s="18"/>
      <c r="D551" s="20"/>
      <c r="E551" s="20"/>
      <c r="F551" s="20"/>
      <c r="G551" s="20"/>
      <c r="H551" s="18"/>
      <c r="I551" s="20"/>
      <c r="J551" s="20"/>
      <c r="K551" s="20"/>
      <c r="L551" s="20"/>
      <c r="M551" s="20"/>
      <c r="N551" s="20"/>
      <c r="O551" s="20"/>
      <c r="P551" s="20"/>
      <c r="Q551" s="20"/>
      <c r="R551" s="20"/>
      <c r="S551" s="20"/>
      <c r="T551" s="20"/>
      <c r="U551" s="20"/>
      <c r="V551" s="20"/>
      <c r="W551" s="20"/>
      <c r="X551" s="20"/>
      <c r="Y551" s="20"/>
      <c r="Z551" s="20"/>
      <c r="AA551" s="20"/>
    </row>
    <row r="552" spans="1:27" ht="12.75">
      <c r="A552" s="20"/>
      <c r="B552" s="20"/>
      <c r="C552" s="18"/>
      <c r="D552" s="20"/>
      <c r="E552" s="20"/>
      <c r="F552" s="20"/>
      <c r="G552" s="20"/>
      <c r="H552" s="18"/>
      <c r="I552" s="20"/>
      <c r="J552" s="20"/>
      <c r="K552" s="20"/>
      <c r="L552" s="20"/>
      <c r="M552" s="20"/>
      <c r="N552" s="20"/>
      <c r="O552" s="20"/>
      <c r="P552" s="20"/>
      <c r="Q552" s="20"/>
      <c r="R552" s="20"/>
      <c r="S552" s="20"/>
      <c r="T552" s="20"/>
      <c r="U552" s="20"/>
      <c r="V552" s="20"/>
      <c r="W552" s="20"/>
      <c r="X552" s="20"/>
      <c r="Y552" s="20"/>
      <c r="Z552" s="20"/>
      <c r="AA552" s="20"/>
    </row>
    <row r="553" spans="1:27" ht="12.75">
      <c r="A553" s="20"/>
      <c r="B553" s="20"/>
      <c r="C553" s="18"/>
      <c r="D553" s="20"/>
      <c r="E553" s="20"/>
      <c r="F553" s="20"/>
      <c r="G553" s="20"/>
      <c r="H553" s="18"/>
      <c r="I553" s="20"/>
      <c r="J553" s="20"/>
      <c r="K553" s="20"/>
      <c r="L553" s="20"/>
      <c r="M553" s="20"/>
      <c r="N553" s="20"/>
      <c r="O553" s="20"/>
      <c r="P553" s="20"/>
      <c r="Q553" s="20"/>
      <c r="R553" s="20"/>
      <c r="S553" s="20"/>
      <c r="T553" s="20"/>
      <c r="U553" s="20"/>
      <c r="V553" s="20"/>
      <c r="W553" s="20"/>
      <c r="X553" s="20"/>
      <c r="Y553" s="20"/>
      <c r="Z553" s="20"/>
      <c r="AA553" s="20"/>
    </row>
    <row r="554" spans="1:27" ht="12.75">
      <c r="A554" s="20"/>
      <c r="B554" s="20"/>
      <c r="C554" s="18"/>
      <c r="D554" s="20"/>
      <c r="E554" s="20"/>
      <c r="F554" s="20"/>
      <c r="G554" s="20"/>
      <c r="H554" s="18"/>
      <c r="I554" s="20"/>
      <c r="J554" s="20"/>
      <c r="K554" s="20"/>
      <c r="L554" s="20"/>
      <c r="M554" s="20"/>
      <c r="N554" s="20"/>
      <c r="O554" s="20"/>
      <c r="P554" s="20"/>
      <c r="Q554" s="20"/>
      <c r="R554" s="20"/>
      <c r="S554" s="20"/>
      <c r="T554" s="20"/>
      <c r="U554" s="20"/>
      <c r="V554" s="20"/>
      <c r="W554" s="20"/>
      <c r="X554" s="20"/>
      <c r="Y554" s="20"/>
      <c r="Z554" s="20"/>
      <c r="AA554" s="20"/>
    </row>
    <row r="555" spans="1:27" ht="12.75">
      <c r="A555" s="20"/>
      <c r="B555" s="20"/>
      <c r="C555" s="18"/>
      <c r="D555" s="20"/>
      <c r="E555" s="20"/>
      <c r="F555" s="20"/>
      <c r="G555" s="20"/>
      <c r="H555" s="18"/>
      <c r="I555" s="20"/>
      <c r="J555" s="20"/>
      <c r="K555" s="20"/>
      <c r="L555" s="20"/>
      <c r="M555" s="20"/>
      <c r="N555" s="20"/>
      <c r="O555" s="20"/>
      <c r="P555" s="20"/>
      <c r="Q555" s="20"/>
      <c r="R555" s="20"/>
      <c r="S555" s="20"/>
      <c r="T555" s="20"/>
      <c r="U555" s="20"/>
      <c r="V555" s="20"/>
      <c r="W555" s="20"/>
      <c r="X555" s="20"/>
      <c r="Y555" s="20"/>
      <c r="Z555" s="20"/>
      <c r="AA555" s="20"/>
    </row>
    <row r="556" spans="1:27" ht="12.75">
      <c r="A556" s="20"/>
      <c r="B556" s="20"/>
      <c r="C556" s="18"/>
      <c r="D556" s="20"/>
      <c r="E556" s="20"/>
      <c r="F556" s="20"/>
      <c r="G556" s="20"/>
      <c r="H556" s="18"/>
      <c r="I556" s="20"/>
      <c r="J556" s="20"/>
      <c r="K556" s="20"/>
      <c r="L556" s="20"/>
      <c r="M556" s="20"/>
      <c r="N556" s="20"/>
      <c r="O556" s="20"/>
      <c r="P556" s="20"/>
      <c r="Q556" s="20"/>
      <c r="R556" s="20"/>
      <c r="S556" s="20"/>
      <c r="T556" s="20"/>
      <c r="U556" s="20"/>
      <c r="V556" s="20"/>
      <c r="W556" s="20"/>
      <c r="X556" s="20"/>
      <c r="Y556" s="20"/>
      <c r="Z556" s="20"/>
      <c r="AA556" s="20"/>
    </row>
    <row r="557" spans="1:27" ht="12.75">
      <c r="A557" s="20"/>
      <c r="B557" s="20"/>
      <c r="C557" s="18"/>
      <c r="D557" s="20"/>
      <c r="E557" s="20"/>
      <c r="F557" s="20"/>
      <c r="G557" s="20"/>
      <c r="H557" s="18"/>
      <c r="I557" s="20"/>
      <c r="J557" s="20"/>
      <c r="K557" s="20"/>
      <c r="L557" s="20"/>
      <c r="M557" s="20"/>
      <c r="N557" s="20"/>
      <c r="O557" s="20"/>
      <c r="P557" s="20"/>
      <c r="Q557" s="20"/>
      <c r="R557" s="20"/>
      <c r="S557" s="20"/>
      <c r="T557" s="20"/>
      <c r="U557" s="20"/>
      <c r="V557" s="20"/>
      <c r="W557" s="20"/>
      <c r="X557" s="20"/>
      <c r="Y557" s="20"/>
      <c r="Z557" s="20"/>
      <c r="AA557" s="20"/>
    </row>
    <row r="558" spans="1:27" ht="12.75">
      <c r="A558" s="20"/>
      <c r="B558" s="20"/>
      <c r="C558" s="18"/>
      <c r="D558" s="20"/>
      <c r="E558" s="20"/>
      <c r="F558" s="20"/>
      <c r="G558" s="20"/>
      <c r="H558" s="18"/>
      <c r="I558" s="20"/>
      <c r="J558" s="20"/>
      <c r="K558" s="20"/>
      <c r="L558" s="20"/>
      <c r="M558" s="20"/>
      <c r="N558" s="20"/>
      <c r="O558" s="20"/>
      <c r="P558" s="20"/>
      <c r="Q558" s="20"/>
      <c r="R558" s="20"/>
      <c r="S558" s="20"/>
      <c r="T558" s="20"/>
      <c r="U558" s="20"/>
      <c r="V558" s="20"/>
      <c r="W558" s="20"/>
      <c r="X558" s="20"/>
      <c r="Y558" s="20"/>
      <c r="Z558" s="20"/>
      <c r="AA558" s="20"/>
    </row>
    <row r="559" spans="1:27" ht="12.75">
      <c r="A559" s="20"/>
      <c r="B559" s="20"/>
      <c r="C559" s="18"/>
      <c r="D559" s="20"/>
      <c r="E559" s="20"/>
      <c r="F559" s="20"/>
      <c r="G559" s="20"/>
      <c r="H559" s="18"/>
      <c r="I559" s="20"/>
      <c r="J559" s="20"/>
      <c r="K559" s="20"/>
      <c r="L559" s="20"/>
      <c r="M559" s="20"/>
      <c r="N559" s="20"/>
      <c r="O559" s="20"/>
      <c r="P559" s="20"/>
      <c r="Q559" s="20"/>
      <c r="R559" s="20"/>
      <c r="S559" s="20"/>
      <c r="T559" s="20"/>
      <c r="U559" s="20"/>
      <c r="V559" s="20"/>
      <c r="W559" s="20"/>
      <c r="X559" s="20"/>
      <c r="Y559" s="20"/>
      <c r="Z559" s="20"/>
      <c r="AA559" s="20"/>
    </row>
    <row r="560" spans="1:27" ht="12.75">
      <c r="A560" s="20"/>
      <c r="B560" s="20"/>
      <c r="C560" s="18"/>
      <c r="D560" s="20"/>
      <c r="E560" s="20"/>
      <c r="F560" s="20"/>
      <c r="G560" s="20"/>
      <c r="H560" s="18"/>
      <c r="I560" s="20"/>
      <c r="J560" s="20"/>
      <c r="K560" s="20"/>
      <c r="L560" s="20"/>
      <c r="M560" s="20"/>
      <c r="N560" s="20"/>
      <c r="O560" s="20"/>
      <c r="P560" s="20"/>
      <c r="Q560" s="20"/>
      <c r="R560" s="20"/>
      <c r="S560" s="20"/>
      <c r="T560" s="20"/>
      <c r="U560" s="20"/>
      <c r="V560" s="20"/>
      <c r="W560" s="20"/>
      <c r="X560" s="20"/>
      <c r="Y560" s="20"/>
      <c r="Z560" s="20"/>
      <c r="AA560" s="20"/>
    </row>
    <row r="561" spans="1:27" ht="12.75">
      <c r="A561" s="20"/>
      <c r="B561" s="20"/>
      <c r="C561" s="18"/>
      <c r="D561" s="20"/>
      <c r="E561" s="20"/>
      <c r="F561" s="20"/>
      <c r="G561" s="20"/>
      <c r="H561" s="18"/>
      <c r="I561" s="20"/>
      <c r="J561" s="20"/>
      <c r="K561" s="20"/>
      <c r="L561" s="20"/>
      <c r="M561" s="20"/>
      <c r="N561" s="20"/>
      <c r="O561" s="20"/>
      <c r="P561" s="20"/>
      <c r="Q561" s="20"/>
      <c r="R561" s="20"/>
      <c r="S561" s="20"/>
      <c r="T561" s="20"/>
      <c r="U561" s="20"/>
      <c r="V561" s="20"/>
      <c r="W561" s="20"/>
      <c r="X561" s="20"/>
      <c r="Y561" s="20"/>
      <c r="Z561" s="20"/>
      <c r="AA561" s="20"/>
    </row>
    <row r="562" spans="1:27" ht="12.75">
      <c r="A562" s="20"/>
      <c r="B562" s="20"/>
      <c r="C562" s="18"/>
      <c r="D562" s="20"/>
      <c r="E562" s="20"/>
      <c r="F562" s="20"/>
      <c r="G562" s="20"/>
      <c r="H562" s="18"/>
      <c r="I562" s="20"/>
      <c r="J562" s="20"/>
      <c r="K562" s="20"/>
      <c r="L562" s="20"/>
      <c r="M562" s="20"/>
      <c r="N562" s="20"/>
      <c r="O562" s="20"/>
      <c r="P562" s="20"/>
      <c r="Q562" s="20"/>
      <c r="R562" s="20"/>
      <c r="S562" s="20"/>
      <c r="T562" s="20"/>
      <c r="U562" s="20"/>
      <c r="V562" s="20"/>
      <c r="W562" s="20"/>
      <c r="X562" s="20"/>
      <c r="Y562" s="20"/>
      <c r="Z562" s="20"/>
      <c r="AA562" s="20"/>
    </row>
    <row r="563" spans="1:27" ht="12.75">
      <c r="A563" s="20"/>
      <c r="B563" s="20"/>
      <c r="C563" s="18"/>
      <c r="D563" s="20"/>
      <c r="E563" s="20"/>
      <c r="F563" s="20"/>
      <c r="G563" s="20"/>
      <c r="H563" s="18"/>
      <c r="I563" s="20"/>
      <c r="J563" s="20"/>
      <c r="K563" s="20"/>
      <c r="L563" s="20"/>
      <c r="M563" s="20"/>
      <c r="N563" s="20"/>
      <c r="O563" s="20"/>
      <c r="P563" s="20"/>
      <c r="Q563" s="20"/>
      <c r="R563" s="20"/>
      <c r="S563" s="20"/>
      <c r="T563" s="20"/>
      <c r="U563" s="20"/>
      <c r="V563" s="20"/>
      <c r="W563" s="20"/>
      <c r="X563" s="20"/>
      <c r="Y563" s="20"/>
      <c r="Z563" s="20"/>
      <c r="AA563" s="20"/>
    </row>
    <row r="564" spans="1:27" ht="12.75">
      <c r="A564" s="20"/>
      <c r="B564" s="20"/>
      <c r="C564" s="18"/>
      <c r="D564" s="20"/>
      <c r="E564" s="20"/>
      <c r="F564" s="20"/>
      <c r="G564" s="20"/>
      <c r="H564" s="18"/>
      <c r="I564" s="20"/>
      <c r="J564" s="20"/>
      <c r="K564" s="20"/>
      <c r="L564" s="20"/>
      <c r="M564" s="20"/>
      <c r="N564" s="20"/>
      <c r="O564" s="20"/>
      <c r="P564" s="20"/>
      <c r="Q564" s="20"/>
      <c r="R564" s="20"/>
      <c r="S564" s="20"/>
      <c r="T564" s="20"/>
      <c r="U564" s="20"/>
      <c r="V564" s="20"/>
      <c r="W564" s="20"/>
      <c r="X564" s="20"/>
      <c r="Y564" s="20"/>
      <c r="Z564" s="20"/>
      <c r="AA564" s="20"/>
    </row>
    <row r="565" spans="1:27" ht="12.75">
      <c r="A565" s="20"/>
      <c r="B565" s="20"/>
      <c r="C565" s="18"/>
      <c r="D565" s="20"/>
      <c r="E565" s="20"/>
      <c r="F565" s="20"/>
      <c r="G565" s="20"/>
      <c r="H565" s="18"/>
      <c r="I565" s="20"/>
      <c r="J565" s="20"/>
      <c r="K565" s="20"/>
      <c r="L565" s="20"/>
      <c r="M565" s="20"/>
      <c r="N565" s="20"/>
      <c r="O565" s="20"/>
      <c r="P565" s="20"/>
      <c r="Q565" s="20"/>
      <c r="R565" s="20"/>
      <c r="S565" s="20"/>
      <c r="T565" s="20"/>
      <c r="U565" s="20"/>
      <c r="V565" s="20"/>
      <c r="W565" s="20"/>
      <c r="X565" s="20"/>
      <c r="Y565" s="20"/>
      <c r="Z565" s="20"/>
      <c r="AA565" s="20"/>
    </row>
    <row r="566" spans="1:27" ht="12.75">
      <c r="A566" s="20"/>
      <c r="B566" s="20"/>
      <c r="C566" s="18"/>
      <c r="D566" s="20"/>
      <c r="E566" s="20"/>
      <c r="F566" s="20"/>
      <c r="G566" s="20"/>
      <c r="H566" s="18"/>
      <c r="I566" s="20"/>
      <c r="J566" s="20"/>
      <c r="K566" s="20"/>
      <c r="L566" s="20"/>
      <c r="M566" s="20"/>
      <c r="N566" s="20"/>
      <c r="O566" s="20"/>
      <c r="P566" s="20"/>
      <c r="Q566" s="20"/>
      <c r="R566" s="20"/>
      <c r="S566" s="20"/>
      <c r="T566" s="20"/>
      <c r="U566" s="20"/>
      <c r="V566" s="20"/>
      <c r="W566" s="20"/>
      <c r="X566" s="20"/>
      <c r="Y566" s="20"/>
      <c r="Z566" s="20"/>
      <c r="AA566" s="20"/>
    </row>
    <row r="567" spans="1:27" ht="12.75">
      <c r="A567" s="20"/>
      <c r="B567" s="20"/>
      <c r="C567" s="18"/>
      <c r="D567" s="20"/>
      <c r="E567" s="20"/>
      <c r="F567" s="20"/>
      <c r="G567" s="20"/>
      <c r="H567" s="18"/>
      <c r="I567" s="20"/>
      <c r="J567" s="20"/>
      <c r="K567" s="20"/>
      <c r="L567" s="20"/>
      <c r="M567" s="20"/>
      <c r="N567" s="20"/>
      <c r="O567" s="20"/>
      <c r="P567" s="20"/>
      <c r="Q567" s="20"/>
      <c r="R567" s="20"/>
      <c r="S567" s="20"/>
      <c r="T567" s="20"/>
      <c r="U567" s="20"/>
      <c r="V567" s="20"/>
      <c r="W567" s="20"/>
      <c r="X567" s="20"/>
      <c r="Y567" s="20"/>
      <c r="Z567" s="20"/>
      <c r="AA567" s="20"/>
    </row>
    <row r="568" spans="1:27" ht="12.75">
      <c r="A568" s="20"/>
      <c r="B568" s="20"/>
      <c r="C568" s="18"/>
      <c r="D568" s="20"/>
      <c r="E568" s="20"/>
      <c r="F568" s="20"/>
      <c r="G568" s="20"/>
      <c r="H568" s="18"/>
      <c r="I568" s="20"/>
      <c r="J568" s="20"/>
      <c r="K568" s="20"/>
      <c r="L568" s="20"/>
      <c r="M568" s="20"/>
      <c r="N568" s="20"/>
      <c r="O568" s="20"/>
      <c r="P568" s="20"/>
      <c r="Q568" s="20"/>
      <c r="R568" s="20"/>
      <c r="S568" s="20"/>
      <c r="T568" s="20"/>
      <c r="U568" s="20"/>
      <c r="V568" s="20"/>
      <c r="W568" s="20"/>
      <c r="X568" s="20"/>
      <c r="Y568" s="20"/>
      <c r="Z568" s="20"/>
      <c r="AA568" s="20"/>
    </row>
    <row r="569" spans="1:27" ht="12.75">
      <c r="A569" s="20"/>
      <c r="B569" s="20"/>
      <c r="C569" s="18"/>
      <c r="D569" s="20"/>
      <c r="E569" s="20"/>
      <c r="F569" s="20"/>
      <c r="G569" s="20"/>
      <c r="H569" s="18"/>
      <c r="I569" s="20"/>
      <c r="J569" s="20"/>
      <c r="K569" s="20"/>
      <c r="L569" s="20"/>
      <c r="M569" s="20"/>
      <c r="N569" s="20"/>
      <c r="O569" s="20"/>
      <c r="P569" s="20"/>
      <c r="Q569" s="20"/>
      <c r="R569" s="20"/>
      <c r="S569" s="20"/>
      <c r="T569" s="20"/>
      <c r="U569" s="20"/>
      <c r="V569" s="20"/>
      <c r="W569" s="20"/>
      <c r="X569" s="20"/>
      <c r="Y569" s="20"/>
      <c r="Z569" s="20"/>
      <c r="AA569" s="20"/>
    </row>
    <row r="570" spans="1:27" ht="12.75">
      <c r="A570" s="20"/>
      <c r="B570" s="20"/>
      <c r="C570" s="18"/>
      <c r="D570" s="20"/>
      <c r="E570" s="20"/>
      <c r="F570" s="20"/>
      <c r="G570" s="20"/>
      <c r="H570" s="18"/>
      <c r="I570" s="20"/>
      <c r="J570" s="20"/>
      <c r="K570" s="20"/>
      <c r="L570" s="20"/>
      <c r="M570" s="20"/>
      <c r="N570" s="20"/>
      <c r="O570" s="20"/>
      <c r="P570" s="20"/>
      <c r="Q570" s="20"/>
      <c r="R570" s="20"/>
      <c r="S570" s="20"/>
      <c r="T570" s="20"/>
      <c r="U570" s="20"/>
      <c r="V570" s="20"/>
      <c r="W570" s="20"/>
      <c r="X570" s="20"/>
      <c r="Y570" s="20"/>
      <c r="Z570" s="20"/>
      <c r="AA570" s="20"/>
    </row>
    <row r="571" spans="1:27" ht="12.75">
      <c r="A571" s="20"/>
      <c r="B571" s="20"/>
      <c r="C571" s="18"/>
      <c r="D571" s="20"/>
      <c r="E571" s="20"/>
      <c r="F571" s="20"/>
      <c r="G571" s="20"/>
      <c r="H571" s="18"/>
      <c r="I571" s="20"/>
      <c r="J571" s="20"/>
      <c r="K571" s="20"/>
      <c r="L571" s="20"/>
      <c r="M571" s="20"/>
      <c r="N571" s="20"/>
      <c r="O571" s="20"/>
      <c r="P571" s="20"/>
      <c r="Q571" s="20"/>
      <c r="R571" s="20"/>
      <c r="S571" s="20"/>
      <c r="T571" s="20"/>
      <c r="U571" s="20"/>
      <c r="V571" s="20"/>
      <c r="W571" s="20"/>
      <c r="X571" s="20"/>
      <c r="Y571" s="20"/>
      <c r="Z571" s="20"/>
      <c r="AA571" s="20"/>
    </row>
    <row r="572" spans="1:27" ht="12.75">
      <c r="A572" s="20"/>
      <c r="B572" s="20"/>
      <c r="C572" s="18"/>
      <c r="D572" s="20"/>
      <c r="E572" s="20"/>
      <c r="F572" s="20"/>
      <c r="G572" s="20"/>
      <c r="H572" s="18"/>
      <c r="I572" s="20"/>
      <c r="J572" s="20"/>
      <c r="K572" s="20"/>
      <c r="L572" s="20"/>
      <c r="M572" s="20"/>
      <c r="N572" s="20"/>
      <c r="O572" s="20"/>
      <c r="P572" s="20"/>
      <c r="Q572" s="20"/>
      <c r="R572" s="20"/>
      <c r="S572" s="20"/>
      <c r="T572" s="20"/>
      <c r="U572" s="20"/>
      <c r="V572" s="20"/>
      <c r="W572" s="20"/>
      <c r="X572" s="20"/>
      <c r="Y572" s="20"/>
      <c r="Z572" s="20"/>
      <c r="AA572" s="20"/>
    </row>
    <row r="573" spans="1:27" ht="12.75">
      <c r="A573" s="20"/>
      <c r="B573" s="20"/>
      <c r="C573" s="18"/>
      <c r="D573" s="20"/>
      <c r="E573" s="20"/>
      <c r="F573" s="20"/>
      <c r="G573" s="20"/>
      <c r="H573" s="18"/>
      <c r="I573" s="20"/>
      <c r="J573" s="20"/>
      <c r="K573" s="20"/>
      <c r="L573" s="20"/>
      <c r="M573" s="20"/>
      <c r="N573" s="20"/>
      <c r="O573" s="20"/>
      <c r="P573" s="20"/>
      <c r="Q573" s="20"/>
      <c r="R573" s="20"/>
      <c r="S573" s="20"/>
      <c r="T573" s="20"/>
      <c r="U573" s="20"/>
      <c r="V573" s="20"/>
      <c r="W573" s="20"/>
      <c r="X573" s="20"/>
      <c r="Y573" s="20"/>
      <c r="Z573" s="20"/>
      <c r="AA573" s="20"/>
    </row>
    <row r="574" spans="1:27" ht="12.75">
      <c r="A574" s="20"/>
      <c r="B574" s="20"/>
      <c r="C574" s="18"/>
      <c r="D574" s="20"/>
      <c r="E574" s="20"/>
      <c r="F574" s="20"/>
      <c r="G574" s="20"/>
      <c r="H574" s="18"/>
      <c r="I574" s="20"/>
      <c r="J574" s="20"/>
      <c r="K574" s="20"/>
      <c r="L574" s="20"/>
      <c r="M574" s="20"/>
      <c r="N574" s="20"/>
      <c r="O574" s="20"/>
      <c r="P574" s="20"/>
      <c r="Q574" s="20"/>
      <c r="R574" s="20"/>
      <c r="S574" s="20"/>
      <c r="T574" s="20"/>
      <c r="U574" s="20"/>
      <c r="V574" s="20"/>
      <c r="W574" s="20"/>
      <c r="X574" s="20"/>
      <c r="Y574" s="20"/>
      <c r="Z574" s="20"/>
      <c r="AA574" s="20"/>
    </row>
    <row r="575" spans="1:27" ht="12.75">
      <c r="A575" s="20"/>
      <c r="B575" s="20"/>
      <c r="C575" s="18"/>
      <c r="D575" s="20"/>
      <c r="E575" s="20"/>
      <c r="F575" s="20"/>
      <c r="G575" s="20"/>
      <c r="H575" s="18"/>
      <c r="I575" s="20"/>
      <c r="J575" s="20"/>
      <c r="K575" s="20"/>
      <c r="L575" s="20"/>
      <c r="M575" s="20"/>
      <c r="N575" s="20"/>
      <c r="O575" s="20"/>
      <c r="P575" s="20"/>
      <c r="Q575" s="20"/>
      <c r="R575" s="20"/>
      <c r="S575" s="20"/>
      <c r="T575" s="20"/>
      <c r="U575" s="20"/>
      <c r="V575" s="20"/>
      <c r="W575" s="20"/>
      <c r="X575" s="20"/>
      <c r="Y575" s="20"/>
      <c r="Z575" s="20"/>
      <c r="AA575" s="20"/>
    </row>
    <row r="576" spans="1:27" ht="12.75">
      <c r="A576" s="20"/>
      <c r="B576" s="20"/>
      <c r="C576" s="18"/>
      <c r="D576" s="20"/>
      <c r="E576" s="20"/>
      <c r="F576" s="20"/>
      <c r="G576" s="20"/>
      <c r="H576" s="18"/>
      <c r="I576" s="20"/>
      <c r="J576" s="20"/>
      <c r="K576" s="20"/>
      <c r="L576" s="20"/>
      <c r="M576" s="20"/>
      <c r="N576" s="20"/>
      <c r="O576" s="20"/>
      <c r="P576" s="20"/>
      <c r="Q576" s="20"/>
      <c r="R576" s="20"/>
      <c r="S576" s="20"/>
      <c r="T576" s="20"/>
      <c r="U576" s="20"/>
      <c r="V576" s="20"/>
      <c r="W576" s="20"/>
      <c r="X576" s="20"/>
      <c r="Y576" s="20"/>
      <c r="Z576" s="20"/>
      <c r="AA576" s="20"/>
    </row>
    <row r="577" spans="1:27" ht="12.75">
      <c r="A577" s="20"/>
      <c r="B577" s="20"/>
      <c r="C577" s="18"/>
      <c r="D577" s="20"/>
      <c r="E577" s="20"/>
      <c r="F577" s="20"/>
      <c r="G577" s="20"/>
      <c r="H577" s="18"/>
      <c r="I577" s="20"/>
      <c r="J577" s="20"/>
      <c r="K577" s="20"/>
      <c r="L577" s="20"/>
      <c r="M577" s="20"/>
      <c r="N577" s="20"/>
      <c r="O577" s="20"/>
      <c r="P577" s="20"/>
      <c r="Q577" s="20"/>
      <c r="R577" s="20"/>
      <c r="S577" s="20"/>
      <c r="T577" s="20"/>
      <c r="U577" s="20"/>
      <c r="V577" s="20"/>
      <c r="W577" s="20"/>
      <c r="X577" s="20"/>
      <c r="Y577" s="20"/>
      <c r="Z577" s="20"/>
      <c r="AA577" s="20"/>
    </row>
    <row r="578" spans="1:27" ht="12.75">
      <c r="A578" s="20"/>
      <c r="B578" s="20"/>
      <c r="C578" s="18"/>
      <c r="D578" s="20"/>
      <c r="E578" s="20"/>
      <c r="F578" s="20"/>
      <c r="G578" s="20"/>
      <c r="H578" s="18"/>
      <c r="I578" s="20"/>
      <c r="J578" s="20"/>
      <c r="K578" s="20"/>
      <c r="L578" s="20"/>
      <c r="M578" s="20"/>
      <c r="N578" s="20"/>
      <c r="O578" s="20"/>
      <c r="P578" s="20"/>
      <c r="Q578" s="20"/>
      <c r="R578" s="20"/>
      <c r="S578" s="20"/>
      <c r="T578" s="20"/>
      <c r="U578" s="20"/>
      <c r="V578" s="20"/>
      <c r="W578" s="20"/>
      <c r="X578" s="20"/>
      <c r="Y578" s="20"/>
      <c r="Z578" s="20"/>
      <c r="AA578" s="20"/>
    </row>
    <row r="579" spans="1:27" ht="12.75">
      <c r="A579" s="20"/>
      <c r="B579" s="20"/>
      <c r="C579" s="18"/>
      <c r="D579" s="20"/>
      <c r="E579" s="20"/>
      <c r="F579" s="20"/>
      <c r="G579" s="20"/>
      <c r="H579" s="18"/>
      <c r="I579" s="20"/>
      <c r="J579" s="20"/>
      <c r="K579" s="20"/>
      <c r="L579" s="20"/>
      <c r="M579" s="20"/>
      <c r="N579" s="20"/>
      <c r="O579" s="20"/>
      <c r="P579" s="20"/>
      <c r="Q579" s="20"/>
      <c r="R579" s="20"/>
      <c r="S579" s="20"/>
      <c r="T579" s="20"/>
      <c r="U579" s="20"/>
      <c r="V579" s="20"/>
      <c r="W579" s="20"/>
      <c r="X579" s="20"/>
      <c r="Y579" s="20"/>
      <c r="Z579" s="20"/>
      <c r="AA579" s="20"/>
    </row>
    <row r="580" spans="1:27" ht="12.75">
      <c r="A580" s="20"/>
      <c r="B580" s="20"/>
      <c r="C580" s="18"/>
      <c r="D580" s="20"/>
      <c r="E580" s="20"/>
      <c r="F580" s="20"/>
      <c r="G580" s="20"/>
      <c r="H580" s="18"/>
      <c r="I580" s="20"/>
      <c r="J580" s="20"/>
      <c r="K580" s="20"/>
      <c r="L580" s="20"/>
      <c r="M580" s="20"/>
      <c r="N580" s="20"/>
      <c r="O580" s="20"/>
      <c r="P580" s="20"/>
      <c r="Q580" s="20"/>
      <c r="R580" s="20"/>
      <c r="S580" s="20"/>
      <c r="T580" s="20"/>
      <c r="U580" s="20"/>
      <c r="V580" s="20"/>
      <c r="W580" s="20"/>
      <c r="X580" s="20"/>
      <c r="Y580" s="20"/>
      <c r="Z580" s="20"/>
      <c r="AA580" s="20"/>
    </row>
    <row r="581" spans="1:27" ht="12.75">
      <c r="A581" s="20"/>
      <c r="B581" s="20"/>
      <c r="C581" s="18"/>
      <c r="D581" s="20"/>
      <c r="E581" s="20"/>
      <c r="F581" s="20"/>
      <c r="G581" s="20"/>
      <c r="H581" s="18"/>
      <c r="I581" s="20"/>
      <c r="J581" s="20"/>
      <c r="K581" s="20"/>
      <c r="L581" s="20"/>
      <c r="M581" s="20"/>
      <c r="N581" s="20"/>
      <c r="O581" s="20"/>
      <c r="P581" s="20"/>
      <c r="Q581" s="20"/>
      <c r="R581" s="20"/>
      <c r="S581" s="20"/>
      <c r="T581" s="20"/>
      <c r="U581" s="20"/>
      <c r="V581" s="20"/>
      <c r="W581" s="20"/>
      <c r="X581" s="20"/>
      <c r="Y581" s="20"/>
      <c r="Z581" s="20"/>
      <c r="AA581" s="20"/>
    </row>
    <row r="582" spans="1:27" ht="12.75">
      <c r="A582" s="20"/>
      <c r="B582" s="20"/>
      <c r="C582" s="18"/>
      <c r="D582" s="20"/>
      <c r="E582" s="20"/>
      <c r="F582" s="20"/>
      <c r="G582" s="20"/>
      <c r="H582" s="18"/>
      <c r="I582" s="20"/>
      <c r="J582" s="20"/>
      <c r="K582" s="20"/>
      <c r="L582" s="20"/>
      <c r="M582" s="20"/>
      <c r="N582" s="20"/>
      <c r="O582" s="20"/>
      <c r="P582" s="20"/>
      <c r="Q582" s="20"/>
      <c r="R582" s="20"/>
      <c r="S582" s="20"/>
      <c r="T582" s="20"/>
      <c r="U582" s="20"/>
      <c r="V582" s="20"/>
      <c r="W582" s="20"/>
      <c r="X582" s="20"/>
      <c r="Y582" s="20"/>
      <c r="Z582" s="20"/>
      <c r="AA582" s="20"/>
    </row>
    <row r="583" spans="1:27" ht="12.75">
      <c r="A583" s="20"/>
      <c r="B583" s="20"/>
      <c r="C583" s="18"/>
      <c r="D583" s="20"/>
      <c r="E583" s="20"/>
      <c r="F583" s="20"/>
      <c r="G583" s="20"/>
      <c r="H583" s="18"/>
      <c r="I583" s="20"/>
      <c r="J583" s="20"/>
      <c r="K583" s="20"/>
      <c r="L583" s="20"/>
      <c r="M583" s="20"/>
      <c r="N583" s="20"/>
      <c r="O583" s="20"/>
      <c r="P583" s="20"/>
      <c r="Q583" s="20"/>
      <c r="R583" s="20"/>
      <c r="S583" s="20"/>
      <c r="T583" s="20"/>
      <c r="U583" s="20"/>
      <c r="V583" s="20"/>
      <c r="W583" s="20"/>
      <c r="X583" s="20"/>
      <c r="Y583" s="20"/>
      <c r="Z583" s="20"/>
      <c r="AA583" s="20"/>
    </row>
    <row r="584" spans="1:27" ht="12.75">
      <c r="A584" s="20"/>
      <c r="B584" s="20"/>
      <c r="C584" s="18"/>
      <c r="D584" s="20"/>
      <c r="E584" s="20"/>
      <c r="F584" s="20"/>
      <c r="G584" s="20"/>
      <c r="H584" s="18"/>
      <c r="I584" s="20"/>
      <c r="J584" s="20"/>
      <c r="K584" s="20"/>
      <c r="L584" s="20"/>
      <c r="M584" s="20"/>
      <c r="N584" s="20"/>
      <c r="O584" s="20"/>
      <c r="P584" s="20"/>
      <c r="Q584" s="20"/>
      <c r="R584" s="20"/>
      <c r="S584" s="20"/>
      <c r="T584" s="20"/>
      <c r="U584" s="20"/>
      <c r="V584" s="20"/>
      <c r="W584" s="20"/>
      <c r="X584" s="20"/>
      <c r="Y584" s="20"/>
      <c r="Z584" s="20"/>
      <c r="AA584" s="20"/>
    </row>
    <row r="585" spans="1:27" ht="12.75">
      <c r="A585" s="20"/>
      <c r="B585" s="20"/>
      <c r="C585" s="18"/>
      <c r="D585" s="20"/>
      <c r="E585" s="20"/>
      <c r="F585" s="20"/>
      <c r="G585" s="20"/>
      <c r="H585" s="18"/>
      <c r="I585" s="20"/>
      <c r="J585" s="20"/>
      <c r="K585" s="20"/>
      <c r="L585" s="20"/>
      <c r="M585" s="20"/>
      <c r="N585" s="20"/>
      <c r="O585" s="20"/>
      <c r="P585" s="20"/>
      <c r="Q585" s="20"/>
      <c r="R585" s="20"/>
      <c r="S585" s="20"/>
      <c r="T585" s="20"/>
      <c r="U585" s="20"/>
      <c r="V585" s="20"/>
      <c r="W585" s="20"/>
      <c r="X585" s="20"/>
      <c r="Y585" s="20"/>
      <c r="Z585" s="20"/>
      <c r="AA585" s="20"/>
    </row>
    <row r="586" spans="1:27" ht="12.75">
      <c r="A586" s="20"/>
      <c r="B586" s="20"/>
      <c r="C586" s="18"/>
      <c r="D586" s="20"/>
      <c r="E586" s="20"/>
      <c r="F586" s="20"/>
      <c r="G586" s="20"/>
      <c r="H586" s="18"/>
      <c r="I586" s="20"/>
      <c r="J586" s="20"/>
      <c r="K586" s="20"/>
      <c r="L586" s="20"/>
      <c r="M586" s="20"/>
      <c r="N586" s="20"/>
      <c r="O586" s="20"/>
      <c r="P586" s="20"/>
      <c r="Q586" s="20"/>
      <c r="R586" s="20"/>
      <c r="S586" s="20"/>
      <c r="T586" s="20"/>
      <c r="U586" s="20"/>
      <c r="V586" s="20"/>
      <c r="W586" s="20"/>
      <c r="X586" s="20"/>
      <c r="Y586" s="20"/>
      <c r="Z586" s="20"/>
      <c r="AA586" s="20"/>
    </row>
    <row r="587" spans="1:27" ht="12.75">
      <c r="A587" s="20"/>
      <c r="B587" s="20"/>
      <c r="C587" s="18"/>
      <c r="D587" s="20"/>
      <c r="E587" s="20"/>
      <c r="F587" s="20"/>
      <c r="G587" s="20"/>
      <c r="H587" s="18"/>
      <c r="I587" s="20"/>
      <c r="J587" s="20"/>
      <c r="K587" s="20"/>
      <c r="L587" s="20"/>
      <c r="M587" s="20"/>
      <c r="N587" s="20"/>
      <c r="O587" s="20"/>
      <c r="P587" s="20"/>
      <c r="Q587" s="20"/>
      <c r="R587" s="20"/>
      <c r="S587" s="20"/>
      <c r="T587" s="20"/>
      <c r="U587" s="20"/>
      <c r="V587" s="20"/>
      <c r="W587" s="20"/>
      <c r="X587" s="20"/>
      <c r="Y587" s="20"/>
      <c r="Z587" s="20"/>
      <c r="AA587" s="20"/>
    </row>
    <row r="588" spans="1:27" ht="12.75">
      <c r="A588" s="20"/>
      <c r="B588" s="20"/>
      <c r="C588" s="18"/>
      <c r="D588" s="20"/>
      <c r="E588" s="20"/>
      <c r="F588" s="20"/>
      <c r="G588" s="20"/>
      <c r="H588" s="18"/>
      <c r="I588" s="20"/>
      <c r="J588" s="20"/>
      <c r="K588" s="20"/>
      <c r="L588" s="20"/>
      <c r="M588" s="20"/>
      <c r="N588" s="20"/>
      <c r="O588" s="20"/>
      <c r="P588" s="20"/>
      <c r="Q588" s="20"/>
      <c r="R588" s="20"/>
      <c r="S588" s="20"/>
      <c r="T588" s="20"/>
      <c r="U588" s="20"/>
      <c r="V588" s="20"/>
      <c r="W588" s="20"/>
      <c r="X588" s="20"/>
      <c r="Y588" s="20"/>
      <c r="Z588" s="20"/>
      <c r="AA588" s="20"/>
    </row>
    <row r="589" spans="1:27" ht="12.75">
      <c r="A589" s="20"/>
      <c r="B589" s="20"/>
      <c r="C589" s="18"/>
      <c r="D589" s="20"/>
      <c r="E589" s="20"/>
      <c r="F589" s="20"/>
      <c r="G589" s="20"/>
      <c r="H589" s="18"/>
      <c r="I589" s="20"/>
      <c r="J589" s="20"/>
      <c r="K589" s="20"/>
      <c r="L589" s="20"/>
      <c r="M589" s="20"/>
      <c r="N589" s="20"/>
      <c r="O589" s="20"/>
      <c r="P589" s="20"/>
      <c r="Q589" s="20"/>
      <c r="R589" s="20"/>
      <c r="S589" s="20"/>
      <c r="T589" s="20"/>
      <c r="U589" s="20"/>
      <c r="V589" s="20"/>
      <c r="W589" s="20"/>
      <c r="X589" s="20"/>
      <c r="Y589" s="20"/>
      <c r="Z589" s="20"/>
      <c r="AA589" s="20"/>
    </row>
    <row r="590" spans="1:27" ht="12.75">
      <c r="A590" s="20"/>
      <c r="B590" s="20"/>
      <c r="C590" s="18"/>
      <c r="D590" s="20"/>
      <c r="E590" s="20"/>
      <c r="F590" s="20"/>
      <c r="G590" s="20"/>
      <c r="H590" s="18"/>
      <c r="I590" s="20"/>
      <c r="J590" s="20"/>
      <c r="K590" s="20"/>
      <c r="L590" s="20"/>
      <c r="M590" s="20"/>
      <c r="N590" s="20"/>
      <c r="O590" s="20"/>
      <c r="P590" s="20"/>
      <c r="Q590" s="20"/>
      <c r="R590" s="20"/>
      <c r="S590" s="20"/>
      <c r="T590" s="20"/>
      <c r="U590" s="20"/>
      <c r="V590" s="20"/>
      <c r="W590" s="20"/>
      <c r="X590" s="20"/>
      <c r="Y590" s="20"/>
      <c r="Z590" s="20"/>
      <c r="AA590" s="20"/>
    </row>
    <row r="591" spans="1:27" ht="12.75">
      <c r="A591" s="20"/>
      <c r="B591" s="20"/>
      <c r="C591" s="18"/>
      <c r="D591" s="20"/>
      <c r="E591" s="20"/>
      <c r="F591" s="20"/>
      <c r="G591" s="20"/>
      <c r="H591" s="18"/>
      <c r="I591" s="20"/>
      <c r="J591" s="20"/>
      <c r="K591" s="20"/>
      <c r="L591" s="20"/>
      <c r="M591" s="20"/>
      <c r="N591" s="20"/>
      <c r="O591" s="20"/>
      <c r="P591" s="20"/>
      <c r="Q591" s="20"/>
      <c r="R591" s="20"/>
      <c r="S591" s="20"/>
      <c r="T591" s="20"/>
      <c r="U591" s="20"/>
      <c r="V591" s="20"/>
      <c r="W591" s="20"/>
      <c r="X591" s="20"/>
      <c r="Y591" s="20"/>
      <c r="Z591" s="20"/>
      <c r="AA591" s="20"/>
    </row>
    <row r="592" spans="1:27" ht="12.75">
      <c r="A592" s="20"/>
      <c r="B592" s="20"/>
      <c r="C592" s="18"/>
      <c r="D592" s="20"/>
      <c r="E592" s="20"/>
      <c r="F592" s="20"/>
      <c r="G592" s="20"/>
      <c r="H592" s="18"/>
      <c r="I592" s="20"/>
      <c r="J592" s="20"/>
      <c r="K592" s="20"/>
      <c r="L592" s="20"/>
      <c r="M592" s="20"/>
      <c r="N592" s="20"/>
      <c r="O592" s="20"/>
      <c r="P592" s="20"/>
      <c r="Q592" s="20"/>
      <c r="R592" s="20"/>
      <c r="S592" s="20"/>
      <c r="T592" s="20"/>
      <c r="U592" s="20"/>
      <c r="V592" s="20"/>
      <c r="W592" s="20"/>
      <c r="X592" s="20"/>
      <c r="Y592" s="20"/>
      <c r="Z592" s="20"/>
      <c r="AA592" s="20"/>
    </row>
    <row r="593" spans="1:27" ht="12.75">
      <c r="A593" s="20"/>
      <c r="B593" s="20"/>
      <c r="C593" s="18"/>
      <c r="D593" s="20"/>
      <c r="E593" s="20"/>
      <c r="F593" s="20"/>
      <c r="G593" s="20"/>
      <c r="H593" s="18"/>
      <c r="I593" s="20"/>
      <c r="J593" s="20"/>
      <c r="K593" s="20"/>
      <c r="L593" s="20"/>
      <c r="M593" s="20"/>
      <c r="N593" s="20"/>
      <c r="O593" s="20"/>
      <c r="P593" s="20"/>
      <c r="Q593" s="20"/>
      <c r="R593" s="20"/>
      <c r="S593" s="20"/>
      <c r="T593" s="20"/>
      <c r="U593" s="20"/>
      <c r="V593" s="20"/>
      <c r="W593" s="20"/>
      <c r="X593" s="20"/>
      <c r="Y593" s="20"/>
      <c r="Z593" s="20"/>
      <c r="AA593" s="20"/>
    </row>
    <row r="594" spans="1:27" ht="12.75">
      <c r="A594" s="20"/>
      <c r="B594" s="20"/>
      <c r="C594" s="18"/>
      <c r="D594" s="20"/>
      <c r="E594" s="20"/>
      <c r="F594" s="20"/>
      <c r="G594" s="20"/>
      <c r="H594" s="18"/>
      <c r="I594" s="20"/>
      <c r="J594" s="20"/>
      <c r="K594" s="20"/>
      <c r="L594" s="20"/>
      <c r="M594" s="20"/>
      <c r="N594" s="20"/>
      <c r="O594" s="20"/>
      <c r="P594" s="20"/>
      <c r="Q594" s="20"/>
      <c r="R594" s="20"/>
      <c r="S594" s="20"/>
      <c r="T594" s="20"/>
      <c r="U594" s="20"/>
      <c r="V594" s="20"/>
      <c r="W594" s="20"/>
      <c r="X594" s="20"/>
      <c r="Y594" s="20"/>
      <c r="Z594" s="20"/>
      <c r="AA594" s="20"/>
    </row>
    <row r="595" spans="1:27" ht="12.75">
      <c r="A595" s="20"/>
      <c r="B595" s="20"/>
      <c r="C595" s="18"/>
      <c r="D595" s="20"/>
      <c r="E595" s="20"/>
      <c r="F595" s="20"/>
      <c r="G595" s="20"/>
      <c r="H595" s="18"/>
      <c r="I595" s="20"/>
      <c r="J595" s="20"/>
      <c r="K595" s="20"/>
      <c r="L595" s="20"/>
      <c r="M595" s="20"/>
      <c r="N595" s="20"/>
      <c r="O595" s="20"/>
      <c r="P595" s="20"/>
      <c r="Q595" s="20"/>
      <c r="R595" s="20"/>
      <c r="S595" s="20"/>
      <c r="T595" s="20"/>
      <c r="U595" s="20"/>
      <c r="V595" s="20"/>
      <c r="W595" s="20"/>
      <c r="X595" s="20"/>
      <c r="Y595" s="20"/>
      <c r="Z595" s="20"/>
      <c r="AA595" s="20"/>
    </row>
    <row r="596" spans="1:27" ht="12.75">
      <c r="A596" s="20"/>
      <c r="B596" s="20"/>
      <c r="C596" s="18"/>
      <c r="D596" s="20"/>
      <c r="E596" s="20"/>
      <c r="F596" s="20"/>
      <c r="G596" s="20"/>
      <c r="H596" s="18"/>
      <c r="I596" s="20"/>
      <c r="J596" s="20"/>
      <c r="K596" s="20"/>
      <c r="L596" s="20"/>
      <c r="M596" s="20"/>
      <c r="N596" s="20"/>
      <c r="O596" s="20"/>
      <c r="P596" s="20"/>
      <c r="Q596" s="20"/>
      <c r="R596" s="20"/>
      <c r="S596" s="20"/>
      <c r="T596" s="20"/>
      <c r="U596" s="20"/>
      <c r="V596" s="20"/>
      <c r="W596" s="20"/>
      <c r="X596" s="20"/>
      <c r="Y596" s="20"/>
      <c r="Z596" s="20"/>
      <c r="AA596" s="20"/>
    </row>
    <row r="597" spans="1:27" ht="12.75">
      <c r="A597" s="20"/>
      <c r="B597" s="20"/>
      <c r="C597" s="18"/>
      <c r="D597" s="20"/>
      <c r="E597" s="20"/>
      <c r="F597" s="20"/>
      <c r="G597" s="20"/>
      <c r="H597" s="18"/>
      <c r="I597" s="20"/>
      <c r="J597" s="20"/>
      <c r="K597" s="20"/>
      <c r="L597" s="20"/>
      <c r="M597" s="20"/>
      <c r="N597" s="20"/>
      <c r="O597" s="20"/>
      <c r="P597" s="20"/>
      <c r="Q597" s="20"/>
      <c r="R597" s="20"/>
      <c r="S597" s="20"/>
      <c r="T597" s="20"/>
      <c r="U597" s="20"/>
      <c r="V597" s="20"/>
      <c r="W597" s="20"/>
      <c r="X597" s="20"/>
      <c r="Y597" s="20"/>
      <c r="Z597" s="20"/>
      <c r="AA597" s="20"/>
    </row>
    <row r="598" spans="1:27" ht="12.75">
      <c r="A598" s="20"/>
      <c r="B598" s="20"/>
      <c r="C598" s="18"/>
      <c r="D598" s="20"/>
      <c r="E598" s="20"/>
      <c r="F598" s="20"/>
      <c r="G598" s="20"/>
      <c r="H598" s="18"/>
      <c r="I598" s="20"/>
      <c r="J598" s="20"/>
      <c r="K598" s="20"/>
      <c r="L598" s="20"/>
      <c r="M598" s="20"/>
      <c r="N598" s="20"/>
      <c r="O598" s="20"/>
      <c r="P598" s="20"/>
      <c r="Q598" s="20"/>
      <c r="R598" s="20"/>
      <c r="S598" s="20"/>
      <c r="T598" s="20"/>
      <c r="U598" s="20"/>
      <c r="V598" s="20"/>
      <c r="W598" s="20"/>
      <c r="X598" s="20"/>
      <c r="Y598" s="20"/>
      <c r="Z598" s="20"/>
      <c r="AA598" s="20"/>
    </row>
    <row r="599" spans="1:27" ht="12.75">
      <c r="A599" s="20"/>
      <c r="B599" s="20"/>
      <c r="C599" s="18"/>
      <c r="D599" s="20"/>
      <c r="E599" s="20"/>
      <c r="F599" s="20"/>
      <c r="G599" s="20"/>
      <c r="H599" s="18"/>
      <c r="I599" s="20"/>
      <c r="J599" s="20"/>
      <c r="K599" s="20"/>
      <c r="L599" s="20"/>
      <c r="M599" s="20"/>
      <c r="N599" s="20"/>
      <c r="O599" s="20"/>
      <c r="P599" s="20"/>
      <c r="Q599" s="20"/>
      <c r="R599" s="20"/>
      <c r="S599" s="20"/>
      <c r="T599" s="20"/>
      <c r="U599" s="20"/>
      <c r="V599" s="20"/>
      <c r="W599" s="20"/>
      <c r="X599" s="20"/>
      <c r="Y599" s="20"/>
      <c r="Z599" s="20"/>
      <c r="AA599" s="20"/>
    </row>
    <row r="600" spans="1:27" ht="12.75">
      <c r="A600" s="20"/>
      <c r="B600" s="20"/>
      <c r="C600" s="18"/>
      <c r="D600" s="20"/>
      <c r="E600" s="20"/>
      <c r="F600" s="20"/>
      <c r="G600" s="20"/>
      <c r="H600" s="18"/>
      <c r="I600" s="20"/>
      <c r="J600" s="20"/>
      <c r="K600" s="20"/>
      <c r="L600" s="20"/>
      <c r="M600" s="20"/>
      <c r="N600" s="20"/>
      <c r="O600" s="20"/>
      <c r="P600" s="20"/>
      <c r="Q600" s="20"/>
      <c r="R600" s="20"/>
      <c r="S600" s="20"/>
      <c r="T600" s="20"/>
      <c r="U600" s="20"/>
      <c r="V600" s="20"/>
      <c r="W600" s="20"/>
      <c r="X600" s="20"/>
      <c r="Y600" s="20"/>
      <c r="Z600" s="20"/>
      <c r="AA600" s="20"/>
    </row>
    <row r="601" spans="1:27" ht="12.75">
      <c r="A601" s="20"/>
      <c r="B601" s="20"/>
      <c r="C601" s="18"/>
      <c r="D601" s="20"/>
      <c r="E601" s="20"/>
      <c r="F601" s="20"/>
      <c r="G601" s="20"/>
      <c r="H601" s="18"/>
      <c r="I601" s="20"/>
      <c r="J601" s="20"/>
      <c r="K601" s="20"/>
      <c r="L601" s="20"/>
      <c r="M601" s="20"/>
      <c r="N601" s="20"/>
      <c r="O601" s="20"/>
      <c r="P601" s="20"/>
      <c r="Q601" s="20"/>
      <c r="R601" s="20"/>
      <c r="S601" s="20"/>
      <c r="T601" s="20"/>
      <c r="U601" s="20"/>
      <c r="V601" s="20"/>
      <c r="W601" s="20"/>
      <c r="X601" s="20"/>
      <c r="Y601" s="20"/>
      <c r="Z601" s="20"/>
      <c r="AA601" s="20"/>
    </row>
    <row r="602" spans="1:27" ht="12.75">
      <c r="A602" s="20"/>
      <c r="B602" s="20"/>
      <c r="C602" s="18"/>
      <c r="D602" s="20"/>
      <c r="E602" s="20"/>
      <c r="F602" s="20"/>
      <c r="G602" s="20"/>
      <c r="H602" s="18"/>
      <c r="I602" s="20"/>
      <c r="J602" s="20"/>
      <c r="K602" s="20"/>
      <c r="L602" s="20"/>
      <c r="M602" s="20"/>
      <c r="N602" s="20"/>
      <c r="O602" s="20"/>
      <c r="P602" s="20"/>
      <c r="Q602" s="20"/>
      <c r="R602" s="20"/>
      <c r="S602" s="20"/>
      <c r="T602" s="20"/>
      <c r="U602" s="20"/>
      <c r="V602" s="20"/>
      <c r="W602" s="20"/>
      <c r="X602" s="20"/>
      <c r="Y602" s="20"/>
      <c r="Z602" s="20"/>
      <c r="AA602" s="20"/>
    </row>
    <row r="603" spans="1:27" ht="12.75">
      <c r="A603" s="20"/>
      <c r="B603" s="20"/>
      <c r="C603" s="18"/>
      <c r="D603" s="20"/>
      <c r="E603" s="20"/>
      <c r="F603" s="20"/>
      <c r="G603" s="20"/>
      <c r="H603" s="18"/>
      <c r="I603" s="20"/>
      <c r="J603" s="20"/>
      <c r="K603" s="20"/>
      <c r="L603" s="20"/>
      <c r="M603" s="20"/>
      <c r="N603" s="20"/>
      <c r="O603" s="20"/>
      <c r="P603" s="20"/>
      <c r="Q603" s="20"/>
      <c r="R603" s="20"/>
      <c r="S603" s="20"/>
      <c r="T603" s="20"/>
      <c r="U603" s="20"/>
      <c r="V603" s="20"/>
      <c r="W603" s="20"/>
      <c r="X603" s="20"/>
      <c r="Y603" s="20"/>
      <c r="Z603" s="20"/>
      <c r="AA603" s="20"/>
    </row>
    <row r="604" spans="1:27" ht="12.75">
      <c r="A604" s="20"/>
      <c r="B604" s="20"/>
      <c r="C604" s="18"/>
      <c r="D604" s="20"/>
      <c r="E604" s="20"/>
      <c r="F604" s="20"/>
      <c r="G604" s="20"/>
      <c r="H604" s="18"/>
      <c r="I604" s="20"/>
      <c r="J604" s="20"/>
      <c r="K604" s="20"/>
      <c r="L604" s="20"/>
      <c r="M604" s="20"/>
      <c r="N604" s="20"/>
      <c r="O604" s="20"/>
      <c r="P604" s="20"/>
      <c r="Q604" s="20"/>
      <c r="R604" s="20"/>
      <c r="S604" s="20"/>
      <c r="T604" s="20"/>
      <c r="U604" s="20"/>
      <c r="V604" s="20"/>
      <c r="W604" s="20"/>
      <c r="X604" s="20"/>
      <c r="Y604" s="20"/>
      <c r="Z604" s="20"/>
      <c r="AA604" s="20"/>
    </row>
    <row r="605" spans="1:27" ht="12.75">
      <c r="A605" s="20"/>
      <c r="B605" s="20"/>
      <c r="C605" s="18"/>
      <c r="D605" s="20"/>
      <c r="E605" s="20"/>
      <c r="F605" s="20"/>
      <c r="G605" s="20"/>
      <c r="H605" s="18"/>
      <c r="I605" s="20"/>
      <c r="J605" s="20"/>
      <c r="K605" s="20"/>
      <c r="L605" s="20"/>
      <c r="M605" s="20"/>
      <c r="N605" s="20"/>
      <c r="O605" s="20"/>
      <c r="P605" s="20"/>
      <c r="Q605" s="20"/>
      <c r="R605" s="20"/>
      <c r="S605" s="20"/>
      <c r="T605" s="20"/>
      <c r="U605" s="20"/>
      <c r="V605" s="20"/>
      <c r="W605" s="20"/>
      <c r="X605" s="20"/>
      <c r="Y605" s="20"/>
      <c r="Z605" s="20"/>
      <c r="AA605" s="20"/>
    </row>
    <row r="606" spans="1:27" ht="12.75">
      <c r="A606" s="20"/>
      <c r="B606" s="20"/>
      <c r="C606" s="18"/>
      <c r="D606" s="20"/>
      <c r="E606" s="20"/>
      <c r="F606" s="20"/>
      <c r="G606" s="20"/>
      <c r="H606" s="18"/>
      <c r="I606" s="20"/>
      <c r="J606" s="20"/>
      <c r="K606" s="20"/>
      <c r="L606" s="20"/>
      <c r="M606" s="20"/>
      <c r="N606" s="20"/>
      <c r="O606" s="20"/>
      <c r="P606" s="20"/>
      <c r="Q606" s="20"/>
      <c r="R606" s="20"/>
      <c r="S606" s="20"/>
      <c r="T606" s="20"/>
      <c r="U606" s="20"/>
      <c r="V606" s="20"/>
      <c r="W606" s="20"/>
      <c r="X606" s="20"/>
      <c r="Y606" s="20"/>
      <c r="Z606" s="20"/>
      <c r="AA606" s="20"/>
    </row>
    <row r="607" spans="1:27" ht="12.75">
      <c r="A607" s="20"/>
      <c r="B607" s="20"/>
      <c r="C607" s="18"/>
      <c r="D607" s="20"/>
      <c r="E607" s="20"/>
      <c r="F607" s="20"/>
      <c r="G607" s="20"/>
      <c r="H607" s="18"/>
      <c r="I607" s="20"/>
      <c r="J607" s="20"/>
      <c r="K607" s="20"/>
      <c r="L607" s="20"/>
      <c r="M607" s="20"/>
      <c r="N607" s="20"/>
      <c r="O607" s="20"/>
      <c r="P607" s="20"/>
      <c r="Q607" s="20"/>
      <c r="R607" s="20"/>
      <c r="S607" s="20"/>
      <c r="T607" s="20"/>
      <c r="U607" s="20"/>
      <c r="V607" s="20"/>
      <c r="W607" s="20"/>
      <c r="X607" s="20"/>
      <c r="Y607" s="20"/>
      <c r="Z607" s="20"/>
      <c r="AA607" s="20"/>
    </row>
    <row r="608" spans="1:27" ht="12.75">
      <c r="A608" s="20"/>
      <c r="B608" s="20"/>
      <c r="C608" s="18"/>
      <c r="D608" s="20"/>
      <c r="E608" s="20"/>
      <c r="F608" s="20"/>
      <c r="G608" s="20"/>
      <c r="H608" s="18"/>
      <c r="I608" s="20"/>
      <c r="J608" s="20"/>
      <c r="K608" s="20"/>
      <c r="L608" s="20"/>
      <c r="M608" s="20"/>
      <c r="N608" s="20"/>
      <c r="O608" s="20"/>
      <c r="P608" s="20"/>
      <c r="Q608" s="20"/>
      <c r="R608" s="20"/>
      <c r="S608" s="20"/>
      <c r="T608" s="20"/>
      <c r="U608" s="20"/>
      <c r="V608" s="20"/>
      <c r="W608" s="20"/>
      <c r="X608" s="20"/>
      <c r="Y608" s="20"/>
      <c r="Z608" s="20"/>
      <c r="AA608" s="20"/>
    </row>
    <row r="609" spans="1:27" ht="12.75">
      <c r="A609" s="20"/>
      <c r="B609" s="20"/>
      <c r="C609" s="18"/>
      <c r="D609" s="20"/>
      <c r="E609" s="20"/>
      <c r="F609" s="20"/>
      <c r="G609" s="20"/>
      <c r="H609" s="18"/>
      <c r="I609" s="20"/>
      <c r="J609" s="20"/>
      <c r="K609" s="20"/>
      <c r="L609" s="20"/>
      <c r="M609" s="20"/>
      <c r="N609" s="20"/>
      <c r="O609" s="20"/>
      <c r="P609" s="20"/>
      <c r="Q609" s="20"/>
      <c r="R609" s="20"/>
      <c r="S609" s="20"/>
      <c r="T609" s="20"/>
      <c r="U609" s="20"/>
      <c r="V609" s="20"/>
      <c r="W609" s="20"/>
      <c r="X609" s="20"/>
      <c r="Y609" s="20"/>
      <c r="Z609" s="20"/>
      <c r="AA609" s="20"/>
    </row>
    <row r="610" spans="1:27" ht="12.75">
      <c r="A610" s="20"/>
      <c r="B610" s="20"/>
      <c r="C610" s="18"/>
      <c r="D610" s="20"/>
      <c r="E610" s="20"/>
      <c r="F610" s="20"/>
      <c r="G610" s="20"/>
      <c r="H610" s="18"/>
      <c r="I610" s="20"/>
      <c r="J610" s="20"/>
      <c r="K610" s="20"/>
      <c r="L610" s="20"/>
      <c r="M610" s="20"/>
      <c r="N610" s="20"/>
      <c r="O610" s="20"/>
      <c r="P610" s="20"/>
      <c r="Q610" s="20"/>
      <c r="R610" s="20"/>
      <c r="S610" s="20"/>
      <c r="T610" s="20"/>
      <c r="U610" s="20"/>
      <c r="V610" s="20"/>
      <c r="W610" s="20"/>
      <c r="X610" s="20"/>
      <c r="Y610" s="20"/>
      <c r="Z610" s="20"/>
      <c r="AA610" s="20"/>
    </row>
    <row r="611" spans="1:27" ht="12.75">
      <c r="A611" s="20"/>
      <c r="B611" s="20"/>
      <c r="C611" s="18"/>
      <c r="D611" s="20"/>
      <c r="E611" s="20"/>
      <c r="F611" s="20"/>
      <c r="G611" s="20"/>
      <c r="H611" s="18"/>
      <c r="I611" s="20"/>
      <c r="J611" s="20"/>
      <c r="K611" s="20"/>
      <c r="L611" s="20"/>
      <c r="M611" s="20"/>
      <c r="N611" s="20"/>
      <c r="O611" s="20"/>
      <c r="P611" s="20"/>
      <c r="Q611" s="20"/>
      <c r="R611" s="20"/>
      <c r="S611" s="20"/>
      <c r="T611" s="20"/>
      <c r="U611" s="20"/>
      <c r="V611" s="20"/>
      <c r="W611" s="20"/>
      <c r="X611" s="20"/>
      <c r="Y611" s="20"/>
      <c r="Z611" s="20"/>
      <c r="AA611" s="20"/>
    </row>
    <row r="612" spans="1:27" ht="12.75">
      <c r="A612" s="20"/>
      <c r="B612" s="20"/>
      <c r="C612" s="18"/>
      <c r="D612" s="20"/>
      <c r="E612" s="20"/>
      <c r="F612" s="20"/>
      <c r="G612" s="20"/>
      <c r="H612" s="18"/>
      <c r="I612" s="20"/>
      <c r="J612" s="20"/>
      <c r="K612" s="20"/>
      <c r="L612" s="20"/>
      <c r="M612" s="20"/>
      <c r="N612" s="20"/>
      <c r="O612" s="20"/>
      <c r="P612" s="20"/>
      <c r="Q612" s="20"/>
      <c r="R612" s="20"/>
      <c r="S612" s="20"/>
      <c r="T612" s="20"/>
      <c r="U612" s="20"/>
      <c r="V612" s="20"/>
      <c r="W612" s="20"/>
      <c r="X612" s="20"/>
      <c r="Y612" s="20"/>
      <c r="Z612" s="20"/>
      <c r="AA612" s="20"/>
    </row>
    <row r="613" spans="1:27" ht="12.75">
      <c r="A613" s="20"/>
      <c r="B613" s="20"/>
      <c r="C613" s="18"/>
      <c r="D613" s="20"/>
      <c r="E613" s="20"/>
      <c r="F613" s="20"/>
      <c r="G613" s="20"/>
      <c r="H613" s="18"/>
      <c r="I613" s="20"/>
      <c r="J613" s="20"/>
      <c r="K613" s="20"/>
      <c r="L613" s="20"/>
      <c r="M613" s="20"/>
      <c r="N613" s="20"/>
      <c r="O613" s="20"/>
      <c r="P613" s="20"/>
      <c r="Q613" s="20"/>
      <c r="R613" s="20"/>
      <c r="S613" s="20"/>
      <c r="T613" s="20"/>
      <c r="U613" s="20"/>
      <c r="V613" s="20"/>
      <c r="W613" s="20"/>
      <c r="X613" s="20"/>
      <c r="Y613" s="20"/>
      <c r="Z613" s="20"/>
      <c r="AA613" s="20"/>
    </row>
    <row r="614" spans="1:27" ht="12.75">
      <c r="A614" s="20"/>
      <c r="B614" s="20"/>
      <c r="C614" s="18"/>
      <c r="D614" s="20"/>
      <c r="E614" s="20"/>
      <c r="F614" s="20"/>
      <c r="G614" s="20"/>
      <c r="H614" s="18"/>
      <c r="I614" s="20"/>
      <c r="J614" s="20"/>
      <c r="K614" s="20"/>
      <c r="L614" s="20"/>
      <c r="M614" s="20"/>
      <c r="N614" s="20"/>
      <c r="O614" s="20"/>
      <c r="P614" s="20"/>
      <c r="Q614" s="20"/>
      <c r="R614" s="20"/>
      <c r="S614" s="20"/>
      <c r="T614" s="20"/>
      <c r="U614" s="20"/>
      <c r="V614" s="20"/>
      <c r="W614" s="20"/>
      <c r="X614" s="20"/>
      <c r="Y614" s="20"/>
      <c r="Z614" s="20"/>
      <c r="AA614" s="20"/>
    </row>
    <row r="615" spans="1:27" ht="12.75">
      <c r="A615" s="20"/>
      <c r="B615" s="20"/>
      <c r="C615" s="18"/>
      <c r="D615" s="20"/>
      <c r="E615" s="20"/>
      <c r="F615" s="20"/>
      <c r="G615" s="20"/>
      <c r="H615" s="18"/>
      <c r="I615" s="20"/>
      <c r="J615" s="20"/>
      <c r="K615" s="20"/>
      <c r="L615" s="20"/>
      <c r="M615" s="20"/>
      <c r="N615" s="20"/>
      <c r="O615" s="20"/>
      <c r="P615" s="20"/>
      <c r="Q615" s="20"/>
      <c r="R615" s="20"/>
      <c r="S615" s="20"/>
      <c r="T615" s="20"/>
      <c r="U615" s="20"/>
      <c r="V615" s="20"/>
      <c r="W615" s="20"/>
      <c r="X615" s="20"/>
      <c r="Y615" s="20"/>
      <c r="Z615" s="20"/>
      <c r="AA615" s="20"/>
    </row>
    <row r="616" spans="1:27" ht="12.75">
      <c r="A616" s="20"/>
      <c r="B616" s="20"/>
      <c r="C616" s="18"/>
      <c r="D616" s="20"/>
      <c r="E616" s="20"/>
      <c r="F616" s="20"/>
      <c r="G616" s="20"/>
      <c r="H616" s="18"/>
      <c r="I616" s="20"/>
      <c r="J616" s="20"/>
      <c r="K616" s="20"/>
      <c r="L616" s="20"/>
      <c r="M616" s="20"/>
      <c r="N616" s="20"/>
      <c r="O616" s="20"/>
      <c r="P616" s="20"/>
      <c r="Q616" s="20"/>
      <c r="R616" s="20"/>
      <c r="S616" s="20"/>
      <c r="T616" s="20"/>
      <c r="U616" s="20"/>
      <c r="V616" s="20"/>
      <c r="W616" s="20"/>
      <c r="X616" s="20"/>
      <c r="Y616" s="20"/>
      <c r="Z616" s="20"/>
      <c r="AA616" s="20"/>
    </row>
    <row r="617" spans="1:27" ht="12.75">
      <c r="A617" s="20"/>
      <c r="B617" s="20"/>
      <c r="C617" s="18"/>
      <c r="D617" s="20"/>
      <c r="E617" s="20"/>
      <c r="F617" s="20"/>
      <c r="G617" s="20"/>
      <c r="H617" s="18"/>
      <c r="I617" s="20"/>
      <c r="J617" s="20"/>
      <c r="K617" s="20"/>
      <c r="L617" s="20"/>
      <c r="M617" s="20"/>
      <c r="N617" s="20"/>
      <c r="O617" s="20"/>
      <c r="P617" s="20"/>
      <c r="Q617" s="20"/>
      <c r="R617" s="20"/>
      <c r="S617" s="20"/>
      <c r="T617" s="20"/>
      <c r="U617" s="20"/>
      <c r="V617" s="20"/>
      <c r="W617" s="20"/>
      <c r="X617" s="20"/>
      <c r="Y617" s="20"/>
      <c r="Z617" s="20"/>
      <c r="AA617" s="20"/>
    </row>
    <row r="618" spans="1:27" ht="12.75">
      <c r="A618" s="20"/>
      <c r="B618" s="20"/>
      <c r="C618" s="18"/>
      <c r="D618" s="20"/>
      <c r="E618" s="20"/>
      <c r="F618" s="20"/>
      <c r="G618" s="20"/>
      <c r="H618" s="18"/>
      <c r="I618" s="20"/>
      <c r="J618" s="20"/>
      <c r="K618" s="20"/>
      <c r="L618" s="20"/>
      <c r="M618" s="20"/>
      <c r="N618" s="20"/>
      <c r="O618" s="20"/>
      <c r="P618" s="20"/>
      <c r="Q618" s="20"/>
      <c r="R618" s="20"/>
      <c r="S618" s="20"/>
      <c r="T618" s="20"/>
      <c r="U618" s="20"/>
      <c r="V618" s="20"/>
      <c r="W618" s="20"/>
      <c r="X618" s="20"/>
      <c r="Y618" s="20"/>
      <c r="Z618" s="20"/>
      <c r="AA618" s="20"/>
    </row>
    <row r="619" spans="1:27" ht="12.75">
      <c r="A619" s="20"/>
      <c r="B619" s="20"/>
      <c r="C619" s="18"/>
      <c r="D619" s="20"/>
      <c r="E619" s="20"/>
      <c r="F619" s="20"/>
      <c r="G619" s="20"/>
      <c r="H619" s="18"/>
      <c r="I619" s="20"/>
      <c r="J619" s="20"/>
      <c r="K619" s="20"/>
      <c r="L619" s="20"/>
      <c r="M619" s="20"/>
      <c r="N619" s="20"/>
      <c r="O619" s="20"/>
      <c r="P619" s="20"/>
      <c r="Q619" s="20"/>
      <c r="R619" s="20"/>
      <c r="S619" s="20"/>
      <c r="T619" s="20"/>
      <c r="U619" s="20"/>
      <c r="V619" s="20"/>
      <c r="W619" s="20"/>
      <c r="X619" s="20"/>
      <c r="Y619" s="20"/>
      <c r="Z619" s="20"/>
      <c r="AA619" s="20"/>
    </row>
    <row r="620" spans="1:27" ht="12.75">
      <c r="A620" s="20"/>
      <c r="B620" s="20"/>
      <c r="C620" s="18"/>
      <c r="D620" s="20"/>
      <c r="E620" s="20"/>
      <c r="F620" s="20"/>
      <c r="G620" s="20"/>
      <c r="H620" s="18"/>
      <c r="I620" s="20"/>
      <c r="J620" s="20"/>
      <c r="K620" s="20"/>
      <c r="L620" s="20"/>
      <c r="M620" s="20"/>
      <c r="N620" s="20"/>
      <c r="O620" s="20"/>
      <c r="P620" s="20"/>
      <c r="Q620" s="20"/>
      <c r="R620" s="20"/>
      <c r="S620" s="20"/>
      <c r="T620" s="20"/>
      <c r="U620" s="20"/>
      <c r="V620" s="20"/>
      <c r="W620" s="20"/>
      <c r="X620" s="20"/>
      <c r="Y620" s="20"/>
      <c r="Z620" s="20"/>
      <c r="AA620" s="20"/>
    </row>
    <row r="621" spans="1:27" ht="12.75">
      <c r="A621" s="20"/>
      <c r="B621" s="20"/>
      <c r="C621" s="18"/>
      <c r="D621" s="20"/>
      <c r="E621" s="20"/>
      <c r="F621" s="20"/>
      <c r="G621" s="20"/>
      <c r="H621" s="18"/>
      <c r="I621" s="20"/>
      <c r="J621" s="20"/>
      <c r="K621" s="20"/>
      <c r="L621" s="20"/>
      <c r="M621" s="20"/>
      <c r="N621" s="20"/>
      <c r="O621" s="20"/>
      <c r="P621" s="20"/>
      <c r="Q621" s="20"/>
      <c r="R621" s="20"/>
      <c r="S621" s="20"/>
      <c r="T621" s="20"/>
      <c r="U621" s="20"/>
      <c r="V621" s="20"/>
      <c r="W621" s="20"/>
      <c r="X621" s="20"/>
      <c r="Y621" s="20"/>
      <c r="Z621" s="20"/>
      <c r="AA621" s="20"/>
    </row>
    <row r="622" spans="1:27" ht="12.75">
      <c r="A622" s="20"/>
      <c r="B622" s="20"/>
      <c r="C622" s="18"/>
      <c r="D622" s="20"/>
      <c r="E622" s="20"/>
      <c r="F622" s="20"/>
      <c r="G622" s="20"/>
      <c r="H622" s="18"/>
      <c r="I622" s="20"/>
      <c r="J622" s="20"/>
      <c r="K622" s="20"/>
      <c r="L622" s="20"/>
      <c r="M622" s="20"/>
      <c r="N622" s="20"/>
      <c r="O622" s="20"/>
      <c r="P622" s="20"/>
      <c r="Q622" s="20"/>
      <c r="R622" s="20"/>
      <c r="S622" s="20"/>
      <c r="T622" s="20"/>
      <c r="U622" s="20"/>
      <c r="V622" s="20"/>
      <c r="W622" s="20"/>
      <c r="X622" s="20"/>
      <c r="Y622" s="20"/>
      <c r="Z622" s="20"/>
      <c r="AA622" s="20"/>
    </row>
    <row r="623" spans="1:27" ht="12.75">
      <c r="A623" s="20"/>
      <c r="B623" s="20"/>
      <c r="C623" s="18"/>
      <c r="D623" s="20"/>
      <c r="E623" s="20"/>
      <c r="F623" s="20"/>
      <c r="G623" s="20"/>
      <c r="H623" s="18"/>
      <c r="I623" s="20"/>
      <c r="J623" s="20"/>
      <c r="K623" s="20"/>
      <c r="L623" s="20"/>
      <c r="M623" s="20"/>
      <c r="N623" s="20"/>
      <c r="O623" s="20"/>
      <c r="P623" s="20"/>
      <c r="Q623" s="20"/>
      <c r="R623" s="20"/>
      <c r="S623" s="20"/>
      <c r="T623" s="20"/>
      <c r="U623" s="20"/>
      <c r="V623" s="20"/>
      <c r="W623" s="20"/>
      <c r="X623" s="20"/>
      <c r="Y623" s="20"/>
      <c r="Z623" s="20"/>
      <c r="AA623" s="20"/>
    </row>
    <row r="624" spans="1:27" ht="12.75">
      <c r="A624" s="20"/>
      <c r="B624" s="20"/>
      <c r="C624" s="18"/>
      <c r="D624" s="20"/>
      <c r="E624" s="20"/>
      <c r="F624" s="20"/>
      <c r="G624" s="20"/>
      <c r="H624" s="18"/>
      <c r="I624" s="20"/>
      <c r="J624" s="20"/>
      <c r="K624" s="20"/>
      <c r="L624" s="20"/>
      <c r="M624" s="20"/>
      <c r="N624" s="20"/>
      <c r="O624" s="20"/>
      <c r="P624" s="20"/>
      <c r="Q624" s="20"/>
      <c r="R624" s="20"/>
      <c r="S624" s="20"/>
      <c r="T624" s="20"/>
      <c r="U624" s="20"/>
      <c r="V624" s="20"/>
      <c r="W624" s="20"/>
      <c r="X624" s="20"/>
      <c r="Y624" s="20"/>
      <c r="Z624" s="20"/>
      <c r="AA624" s="20"/>
    </row>
    <row r="625" spans="1:27" ht="12.75">
      <c r="A625" s="20"/>
      <c r="B625" s="20"/>
      <c r="C625" s="18"/>
      <c r="D625" s="20"/>
      <c r="E625" s="20"/>
      <c r="F625" s="20"/>
      <c r="G625" s="20"/>
      <c r="H625" s="18"/>
      <c r="I625" s="20"/>
      <c r="J625" s="20"/>
      <c r="K625" s="20"/>
      <c r="L625" s="20"/>
      <c r="M625" s="20"/>
      <c r="N625" s="20"/>
      <c r="O625" s="20"/>
      <c r="P625" s="20"/>
      <c r="Q625" s="20"/>
      <c r="R625" s="20"/>
      <c r="S625" s="20"/>
      <c r="T625" s="20"/>
      <c r="U625" s="20"/>
      <c r="V625" s="20"/>
      <c r="W625" s="20"/>
      <c r="X625" s="20"/>
      <c r="Y625" s="20"/>
      <c r="Z625" s="20"/>
      <c r="AA625" s="20"/>
    </row>
    <row r="626" spans="1:27" ht="12.75">
      <c r="A626" s="20"/>
      <c r="B626" s="20"/>
      <c r="C626" s="18"/>
      <c r="D626" s="20"/>
      <c r="E626" s="20"/>
      <c r="F626" s="20"/>
      <c r="G626" s="20"/>
      <c r="H626" s="18"/>
      <c r="I626" s="20"/>
      <c r="J626" s="20"/>
      <c r="K626" s="20"/>
      <c r="L626" s="20"/>
      <c r="M626" s="20"/>
      <c r="N626" s="20"/>
      <c r="O626" s="20"/>
      <c r="P626" s="20"/>
      <c r="Q626" s="20"/>
      <c r="R626" s="20"/>
      <c r="S626" s="20"/>
      <c r="T626" s="20"/>
      <c r="U626" s="20"/>
      <c r="V626" s="20"/>
      <c r="W626" s="20"/>
      <c r="X626" s="20"/>
      <c r="Y626" s="20"/>
      <c r="Z626" s="20"/>
      <c r="AA626" s="20"/>
    </row>
    <row r="627" spans="1:27" ht="12.75">
      <c r="A627" s="20"/>
      <c r="B627" s="20"/>
      <c r="C627" s="18"/>
      <c r="D627" s="20"/>
      <c r="E627" s="20"/>
      <c r="F627" s="20"/>
      <c r="G627" s="20"/>
      <c r="H627" s="18"/>
      <c r="I627" s="20"/>
      <c r="J627" s="20"/>
      <c r="K627" s="20"/>
      <c r="L627" s="20"/>
      <c r="M627" s="20"/>
      <c r="N627" s="20"/>
      <c r="O627" s="20"/>
      <c r="P627" s="20"/>
      <c r="Q627" s="20"/>
      <c r="R627" s="20"/>
      <c r="S627" s="20"/>
      <c r="T627" s="20"/>
      <c r="U627" s="20"/>
      <c r="V627" s="20"/>
      <c r="W627" s="20"/>
      <c r="X627" s="20"/>
      <c r="Y627" s="20"/>
      <c r="Z627" s="20"/>
      <c r="AA627" s="20"/>
    </row>
    <row r="628" spans="1:27" ht="12.75">
      <c r="A628" s="20"/>
      <c r="B628" s="20"/>
      <c r="C628" s="18"/>
      <c r="D628" s="20"/>
      <c r="E628" s="20"/>
      <c r="F628" s="20"/>
      <c r="G628" s="20"/>
      <c r="H628" s="18"/>
      <c r="I628" s="20"/>
      <c r="J628" s="20"/>
      <c r="K628" s="20"/>
      <c r="L628" s="20"/>
      <c r="M628" s="20"/>
      <c r="N628" s="20"/>
      <c r="O628" s="20"/>
      <c r="P628" s="20"/>
      <c r="Q628" s="20"/>
      <c r="R628" s="20"/>
      <c r="S628" s="20"/>
      <c r="T628" s="20"/>
      <c r="U628" s="20"/>
      <c r="V628" s="20"/>
      <c r="W628" s="20"/>
      <c r="X628" s="20"/>
      <c r="Y628" s="20"/>
      <c r="Z628" s="20"/>
      <c r="AA628" s="20"/>
    </row>
    <row r="629" spans="1:27" ht="12.75">
      <c r="A629" s="20"/>
      <c r="B629" s="20"/>
      <c r="C629" s="18"/>
      <c r="D629" s="20"/>
      <c r="E629" s="20"/>
      <c r="F629" s="20"/>
      <c r="G629" s="20"/>
      <c r="H629" s="18"/>
      <c r="I629" s="20"/>
      <c r="J629" s="20"/>
      <c r="K629" s="20"/>
      <c r="L629" s="20"/>
      <c r="M629" s="20"/>
      <c r="N629" s="20"/>
      <c r="O629" s="20"/>
      <c r="P629" s="20"/>
      <c r="Q629" s="20"/>
      <c r="R629" s="20"/>
      <c r="S629" s="20"/>
      <c r="T629" s="20"/>
      <c r="U629" s="20"/>
      <c r="V629" s="20"/>
      <c r="W629" s="20"/>
      <c r="X629" s="20"/>
      <c r="Y629" s="20"/>
      <c r="Z629" s="20"/>
      <c r="AA629" s="20"/>
    </row>
    <row r="630" spans="1:27" ht="12.75">
      <c r="A630" s="20"/>
      <c r="B630" s="20"/>
      <c r="C630" s="18"/>
      <c r="D630" s="20"/>
      <c r="E630" s="20"/>
      <c r="F630" s="20"/>
      <c r="G630" s="20"/>
      <c r="H630" s="18"/>
      <c r="I630" s="20"/>
      <c r="J630" s="20"/>
      <c r="K630" s="20"/>
      <c r="L630" s="20"/>
      <c r="M630" s="20"/>
      <c r="N630" s="20"/>
      <c r="O630" s="20"/>
      <c r="P630" s="20"/>
      <c r="Q630" s="20"/>
      <c r="R630" s="20"/>
      <c r="S630" s="20"/>
      <c r="T630" s="20"/>
      <c r="U630" s="20"/>
      <c r="V630" s="20"/>
      <c r="W630" s="20"/>
      <c r="X630" s="20"/>
      <c r="Y630" s="20"/>
      <c r="Z630" s="20"/>
      <c r="AA630" s="20"/>
    </row>
    <row r="631" spans="1:27" ht="12.75">
      <c r="A631" s="20"/>
      <c r="B631" s="20"/>
      <c r="C631" s="18"/>
      <c r="D631" s="20"/>
      <c r="E631" s="20"/>
      <c r="F631" s="20"/>
      <c r="G631" s="20"/>
      <c r="H631" s="18"/>
      <c r="I631" s="20"/>
      <c r="J631" s="20"/>
      <c r="K631" s="20"/>
      <c r="L631" s="20"/>
      <c r="M631" s="20"/>
      <c r="N631" s="20"/>
      <c r="O631" s="20"/>
      <c r="P631" s="20"/>
      <c r="Q631" s="20"/>
      <c r="R631" s="20"/>
      <c r="S631" s="20"/>
      <c r="T631" s="20"/>
      <c r="U631" s="20"/>
      <c r="V631" s="20"/>
      <c r="W631" s="20"/>
      <c r="X631" s="20"/>
      <c r="Y631" s="20"/>
      <c r="Z631" s="20"/>
      <c r="AA631" s="20"/>
    </row>
    <row r="632" spans="1:27" ht="12.75">
      <c r="A632" s="20"/>
      <c r="B632" s="20"/>
      <c r="C632" s="18"/>
      <c r="D632" s="20"/>
      <c r="E632" s="20"/>
      <c r="F632" s="20"/>
      <c r="G632" s="20"/>
      <c r="H632" s="18"/>
      <c r="I632" s="20"/>
      <c r="J632" s="20"/>
      <c r="K632" s="20"/>
      <c r="L632" s="20"/>
      <c r="M632" s="20"/>
      <c r="N632" s="20"/>
      <c r="O632" s="20"/>
      <c r="P632" s="20"/>
      <c r="Q632" s="20"/>
      <c r="R632" s="20"/>
      <c r="S632" s="20"/>
      <c r="T632" s="20"/>
      <c r="U632" s="20"/>
      <c r="V632" s="20"/>
      <c r="W632" s="20"/>
      <c r="X632" s="20"/>
      <c r="Y632" s="20"/>
      <c r="Z632" s="20"/>
      <c r="AA632" s="20"/>
    </row>
    <row r="633" spans="1:27" ht="12.75">
      <c r="A633" s="20"/>
      <c r="B633" s="20"/>
      <c r="C633" s="18"/>
      <c r="D633" s="20"/>
      <c r="E633" s="20"/>
      <c r="F633" s="20"/>
      <c r="G633" s="20"/>
      <c r="H633" s="18"/>
      <c r="I633" s="20"/>
      <c r="J633" s="20"/>
      <c r="K633" s="20"/>
      <c r="L633" s="20"/>
      <c r="M633" s="20"/>
      <c r="N633" s="20"/>
      <c r="O633" s="20"/>
      <c r="P633" s="20"/>
      <c r="Q633" s="20"/>
      <c r="R633" s="20"/>
      <c r="S633" s="20"/>
      <c r="T633" s="20"/>
      <c r="U633" s="20"/>
      <c r="V633" s="20"/>
      <c r="W633" s="20"/>
      <c r="X633" s="20"/>
      <c r="Y633" s="20"/>
      <c r="Z633" s="20"/>
      <c r="AA633" s="20"/>
    </row>
    <row r="634" spans="1:27" ht="12.75">
      <c r="A634" s="20"/>
      <c r="B634" s="20"/>
      <c r="C634" s="18"/>
      <c r="D634" s="20"/>
      <c r="E634" s="20"/>
      <c r="F634" s="20"/>
      <c r="G634" s="20"/>
      <c r="H634" s="18"/>
      <c r="I634" s="20"/>
      <c r="J634" s="20"/>
      <c r="K634" s="20"/>
      <c r="L634" s="20"/>
      <c r="M634" s="20"/>
      <c r="N634" s="20"/>
      <c r="O634" s="20"/>
      <c r="P634" s="20"/>
      <c r="Q634" s="20"/>
      <c r="R634" s="20"/>
      <c r="S634" s="20"/>
      <c r="T634" s="20"/>
      <c r="U634" s="20"/>
      <c r="V634" s="20"/>
      <c r="W634" s="20"/>
      <c r="X634" s="20"/>
      <c r="Y634" s="20"/>
      <c r="Z634" s="20"/>
      <c r="AA634" s="20"/>
    </row>
    <row r="635" spans="1:27" ht="12.75">
      <c r="A635" s="20"/>
      <c r="B635" s="20"/>
      <c r="C635" s="18"/>
      <c r="D635" s="20"/>
      <c r="E635" s="20"/>
      <c r="F635" s="20"/>
      <c r="G635" s="20"/>
      <c r="H635" s="18"/>
      <c r="I635" s="20"/>
      <c r="J635" s="20"/>
      <c r="K635" s="20"/>
      <c r="L635" s="20"/>
      <c r="M635" s="20"/>
      <c r="N635" s="20"/>
      <c r="O635" s="20"/>
      <c r="P635" s="20"/>
      <c r="Q635" s="20"/>
      <c r="R635" s="20"/>
      <c r="S635" s="20"/>
      <c r="T635" s="20"/>
      <c r="U635" s="20"/>
      <c r="V635" s="20"/>
      <c r="W635" s="20"/>
      <c r="X635" s="20"/>
      <c r="Y635" s="20"/>
      <c r="Z635" s="20"/>
      <c r="AA635" s="20"/>
    </row>
    <row r="636" spans="1:27" ht="12.75">
      <c r="A636" s="20"/>
      <c r="B636" s="20"/>
      <c r="C636" s="18"/>
      <c r="D636" s="20"/>
      <c r="E636" s="20"/>
      <c r="F636" s="20"/>
      <c r="G636" s="20"/>
      <c r="H636" s="18"/>
      <c r="I636" s="20"/>
      <c r="J636" s="20"/>
      <c r="K636" s="20"/>
      <c r="L636" s="20"/>
      <c r="M636" s="20"/>
      <c r="N636" s="20"/>
      <c r="O636" s="20"/>
      <c r="P636" s="20"/>
      <c r="Q636" s="20"/>
      <c r="R636" s="20"/>
      <c r="S636" s="20"/>
      <c r="T636" s="20"/>
      <c r="U636" s="20"/>
      <c r="V636" s="20"/>
      <c r="W636" s="20"/>
      <c r="X636" s="20"/>
      <c r="Y636" s="20"/>
      <c r="Z636" s="20"/>
      <c r="AA636" s="20"/>
    </row>
    <row r="637" spans="1:27" ht="12.75">
      <c r="A637" s="20"/>
      <c r="B637" s="20"/>
      <c r="C637" s="18"/>
      <c r="D637" s="20"/>
      <c r="E637" s="20"/>
      <c r="F637" s="20"/>
      <c r="G637" s="20"/>
      <c r="H637" s="18"/>
      <c r="I637" s="20"/>
      <c r="J637" s="20"/>
      <c r="K637" s="20"/>
      <c r="L637" s="20"/>
      <c r="M637" s="20"/>
      <c r="N637" s="20"/>
      <c r="O637" s="20"/>
      <c r="P637" s="20"/>
      <c r="Q637" s="20"/>
      <c r="R637" s="20"/>
      <c r="S637" s="20"/>
      <c r="T637" s="20"/>
      <c r="U637" s="20"/>
      <c r="V637" s="20"/>
      <c r="W637" s="20"/>
      <c r="X637" s="20"/>
      <c r="Y637" s="20"/>
      <c r="Z637" s="20"/>
      <c r="AA637" s="20"/>
    </row>
    <row r="638" spans="1:27" ht="12.75">
      <c r="A638" s="20"/>
      <c r="B638" s="20"/>
      <c r="C638" s="18"/>
      <c r="D638" s="20"/>
      <c r="E638" s="20"/>
      <c r="F638" s="20"/>
      <c r="G638" s="20"/>
      <c r="H638" s="18"/>
      <c r="I638" s="20"/>
      <c r="J638" s="20"/>
      <c r="K638" s="20"/>
      <c r="L638" s="20"/>
      <c r="M638" s="20"/>
      <c r="N638" s="20"/>
      <c r="O638" s="20"/>
      <c r="P638" s="20"/>
      <c r="Q638" s="20"/>
      <c r="R638" s="20"/>
      <c r="S638" s="20"/>
      <c r="T638" s="20"/>
      <c r="U638" s="20"/>
      <c r="V638" s="20"/>
      <c r="W638" s="20"/>
      <c r="X638" s="20"/>
      <c r="Y638" s="20"/>
      <c r="Z638" s="20"/>
      <c r="AA638" s="20"/>
    </row>
    <row r="639" spans="1:27" ht="12.75">
      <c r="A639" s="20"/>
      <c r="B639" s="20"/>
      <c r="C639" s="18"/>
      <c r="D639" s="20"/>
      <c r="E639" s="20"/>
      <c r="F639" s="20"/>
      <c r="G639" s="20"/>
      <c r="H639" s="18"/>
      <c r="I639" s="20"/>
      <c r="J639" s="20"/>
      <c r="K639" s="20"/>
      <c r="L639" s="20"/>
      <c r="M639" s="20"/>
      <c r="N639" s="20"/>
      <c r="O639" s="20"/>
      <c r="P639" s="20"/>
      <c r="Q639" s="20"/>
      <c r="R639" s="20"/>
      <c r="S639" s="20"/>
      <c r="T639" s="20"/>
      <c r="U639" s="20"/>
      <c r="V639" s="20"/>
      <c r="W639" s="20"/>
      <c r="X639" s="20"/>
      <c r="Y639" s="20"/>
      <c r="Z639" s="20"/>
      <c r="AA639" s="20"/>
    </row>
    <row r="640" spans="1:27" ht="12.75">
      <c r="A640" s="20"/>
      <c r="B640" s="20"/>
      <c r="C640" s="18"/>
      <c r="D640" s="20"/>
      <c r="E640" s="20"/>
      <c r="F640" s="20"/>
      <c r="G640" s="20"/>
      <c r="H640" s="18"/>
      <c r="I640" s="20"/>
      <c r="J640" s="20"/>
      <c r="K640" s="20"/>
      <c r="L640" s="20"/>
      <c r="M640" s="20"/>
      <c r="N640" s="20"/>
      <c r="O640" s="20"/>
      <c r="P640" s="20"/>
      <c r="Q640" s="20"/>
      <c r="R640" s="20"/>
      <c r="S640" s="20"/>
      <c r="T640" s="20"/>
      <c r="U640" s="20"/>
      <c r="V640" s="20"/>
      <c r="W640" s="20"/>
      <c r="X640" s="20"/>
      <c r="Y640" s="20"/>
      <c r="Z640" s="20"/>
      <c r="AA640" s="20"/>
    </row>
    <row r="641" spans="1:27" ht="12.75">
      <c r="A641" s="20"/>
      <c r="B641" s="20"/>
      <c r="C641" s="18"/>
      <c r="D641" s="20"/>
      <c r="E641" s="20"/>
      <c r="F641" s="20"/>
      <c r="G641" s="20"/>
      <c r="H641" s="18"/>
      <c r="I641" s="20"/>
      <c r="J641" s="20"/>
      <c r="K641" s="20"/>
      <c r="L641" s="20"/>
      <c r="M641" s="20"/>
      <c r="N641" s="20"/>
      <c r="O641" s="20"/>
      <c r="P641" s="20"/>
      <c r="Q641" s="20"/>
      <c r="R641" s="20"/>
      <c r="S641" s="20"/>
      <c r="T641" s="20"/>
      <c r="U641" s="20"/>
      <c r="V641" s="20"/>
      <c r="W641" s="20"/>
      <c r="X641" s="20"/>
      <c r="Y641" s="20"/>
      <c r="Z641" s="20"/>
      <c r="AA641" s="20"/>
    </row>
    <row r="642" spans="1:27" ht="12.75">
      <c r="A642" s="20"/>
      <c r="B642" s="20"/>
      <c r="C642" s="18"/>
      <c r="D642" s="20"/>
      <c r="E642" s="20"/>
      <c r="F642" s="20"/>
      <c r="G642" s="20"/>
      <c r="H642" s="18"/>
      <c r="I642" s="20"/>
      <c r="J642" s="20"/>
      <c r="K642" s="20"/>
      <c r="L642" s="20"/>
      <c r="M642" s="20"/>
      <c r="N642" s="20"/>
      <c r="O642" s="20"/>
      <c r="P642" s="20"/>
      <c r="Q642" s="20"/>
      <c r="R642" s="20"/>
      <c r="S642" s="20"/>
      <c r="T642" s="20"/>
      <c r="U642" s="20"/>
      <c r="V642" s="20"/>
      <c r="W642" s="20"/>
      <c r="X642" s="20"/>
      <c r="Y642" s="20"/>
      <c r="Z642" s="20"/>
      <c r="AA642" s="20"/>
    </row>
    <row r="643" spans="1:27" ht="12.75">
      <c r="A643" s="20"/>
      <c r="B643" s="20"/>
      <c r="C643" s="18"/>
      <c r="D643" s="20"/>
      <c r="E643" s="20"/>
      <c r="F643" s="20"/>
      <c r="G643" s="20"/>
      <c r="H643" s="18"/>
      <c r="I643" s="20"/>
      <c r="J643" s="20"/>
      <c r="K643" s="20"/>
      <c r="L643" s="20"/>
      <c r="M643" s="20"/>
      <c r="N643" s="20"/>
      <c r="O643" s="20"/>
      <c r="P643" s="20"/>
      <c r="Q643" s="20"/>
      <c r="R643" s="20"/>
      <c r="S643" s="20"/>
      <c r="T643" s="20"/>
      <c r="U643" s="20"/>
      <c r="V643" s="20"/>
      <c r="W643" s="20"/>
      <c r="X643" s="20"/>
      <c r="Y643" s="20"/>
      <c r="Z643" s="20"/>
      <c r="AA643" s="20"/>
    </row>
    <row r="644" spans="1:27" ht="12.75">
      <c r="A644" s="20"/>
      <c r="B644" s="20"/>
      <c r="C644" s="18"/>
      <c r="D644" s="20"/>
      <c r="E644" s="20"/>
      <c r="F644" s="20"/>
      <c r="G644" s="20"/>
      <c r="H644" s="18"/>
      <c r="I644" s="20"/>
      <c r="J644" s="20"/>
      <c r="K644" s="20"/>
      <c r="L644" s="20"/>
      <c r="M644" s="20"/>
      <c r="N644" s="20"/>
      <c r="O644" s="20"/>
      <c r="P644" s="20"/>
      <c r="Q644" s="20"/>
      <c r="R644" s="20"/>
      <c r="S644" s="20"/>
      <c r="T644" s="20"/>
      <c r="U644" s="20"/>
      <c r="V644" s="20"/>
      <c r="W644" s="20"/>
      <c r="X644" s="20"/>
      <c r="Y644" s="20"/>
      <c r="Z644" s="20"/>
      <c r="AA644" s="20"/>
    </row>
    <row r="645" spans="1:27" ht="12.75">
      <c r="A645" s="20"/>
      <c r="B645" s="20"/>
      <c r="C645" s="18"/>
      <c r="D645" s="20"/>
      <c r="E645" s="20"/>
      <c r="F645" s="20"/>
      <c r="G645" s="20"/>
      <c r="H645" s="18"/>
      <c r="I645" s="20"/>
      <c r="J645" s="20"/>
      <c r="K645" s="20"/>
      <c r="L645" s="20"/>
      <c r="M645" s="20"/>
      <c r="N645" s="20"/>
      <c r="O645" s="20"/>
      <c r="P645" s="20"/>
      <c r="Q645" s="20"/>
      <c r="R645" s="20"/>
      <c r="S645" s="20"/>
      <c r="T645" s="20"/>
      <c r="U645" s="20"/>
      <c r="V645" s="20"/>
      <c r="W645" s="20"/>
      <c r="X645" s="20"/>
      <c r="Y645" s="20"/>
      <c r="Z645" s="20"/>
      <c r="AA645" s="20"/>
    </row>
    <row r="646" spans="1:27" ht="12.75">
      <c r="A646" s="20"/>
      <c r="B646" s="20"/>
      <c r="C646" s="18"/>
      <c r="D646" s="20"/>
      <c r="E646" s="20"/>
      <c r="F646" s="20"/>
      <c r="G646" s="20"/>
      <c r="H646" s="18"/>
      <c r="I646" s="20"/>
      <c r="J646" s="20"/>
      <c r="K646" s="20"/>
      <c r="L646" s="20"/>
      <c r="M646" s="20"/>
      <c r="N646" s="20"/>
      <c r="O646" s="20"/>
      <c r="P646" s="20"/>
      <c r="Q646" s="20"/>
      <c r="R646" s="20"/>
      <c r="S646" s="20"/>
      <c r="T646" s="20"/>
      <c r="U646" s="20"/>
      <c r="V646" s="20"/>
      <c r="W646" s="20"/>
      <c r="X646" s="20"/>
      <c r="Y646" s="20"/>
      <c r="Z646" s="20"/>
      <c r="AA646" s="20"/>
    </row>
    <row r="647" spans="1:27" ht="12.75">
      <c r="A647" s="20"/>
      <c r="B647" s="20"/>
      <c r="C647" s="18"/>
      <c r="D647" s="20"/>
      <c r="E647" s="20"/>
      <c r="F647" s="20"/>
      <c r="G647" s="20"/>
      <c r="H647" s="18"/>
      <c r="I647" s="20"/>
      <c r="J647" s="20"/>
      <c r="K647" s="20"/>
      <c r="L647" s="20"/>
      <c r="M647" s="20"/>
      <c r="N647" s="20"/>
      <c r="O647" s="20"/>
      <c r="P647" s="20"/>
      <c r="Q647" s="20"/>
      <c r="R647" s="20"/>
      <c r="S647" s="20"/>
      <c r="T647" s="20"/>
      <c r="U647" s="20"/>
      <c r="V647" s="20"/>
      <c r="W647" s="20"/>
      <c r="X647" s="20"/>
      <c r="Y647" s="20"/>
      <c r="Z647" s="20"/>
      <c r="AA647" s="20"/>
    </row>
    <row r="648" spans="1:27" ht="12.75">
      <c r="A648" s="20"/>
      <c r="B648" s="20"/>
      <c r="C648" s="18"/>
      <c r="D648" s="20"/>
      <c r="E648" s="20"/>
      <c r="F648" s="20"/>
      <c r="G648" s="20"/>
      <c r="H648" s="18"/>
      <c r="I648" s="20"/>
      <c r="J648" s="20"/>
      <c r="K648" s="20"/>
      <c r="L648" s="20"/>
      <c r="M648" s="20"/>
      <c r="N648" s="20"/>
      <c r="O648" s="20"/>
      <c r="P648" s="20"/>
      <c r="Q648" s="20"/>
      <c r="R648" s="20"/>
      <c r="S648" s="20"/>
      <c r="T648" s="20"/>
      <c r="U648" s="20"/>
      <c r="V648" s="20"/>
      <c r="W648" s="20"/>
      <c r="X648" s="20"/>
      <c r="Y648" s="20"/>
      <c r="Z648" s="20"/>
      <c r="AA648" s="20"/>
    </row>
    <row r="649" spans="1:27" ht="12.75">
      <c r="A649" s="20"/>
      <c r="B649" s="20"/>
      <c r="C649" s="18"/>
      <c r="D649" s="20"/>
      <c r="E649" s="20"/>
      <c r="F649" s="20"/>
      <c r="G649" s="20"/>
      <c r="H649" s="18"/>
      <c r="I649" s="20"/>
      <c r="J649" s="20"/>
      <c r="K649" s="20"/>
      <c r="L649" s="20"/>
      <c r="M649" s="20"/>
      <c r="N649" s="20"/>
      <c r="O649" s="20"/>
      <c r="P649" s="20"/>
      <c r="Q649" s="20"/>
      <c r="R649" s="20"/>
      <c r="S649" s="20"/>
      <c r="T649" s="20"/>
      <c r="U649" s="20"/>
      <c r="V649" s="20"/>
      <c r="W649" s="20"/>
      <c r="X649" s="20"/>
      <c r="Y649" s="20"/>
      <c r="Z649" s="20"/>
      <c r="AA649" s="20"/>
    </row>
    <row r="650" spans="1:27" ht="12.75">
      <c r="A650" s="20"/>
      <c r="B650" s="20"/>
      <c r="C650" s="18"/>
      <c r="D650" s="20"/>
      <c r="E650" s="20"/>
      <c r="F650" s="20"/>
      <c r="G650" s="20"/>
      <c r="H650" s="18"/>
      <c r="I650" s="20"/>
      <c r="J650" s="20"/>
      <c r="K650" s="20"/>
      <c r="L650" s="20"/>
      <c r="M650" s="20"/>
      <c r="N650" s="20"/>
      <c r="O650" s="20"/>
      <c r="P650" s="20"/>
      <c r="Q650" s="20"/>
      <c r="R650" s="20"/>
      <c r="S650" s="20"/>
      <c r="T650" s="20"/>
      <c r="U650" s="20"/>
      <c r="V650" s="20"/>
      <c r="W650" s="20"/>
      <c r="X650" s="20"/>
      <c r="Y650" s="20"/>
      <c r="Z650" s="20"/>
      <c r="AA650" s="20"/>
    </row>
    <row r="651" spans="1:27" ht="12.75">
      <c r="A651" s="20"/>
      <c r="B651" s="20"/>
      <c r="C651" s="18"/>
      <c r="D651" s="20"/>
      <c r="E651" s="20"/>
      <c r="F651" s="20"/>
      <c r="G651" s="20"/>
      <c r="H651" s="18"/>
      <c r="I651" s="20"/>
      <c r="J651" s="20"/>
      <c r="K651" s="20"/>
      <c r="L651" s="20"/>
      <c r="M651" s="20"/>
      <c r="N651" s="20"/>
      <c r="O651" s="20"/>
      <c r="P651" s="20"/>
      <c r="Q651" s="20"/>
      <c r="R651" s="20"/>
      <c r="S651" s="20"/>
      <c r="T651" s="20"/>
      <c r="U651" s="20"/>
      <c r="V651" s="20"/>
      <c r="W651" s="20"/>
      <c r="X651" s="20"/>
      <c r="Y651" s="20"/>
      <c r="Z651" s="20"/>
      <c r="AA651" s="20"/>
    </row>
    <row r="652" spans="1:27" ht="12.75">
      <c r="A652" s="20"/>
      <c r="B652" s="20"/>
      <c r="C652" s="18"/>
      <c r="D652" s="20"/>
      <c r="E652" s="20"/>
      <c r="F652" s="20"/>
      <c r="G652" s="20"/>
      <c r="H652" s="18"/>
      <c r="I652" s="20"/>
      <c r="J652" s="20"/>
      <c r="K652" s="20"/>
      <c r="L652" s="20"/>
      <c r="M652" s="20"/>
      <c r="N652" s="20"/>
      <c r="O652" s="20"/>
      <c r="P652" s="20"/>
      <c r="Q652" s="20"/>
      <c r="R652" s="20"/>
      <c r="S652" s="20"/>
      <c r="T652" s="20"/>
      <c r="U652" s="20"/>
      <c r="V652" s="20"/>
      <c r="W652" s="20"/>
      <c r="X652" s="20"/>
      <c r="Y652" s="20"/>
      <c r="Z652" s="20"/>
      <c r="AA652" s="20"/>
    </row>
    <row r="653" spans="1:27" ht="12.75">
      <c r="A653" s="20"/>
      <c r="B653" s="20"/>
      <c r="C653" s="18"/>
      <c r="D653" s="20"/>
      <c r="E653" s="20"/>
      <c r="F653" s="20"/>
      <c r="G653" s="20"/>
      <c r="H653" s="18"/>
      <c r="I653" s="20"/>
      <c r="J653" s="20"/>
      <c r="K653" s="20"/>
      <c r="L653" s="20"/>
      <c r="M653" s="20"/>
      <c r="N653" s="20"/>
      <c r="O653" s="20"/>
      <c r="P653" s="20"/>
      <c r="Q653" s="20"/>
      <c r="R653" s="20"/>
      <c r="S653" s="20"/>
      <c r="T653" s="20"/>
      <c r="U653" s="20"/>
      <c r="V653" s="20"/>
      <c r="W653" s="20"/>
      <c r="X653" s="20"/>
      <c r="Y653" s="20"/>
      <c r="Z653" s="20"/>
      <c r="AA653" s="20"/>
    </row>
    <row r="654" spans="1:27" ht="12.75">
      <c r="A654" s="20"/>
      <c r="B654" s="20"/>
      <c r="C654" s="18"/>
      <c r="D654" s="20"/>
      <c r="E654" s="20"/>
      <c r="F654" s="20"/>
      <c r="G654" s="20"/>
      <c r="H654" s="18"/>
      <c r="I654" s="20"/>
      <c r="J654" s="20"/>
      <c r="K654" s="20"/>
      <c r="L654" s="20"/>
      <c r="M654" s="20"/>
      <c r="N654" s="20"/>
      <c r="O654" s="20"/>
      <c r="P654" s="20"/>
      <c r="Q654" s="20"/>
      <c r="R654" s="20"/>
      <c r="S654" s="20"/>
      <c r="T654" s="20"/>
      <c r="U654" s="20"/>
      <c r="V654" s="20"/>
      <c r="W654" s="20"/>
      <c r="X654" s="20"/>
      <c r="Y654" s="20"/>
      <c r="Z654" s="20"/>
      <c r="AA654" s="20"/>
    </row>
    <row r="655" spans="1:27" ht="12.75">
      <c r="A655" s="20"/>
      <c r="B655" s="20"/>
      <c r="C655" s="18"/>
      <c r="D655" s="20"/>
      <c r="E655" s="20"/>
      <c r="F655" s="20"/>
      <c r="G655" s="20"/>
      <c r="H655" s="18"/>
      <c r="I655" s="20"/>
      <c r="J655" s="20"/>
      <c r="K655" s="20"/>
      <c r="L655" s="20"/>
      <c r="M655" s="20"/>
      <c r="N655" s="20"/>
      <c r="O655" s="20"/>
      <c r="P655" s="20"/>
      <c r="Q655" s="20"/>
      <c r="R655" s="20"/>
      <c r="S655" s="20"/>
      <c r="T655" s="20"/>
      <c r="U655" s="20"/>
      <c r="V655" s="20"/>
      <c r="W655" s="20"/>
      <c r="X655" s="20"/>
      <c r="Y655" s="20"/>
      <c r="Z655" s="20"/>
      <c r="AA655" s="20"/>
    </row>
    <row r="656" spans="1:27" ht="12.75">
      <c r="A656" s="20"/>
      <c r="B656" s="20"/>
      <c r="C656" s="18"/>
      <c r="D656" s="20"/>
      <c r="E656" s="20"/>
      <c r="F656" s="20"/>
      <c r="G656" s="20"/>
      <c r="H656" s="18"/>
      <c r="I656" s="20"/>
      <c r="J656" s="20"/>
      <c r="K656" s="20"/>
      <c r="L656" s="20"/>
      <c r="M656" s="20"/>
      <c r="N656" s="20"/>
      <c r="O656" s="20"/>
      <c r="P656" s="20"/>
      <c r="Q656" s="20"/>
      <c r="R656" s="20"/>
      <c r="S656" s="20"/>
      <c r="T656" s="20"/>
      <c r="U656" s="20"/>
      <c r="V656" s="20"/>
      <c r="W656" s="20"/>
      <c r="X656" s="20"/>
      <c r="Y656" s="20"/>
      <c r="Z656" s="20"/>
      <c r="AA656" s="20"/>
    </row>
    <row r="657" spans="1:27" ht="12.75">
      <c r="A657" s="20"/>
      <c r="B657" s="20"/>
      <c r="C657" s="18"/>
      <c r="D657" s="20"/>
      <c r="E657" s="20"/>
      <c r="F657" s="20"/>
      <c r="G657" s="20"/>
      <c r="H657" s="18"/>
      <c r="I657" s="20"/>
      <c r="J657" s="20"/>
      <c r="K657" s="20"/>
      <c r="L657" s="20"/>
      <c r="M657" s="20"/>
      <c r="N657" s="20"/>
      <c r="O657" s="20"/>
      <c r="P657" s="20"/>
      <c r="Q657" s="20"/>
      <c r="R657" s="20"/>
      <c r="S657" s="20"/>
      <c r="T657" s="20"/>
      <c r="U657" s="20"/>
      <c r="V657" s="20"/>
      <c r="W657" s="20"/>
      <c r="X657" s="20"/>
      <c r="Y657" s="20"/>
      <c r="Z657" s="20"/>
      <c r="AA657" s="20"/>
    </row>
    <row r="658" spans="1:27" ht="12.75">
      <c r="A658" s="20"/>
      <c r="B658" s="20"/>
      <c r="C658" s="18"/>
      <c r="D658" s="20"/>
      <c r="E658" s="20"/>
      <c r="F658" s="20"/>
      <c r="G658" s="20"/>
      <c r="H658" s="18"/>
      <c r="I658" s="20"/>
      <c r="J658" s="20"/>
      <c r="K658" s="20"/>
      <c r="L658" s="20"/>
      <c r="M658" s="20"/>
      <c r="N658" s="20"/>
      <c r="O658" s="20"/>
      <c r="P658" s="20"/>
      <c r="Q658" s="20"/>
      <c r="R658" s="20"/>
      <c r="S658" s="20"/>
      <c r="T658" s="20"/>
      <c r="U658" s="20"/>
      <c r="V658" s="20"/>
      <c r="W658" s="20"/>
      <c r="X658" s="20"/>
      <c r="Y658" s="20"/>
      <c r="Z658" s="20"/>
      <c r="AA658" s="20"/>
    </row>
    <row r="659" spans="1:27" ht="12.75">
      <c r="A659" s="20"/>
      <c r="B659" s="20"/>
      <c r="C659" s="18"/>
      <c r="D659" s="20"/>
      <c r="E659" s="20"/>
      <c r="F659" s="20"/>
      <c r="G659" s="20"/>
      <c r="H659" s="18"/>
      <c r="I659" s="20"/>
      <c r="J659" s="20"/>
      <c r="K659" s="20"/>
      <c r="L659" s="20"/>
      <c r="M659" s="20"/>
      <c r="N659" s="20"/>
      <c r="O659" s="20"/>
      <c r="P659" s="20"/>
      <c r="Q659" s="20"/>
      <c r="R659" s="20"/>
      <c r="S659" s="20"/>
      <c r="T659" s="20"/>
      <c r="U659" s="20"/>
      <c r="V659" s="20"/>
      <c r="W659" s="20"/>
      <c r="X659" s="20"/>
      <c r="Y659" s="20"/>
      <c r="Z659" s="20"/>
      <c r="AA659" s="20"/>
    </row>
    <row r="660" spans="1:27" ht="12.75">
      <c r="A660" s="20"/>
      <c r="B660" s="20"/>
      <c r="C660" s="18"/>
      <c r="D660" s="20"/>
      <c r="E660" s="20"/>
      <c r="F660" s="20"/>
      <c r="G660" s="20"/>
      <c r="H660" s="18"/>
      <c r="I660" s="20"/>
      <c r="J660" s="20"/>
      <c r="K660" s="20"/>
      <c r="L660" s="20"/>
      <c r="M660" s="20"/>
      <c r="N660" s="20"/>
      <c r="O660" s="20"/>
      <c r="P660" s="20"/>
      <c r="Q660" s="20"/>
      <c r="R660" s="20"/>
      <c r="S660" s="20"/>
      <c r="T660" s="20"/>
      <c r="U660" s="20"/>
      <c r="V660" s="20"/>
      <c r="W660" s="20"/>
      <c r="X660" s="20"/>
      <c r="Y660" s="20"/>
      <c r="Z660" s="20"/>
      <c r="AA660" s="20"/>
    </row>
    <row r="661" spans="1:27" ht="12.75">
      <c r="A661" s="20"/>
      <c r="B661" s="20"/>
      <c r="C661" s="18"/>
      <c r="D661" s="20"/>
      <c r="E661" s="20"/>
      <c r="F661" s="20"/>
      <c r="G661" s="20"/>
      <c r="H661" s="18"/>
      <c r="I661" s="20"/>
      <c r="J661" s="20"/>
      <c r="K661" s="20"/>
      <c r="L661" s="20"/>
      <c r="M661" s="20"/>
      <c r="N661" s="20"/>
      <c r="O661" s="20"/>
      <c r="P661" s="20"/>
      <c r="Q661" s="20"/>
      <c r="R661" s="20"/>
      <c r="S661" s="20"/>
      <c r="T661" s="20"/>
      <c r="U661" s="20"/>
      <c r="V661" s="20"/>
      <c r="W661" s="20"/>
      <c r="X661" s="20"/>
      <c r="Y661" s="20"/>
      <c r="Z661" s="20"/>
      <c r="AA661" s="20"/>
    </row>
    <row r="662" spans="1:27" ht="12.75">
      <c r="A662" s="20"/>
      <c r="B662" s="20"/>
      <c r="C662" s="18"/>
      <c r="D662" s="20"/>
      <c r="E662" s="20"/>
      <c r="F662" s="20"/>
      <c r="G662" s="20"/>
      <c r="H662" s="18"/>
      <c r="I662" s="20"/>
      <c r="J662" s="20"/>
      <c r="K662" s="20"/>
      <c r="L662" s="20"/>
      <c r="M662" s="20"/>
      <c r="N662" s="20"/>
      <c r="O662" s="20"/>
      <c r="P662" s="20"/>
      <c r="Q662" s="20"/>
      <c r="R662" s="20"/>
      <c r="S662" s="20"/>
      <c r="T662" s="20"/>
      <c r="U662" s="20"/>
      <c r="V662" s="20"/>
      <c r="W662" s="20"/>
      <c r="X662" s="20"/>
      <c r="Y662" s="20"/>
      <c r="Z662" s="20"/>
      <c r="AA662" s="20"/>
    </row>
    <row r="663" spans="1:27" ht="12.75">
      <c r="A663" s="20"/>
      <c r="B663" s="20"/>
      <c r="C663" s="18"/>
      <c r="D663" s="20"/>
      <c r="E663" s="20"/>
      <c r="F663" s="20"/>
      <c r="G663" s="20"/>
      <c r="H663" s="18"/>
      <c r="I663" s="20"/>
      <c r="J663" s="20"/>
      <c r="K663" s="20"/>
      <c r="L663" s="20"/>
      <c r="M663" s="20"/>
      <c r="N663" s="20"/>
      <c r="O663" s="20"/>
      <c r="P663" s="20"/>
      <c r="Q663" s="20"/>
      <c r="R663" s="20"/>
      <c r="S663" s="20"/>
      <c r="T663" s="20"/>
      <c r="U663" s="20"/>
      <c r="V663" s="20"/>
      <c r="W663" s="20"/>
      <c r="X663" s="20"/>
      <c r="Y663" s="20"/>
      <c r="Z663" s="20"/>
      <c r="AA663" s="20"/>
    </row>
    <row r="664" spans="1:27" ht="12.75">
      <c r="A664" s="20"/>
      <c r="B664" s="20"/>
      <c r="C664" s="18"/>
      <c r="D664" s="20"/>
      <c r="E664" s="20"/>
      <c r="F664" s="20"/>
      <c r="G664" s="20"/>
      <c r="H664" s="18"/>
      <c r="I664" s="20"/>
      <c r="J664" s="20"/>
      <c r="K664" s="20"/>
      <c r="L664" s="20"/>
      <c r="M664" s="20"/>
      <c r="N664" s="20"/>
      <c r="O664" s="20"/>
      <c r="P664" s="20"/>
      <c r="Q664" s="20"/>
      <c r="R664" s="20"/>
      <c r="S664" s="20"/>
      <c r="T664" s="20"/>
      <c r="U664" s="20"/>
      <c r="V664" s="20"/>
      <c r="W664" s="20"/>
      <c r="X664" s="20"/>
      <c r="Y664" s="20"/>
      <c r="Z664" s="20"/>
      <c r="AA664" s="20"/>
    </row>
    <row r="665" spans="1:27" ht="12.75">
      <c r="A665" s="20"/>
      <c r="B665" s="20"/>
      <c r="C665" s="18"/>
      <c r="D665" s="20"/>
      <c r="E665" s="20"/>
      <c r="F665" s="20"/>
      <c r="G665" s="20"/>
      <c r="H665" s="18"/>
      <c r="I665" s="20"/>
      <c r="J665" s="20"/>
      <c r="K665" s="20"/>
      <c r="L665" s="20"/>
      <c r="M665" s="20"/>
      <c r="N665" s="20"/>
      <c r="O665" s="20"/>
      <c r="P665" s="20"/>
      <c r="Q665" s="20"/>
      <c r="R665" s="20"/>
      <c r="S665" s="20"/>
      <c r="T665" s="20"/>
      <c r="U665" s="20"/>
      <c r="V665" s="20"/>
      <c r="W665" s="20"/>
      <c r="X665" s="20"/>
      <c r="Y665" s="20"/>
      <c r="Z665" s="20"/>
      <c r="AA665" s="20"/>
    </row>
    <row r="666" spans="1:27" ht="12.75">
      <c r="A666" s="20"/>
      <c r="B666" s="20"/>
      <c r="C666" s="18"/>
      <c r="D666" s="20"/>
      <c r="E666" s="20"/>
      <c r="F666" s="20"/>
      <c r="G666" s="20"/>
      <c r="H666" s="18"/>
      <c r="I666" s="20"/>
      <c r="J666" s="20"/>
      <c r="K666" s="20"/>
      <c r="L666" s="20"/>
      <c r="M666" s="20"/>
      <c r="N666" s="20"/>
      <c r="O666" s="20"/>
      <c r="P666" s="20"/>
      <c r="Q666" s="20"/>
      <c r="R666" s="20"/>
      <c r="S666" s="20"/>
      <c r="T666" s="20"/>
      <c r="U666" s="20"/>
      <c r="V666" s="20"/>
      <c r="W666" s="20"/>
      <c r="X666" s="20"/>
      <c r="Y666" s="20"/>
      <c r="Z666" s="20"/>
      <c r="AA666" s="20"/>
    </row>
    <row r="667" spans="1:27" ht="12.75">
      <c r="A667" s="20"/>
      <c r="B667" s="20"/>
      <c r="C667" s="18"/>
      <c r="D667" s="20"/>
      <c r="E667" s="20"/>
      <c r="F667" s="20"/>
      <c r="G667" s="20"/>
      <c r="H667" s="18"/>
      <c r="I667" s="20"/>
      <c r="J667" s="20"/>
      <c r="K667" s="20"/>
      <c r="L667" s="20"/>
      <c r="M667" s="20"/>
      <c r="N667" s="20"/>
      <c r="O667" s="20"/>
      <c r="P667" s="20"/>
      <c r="Q667" s="20"/>
      <c r="R667" s="20"/>
      <c r="S667" s="20"/>
      <c r="T667" s="20"/>
      <c r="U667" s="20"/>
      <c r="V667" s="20"/>
      <c r="W667" s="20"/>
      <c r="X667" s="20"/>
      <c r="Y667" s="20"/>
      <c r="Z667" s="20"/>
      <c r="AA667" s="20"/>
    </row>
    <row r="668" spans="1:27" ht="12.75">
      <c r="A668" s="20"/>
      <c r="B668" s="20"/>
      <c r="C668" s="18"/>
      <c r="D668" s="20"/>
      <c r="E668" s="20"/>
      <c r="F668" s="20"/>
      <c r="G668" s="20"/>
      <c r="H668" s="18"/>
      <c r="I668" s="20"/>
      <c r="J668" s="20"/>
      <c r="K668" s="20"/>
      <c r="L668" s="20"/>
      <c r="M668" s="20"/>
      <c r="N668" s="20"/>
      <c r="O668" s="20"/>
      <c r="P668" s="20"/>
      <c r="Q668" s="20"/>
      <c r="R668" s="20"/>
      <c r="S668" s="20"/>
      <c r="T668" s="20"/>
      <c r="U668" s="20"/>
      <c r="V668" s="20"/>
      <c r="W668" s="20"/>
      <c r="X668" s="20"/>
      <c r="Y668" s="20"/>
      <c r="Z668" s="20"/>
      <c r="AA668" s="20"/>
    </row>
    <row r="669" spans="1:27" ht="12.75">
      <c r="A669" s="20"/>
      <c r="B669" s="20"/>
      <c r="C669" s="18"/>
      <c r="D669" s="20"/>
      <c r="E669" s="20"/>
      <c r="F669" s="20"/>
      <c r="G669" s="20"/>
      <c r="H669" s="18"/>
      <c r="I669" s="20"/>
      <c r="J669" s="20"/>
      <c r="K669" s="20"/>
      <c r="L669" s="20"/>
      <c r="M669" s="20"/>
      <c r="N669" s="20"/>
      <c r="O669" s="20"/>
      <c r="P669" s="20"/>
      <c r="Q669" s="20"/>
      <c r="R669" s="20"/>
      <c r="S669" s="20"/>
      <c r="T669" s="20"/>
      <c r="U669" s="20"/>
      <c r="V669" s="20"/>
      <c r="W669" s="20"/>
      <c r="X669" s="20"/>
      <c r="Y669" s="20"/>
      <c r="Z669" s="20"/>
      <c r="AA669" s="20"/>
    </row>
    <row r="670" spans="1:27" ht="12.75">
      <c r="A670" s="20"/>
      <c r="B670" s="20"/>
      <c r="C670" s="18"/>
      <c r="D670" s="20"/>
      <c r="E670" s="20"/>
      <c r="F670" s="20"/>
      <c r="G670" s="20"/>
      <c r="H670" s="18"/>
      <c r="I670" s="20"/>
      <c r="J670" s="20"/>
      <c r="K670" s="20"/>
      <c r="L670" s="20"/>
      <c r="M670" s="20"/>
      <c r="N670" s="20"/>
      <c r="O670" s="20"/>
      <c r="P670" s="20"/>
      <c r="Q670" s="20"/>
      <c r="R670" s="20"/>
      <c r="S670" s="20"/>
      <c r="T670" s="20"/>
      <c r="U670" s="20"/>
      <c r="V670" s="20"/>
      <c r="W670" s="20"/>
      <c r="X670" s="20"/>
      <c r="Y670" s="20"/>
      <c r="Z670" s="20"/>
      <c r="AA670" s="20"/>
    </row>
    <row r="671" spans="1:27" ht="12.75">
      <c r="A671" s="20"/>
      <c r="B671" s="20"/>
      <c r="C671" s="18"/>
      <c r="D671" s="20"/>
      <c r="E671" s="20"/>
      <c r="F671" s="20"/>
      <c r="G671" s="20"/>
      <c r="H671" s="18"/>
      <c r="I671" s="20"/>
      <c r="J671" s="20"/>
      <c r="K671" s="20"/>
      <c r="L671" s="20"/>
      <c r="M671" s="20"/>
      <c r="N671" s="20"/>
      <c r="O671" s="20"/>
      <c r="P671" s="20"/>
      <c r="Q671" s="20"/>
      <c r="R671" s="20"/>
      <c r="S671" s="20"/>
      <c r="T671" s="20"/>
      <c r="U671" s="20"/>
      <c r="V671" s="20"/>
      <c r="W671" s="20"/>
      <c r="X671" s="20"/>
      <c r="Y671" s="20"/>
      <c r="Z671" s="20"/>
      <c r="AA671" s="20"/>
    </row>
    <row r="672" spans="1:27" ht="12.75">
      <c r="A672" s="20"/>
      <c r="B672" s="20"/>
      <c r="C672" s="18"/>
      <c r="D672" s="20"/>
      <c r="E672" s="20"/>
      <c r="F672" s="20"/>
      <c r="G672" s="20"/>
      <c r="H672" s="18"/>
      <c r="I672" s="20"/>
      <c r="J672" s="20"/>
      <c r="K672" s="20"/>
      <c r="L672" s="20"/>
      <c r="M672" s="20"/>
      <c r="N672" s="20"/>
      <c r="O672" s="20"/>
      <c r="P672" s="20"/>
      <c r="Q672" s="20"/>
      <c r="R672" s="20"/>
      <c r="S672" s="20"/>
      <c r="T672" s="20"/>
      <c r="U672" s="20"/>
      <c r="V672" s="20"/>
      <c r="W672" s="20"/>
      <c r="X672" s="20"/>
      <c r="Y672" s="20"/>
      <c r="Z672" s="20"/>
      <c r="AA672" s="20"/>
    </row>
    <row r="673" spans="1:27" ht="12.75">
      <c r="A673" s="20"/>
      <c r="B673" s="20"/>
      <c r="C673" s="18"/>
      <c r="D673" s="20"/>
      <c r="E673" s="20"/>
      <c r="F673" s="20"/>
      <c r="G673" s="20"/>
      <c r="H673" s="18"/>
      <c r="I673" s="20"/>
      <c r="J673" s="20"/>
      <c r="K673" s="20"/>
      <c r="L673" s="20"/>
      <c r="M673" s="20"/>
      <c r="N673" s="20"/>
      <c r="O673" s="20"/>
      <c r="P673" s="20"/>
      <c r="Q673" s="20"/>
      <c r="R673" s="20"/>
      <c r="S673" s="20"/>
      <c r="T673" s="20"/>
      <c r="U673" s="20"/>
      <c r="V673" s="20"/>
      <c r="W673" s="20"/>
      <c r="X673" s="20"/>
      <c r="Y673" s="20"/>
      <c r="Z673" s="20"/>
      <c r="AA673" s="20"/>
    </row>
    <row r="674" spans="1:27" ht="12.75">
      <c r="A674" s="20"/>
      <c r="B674" s="20"/>
      <c r="C674" s="18"/>
      <c r="D674" s="20"/>
      <c r="E674" s="20"/>
      <c r="F674" s="20"/>
      <c r="G674" s="20"/>
      <c r="H674" s="18"/>
      <c r="I674" s="20"/>
      <c r="J674" s="20"/>
      <c r="K674" s="20"/>
      <c r="L674" s="20"/>
      <c r="M674" s="20"/>
      <c r="N674" s="20"/>
      <c r="O674" s="20"/>
      <c r="P674" s="20"/>
      <c r="Q674" s="20"/>
      <c r="R674" s="20"/>
      <c r="S674" s="20"/>
      <c r="T674" s="20"/>
      <c r="U674" s="20"/>
      <c r="V674" s="20"/>
      <c r="W674" s="20"/>
      <c r="X674" s="20"/>
      <c r="Y674" s="20"/>
      <c r="Z674" s="20"/>
      <c r="AA674" s="20"/>
    </row>
    <row r="675" spans="1:27" ht="12.75">
      <c r="A675" s="20"/>
      <c r="B675" s="20"/>
      <c r="C675" s="18"/>
      <c r="D675" s="20"/>
      <c r="E675" s="20"/>
      <c r="F675" s="20"/>
      <c r="G675" s="20"/>
      <c r="H675" s="18"/>
      <c r="I675" s="20"/>
      <c r="J675" s="20"/>
      <c r="K675" s="20"/>
      <c r="L675" s="20"/>
      <c r="M675" s="20"/>
      <c r="N675" s="20"/>
      <c r="O675" s="20"/>
      <c r="P675" s="20"/>
      <c r="Q675" s="20"/>
      <c r="R675" s="20"/>
      <c r="S675" s="20"/>
      <c r="T675" s="20"/>
      <c r="U675" s="20"/>
      <c r="V675" s="20"/>
      <c r="W675" s="20"/>
      <c r="X675" s="20"/>
      <c r="Y675" s="20"/>
      <c r="Z675" s="20"/>
      <c r="AA675" s="20"/>
    </row>
    <row r="676" spans="1:27" ht="12.75">
      <c r="A676" s="20"/>
      <c r="B676" s="20"/>
      <c r="C676" s="18"/>
      <c r="D676" s="20"/>
      <c r="E676" s="20"/>
      <c r="F676" s="20"/>
      <c r="G676" s="20"/>
      <c r="H676" s="18"/>
      <c r="I676" s="20"/>
      <c r="J676" s="20"/>
      <c r="K676" s="20"/>
      <c r="L676" s="20"/>
      <c r="M676" s="20"/>
      <c r="N676" s="20"/>
      <c r="O676" s="20"/>
      <c r="P676" s="20"/>
      <c r="Q676" s="20"/>
      <c r="R676" s="20"/>
      <c r="S676" s="20"/>
      <c r="T676" s="20"/>
      <c r="U676" s="20"/>
      <c r="V676" s="20"/>
      <c r="W676" s="20"/>
      <c r="X676" s="20"/>
      <c r="Y676" s="20"/>
      <c r="Z676" s="20"/>
      <c r="AA676" s="20"/>
    </row>
    <row r="677" spans="1:27" ht="12.75">
      <c r="A677" s="20"/>
      <c r="B677" s="20"/>
      <c r="C677" s="18"/>
      <c r="D677" s="20"/>
      <c r="E677" s="20"/>
      <c r="F677" s="20"/>
      <c r="G677" s="20"/>
      <c r="H677" s="18"/>
      <c r="I677" s="20"/>
      <c r="J677" s="20"/>
      <c r="K677" s="20"/>
      <c r="L677" s="20"/>
      <c r="M677" s="20"/>
      <c r="N677" s="20"/>
      <c r="O677" s="20"/>
      <c r="P677" s="20"/>
      <c r="Q677" s="20"/>
      <c r="R677" s="20"/>
      <c r="S677" s="20"/>
      <c r="T677" s="20"/>
      <c r="U677" s="20"/>
      <c r="V677" s="20"/>
      <c r="W677" s="20"/>
      <c r="X677" s="20"/>
      <c r="Y677" s="20"/>
      <c r="Z677" s="20"/>
      <c r="AA677" s="20"/>
    </row>
    <row r="678" spans="1:27" ht="12.75">
      <c r="A678" s="20"/>
      <c r="B678" s="20"/>
      <c r="C678" s="18"/>
      <c r="D678" s="20"/>
      <c r="E678" s="20"/>
      <c r="F678" s="20"/>
      <c r="G678" s="20"/>
      <c r="H678" s="18"/>
      <c r="I678" s="20"/>
      <c r="J678" s="20"/>
      <c r="K678" s="20"/>
      <c r="L678" s="20"/>
      <c r="M678" s="20"/>
      <c r="N678" s="20"/>
      <c r="O678" s="20"/>
      <c r="P678" s="20"/>
      <c r="Q678" s="20"/>
      <c r="R678" s="20"/>
      <c r="S678" s="20"/>
      <c r="T678" s="20"/>
      <c r="U678" s="20"/>
      <c r="V678" s="20"/>
      <c r="W678" s="20"/>
      <c r="X678" s="20"/>
      <c r="Y678" s="20"/>
      <c r="Z678" s="20"/>
      <c r="AA678" s="20"/>
    </row>
    <row r="679" spans="1:27" ht="12.75">
      <c r="A679" s="20"/>
      <c r="B679" s="20"/>
      <c r="C679" s="18"/>
      <c r="D679" s="20"/>
      <c r="E679" s="20"/>
      <c r="F679" s="20"/>
      <c r="G679" s="20"/>
      <c r="H679" s="18"/>
      <c r="I679" s="20"/>
      <c r="J679" s="20"/>
      <c r="K679" s="20"/>
      <c r="L679" s="20"/>
      <c r="M679" s="20"/>
      <c r="N679" s="20"/>
      <c r="O679" s="20"/>
      <c r="P679" s="20"/>
      <c r="Q679" s="20"/>
      <c r="R679" s="20"/>
      <c r="S679" s="20"/>
      <c r="T679" s="20"/>
      <c r="U679" s="20"/>
      <c r="V679" s="20"/>
      <c r="W679" s="20"/>
      <c r="X679" s="20"/>
      <c r="Y679" s="20"/>
      <c r="Z679" s="20"/>
      <c r="AA679" s="20"/>
    </row>
    <row r="680" spans="1:27" ht="12.75">
      <c r="A680" s="20"/>
      <c r="B680" s="20"/>
      <c r="C680" s="18"/>
      <c r="D680" s="20"/>
      <c r="E680" s="20"/>
      <c r="F680" s="20"/>
      <c r="G680" s="20"/>
      <c r="H680" s="18"/>
      <c r="I680" s="20"/>
      <c r="J680" s="20"/>
      <c r="K680" s="20"/>
      <c r="L680" s="20"/>
      <c r="M680" s="20"/>
      <c r="N680" s="20"/>
      <c r="O680" s="20"/>
      <c r="P680" s="20"/>
      <c r="Q680" s="20"/>
      <c r="R680" s="20"/>
      <c r="S680" s="20"/>
      <c r="T680" s="20"/>
      <c r="U680" s="20"/>
      <c r="V680" s="20"/>
      <c r="W680" s="20"/>
      <c r="X680" s="20"/>
      <c r="Y680" s="20"/>
      <c r="Z680" s="20"/>
      <c r="AA680" s="20"/>
    </row>
    <row r="681" spans="1:27" ht="12.75">
      <c r="A681" s="20"/>
      <c r="B681" s="20"/>
      <c r="C681" s="18"/>
      <c r="D681" s="20"/>
      <c r="E681" s="20"/>
      <c r="F681" s="20"/>
      <c r="G681" s="20"/>
      <c r="H681" s="18"/>
      <c r="I681" s="20"/>
      <c r="J681" s="20"/>
      <c r="K681" s="20"/>
      <c r="L681" s="20"/>
      <c r="M681" s="20"/>
      <c r="N681" s="20"/>
      <c r="O681" s="20"/>
      <c r="P681" s="20"/>
      <c r="Q681" s="20"/>
      <c r="R681" s="20"/>
      <c r="S681" s="20"/>
      <c r="T681" s="20"/>
      <c r="U681" s="20"/>
      <c r="V681" s="20"/>
      <c r="W681" s="20"/>
      <c r="X681" s="20"/>
      <c r="Y681" s="20"/>
      <c r="Z681" s="20"/>
      <c r="AA681" s="20"/>
    </row>
    <row r="682" spans="1:27" ht="12.75">
      <c r="A682" s="20"/>
      <c r="B682" s="20"/>
      <c r="C682" s="18"/>
      <c r="D682" s="20"/>
      <c r="E682" s="20"/>
      <c r="F682" s="20"/>
      <c r="G682" s="20"/>
      <c r="H682" s="18"/>
      <c r="I682" s="20"/>
      <c r="J682" s="20"/>
      <c r="K682" s="20"/>
      <c r="L682" s="20"/>
      <c r="M682" s="20"/>
      <c r="N682" s="20"/>
      <c r="O682" s="20"/>
      <c r="P682" s="20"/>
      <c r="Q682" s="20"/>
      <c r="R682" s="20"/>
      <c r="S682" s="20"/>
      <c r="T682" s="20"/>
      <c r="U682" s="20"/>
      <c r="V682" s="20"/>
      <c r="W682" s="20"/>
      <c r="X682" s="20"/>
      <c r="Y682" s="20"/>
      <c r="Z682" s="20"/>
      <c r="AA682" s="20"/>
    </row>
    <row r="683" spans="1:27" ht="12.75">
      <c r="A683" s="20"/>
      <c r="B683" s="20"/>
      <c r="C683" s="18"/>
      <c r="D683" s="20"/>
      <c r="E683" s="20"/>
      <c r="F683" s="20"/>
      <c r="G683" s="20"/>
      <c r="H683" s="18"/>
      <c r="I683" s="20"/>
      <c r="J683" s="20"/>
      <c r="K683" s="20"/>
      <c r="L683" s="20"/>
      <c r="M683" s="20"/>
      <c r="N683" s="20"/>
      <c r="O683" s="20"/>
      <c r="P683" s="20"/>
      <c r="Q683" s="20"/>
      <c r="R683" s="20"/>
      <c r="S683" s="20"/>
      <c r="T683" s="20"/>
      <c r="U683" s="20"/>
      <c r="V683" s="20"/>
      <c r="W683" s="20"/>
      <c r="X683" s="20"/>
      <c r="Y683" s="20"/>
      <c r="Z683" s="20"/>
      <c r="AA683" s="20"/>
    </row>
    <row r="684" spans="1:27" ht="12.75">
      <c r="A684" s="20"/>
      <c r="B684" s="20"/>
      <c r="C684" s="18"/>
      <c r="D684" s="20"/>
      <c r="E684" s="20"/>
      <c r="F684" s="20"/>
      <c r="G684" s="20"/>
      <c r="H684" s="18"/>
      <c r="I684" s="20"/>
      <c r="J684" s="20"/>
      <c r="K684" s="20"/>
      <c r="L684" s="20"/>
      <c r="M684" s="20"/>
      <c r="N684" s="20"/>
      <c r="O684" s="20"/>
      <c r="P684" s="20"/>
      <c r="Q684" s="20"/>
      <c r="R684" s="20"/>
      <c r="S684" s="20"/>
      <c r="T684" s="20"/>
      <c r="U684" s="20"/>
      <c r="V684" s="20"/>
      <c r="W684" s="20"/>
      <c r="X684" s="20"/>
      <c r="Y684" s="20"/>
      <c r="Z684" s="20"/>
      <c r="AA684" s="20"/>
    </row>
    <row r="685" spans="1:27" ht="12.75">
      <c r="A685" s="20"/>
      <c r="B685" s="20"/>
      <c r="C685" s="18"/>
      <c r="D685" s="20"/>
      <c r="E685" s="20"/>
      <c r="F685" s="20"/>
      <c r="G685" s="20"/>
      <c r="H685" s="18"/>
      <c r="I685" s="20"/>
      <c r="J685" s="20"/>
      <c r="K685" s="20"/>
      <c r="L685" s="20"/>
      <c r="M685" s="20"/>
      <c r="N685" s="20"/>
      <c r="O685" s="20"/>
      <c r="P685" s="20"/>
      <c r="Q685" s="20"/>
      <c r="R685" s="20"/>
      <c r="S685" s="20"/>
      <c r="T685" s="20"/>
      <c r="U685" s="20"/>
      <c r="V685" s="20"/>
      <c r="W685" s="20"/>
      <c r="X685" s="20"/>
      <c r="Y685" s="20"/>
      <c r="Z685" s="20"/>
      <c r="AA685" s="20"/>
    </row>
    <row r="686" spans="1:27" ht="12.75">
      <c r="A686" s="20"/>
      <c r="B686" s="20"/>
      <c r="C686" s="18"/>
      <c r="D686" s="20"/>
      <c r="E686" s="20"/>
      <c r="F686" s="20"/>
      <c r="G686" s="20"/>
      <c r="H686" s="18"/>
      <c r="I686" s="20"/>
      <c r="J686" s="20"/>
      <c r="K686" s="20"/>
      <c r="L686" s="20"/>
      <c r="M686" s="20"/>
      <c r="N686" s="20"/>
      <c r="O686" s="20"/>
      <c r="P686" s="20"/>
      <c r="Q686" s="20"/>
      <c r="R686" s="20"/>
      <c r="S686" s="20"/>
      <c r="T686" s="20"/>
      <c r="U686" s="20"/>
      <c r="V686" s="20"/>
      <c r="W686" s="20"/>
      <c r="X686" s="20"/>
      <c r="Y686" s="20"/>
      <c r="Z686" s="20"/>
      <c r="AA686" s="20"/>
    </row>
    <row r="687" spans="1:27" ht="12.75">
      <c r="A687" s="20"/>
      <c r="B687" s="20"/>
      <c r="C687" s="18"/>
      <c r="D687" s="20"/>
      <c r="E687" s="20"/>
      <c r="F687" s="20"/>
      <c r="G687" s="20"/>
      <c r="H687" s="18"/>
      <c r="I687" s="20"/>
      <c r="J687" s="20"/>
      <c r="K687" s="20"/>
      <c r="L687" s="20"/>
      <c r="M687" s="20"/>
      <c r="N687" s="20"/>
      <c r="O687" s="20"/>
      <c r="P687" s="20"/>
      <c r="Q687" s="20"/>
      <c r="R687" s="20"/>
      <c r="S687" s="20"/>
      <c r="T687" s="20"/>
      <c r="U687" s="20"/>
      <c r="V687" s="20"/>
      <c r="W687" s="20"/>
      <c r="X687" s="20"/>
      <c r="Y687" s="20"/>
      <c r="Z687" s="20"/>
      <c r="AA687" s="20"/>
    </row>
    <row r="688" spans="1:27" ht="12.75">
      <c r="A688" s="20"/>
      <c r="B688" s="20"/>
      <c r="C688" s="18"/>
      <c r="D688" s="20"/>
      <c r="E688" s="20"/>
      <c r="F688" s="20"/>
      <c r="G688" s="20"/>
      <c r="H688" s="18"/>
      <c r="I688" s="20"/>
      <c r="J688" s="20"/>
      <c r="K688" s="20"/>
      <c r="L688" s="20"/>
      <c r="M688" s="20"/>
      <c r="N688" s="20"/>
      <c r="O688" s="20"/>
      <c r="P688" s="20"/>
      <c r="Q688" s="20"/>
      <c r="R688" s="20"/>
      <c r="S688" s="20"/>
      <c r="T688" s="20"/>
      <c r="U688" s="20"/>
      <c r="V688" s="20"/>
      <c r="W688" s="20"/>
      <c r="X688" s="20"/>
      <c r="Y688" s="20"/>
      <c r="Z688" s="20"/>
      <c r="AA688" s="20"/>
    </row>
    <row r="689" spans="1:27" ht="12.75">
      <c r="A689" s="20"/>
      <c r="B689" s="20"/>
      <c r="C689" s="18"/>
      <c r="D689" s="20"/>
      <c r="E689" s="20"/>
      <c r="F689" s="20"/>
      <c r="G689" s="20"/>
      <c r="H689" s="18"/>
      <c r="I689" s="20"/>
      <c r="J689" s="20"/>
      <c r="K689" s="20"/>
      <c r="L689" s="20"/>
      <c r="M689" s="20"/>
      <c r="N689" s="20"/>
      <c r="O689" s="20"/>
      <c r="P689" s="20"/>
      <c r="Q689" s="20"/>
      <c r="R689" s="20"/>
      <c r="S689" s="20"/>
      <c r="T689" s="20"/>
      <c r="U689" s="20"/>
      <c r="V689" s="20"/>
      <c r="W689" s="20"/>
      <c r="X689" s="20"/>
      <c r="Y689" s="20"/>
      <c r="Z689" s="20"/>
      <c r="AA689" s="20"/>
    </row>
    <row r="690" spans="1:27" ht="12.75">
      <c r="A690" s="20"/>
      <c r="B690" s="20"/>
      <c r="C690" s="18"/>
      <c r="D690" s="20"/>
      <c r="E690" s="20"/>
      <c r="F690" s="20"/>
      <c r="G690" s="20"/>
      <c r="H690" s="18"/>
      <c r="I690" s="20"/>
      <c r="J690" s="20"/>
      <c r="K690" s="20"/>
      <c r="L690" s="20"/>
      <c r="M690" s="20"/>
      <c r="N690" s="20"/>
      <c r="O690" s="20"/>
      <c r="P690" s="20"/>
      <c r="Q690" s="20"/>
      <c r="R690" s="20"/>
      <c r="S690" s="20"/>
      <c r="T690" s="20"/>
      <c r="U690" s="20"/>
      <c r="V690" s="20"/>
      <c r="W690" s="20"/>
      <c r="X690" s="20"/>
      <c r="Y690" s="20"/>
      <c r="Z690" s="20"/>
      <c r="AA690" s="20"/>
    </row>
    <row r="691" spans="1:27" ht="12.75">
      <c r="A691" s="20"/>
      <c r="B691" s="20"/>
      <c r="C691" s="18"/>
      <c r="D691" s="20"/>
      <c r="E691" s="20"/>
      <c r="F691" s="20"/>
      <c r="G691" s="20"/>
      <c r="H691" s="18"/>
      <c r="I691" s="20"/>
      <c r="J691" s="20"/>
      <c r="K691" s="20"/>
      <c r="L691" s="20"/>
      <c r="M691" s="20"/>
      <c r="N691" s="20"/>
      <c r="O691" s="20"/>
      <c r="P691" s="20"/>
      <c r="Q691" s="20"/>
      <c r="R691" s="20"/>
      <c r="S691" s="20"/>
      <c r="T691" s="20"/>
      <c r="U691" s="20"/>
      <c r="V691" s="20"/>
      <c r="W691" s="20"/>
      <c r="X691" s="20"/>
      <c r="Y691" s="20"/>
      <c r="Z691" s="20"/>
      <c r="AA691" s="20"/>
    </row>
    <row r="692" spans="1:27" ht="12.75">
      <c r="A692" s="20"/>
      <c r="B692" s="20"/>
      <c r="C692" s="18"/>
      <c r="D692" s="20"/>
      <c r="E692" s="20"/>
      <c r="F692" s="20"/>
      <c r="G692" s="20"/>
      <c r="H692" s="18"/>
      <c r="I692" s="20"/>
      <c r="J692" s="20"/>
      <c r="K692" s="20"/>
      <c r="L692" s="20"/>
      <c r="M692" s="20"/>
      <c r="N692" s="20"/>
      <c r="O692" s="20"/>
      <c r="P692" s="20"/>
      <c r="Q692" s="20"/>
      <c r="R692" s="20"/>
      <c r="S692" s="20"/>
      <c r="T692" s="20"/>
      <c r="U692" s="20"/>
      <c r="V692" s="20"/>
      <c r="W692" s="20"/>
      <c r="X692" s="20"/>
      <c r="Y692" s="20"/>
      <c r="Z692" s="20"/>
      <c r="AA692" s="20"/>
    </row>
    <row r="693" spans="1:27" ht="12.75">
      <c r="A693" s="20"/>
      <c r="B693" s="20"/>
      <c r="C693" s="18"/>
      <c r="D693" s="20"/>
      <c r="E693" s="20"/>
      <c r="F693" s="20"/>
      <c r="G693" s="20"/>
      <c r="H693" s="18"/>
      <c r="I693" s="20"/>
      <c r="J693" s="20"/>
      <c r="K693" s="20"/>
      <c r="L693" s="20"/>
      <c r="M693" s="20"/>
      <c r="N693" s="20"/>
      <c r="O693" s="20"/>
      <c r="P693" s="20"/>
      <c r="Q693" s="20"/>
      <c r="R693" s="20"/>
      <c r="S693" s="20"/>
      <c r="T693" s="20"/>
      <c r="U693" s="20"/>
      <c r="V693" s="20"/>
      <c r="W693" s="20"/>
      <c r="X693" s="20"/>
      <c r="Y693" s="20"/>
      <c r="Z693" s="20"/>
      <c r="AA693" s="20"/>
    </row>
    <row r="694" spans="1:27" ht="12.75">
      <c r="A694" s="20"/>
      <c r="B694" s="20"/>
      <c r="C694" s="18"/>
      <c r="D694" s="20"/>
      <c r="E694" s="20"/>
      <c r="F694" s="20"/>
      <c r="G694" s="20"/>
      <c r="H694" s="18"/>
      <c r="I694" s="20"/>
      <c r="J694" s="20"/>
      <c r="K694" s="20"/>
      <c r="L694" s="20"/>
      <c r="M694" s="20"/>
      <c r="N694" s="20"/>
      <c r="O694" s="20"/>
      <c r="P694" s="20"/>
      <c r="Q694" s="20"/>
      <c r="R694" s="20"/>
      <c r="S694" s="20"/>
      <c r="T694" s="20"/>
      <c r="U694" s="20"/>
      <c r="V694" s="20"/>
      <c r="W694" s="20"/>
      <c r="X694" s="20"/>
      <c r="Y694" s="20"/>
      <c r="Z694" s="20"/>
      <c r="AA694" s="20"/>
    </row>
    <row r="695" spans="1:27" ht="12.75">
      <c r="A695" s="20"/>
      <c r="B695" s="20"/>
      <c r="C695" s="18"/>
      <c r="D695" s="20"/>
      <c r="E695" s="20"/>
      <c r="F695" s="20"/>
      <c r="G695" s="20"/>
      <c r="H695" s="18"/>
      <c r="I695" s="20"/>
      <c r="J695" s="20"/>
      <c r="K695" s="20"/>
      <c r="L695" s="20"/>
      <c r="M695" s="20"/>
      <c r="N695" s="20"/>
      <c r="O695" s="20"/>
      <c r="P695" s="20"/>
      <c r="Q695" s="20"/>
      <c r="R695" s="20"/>
      <c r="S695" s="20"/>
      <c r="T695" s="20"/>
      <c r="U695" s="20"/>
      <c r="V695" s="20"/>
      <c r="W695" s="20"/>
      <c r="X695" s="20"/>
      <c r="Y695" s="20"/>
      <c r="Z695" s="20"/>
      <c r="AA695" s="20"/>
    </row>
    <row r="696" spans="1:27" ht="12.75">
      <c r="A696" s="20"/>
      <c r="B696" s="20"/>
      <c r="C696" s="18"/>
      <c r="D696" s="20"/>
      <c r="E696" s="20"/>
      <c r="F696" s="20"/>
      <c r="G696" s="20"/>
      <c r="H696" s="18"/>
      <c r="I696" s="20"/>
      <c r="J696" s="20"/>
      <c r="K696" s="20"/>
      <c r="L696" s="20"/>
      <c r="M696" s="20"/>
      <c r="N696" s="20"/>
      <c r="O696" s="20"/>
      <c r="P696" s="20"/>
      <c r="Q696" s="20"/>
      <c r="R696" s="20"/>
      <c r="S696" s="20"/>
      <c r="T696" s="20"/>
      <c r="U696" s="20"/>
      <c r="V696" s="20"/>
      <c r="W696" s="20"/>
      <c r="X696" s="20"/>
      <c r="Y696" s="20"/>
      <c r="Z696" s="20"/>
      <c r="AA696" s="20"/>
    </row>
    <row r="697" spans="1:27" ht="12.75">
      <c r="A697" s="20"/>
      <c r="B697" s="20"/>
      <c r="C697" s="18"/>
      <c r="D697" s="20"/>
      <c r="E697" s="20"/>
      <c r="F697" s="20"/>
      <c r="G697" s="20"/>
      <c r="H697" s="18"/>
      <c r="I697" s="20"/>
      <c r="J697" s="20"/>
      <c r="K697" s="20"/>
      <c r="L697" s="20"/>
      <c r="M697" s="20"/>
      <c r="N697" s="20"/>
      <c r="O697" s="20"/>
      <c r="P697" s="20"/>
      <c r="Q697" s="20"/>
      <c r="R697" s="20"/>
      <c r="S697" s="20"/>
      <c r="T697" s="20"/>
      <c r="U697" s="20"/>
      <c r="V697" s="20"/>
      <c r="W697" s="20"/>
      <c r="X697" s="20"/>
      <c r="Y697" s="20"/>
      <c r="Z697" s="20"/>
      <c r="AA697" s="20"/>
    </row>
    <row r="698" spans="1:27" ht="12.75">
      <c r="A698" s="20"/>
      <c r="B698" s="20"/>
      <c r="C698" s="18"/>
      <c r="D698" s="20"/>
      <c r="E698" s="20"/>
      <c r="F698" s="20"/>
      <c r="G698" s="20"/>
      <c r="H698" s="18"/>
      <c r="I698" s="20"/>
      <c r="J698" s="20"/>
      <c r="K698" s="20"/>
      <c r="L698" s="20"/>
      <c r="M698" s="20"/>
      <c r="N698" s="20"/>
      <c r="O698" s="20"/>
      <c r="P698" s="20"/>
      <c r="Q698" s="20"/>
      <c r="R698" s="20"/>
      <c r="S698" s="20"/>
      <c r="T698" s="20"/>
      <c r="U698" s="20"/>
      <c r="V698" s="20"/>
      <c r="W698" s="20"/>
      <c r="X698" s="20"/>
      <c r="Y698" s="20"/>
      <c r="Z698" s="20"/>
      <c r="AA698" s="20"/>
    </row>
    <row r="699" spans="1:27" ht="12.75">
      <c r="A699" s="20"/>
      <c r="B699" s="20"/>
      <c r="C699" s="18"/>
      <c r="D699" s="20"/>
      <c r="E699" s="20"/>
      <c r="F699" s="20"/>
      <c r="G699" s="20"/>
      <c r="H699" s="18"/>
      <c r="I699" s="20"/>
      <c r="J699" s="20"/>
      <c r="K699" s="20"/>
      <c r="L699" s="20"/>
      <c r="M699" s="20"/>
      <c r="N699" s="20"/>
      <c r="O699" s="20"/>
      <c r="P699" s="20"/>
      <c r="Q699" s="20"/>
      <c r="R699" s="20"/>
      <c r="S699" s="20"/>
      <c r="T699" s="20"/>
      <c r="U699" s="20"/>
      <c r="V699" s="20"/>
      <c r="W699" s="20"/>
      <c r="X699" s="20"/>
      <c r="Y699" s="20"/>
      <c r="Z699" s="20"/>
      <c r="AA699" s="20"/>
    </row>
    <row r="700" spans="1:27" ht="12.75">
      <c r="A700" s="20"/>
      <c r="B700" s="20"/>
      <c r="C700" s="18"/>
      <c r="D700" s="20"/>
      <c r="E700" s="20"/>
      <c r="F700" s="20"/>
      <c r="G700" s="20"/>
      <c r="H700" s="18"/>
      <c r="I700" s="20"/>
      <c r="J700" s="20"/>
      <c r="K700" s="20"/>
      <c r="L700" s="20"/>
      <c r="M700" s="20"/>
      <c r="N700" s="20"/>
      <c r="O700" s="20"/>
      <c r="P700" s="20"/>
      <c r="Q700" s="20"/>
      <c r="R700" s="20"/>
      <c r="S700" s="20"/>
      <c r="T700" s="20"/>
      <c r="U700" s="20"/>
      <c r="V700" s="20"/>
      <c r="W700" s="20"/>
      <c r="X700" s="20"/>
      <c r="Y700" s="20"/>
      <c r="Z700" s="20"/>
      <c r="AA700" s="20"/>
    </row>
    <row r="701" spans="1:27" ht="12.75">
      <c r="A701" s="20"/>
      <c r="B701" s="20"/>
      <c r="C701" s="18"/>
      <c r="D701" s="20"/>
      <c r="E701" s="20"/>
      <c r="F701" s="20"/>
      <c r="G701" s="20"/>
      <c r="H701" s="18"/>
      <c r="I701" s="20"/>
      <c r="J701" s="20"/>
      <c r="K701" s="20"/>
      <c r="L701" s="20"/>
      <c r="M701" s="20"/>
      <c r="N701" s="20"/>
      <c r="O701" s="20"/>
      <c r="P701" s="20"/>
      <c r="Q701" s="20"/>
      <c r="R701" s="20"/>
      <c r="S701" s="20"/>
      <c r="T701" s="20"/>
      <c r="U701" s="20"/>
      <c r="V701" s="20"/>
      <c r="W701" s="20"/>
      <c r="X701" s="20"/>
      <c r="Y701" s="20"/>
      <c r="Z701" s="20"/>
      <c r="AA701" s="20"/>
    </row>
    <row r="702" spans="1:27" ht="12.75">
      <c r="A702" s="20"/>
      <c r="B702" s="20"/>
      <c r="C702" s="18"/>
      <c r="D702" s="20"/>
      <c r="E702" s="20"/>
      <c r="F702" s="20"/>
      <c r="G702" s="20"/>
      <c r="H702" s="18"/>
      <c r="I702" s="20"/>
      <c r="J702" s="20"/>
      <c r="K702" s="20"/>
      <c r="L702" s="20"/>
      <c r="M702" s="20"/>
      <c r="N702" s="20"/>
      <c r="O702" s="20"/>
      <c r="P702" s="20"/>
      <c r="Q702" s="20"/>
      <c r="R702" s="20"/>
      <c r="S702" s="20"/>
      <c r="T702" s="20"/>
      <c r="U702" s="20"/>
      <c r="V702" s="20"/>
      <c r="W702" s="20"/>
      <c r="X702" s="20"/>
      <c r="Y702" s="20"/>
      <c r="Z702" s="20"/>
      <c r="AA702" s="20"/>
    </row>
    <row r="703" spans="1:27" ht="12.75">
      <c r="A703" s="20"/>
      <c r="B703" s="20"/>
      <c r="C703" s="18"/>
      <c r="D703" s="20"/>
      <c r="E703" s="20"/>
      <c r="F703" s="20"/>
      <c r="G703" s="20"/>
      <c r="H703" s="18"/>
      <c r="I703" s="20"/>
      <c r="J703" s="20"/>
      <c r="K703" s="20"/>
      <c r="L703" s="20"/>
      <c r="M703" s="20"/>
      <c r="N703" s="20"/>
      <c r="O703" s="20"/>
      <c r="P703" s="20"/>
      <c r="Q703" s="20"/>
      <c r="R703" s="20"/>
      <c r="S703" s="20"/>
      <c r="T703" s="20"/>
      <c r="U703" s="20"/>
      <c r="V703" s="20"/>
      <c r="W703" s="20"/>
      <c r="X703" s="20"/>
      <c r="Y703" s="20"/>
      <c r="Z703" s="20"/>
      <c r="AA703" s="20"/>
    </row>
    <row r="704" spans="1:27" ht="12.75">
      <c r="A704" s="20"/>
      <c r="B704" s="20"/>
      <c r="C704" s="18"/>
      <c r="D704" s="20"/>
      <c r="E704" s="20"/>
      <c r="F704" s="20"/>
      <c r="G704" s="20"/>
      <c r="H704" s="18"/>
      <c r="I704" s="20"/>
      <c r="J704" s="20"/>
      <c r="K704" s="20"/>
      <c r="L704" s="20"/>
      <c r="M704" s="20"/>
      <c r="N704" s="20"/>
      <c r="O704" s="20"/>
      <c r="P704" s="20"/>
      <c r="Q704" s="20"/>
      <c r="R704" s="20"/>
      <c r="S704" s="20"/>
      <c r="T704" s="20"/>
      <c r="U704" s="20"/>
      <c r="V704" s="20"/>
      <c r="W704" s="20"/>
      <c r="X704" s="20"/>
      <c r="Y704" s="20"/>
      <c r="Z704" s="20"/>
      <c r="AA704" s="20"/>
    </row>
    <row r="705" spans="1:27" ht="12.75">
      <c r="A705" s="20"/>
      <c r="B705" s="20"/>
      <c r="C705" s="18"/>
      <c r="D705" s="20"/>
      <c r="E705" s="20"/>
      <c r="F705" s="20"/>
      <c r="G705" s="20"/>
      <c r="H705" s="18"/>
      <c r="I705" s="20"/>
      <c r="J705" s="20"/>
      <c r="K705" s="20"/>
      <c r="L705" s="20"/>
      <c r="M705" s="20"/>
      <c r="N705" s="20"/>
      <c r="O705" s="20"/>
      <c r="P705" s="20"/>
      <c r="Q705" s="20"/>
      <c r="R705" s="20"/>
      <c r="S705" s="20"/>
      <c r="T705" s="20"/>
      <c r="U705" s="20"/>
      <c r="V705" s="20"/>
      <c r="W705" s="20"/>
      <c r="X705" s="20"/>
      <c r="Y705" s="20"/>
      <c r="Z705" s="20"/>
      <c r="AA705" s="20"/>
    </row>
    <row r="706" spans="1:27" ht="12.75">
      <c r="A706" s="20"/>
      <c r="B706" s="20"/>
      <c r="C706" s="18"/>
      <c r="D706" s="20"/>
      <c r="E706" s="20"/>
      <c r="F706" s="20"/>
      <c r="G706" s="20"/>
      <c r="H706" s="18"/>
      <c r="I706" s="20"/>
      <c r="J706" s="20"/>
      <c r="K706" s="20"/>
      <c r="L706" s="20"/>
      <c r="M706" s="20"/>
      <c r="N706" s="20"/>
      <c r="O706" s="20"/>
      <c r="P706" s="20"/>
      <c r="Q706" s="20"/>
      <c r="R706" s="20"/>
      <c r="S706" s="20"/>
      <c r="T706" s="20"/>
      <c r="U706" s="20"/>
      <c r="V706" s="20"/>
      <c r="W706" s="20"/>
      <c r="X706" s="20"/>
      <c r="Y706" s="20"/>
      <c r="Z706" s="20"/>
      <c r="AA706" s="20"/>
    </row>
    <row r="707" spans="1:27" ht="12.75">
      <c r="A707" s="20"/>
      <c r="B707" s="20"/>
      <c r="C707" s="18"/>
      <c r="D707" s="20"/>
      <c r="E707" s="20"/>
      <c r="F707" s="20"/>
      <c r="G707" s="20"/>
      <c r="H707" s="18"/>
      <c r="I707" s="20"/>
      <c r="J707" s="20"/>
      <c r="K707" s="20"/>
      <c r="L707" s="20"/>
      <c r="M707" s="20"/>
      <c r="N707" s="20"/>
      <c r="O707" s="20"/>
      <c r="P707" s="20"/>
      <c r="Q707" s="20"/>
      <c r="R707" s="20"/>
      <c r="S707" s="20"/>
      <c r="T707" s="20"/>
      <c r="U707" s="20"/>
      <c r="V707" s="20"/>
      <c r="W707" s="20"/>
      <c r="X707" s="20"/>
      <c r="Y707" s="20"/>
      <c r="Z707" s="20"/>
      <c r="AA707" s="20"/>
    </row>
    <row r="708" spans="1:27" ht="12.75">
      <c r="A708" s="20"/>
      <c r="B708" s="20"/>
      <c r="C708" s="18"/>
      <c r="D708" s="20"/>
      <c r="E708" s="20"/>
      <c r="F708" s="20"/>
      <c r="G708" s="20"/>
      <c r="H708" s="18"/>
      <c r="I708" s="20"/>
      <c r="J708" s="20"/>
      <c r="K708" s="20"/>
      <c r="L708" s="20"/>
      <c r="M708" s="20"/>
      <c r="N708" s="20"/>
      <c r="O708" s="20"/>
      <c r="P708" s="20"/>
      <c r="Q708" s="20"/>
      <c r="R708" s="20"/>
      <c r="S708" s="20"/>
      <c r="T708" s="20"/>
      <c r="U708" s="20"/>
      <c r="V708" s="20"/>
      <c r="W708" s="20"/>
      <c r="X708" s="20"/>
      <c r="Y708" s="20"/>
      <c r="Z708" s="20"/>
      <c r="AA708" s="20"/>
    </row>
    <row r="709" spans="1:27" ht="12.75">
      <c r="A709" s="20"/>
      <c r="B709" s="20"/>
      <c r="C709" s="18"/>
      <c r="D709" s="20"/>
      <c r="E709" s="20"/>
      <c r="F709" s="20"/>
      <c r="G709" s="20"/>
      <c r="H709" s="18"/>
      <c r="I709" s="20"/>
      <c r="J709" s="20"/>
      <c r="K709" s="20"/>
      <c r="L709" s="20"/>
      <c r="M709" s="20"/>
      <c r="N709" s="20"/>
      <c r="O709" s="20"/>
      <c r="P709" s="20"/>
      <c r="Q709" s="20"/>
      <c r="R709" s="20"/>
      <c r="S709" s="20"/>
      <c r="T709" s="20"/>
      <c r="U709" s="20"/>
      <c r="V709" s="20"/>
      <c r="W709" s="20"/>
      <c r="X709" s="20"/>
      <c r="Y709" s="20"/>
      <c r="Z709" s="20"/>
      <c r="AA709" s="20"/>
    </row>
    <row r="710" spans="1:27" ht="12.75">
      <c r="A710" s="20"/>
      <c r="B710" s="20"/>
      <c r="C710" s="18"/>
      <c r="D710" s="20"/>
      <c r="E710" s="20"/>
      <c r="F710" s="20"/>
      <c r="G710" s="20"/>
      <c r="H710" s="18"/>
      <c r="I710" s="20"/>
      <c r="J710" s="20"/>
      <c r="K710" s="20"/>
      <c r="L710" s="20"/>
      <c r="M710" s="20"/>
      <c r="N710" s="20"/>
      <c r="O710" s="20"/>
      <c r="P710" s="20"/>
      <c r="Q710" s="20"/>
      <c r="R710" s="20"/>
      <c r="S710" s="20"/>
      <c r="T710" s="20"/>
      <c r="U710" s="20"/>
      <c r="V710" s="20"/>
      <c r="W710" s="20"/>
      <c r="X710" s="20"/>
      <c r="Y710" s="20"/>
      <c r="Z710" s="20"/>
      <c r="AA710" s="20"/>
    </row>
    <row r="711" spans="1:27" ht="12.75">
      <c r="A711" s="20"/>
      <c r="B711" s="20"/>
      <c r="C711" s="18"/>
      <c r="D711" s="20"/>
      <c r="E711" s="20"/>
      <c r="F711" s="20"/>
      <c r="G711" s="20"/>
      <c r="H711" s="18"/>
      <c r="I711" s="20"/>
      <c r="J711" s="20"/>
      <c r="K711" s="20"/>
      <c r="L711" s="20"/>
      <c r="M711" s="20"/>
      <c r="N711" s="20"/>
      <c r="O711" s="20"/>
      <c r="P711" s="20"/>
      <c r="Q711" s="20"/>
      <c r="R711" s="20"/>
      <c r="S711" s="20"/>
      <c r="T711" s="20"/>
      <c r="U711" s="20"/>
      <c r="V711" s="20"/>
      <c r="W711" s="20"/>
      <c r="X711" s="20"/>
      <c r="Y711" s="20"/>
      <c r="Z711" s="20"/>
      <c r="AA711" s="20"/>
    </row>
    <row r="712" spans="1:27" ht="12.75">
      <c r="A712" s="20"/>
      <c r="B712" s="20"/>
      <c r="C712" s="18"/>
      <c r="D712" s="20"/>
      <c r="E712" s="20"/>
      <c r="F712" s="20"/>
      <c r="G712" s="20"/>
      <c r="H712" s="18"/>
      <c r="I712" s="20"/>
      <c r="J712" s="20"/>
      <c r="K712" s="20"/>
      <c r="L712" s="20"/>
      <c r="M712" s="20"/>
      <c r="N712" s="20"/>
      <c r="O712" s="20"/>
      <c r="P712" s="20"/>
      <c r="Q712" s="20"/>
      <c r="R712" s="20"/>
      <c r="S712" s="20"/>
      <c r="T712" s="20"/>
      <c r="U712" s="20"/>
      <c r="V712" s="20"/>
      <c r="W712" s="20"/>
      <c r="X712" s="20"/>
      <c r="Y712" s="20"/>
      <c r="Z712" s="20"/>
      <c r="AA712" s="20"/>
    </row>
    <row r="713" spans="1:27" ht="12.75">
      <c r="A713" s="20"/>
      <c r="B713" s="20"/>
      <c r="C713" s="18"/>
      <c r="D713" s="20"/>
      <c r="E713" s="20"/>
      <c r="F713" s="20"/>
      <c r="G713" s="20"/>
      <c r="H713" s="18"/>
      <c r="I713" s="20"/>
      <c r="J713" s="20"/>
      <c r="K713" s="20"/>
      <c r="L713" s="20"/>
      <c r="M713" s="20"/>
      <c r="N713" s="20"/>
      <c r="O713" s="20"/>
      <c r="P713" s="20"/>
      <c r="Q713" s="20"/>
      <c r="R713" s="20"/>
      <c r="S713" s="20"/>
      <c r="T713" s="20"/>
      <c r="U713" s="20"/>
      <c r="V713" s="20"/>
      <c r="W713" s="20"/>
      <c r="X713" s="20"/>
      <c r="Y713" s="20"/>
      <c r="Z713" s="20"/>
      <c r="AA713" s="20"/>
    </row>
    <row r="714" spans="1:27" ht="12.75">
      <c r="A714" s="20"/>
      <c r="B714" s="20"/>
      <c r="C714" s="18"/>
      <c r="D714" s="20"/>
      <c r="E714" s="20"/>
      <c r="F714" s="20"/>
      <c r="G714" s="20"/>
      <c r="H714" s="18"/>
      <c r="I714" s="20"/>
      <c r="J714" s="20"/>
      <c r="K714" s="20"/>
      <c r="L714" s="20"/>
      <c r="M714" s="20"/>
      <c r="N714" s="20"/>
      <c r="O714" s="20"/>
      <c r="P714" s="20"/>
      <c r="Q714" s="20"/>
      <c r="R714" s="20"/>
      <c r="S714" s="20"/>
      <c r="T714" s="20"/>
      <c r="U714" s="20"/>
      <c r="V714" s="20"/>
      <c r="W714" s="20"/>
      <c r="X714" s="20"/>
      <c r="Y714" s="20"/>
      <c r="Z714" s="20"/>
      <c r="AA714" s="20"/>
    </row>
    <row r="715" spans="1:27" ht="12.75">
      <c r="A715" s="20"/>
      <c r="B715" s="20"/>
      <c r="C715" s="18"/>
      <c r="D715" s="20"/>
      <c r="E715" s="20"/>
      <c r="F715" s="20"/>
      <c r="G715" s="20"/>
      <c r="H715" s="18"/>
      <c r="I715" s="20"/>
      <c r="J715" s="20"/>
      <c r="K715" s="20"/>
      <c r="L715" s="20"/>
      <c r="M715" s="20"/>
      <c r="N715" s="20"/>
      <c r="O715" s="20"/>
      <c r="P715" s="20"/>
      <c r="Q715" s="20"/>
      <c r="R715" s="20"/>
      <c r="S715" s="20"/>
      <c r="T715" s="20"/>
      <c r="U715" s="20"/>
      <c r="V715" s="20"/>
      <c r="W715" s="20"/>
      <c r="X715" s="20"/>
      <c r="Y715" s="20"/>
      <c r="Z715" s="20"/>
      <c r="AA715" s="20"/>
    </row>
    <row r="716" spans="1:27" ht="12.75">
      <c r="A716" s="20"/>
      <c r="B716" s="20"/>
      <c r="C716" s="18"/>
      <c r="D716" s="20"/>
      <c r="E716" s="20"/>
      <c r="F716" s="20"/>
      <c r="G716" s="20"/>
      <c r="H716" s="18"/>
      <c r="I716" s="20"/>
      <c r="J716" s="20"/>
      <c r="K716" s="20"/>
      <c r="L716" s="20"/>
      <c r="M716" s="20"/>
      <c r="N716" s="20"/>
      <c r="O716" s="20"/>
      <c r="P716" s="20"/>
      <c r="Q716" s="20"/>
      <c r="R716" s="20"/>
      <c r="S716" s="20"/>
      <c r="T716" s="20"/>
      <c r="U716" s="20"/>
      <c r="V716" s="20"/>
      <c r="W716" s="20"/>
      <c r="X716" s="20"/>
      <c r="Y716" s="20"/>
      <c r="Z716" s="20"/>
      <c r="AA716" s="20"/>
    </row>
    <row r="717" spans="1:27" ht="12.75">
      <c r="A717" s="20"/>
      <c r="B717" s="20"/>
      <c r="C717" s="18"/>
      <c r="D717" s="20"/>
      <c r="E717" s="20"/>
      <c r="F717" s="20"/>
      <c r="G717" s="20"/>
      <c r="H717" s="18"/>
      <c r="I717" s="20"/>
      <c r="J717" s="20"/>
      <c r="K717" s="20"/>
      <c r="L717" s="20"/>
      <c r="M717" s="20"/>
      <c r="N717" s="20"/>
      <c r="O717" s="20"/>
      <c r="P717" s="20"/>
      <c r="Q717" s="20"/>
      <c r="R717" s="20"/>
      <c r="S717" s="20"/>
      <c r="T717" s="20"/>
      <c r="U717" s="20"/>
      <c r="V717" s="20"/>
      <c r="W717" s="20"/>
      <c r="X717" s="20"/>
      <c r="Y717" s="20"/>
      <c r="Z717" s="20"/>
      <c r="AA717" s="20"/>
    </row>
    <row r="718" spans="1:27" ht="12.75">
      <c r="A718" s="20"/>
      <c r="B718" s="20"/>
      <c r="C718" s="18"/>
      <c r="D718" s="20"/>
      <c r="E718" s="20"/>
      <c r="F718" s="20"/>
      <c r="G718" s="20"/>
      <c r="H718" s="18"/>
      <c r="I718" s="20"/>
      <c r="J718" s="20"/>
      <c r="K718" s="20"/>
      <c r="L718" s="20"/>
      <c r="M718" s="20"/>
      <c r="N718" s="20"/>
      <c r="O718" s="20"/>
      <c r="P718" s="20"/>
      <c r="Q718" s="20"/>
      <c r="R718" s="20"/>
      <c r="S718" s="20"/>
      <c r="T718" s="20"/>
      <c r="U718" s="20"/>
      <c r="V718" s="20"/>
      <c r="W718" s="20"/>
      <c r="X718" s="20"/>
      <c r="Y718" s="20"/>
      <c r="Z718" s="20"/>
      <c r="AA718" s="20"/>
    </row>
    <row r="719" spans="1:27" ht="12.75">
      <c r="A719" s="20"/>
      <c r="B719" s="20"/>
      <c r="C719" s="18"/>
      <c r="D719" s="20"/>
      <c r="E719" s="20"/>
      <c r="F719" s="20"/>
      <c r="G719" s="20"/>
      <c r="H719" s="18"/>
      <c r="I719" s="20"/>
      <c r="J719" s="20"/>
      <c r="K719" s="20"/>
      <c r="L719" s="20"/>
      <c r="M719" s="20"/>
      <c r="N719" s="20"/>
      <c r="O719" s="20"/>
      <c r="P719" s="20"/>
      <c r="Q719" s="20"/>
      <c r="R719" s="20"/>
      <c r="S719" s="20"/>
      <c r="T719" s="20"/>
      <c r="U719" s="20"/>
      <c r="V719" s="20"/>
      <c r="W719" s="20"/>
      <c r="X719" s="20"/>
      <c r="Y719" s="20"/>
      <c r="Z719" s="20"/>
      <c r="AA719" s="20"/>
    </row>
    <row r="720" spans="1:27" ht="12.75">
      <c r="A720" s="20"/>
      <c r="B720" s="20"/>
      <c r="C720" s="18"/>
      <c r="D720" s="20"/>
      <c r="E720" s="20"/>
      <c r="F720" s="20"/>
      <c r="G720" s="20"/>
      <c r="H720" s="18"/>
      <c r="I720" s="20"/>
      <c r="J720" s="20"/>
      <c r="K720" s="20"/>
      <c r="L720" s="20"/>
      <c r="M720" s="20"/>
      <c r="N720" s="20"/>
      <c r="O720" s="20"/>
      <c r="P720" s="20"/>
      <c r="Q720" s="20"/>
      <c r="R720" s="20"/>
      <c r="S720" s="20"/>
      <c r="T720" s="20"/>
      <c r="U720" s="20"/>
      <c r="V720" s="20"/>
      <c r="W720" s="20"/>
      <c r="X720" s="20"/>
      <c r="Y720" s="20"/>
      <c r="Z720" s="20"/>
      <c r="AA720" s="20"/>
    </row>
    <row r="721" spans="1:27" ht="12.75">
      <c r="A721" s="20"/>
      <c r="B721" s="20"/>
      <c r="C721" s="18"/>
      <c r="D721" s="20"/>
      <c r="E721" s="20"/>
      <c r="F721" s="20"/>
      <c r="G721" s="20"/>
      <c r="H721" s="18"/>
      <c r="I721" s="20"/>
      <c r="J721" s="20"/>
      <c r="K721" s="20"/>
      <c r="L721" s="20"/>
      <c r="M721" s="20"/>
      <c r="N721" s="20"/>
      <c r="O721" s="20"/>
      <c r="P721" s="20"/>
      <c r="Q721" s="20"/>
      <c r="R721" s="20"/>
      <c r="S721" s="20"/>
      <c r="T721" s="20"/>
      <c r="U721" s="20"/>
      <c r="V721" s="20"/>
      <c r="W721" s="20"/>
      <c r="X721" s="20"/>
      <c r="Y721" s="20"/>
      <c r="Z721" s="20"/>
      <c r="AA721" s="20"/>
    </row>
    <row r="722" spans="1:27" ht="12.75">
      <c r="A722" s="20"/>
      <c r="B722" s="20"/>
      <c r="C722" s="18"/>
      <c r="D722" s="20"/>
      <c r="E722" s="20"/>
      <c r="F722" s="20"/>
      <c r="G722" s="20"/>
      <c r="H722" s="18"/>
      <c r="I722" s="20"/>
      <c r="J722" s="20"/>
      <c r="K722" s="20"/>
      <c r="L722" s="20"/>
      <c r="M722" s="20"/>
      <c r="N722" s="20"/>
      <c r="O722" s="20"/>
      <c r="P722" s="20"/>
      <c r="Q722" s="20"/>
      <c r="R722" s="20"/>
      <c r="S722" s="20"/>
      <c r="T722" s="20"/>
      <c r="U722" s="20"/>
      <c r="V722" s="20"/>
      <c r="W722" s="20"/>
      <c r="X722" s="20"/>
      <c r="Y722" s="20"/>
      <c r="Z722" s="20"/>
      <c r="AA722" s="20"/>
    </row>
    <row r="723" spans="1:27" ht="12.75">
      <c r="A723" s="20"/>
      <c r="B723" s="20"/>
      <c r="C723" s="18"/>
      <c r="D723" s="20"/>
      <c r="E723" s="20"/>
      <c r="F723" s="20"/>
      <c r="G723" s="20"/>
      <c r="H723" s="18"/>
      <c r="I723" s="20"/>
      <c r="J723" s="20"/>
      <c r="K723" s="20"/>
      <c r="L723" s="20"/>
      <c r="M723" s="20"/>
      <c r="N723" s="20"/>
      <c r="O723" s="20"/>
      <c r="P723" s="20"/>
      <c r="Q723" s="20"/>
      <c r="R723" s="20"/>
      <c r="S723" s="20"/>
      <c r="T723" s="20"/>
      <c r="U723" s="20"/>
      <c r="V723" s="20"/>
      <c r="W723" s="20"/>
      <c r="X723" s="20"/>
      <c r="Y723" s="20"/>
      <c r="Z723" s="20"/>
      <c r="AA723" s="20"/>
    </row>
    <row r="724" spans="1:27" ht="12.75">
      <c r="A724" s="20"/>
      <c r="B724" s="20"/>
      <c r="C724" s="18"/>
      <c r="D724" s="20"/>
      <c r="E724" s="20"/>
      <c r="F724" s="20"/>
      <c r="G724" s="20"/>
      <c r="H724" s="18"/>
      <c r="I724" s="20"/>
      <c r="J724" s="20"/>
      <c r="K724" s="20"/>
      <c r="L724" s="20"/>
      <c r="M724" s="20"/>
      <c r="N724" s="20"/>
      <c r="O724" s="20"/>
      <c r="P724" s="20"/>
      <c r="Q724" s="20"/>
      <c r="R724" s="20"/>
      <c r="S724" s="20"/>
      <c r="T724" s="20"/>
      <c r="U724" s="20"/>
      <c r="V724" s="20"/>
      <c r="W724" s="20"/>
      <c r="X724" s="20"/>
      <c r="Y724" s="20"/>
      <c r="Z724" s="20"/>
      <c r="AA724" s="20"/>
    </row>
    <row r="725" spans="1:27" ht="12.75">
      <c r="A725" s="20"/>
      <c r="B725" s="20"/>
      <c r="C725" s="18"/>
      <c r="D725" s="20"/>
      <c r="E725" s="20"/>
      <c r="F725" s="20"/>
      <c r="G725" s="20"/>
      <c r="H725" s="18"/>
      <c r="I725" s="20"/>
      <c r="J725" s="20"/>
      <c r="K725" s="20"/>
      <c r="L725" s="20"/>
      <c r="M725" s="20"/>
      <c r="N725" s="20"/>
      <c r="O725" s="20"/>
      <c r="P725" s="20"/>
      <c r="Q725" s="20"/>
      <c r="R725" s="20"/>
      <c r="S725" s="20"/>
      <c r="T725" s="20"/>
      <c r="U725" s="20"/>
      <c r="V725" s="20"/>
      <c r="W725" s="20"/>
      <c r="X725" s="20"/>
      <c r="Y725" s="20"/>
      <c r="Z725" s="20"/>
      <c r="AA725" s="20"/>
    </row>
    <row r="726" spans="1:27" ht="12.75">
      <c r="A726" s="20"/>
      <c r="B726" s="20"/>
      <c r="C726" s="18"/>
      <c r="D726" s="20"/>
      <c r="E726" s="20"/>
      <c r="F726" s="20"/>
      <c r="G726" s="20"/>
      <c r="H726" s="18"/>
      <c r="I726" s="20"/>
      <c r="J726" s="20"/>
      <c r="K726" s="20"/>
      <c r="L726" s="20"/>
      <c r="M726" s="20"/>
      <c r="N726" s="20"/>
      <c r="O726" s="20"/>
      <c r="P726" s="20"/>
      <c r="Q726" s="20"/>
      <c r="R726" s="20"/>
      <c r="S726" s="20"/>
      <c r="T726" s="20"/>
      <c r="U726" s="20"/>
      <c r="V726" s="20"/>
      <c r="W726" s="20"/>
      <c r="X726" s="20"/>
      <c r="Y726" s="20"/>
      <c r="Z726" s="20"/>
      <c r="AA726" s="20"/>
    </row>
    <row r="727" spans="1:27" ht="12.75">
      <c r="A727" s="20"/>
      <c r="B727" s="20"/>
      <c r="C727" s="18"/>
      <c r="D727" s="20"/>
      <c r="E727" s="20"/>
      <c r="F727" s="20"/>
      <c r="G727" s="20"/>
      <c r="H727" s="18"/>
      <c r="I727" s="20"/>
      <c r="J727" s="20"/>
      <c r="K727" s="20"/>
      <c r="L727" s="20"/>
      <c r="M727" s="20"/>
      <c r="N727" s="20"/>
      <c r="O727" s="20"/>
      <c r="P727" s="20"/>
      <c r="Q727" s="20"/>
      <c r="R727" s="20"/>
      <c r="S727" s="20"/>
      <c r="T727" s="20"/>
      <c r="U727" s="20"/>
      <c r="V727" s="20"/>
      <c r="W727" s="20"/>
      <c r="X727" s="20"/>
      <c r="Y727" s="20"/>
      <c r="Z727" s="20"/>
      <c r="AA727" s="20"/>
    </row>
    <row r="728" spans="1:27" ht="12.75">
      <c r="A728" s="20"/>
      <c r="B728" s="20"/>
      <c r="C728" s="18"/>
      <c r="D728" s="20"/>
      <c r="E728" s="20"/>
      <c r="F728" s="20"/>
      <c r="G728" s="20"/>
      <c r="H728" s="18"/>
      <c r="I728" s="20"/>
      <c r="J728" s="20"/>
      <c r="K728" s="20"/>
      <c r="L728" s="20"/>
      <c r="M728" s="20"/>
      <c r="N728" s="20"/>
      <c r="O728" s="20"/>
      <c r="P728" s="20"/>
      <c r="Q728" s="20"/>
      <c r="R728" s="20"/>
      <c r="S728" s="20"/>
      <c r="T728" s="20"/>
      <c r="U728" s="20"/>
      <c r="V728" s="20"/>
      <c r="W728" s="20"/>
      <c r="X728" s="20"/>
      <c r="Y728" s="20"/>
      <c r="Z728" s="20"/>
      <c r="AA728" s="20"/>
    </row>
    <row r="729" spans="1:27" ht="12.75">
      <c r="A729" s="20"/>
      <c r="B729" s="20"/>
      <c r="C729" s="18"/>
      <c r="D729" s="20"/>
      <c r="E729" s="20"/>
      <c r="F729" s="20"/>
      <c r="G729" s="20"/>
      <c r="H729" s="18"/>
      <c r="I729" s="20"/>
      <c r="J729" s="20"/>
      <c r="K729" s="20"/>
      <c r="L729" s="20"/>
      <c r="M729" s="20"/>
      <c r="N729" s="20"/>
      <c r="O729" s="20"/>
      <c r="P729" s="20"/>
      <c r="Q729" s="20"/>
      <c r="R729" s="20"/>
      <c r="S729" s="20"/>
      <c r="T729" s="20"/>
      <c r="U729" s="20"/>
      <c r="V729" s="20"/>
      <c r="W729" s="20"/>
      <c r="X729" s="20"/>
      <c r="Y729" s="20"/>
      <c r="Z729" s="20"/>
      <c r="AA729" s="20"/>
    </row>
    <row r="730" spans="1:27" ht="12.75">
      <c r="A730" s="20"/>
      <c r="B730" s="20"/>
      <c r="C730" s="18"/>
      <c r="D730" s="20"/>
      <c r="E730" s="20"/>
      <c r="F730" s="20"/>
      <c r="G730" s="20"/>
      <c r="H730" s="18"/>
      <c r="I730" s="20"/>
      <c r="J730" s="20"/>
      <c r="K730" s="20"/>
      <c r="L730" s="20"/>
      <c r="M730" s="20"/>
      <c r="N730" s="20"/>
      <c r="O730" s="20"/>
      <c r="P730" s="20"/>
      <c r="Q730" s="20"/>
      <c r="R730" s="20"/>
      <c r="S730" s="20"/>
      <c r="T730" s="20"/>
      <c r="U730" s="20"/>
      <c r="V730" s="20"/>
      <c r="W730" s="20"/>
      <c r="X730" s="20"/>
      <c r="Y730" s="20"/>
      <c r="Z730" s="20"/>
      <c r="AA730" s="20"/>
    </row>
    <row r="731" spans="1:27" ht="12.75">
      <c r="A731" s="20"/>
      <c r="B731" s="20"/>
      <c r="C731" s="18"/>
      <c r="D731" s="20"/>
      <c r="E731" s="20"/>
      <c r="F731" s="20"/>
      <c r="G731" s="20"/>
      <c r="H731" s="18"/>
      <c r="I731" s="20"/>
      <c r="J731" s="20"/>
      <c r="K731" s="20"/>
      <c r="L731" s="20"/>
      <c r="M731" s="20"/>
      <c r="N731" s="20"/>
      <c r="O731" s="20"/>
      <c r="P731" s="20"/>
      <c r="Q731" s="20"/>
      <c r="R731" s="20"/>
      <c r="S731" s="20"/>
      <c r="T731" s="20"/>
      <c r="U731" s="20"/>
      <c r="V731" s="20"/>
      <c r="W731" s="20"/>
      <c r="X731" s="20"/>
      <c r="Y731" s="20"/>
      <c r="Z731" s="20"/>
      <c r="AA731" s="20"/>
    </row>
    <row r="732" spans="1:27" ht="12.75">
      <c r="A732" s="20"/>
      <c r="B732" s="20"/>
      <c r="C732" s="18"/>
      <c r="D732" s="20"/>
      <c r="E732" s="20"/>
      <c r="F732" s="20"/>
      <c r="G732" s="20"/>
      <c r="H732" s="18"/>
      <c r="I732" s="20"/>
      <c r="J732" s="20"/>
      <c r="K732" s="20"/>
      <c r="L732" s="20"/>
      <c r="M732" s="20"/>
      <c r="N732" s="20"/>
      <c r="O732" s="20"/>
      <c r="P732" s="20"/>
      <c r="Q732" s="20"/>
      <c r="R732" s="20"/>
      <c r="S732" s="20"/>
      <c r="T732" s="20"/>
      <c r="U732" s="20"/>
      <c r="V732" s="20"/>
      <c r="W732" s="20"/>
      <c r="X732" s="20"/>
      <c r="Y732" s="20"/>
      <c r="Z732" s="20"/>
      <c r="AA732" s="20"/>
    </row>
    <row r="733" spans="1:27" ht="12.75">
      <c r="A733" s="20"/>
      <c r="B733" s="20"/>
      <c r="C733" s="18"/>
      <c r="D733" s="20"/>
      <c r="E733" s="20"/>
      <c r="F733" s="20"/>
      <c r="G733" s="20"/>
      <c r="H733" s="18"/>
      <c r="I733" s="20"/>
      <c r="J733" s="20"/>
      <c r="K733" s="20"/>
      <c r="L733" s="20"/>
      <c r="M733" s="20"/>
      <c r="N733" s="20"/>
      <c r="O733" s="20"/>
      <c r="P733" s="20"/>
      <c r="Q733" s="20"/>
      <c r="R733" s="20"/>
      <c r="S733" s="20"/>
      <c r="T733" s="20"/>
      <c r="U733" s="20"/>
      <c r="V733" s="20"/>
      <c r="W733" s="20"/>
      <c r="X733" s="20"/>
      <c r="Y733" s="20"/>
      <c r="Z733" s="20"/>
      <c r="AA733" s="20"/>
    </row>
    <row r="734" spans="1:27" ht="12.75">
      <c r="A734" s="20"/>
      <c r="B734" s="20"/>
      <c r="C734" s="18"/>
      <c r="D734" s="20"/>
      <c r="E734" s="20"/>
      <c r="F734" s="20"/>
      <c r="G734" s="20"/>
      <c r="H734" s="18"/>
      <c r="I734" s="20"/>
      <c r="J734" s="20"/>
      <c r="K734" s="20"/>
      <c r="L734" s="20"/>
      <c r="M734" s="20"/>
      <c r="N734" s="20"/>
      <c r="O734" s="20"/>
      <c r="P734" s="20"/>
      <c r="Q734" s="20"/>
      <c r="R734" s="20"/>
      <c r="S734" s="20"/>
      <c r="T734" s="20"/>
      <c r="U734" s="20"/>
      <c r="V734" s="20"/>
      <c r="W734" s="20"/>
      <c r="X734" s="20"/>
      <c r="Y734" s="20"/>
      <c r="Z734" s="20"/>
      <c r="AA734" s="20"/>
    </row>
    <row r="735" spans="1:27" ht="12.75">
      <c r="A735" s="20"/>
      <c r="B735" s="20"/>
      <c r="C735" s="18"/>
      <c r="D735" s="20"/>
      <c r="E735" s="20"/>
      <c r="F735" s="20"/>
      <c r="G735" s="20"/>
      <c r="H735" s="18"/>
      <c r="I735" s="20"/>
      <c r="J735" s="20"/>
      <c r="K735" s="20"/>
      <c r="L735" s="20"/>
      <c r="M735" s="20"/>
      <c r="N735" s="20"/>
      <c r="O735" s="20"/>
      <c r="P735" s="20"/>
      <c r="Q735" s="20"/>
      <c r="R735" s="20"/>
      <c r="S735" s="20"/>
      <c r="T735" s="20"/>
      <c r="U735" s="20"/>
      <c r="V735" s="20"/>
      <c r="W735" s="20"/>
      <c r="X735" s="20"/>
      <c r="Y735" s="20"/>
      <c r="Z735" s="20"/>
      <c r="AA735" s="20"/>
    </row>
    <row r="736" spans="1:27" ht="12.75">
      <c r="A736" s="20"/>
      <c r="B736" s="20"/>
      <c r="C736" s="18"/>
      <c r="D736" s="20"/>
      <c r="E736" s="20"/>
      <c r="F736" s="20"/>
      <c r="G736" s="20"/>
      <c r="H736" s="18"/>
      <c r="I736" s="20"/>
      <c r="J736" s="20"/>
      <c r="K736" s="20"/>
      <c r="L736" s="20"/>
      <c r="M736" s="20"/>
      <c r="N736" s="20"/>
      <c r="O736" s="20"/>
      <c r="P736" s="20"/>
      <c r="Q736" s="20"/>
      <c r="R736" s="20"/>
      <c r="S736" s="20"/>
      <c r="T736" s="20"/>
      <c r="U736" s="20"/>
      <c r="V736" s="20"/>
      <c r="W736" s="20"/>
      <c r="X736" s="20"/>
      <c r="Y736" s="20"/>
      <c r="Z736" s="20"/>
      <c r="AA736" s="20"/>
    </row>
    <row r="737" spans="1:27" ht="12.75">
      <c r="A737" s="20"/>
      <c r="B737" s="20"/>
      <c r="C737" s="18"/>
      <c r="D737" s="20"/>
      <c r="E737" s="20"/>
      <c r="F737" s="20"/>
      <c r="G737" s="20"/>
      <c r="H737" s="18"/>
      <c r="I737" s="20"/>
      <c r="J737" s="20"/>
      <c r="K737" s="20"/>
      <c r="L737" s="20"/>
      <c r="M737" s="20"/>
      <c r="N737" s="20"/>
      <c r="O737" s="20"/>
      <c r="P737" s="20"/>
      <c r="Q737" s="20"/>
      <c r="R737" s="20"/>
      <c r="S737" s="20"/>
      <c r="T737" s="20"/>
      <c r="U737" s="20"/>
      <c r="V737" s="20"/>
      <c r="W737" s="20"/>
      <c r="X737" s="20"/>
      <c r="Y737" s="20"/>
      <c r="Z737" s="20"/>
      <c r="AA737" s="20"/>
    </row>
    <row r="738" spans="1:27" ht="12.75">
      <c r="A738" s="20"/>
      <c r="B738" s="20"/>
      <c r="C738" s="18"/>
      <c r="D738" s="20"/>
      <c r="E738" s="20"/>
      <c r="F738" s="20"/>
      <c r="G738" s="20"/>
      <c r="H738" s="18"/>
      <c r="I738" s="20"/>
      <c r="J738" s="20"/>
      <c r="K738" s="20"/>
      <c r="L738" s="20"/>
      <c r="M738" s="20"/>
      <c r="N738" s="20"/>
      <c r="O738" s="20"/>
      <c r="P738" s="20"/>
      <c r="Q738" s="20"/>
      <c r="R738" s="20"/>
      <c r="S738" s="20"/>
      <c r="T738" s="20"/>
      <c r="U738" s="20"/>
      <c r="V738" s="20"/>
      <c r="W738" s="20"/>
      <c r="X738" s="20"/>
      <c r="Y738" s="20"/>
      <c r="Z738" s="20"/>
      <c r="AA738" s="20"/>
    </row>
    <row r="739" spans="1:27" ht="12.75">
      <c r="A739" s="20"/>
      <c r="B739" s="20"/>
      <c r="C739" s="18"/>
      <c r="D739" s="20"/>
      <c r="E739" s="20"/>
      <c r="F739" s="20"/>
      <c r="G739" s="20"/>
      <c r="H739" s="18"/>
      <c r="I739" s="20"/>
      <c r="J739" s="20"/>
      <c r="K739" s="20"/>
      <c r="L739" s="20"/>
      <c r="M739" s="20"/>
      <c r="N739" s="20"/>
      <c r="O739" s="20"/>
      <c r="P739" s="20"/>
      <c r="Q739" s="20"/>
      <c r="R739" s="20"/>
      <c r="S739" s="20"/>
      <c r="T739" s="20"/>
      <c r="U739" s="20"/>
      <c r="V739" s="20"/>
      <c r="W739" s="20"/>
      <c r="X739" s="20"/>
      <c r="Y739" s="20"/>
      <c r="Z739" s="20"/>
      <c r="AA739" s="20"/>
    </row>
    <row r="740" spans="1:27" ht="12.75">
      <c r="A740" s="20"/>
      <c r="B740" s="20"/>
      <c r="C740" s="18"/>
      <c r="D740" s="20"/>
      <c r="E740" s="20"/>
      <c r="F740" s="20"/>
      <c r="G740" s="20"/>
      <c r="H740" s="18"/>
      <c r="I740" s="20"/>
      <c r="J740" s="20"/>
      <c r="K740" s="20"/>
      <c r="L740" s="20"/>
      <c r="M740" s="20"/>
      <c r="N740" s="20"/>
      <c r="O740" s="20"/>
      <c r="P740" s="20"/>
      <c r="Q740" s="20"/>
      <c r="R740" s="20"/>
      <c r="S740" s="20"/>
      <c r="T740" s="20"/>
      <c r="U740" s="20"/>
      <c r="V740" s="20"/>
      <c r="W740" s="20"/>
      <c r="X740" s="20"/>
      <c r="Y740" s="20"/>
      <c r="Z740" s="20"/>
      <c r="AA740" s="20"/>
    </row>
    <row r="741" spans="1:27" ht="12.75">
      <c r="A741" s="20"/>
      <c r="B741" s="20"/>
      <c r="C741" s="18"/>
      <c r="D741" s="20"/>
      <c r="E741" s="20"/>
      <c r="F741" s="20"/>
      <c r="G741" s="20"/>
      <c r="H741" s="18"/>
      <c r="I741" s="20"/>
      <c r="J741" s="20"/>
      <c r="K741" s="20"/>
      <c r="L741" s="20"/>
      <c r="M741" s="20"/>
      <c r="N741" s="20"/>
      <c r="O741" s="20"/>
      <c r="P741" s="20"/>
      <c r="Q741" s="20"/>
      <c r="R741" s="20"/>
      <c r="S741" s="20"/>
      <c r="T741" s="20"/>
      <c r="U741" s="20"/>
      <c r="V741" s="20"/>
      <c r="W741" s="20"/>
      <c r="X741" s="20"/>
      <c r="Y741" s="20"/>
      <c r="Z741" s="20"/>
      <c r="AA741" s="20"/>
    </row>
    <row r="742" spans="1:27" ht="12.75">
      <c r="A742" s="20"/>
      <c r="B742" s="20"/>
      <c r="C742" s="18"/>
      <c r="D742" s="20"/>
      <c r="E742" s="20"/>
      <c r="F742" s="20"/>
      <c r="G742" s="20"/>
      <c r="H742" s="18"/>
      <c r="I742" s="20"/>
      <c r="J742" s="20"/>
      <c r="K742" s="20"/>
      <c r="L742" s="20"/>
      <c r="M742" s="20"/>
      <c r="N742" s="20"/>
      <c r="O742" s="20"/>
      <c r="P742" s="20"/>
      <c r="Q742" s="20"/>
      <c r="R742" s="20"/>
      <c r="S742" s="20"/>
      <c r="T742" s="20"/>
      <c r="U742" s="20"/>
      <c r="V742" s="20"/>
      <c r="W742" s="20"/>
      <c r="X742" s="20"/>
      <c r="Y742" s="20"/>
      <c r="Z742" s="20"/>
      <c r="AA742" s="20"/>
    </row>
    <row r="743" spans="1:27" ht="12.75">
      <c r="A743" s="20"/>
      <c r="B743" s="20"/>
      <c r="C743" s="18"/>
      <c r="D743" s="20"/>
      <c r="E743" s="20"/>
      <c r="F743" s="20"/>
      <c r="G743" s="20"/>
      <c r="H743" s="18"/>
      <c r="I743" s="20"/>
      <c r="J743" s="20"/>
      <c r="K743" s="20"/>
      <c r="L743" s="20"/>
      <c r="M743" s="20"/>
      <c r="N743" s="20"/>
      <c r="O743" s="20"/>
      <c r="P743" s="20"/>
      <c r="Q743" s="20"/>
      <c r="R743" s="20"/>
      <c r="S743" s="20"/>
      <c r="T743" s="20"/>
      <c r="U743" s="20"/>
      <c r="V743" s="20"/>
      <c r="W743" s="20"/>
      <c r="X743" s="20"/>
      <c r="Y743" s="20"/>
      <c r="Z743" s="20"/>
      <c r="AA743" s="20"/>
    </row>
    <row r="744" spans="1:27" ht="12.75">
      <c r="A744" s="20"/>
      <c r="B744" s="20"/>
      <c r="C744" s="18"/>
      <c r="D744" s="20"/>
      <c r="E744" s="20"/>
      <c r="F744" s="20"/>
      <c r="G744" s="20"/>
      <c r="H744" s="18"/>
      <c r="I744" s="20"/>
      <c r="J744" s="20"/>
      <c r="K744" s="20"/>
      <c r="L744" s="20"/>
      <c r="M744" s="20"/>
      <c r="N744" s="20"/>
      <c r="O744" s="20"/>
      <c r="P744" s="20"/>
      <c r="Q744" s="20"/>
      <c r="R744" s="20"/>
      <c r="S744" s="20"/>
      <c r="T744" s="20"/>
      <c r="U744" s="20"/>
      <c r="V744" s="20"/>
      <c r="W744" s="20"/>
      <c r="X744" s="20"/>
      <c r="Y744" s="20"/>
      <c r="Z744" s="20"/>
      <c r="AA744" s="20"/>
    </row>
    <row r="745" spans="1:27" ht="12.75">
      <c r="A745" s="20"/>
      <c r="B745" s="20"/>
      <c r="C745" s="18"/>
      <c r="D745" s="20"/>
      <c r="E745" s="20"/>
      <c r="F745" s="20"/>
      <c r="G745" s="20"/>
      <c r="H745" s="18"/>
      <c r="I745" s="20"/>
      <c r="J745" s="20"/>
      <c r="K745" s="20"/>
      <c r="L745" s="20"/>
      <c r="M745" s="20"/>
      <c r="N745" s="20"/>
      <c r="O745" s="20"/>
      <c r="P745" s="20"/>
      <c r="Q745" s="20"/>
      <c r="R745" s="20"/>
      <c r="S745" s="20"/>
      <c r="T745" s="20"/>
      <c r="U745" s="20"/>
      <c r="V745" s="20"/>
      <c r="W745" s="20"/>
      <c r="X745" s="20"/>
      <c r="Y745" s="20"/>
      <c r="Z745" s="20"/>
      <c r="AA745" s="20"/>
    </row>
    <row r="746" spans="1:27" ht="12.75">
      <c r="A746" s="20"/>
      <c r="B746" s="20"/>
      <c r="C746" s="18"/>
      <c r="D746" s="20"/>
      <c r="E746" s="20"/>
      <c r="F746" s="20"/>
      <c r="G746" s="20"/>
      <c r="H746" s="18"/>
      <c r="I746" s="20"/>
      <c r="J746" s="20"/>
      <c r="K746" s="20"/>
      <c r="L746" s="20"/>
      <c r="M746" s="20"/>
      <c r="N746" s="20"/>
      <c r="O746" s="20"/>
      <c r="P746" s="20"/>
      <c r="Q746" s="20"/>
      <c r="R746" s="20"/>
      <c r="S746" s="20"/>
      <c r="T746" s="20"/>
      <c r="U746" s="20"/>
      <c r="V746" s="20"/>
      <c r="W746" s="20"/>
      <c r="X746" s="20"/>
      <c r="Y746" s="20"/>
      <c r="Z746" s="20"/>
      <c r="AA746" s="20"/>
    </row>
    <row r="747" spans="1:27" ht="12.75">
      <c r="A747" s="20"/>
      <c r="B747" s="20"/>
      <c r="C747" s="18"/>
      <c r="D747" s="20"/>
      <c r="E747" s="20"/>
      <c r="F747" s="20"/>
      <c r="G747" s="20"/>
      <c r="H747" s="18"/>
      <c r="I747" s="20"/>
      <c r="J747" s="20"/>
      <c r="K747" s="20"/>
      <c r="L747" s="20"/>
      <c r="M747" s="20"/>
      <c r="N747" s="20"/>
      <c r="O747" s="20"/>
      <c r="P747" s="20"/>
      <c r="Q747" s="20"/>
      <c r="R747" s="20"/>
      <c r="S747" s="20"/>
      <c r="T747" s="20"/>
      <c r="U747" s="20"/>
      <c r="V747" s="20"/>
      <c r="W747" s="20"/>
      <c r="X747" s="20"/>
      <c r="Y747" s="20"/>
      <c r="Z747" s="20"/>
      <c r="AA747" s="20"/>
    </row>
    <row r="748" spans="1:27" ht="12.75">
      <c r="A748" s="20"/>
      <c r="B748" s="20"/>
      <c r="C748" s="18"/>
      <c r="D748" s="20"/>
      <c r="E748" s="20"/>
      <c r="F748" s="20"/>
      <c r="G748" s="20"/>
      <c r="H748" s="18"/>
      <c r="I748" s="20"/>
      <c r="J748" s="20"/>
      <c r="K748" s="20"/>
      <c r="L748" s="20"/>
      <c r="M748" s="20"/>
      <c r="N748" s="20"/>
      <c r="O748" s="20"/>
      <c r="P748" s="20"/>
      <c r="Q748" s="20"/>
      <c r="R748" s="20"/>
      <c r="S748" s="20"/>
      <c r="T748" s="20"/>
      <c r="U748" s="20"/>
      <c r="V748" s="20"/>
      <c r="W748" s="20"/>
      <c r="X748" s="20"/>
      <c r="Y748" s="20"/>
      <c r="Z748" s="20"/>
      <c r="AA748" s="20"/>
    </row>
    <row r="749" spans="1:27" ht="12.75">
      <c r="A749" s="20"/>
      <c r="B749" s="20"/>
      <c r="C749" s="18"/>
      <c r="D749" s="20"/>
      <c r="E749" s="20"/>
      <c r="F749" s="20"/>
      <c r="G749" s="20"/>
      <c r="H749" s="18"/>
      <c r="I749" s="20"/>
      <c r="J749" s="20"/>
      <c r="K749" s="20"/>
      <c r="L749" s="20"/>
      <c r="M749" s="20"/>
      <c r="N749" s="20"/>
      <c r="O749" s="20"/>
      <c r="P749" s="20"/>
      <c r="Q749" s="20"/>
      <c r="R749" s="20"/>
      <c r="S749" s="20"/>
      <c r="T749" s="20"/>
      <c r="U749" s="20"/>
      <c r="V749" s="20"/>
      <c r="W749" s="20"/>
      <c r="X749" s="20"/>
      <c r="Y749" s="20"/>
      <c r="Z749" s="20"/>
      <c r="AA749" s="20"/>
    </row>
    <row r="750" spans="1:27" ht="12.75">
      <c r="A750" s="20"/>
      <c r="B750" s="20"/>
      <c r="C750" s="18"/>
      <c r="D750" s="20"/>
      <c r="E750" s="20"/>
      <c r="F750" s="20"/>
      <c r="G750" s="20"/>
      <c r="H750" s="18"/>
      <c r="I750" s="20"/>
      <c r="J750" s="20"/>
      <c r="K750" s="20"/>
      <c r="L750" s="20"/>
      <c r="M750" s="20"/>
      <c r="N750" s="20"/>
      <c r="O750" s="20"/>
      <c r="P750" s="20"/>
      <c r="Q750" s="20"/>
      <c r="R750" s="20"/>
      <c r="S750" s="20"/>
      <c r="T750" s="20"/>
      <c r="U750" s="20"/>
      <c r="V750" s="20"/>
      <c r="W750" s="20"/>
      <c r="X750" s="20"/>
      <c r="Y750" s="20"/>
      <c r="Z750" s="20"/>
      <c r="AA750" s="20"/>
    </row>
    <row r="751" spans="1:27" ht="12.75">
      <c r="A751" s="20"/>
      <c r="B751" s="20"/>
      <c r="C751" s="18"/>
      <c r="D751" s="20"/>
      <c r="E751" s="20"/>
      <c r="F751" s="20"/>
      <c r="G751" s="20"/>
      <c r="H751" s="18"/>
      <c r="I751" s="20"/>
      <c r="J751" s="20"/>
      <c r="K751" s="20"/>
      <c r="L751" s="20"/>
      <c r="M751" s="20"/>
      <c r="N751" s="20"/>
      <c r="O751" s="20"/>
      <c r="P751" s="20"/>
      <c r="Q751" s="20"/>
      <c r="R751" s="20"/>
      <c r="S751" s="20"/>
      <c r="T751" s="20"/>
      <c r="U751" s="20"/>
      <c r="V751" s="20"/>
      <c r="W751" s="20"/>
      <c r="X751" s="20"/>
      <c r="Y751" s="20"/>
      <c r="Z751" s="20"/>
      <c r="AA751" s="20"/>
    </row>
    <row r="752" spans="1:27" ht="12.75">
      <c r="A752" s="20"/>
      <c r="B752" s="20"/>
      <c r="C752" s="18"/>
      <c r="D752" s="20"/>
      <c r="E752" s="20"/>
      <c r="F752" s="20"/>
      <c r="G752" s="20"/>
      <c r="H752" s="18"/>
      <c r="I752" s="20"/>
      <c r="J752" s="20"/>
      <c r="K752" s="20"/>
      <c r="L752" s="20"/>
      <c r="M752" s="20"/>
      <c r="N752" s="20"/>
      <c r="O752" s="20"/>
      <c r="P752" s="20"/>
      <c r="Q752" s="20"/>
      <c r="R752" s="20"/>
      <c r="S752" s="20"/>
      <c r="T752" s="20"/>
      <c r="U752" s="20"/>
      <c r="V752" s="20"/>
      <c r="W752" s="20"/>
      <c r="X752" s="20"/>
      <c r="Y752" s="20"/>
      <c r="Z752" s="20"/>
      <c r="AA752" s="20"/>
    </row>
    <row r="753" spans="1:27" ht="12.75">
      <c r="A753" s="20"/>
      <c r="B753" s="20"/>
      <c r="C753" s="18"/>
      <c r="D753" s="20"/>
      <c r="E753" s="20"/>
      <c r="F753" s="20"/>
      <c r="G753" s="20"/>
      <c r="H753" s="18"/>
      <c r="I753" s="20"/>
      <c r="J753" s="20"/>
      <c r="K753" s="20"/>
      <c r="L753" s="20"/>
      <c r="M753" s="20"/>
      <c r="N753" s="20"/>
      <c r="O753" s="20"/>
      <c r="P753" s="20"/>
      <c r="Q753" s="20"/>
      <c r="R753" s="20"/>
      <c r="S753" s="20"/>
      <c r="T753" s="20"/>
      <c r="U753" s="20"/>
      <c r="V753" s="20"/>
      <c r="W753" s="20"/>
      <c r="X753" s="20"/>
      <c r="Y753" s="20"/>
      <c r="Z753" s="20"/>
      <c r="AA753" s="20"/>
    </row>
    <row r="754" spans="1:27" ht="12.75">
      <c r="A754" s="20"/>
      <c r="B754" s="20"/>
      <c r="C754" s="18"/>
      <c r="D754" s="20"/>
      <c r="E754" s="20"/>
      <c r="F754" s="20"/>
      <c r="G754" s="20"/>
      <c r="H754" s="18"/>
      <c r="I754" s="20"/>
      <c r="J754" s="20"/>
      <c r="K754" s="20"/>
      <c r="L754" s="20"/>
      <c r="M754" s="20"/>
      <c r="N754" s="20"/>
      <c r="O754" s="20"/>
      <c r="P754" s="20"/>
      <c r="Q754" s="20"/>
      <c r="R754" s="20"/>
      <c r="S754" s="20"/>
      <c r="T754" s="20"/>
      <c r="U754" s="20"/>
      <c r="V754" s="20"/>
      <c r="W754" s="20"/>
      <c r="X754" s="20"/>
      <c r="Y754" s="20"/>
      <c r="Z754" s="20"/>
      <c r="AA754" s="20"/>
    </row>
    <row r="755" spans="1:27" ht="12.75">
      <c r="A755" s="20"/>
      <c r="B755" s="20"/>
      <c r="C755" s="18"/>
      <c r="D755" s="20"/>
      <c r="E755" s="20"/>
      <c r="F755" s="20"/>
      <c r="G755" s="20"/>
      <c r="H755" s="18"/>
      <c r="I755" s="20"/>
      <c r="J755" s="20"/>
      <c r="K755" s="20"/>
      <c r="L755" s="20"/>
      <c r="M755" s="20"/>
      <c r="N755" s="20"/>
      <c r="O755" s="20"/>
      <c r="P755" s="20"/>
      <c r="Q755" s="20"/>
      <c r="R755" s="20"/>
      <c r="S755" s="20"/>
      <c r="T755" s="20"/>
      <c r="U755" s="20"/>
      <c r="V755" s="20"/>
      <c r="W755" s="20"/>
      <c r="X755" s="20"/>
      <c r="Y755" s="20"/>
      <c r="Z755" s="20"/>
      <c r="AA755" s="20"/>
    </row>
    <row r="756" spans="1:27" ht="12.75">
      <c r="A756" s="20"/>
      <c r="B756" s="20"/>
      <c r="C756" s="18"/>
      <c r="D756" s="20"/>
      <c r="E756" s="20"/>
      <c r="F756" s="20"/>
      <c r="G756" s="20"/>
      <c r="H756" s="18"/>
      <c r="I756" s="20"/>
      <c r="J756" s="20"/>
      <c r="K756" s="20"/>
      <c r="L756" s="20"/>
      <c r="M756" s="20"/>
      <c r="N756" s="20"/>
      <c r="O756" s="20"/>
      <c r="P756" s="20"/>
      <c r="Q756" s="20"/>
      <c r="R756" s="20"/>
      <c r="S756" s="20"/>
      <c r="T756" s="20"/>
      <c r="U756" s="20"/>
      <c r="V756" s="20"/>
      <c r="W756" s="20"/>
      <c r="X756" s="20"/>
      <c r="Y756" s="20"/>
      <c r="Z756" s="20"/>
      <c r="AA756" s="20"/>
    </row>
    <row r="757" spans="1:27" ht="12.75">
      <c r="A757" s="20"/>
      <c r="B757" s="20"/>
      <c r="C757" s="18"/>
      <c r="D757" s="20"/>
      <c r="E757" s="20"/>
      <c r="F757" s="20"/>
      <c r="G757" s="20"/>
      <c r="H757" s="18"/>
      <c r="I757" s="20"/>
      <c r="J757" s="20"/>
      <c r="K757" s="20"/>
      <c r="L757" s="20"/>
      <c r="M757" s="20"/>
      <c r="N757" s="20"/>
      <c r="O757" s="20"/>
      <c r="P757" s="20"/>
      <c r="Q757" s="20"/>
      <c r="R757" s="20"/>
      <c r="S757" s="20"/>
      <c r="T757" s="20"/>
      <c r="U757" s="20"/>
      <c r="V757" s="20"/>
      <c r="W757" s="20"/>
      <c r="X757" s="20"/>
      <c r="Y757" s="20"/>
      <c r="Z757" s="20"/>
      <c r="AA757" s="20"/>
    </row>
    <row r="758" spans="1:27" ht="12.75">
      <c r="A758" s="20"/>
      <c r="B758" s="20"/>
      <c r="C758" s="18"/>
      <c r="D758" s="20"/>
      <c r="E758" s="20"/>
      <c r="F758" s="20"/>
      <c r="G758" s="20"/>
      <c r="H758" s="18"/>
      <c r="I758" s="20"/>
      <c r="J758" s="20"/>
      <c r="K758" s="20"/>
      <c r="L758" s="20"/>
      <c r="M758" s="20"/>
      <c r="N758" s="20"/>
      <c r="O758" s="20"/>
      <c r="P758" s="20"/>
      <c r="Q758" s="20"/>
      <c r="R758" s="20"/>
      <c r="S758" s="20"/>
      <c r="T758" s="20"/>
      <c r="U758" s="20"/>
      <c r="V758" s="20"/>
      <c r="W758" s="20"/>
      <c r="X758" s="20"/>
      <c r="Y758" s="20"/>
      <c r="Z758" s="20"/>
      <c r="AA758" s="20"/>
    </row>
    <row r="759" spans="1:27" ht="12.75">
      <c r="A759" s="20"/>
      <c r="B759" s="20"/>
      <c r="C759" s="18"/>
      <c r="D759" s="20"/>
      <c r="E759" s="20"/>
      <c r="F759" s="20"/>
      <c r="G759" s="20"/>
      <c r="H759" s="18"/>
      <c r="I759" s="20"/>
      <c r="J759" s="20"/>
      <c r="K759" s="20"/>
      <c r="L759" s="20"/>
      <c r="M759" s="20"/>
      <c r="N759" s="20"/>
      <c r="O759" s="20"/>
      <c r="P759" s="20"/>
      <c r="Q759" s="20"/>
      <c r="R759" s="20"/>
      <c r="S759" s="20"/>
      <c r="T759" s="20"/>
      <c r="U759" s="20"/>
      <c r="V759" s="20"/>
      <c r="W759" s="20"/>
      <c r="X759" s="20"/>
      <c r="Y759" s="20"/>
      <c r="Z759" s="20"/>
      <c r="AA759" s="20"/>
    </row>
    <row r="760" spans="1:27" ht="12.75">
      <c r="A760" s="20"/>
      <c r="B760" s="20"/>
      <c r="C760" s="18"/>
      <c r="D760" s="20"/>
      <c r="E760" s="20"/>
      <c r="F760" s="20"/>
      <c r="G760" s="20"/>
      <c r="H760" s="18"/>
      <c r="I760" s="20"/>
      <c r="J760" s="20"/>
      <c r="K760" s="20"/>
      <c r="L760" s="20"/>
      <c r="M760" s="20"/>
      <c r="N760" s="20"/>
      <c r="O760" s="20"/>
      <c r="P760" s="20"/>
      <c r="Q760" s="20"/>
      <c r="R760" s="20"/>
      <c r="S760" s="20"/>
      <c r="T760" s="20"/>
      <c r="U760" s="20"/>
      <c r="V760" s="20"/>
      <c r="W760" s="20"/>
      <c r="X760" s="20"/>
      <c r="Y760" s="20"/>
      <c r="Z760" s="20"/>
      <c r="AA760" s="20"/>
    </row>
    <row r="761" spans="1:27" ht="12.75">
      <c r="A761" s="20"/>
      <c r="B761" s="20"/>
      <c r="C761" s="18"/>
      <c r="D761" s="20"/>
      <c r="E761" s="20"/>
      <c r="F761" s="20"/>
      <c r="G761" s="20"/>
      <c r="H761" s="18"/>
      <c r="I761" s="20"/>
      <c r="J761" s="20"/>
      <c r="K761" s="20"/>
      <c r="L761" s="20"/>
      <c r="M761" s="20"/>
      <c r="N761" s="20"/>
      <c r="O761" s="20"/>
      <c r="P761" s="20"/>
      <c r="Q761" s="20"/>
      <c r="R761" s="20"/>
      <c r="S761" s="20"/>
      <c r="T761" s="20"/>
      <c r="U761" s="20"/>
      <c r="V761" s="20"/>
      <c r="W761" s="20"/>
      <c r="X761" s="20"/>
      <c r="Y761" s="20"/>
      <c r="Z761" s="20"/>
      <c r="AA761" s="20"/>
    </row>
    <row r="762" spans="1:27" ht="12.75">
      <c r="A762" s="20"/>
      <c r="B762" s="20"/>
      <c r="C762" s="18"/>
      <c r="D762" s="20"/>
      <c r="E762" s="20"/>
      <c r="F762" s="20"/>
      <c r="G762" s="20"/>
      <c r="H762" s="18"/>
      <c r="I762" s="20"/>
      <c r="J762" s="20"/>
      <c r="K762" s="20"/>
      <c r="L762" s="20"/>
      <c r="M762" s="20"/>
      <c r="N762" s="20"/>
      <c r="O762" s="20"/>
      <c r="P762" s="20"/>
      <c r="Q762" s="20"/>
      <c r="R762" s="20"/>
      <c r="S762" s="20"/>
      <c r="T762" s="20"/>
      <c r="U762" s="20"/>
      <c r="V762" s="20"/>
      <c r="W762" s="20"/>
      <c r="X762" s="20"/>
      <c r="Y762" s="20"/>
      <c r="Z762" s="20"/>
      <c r="AA762" s="20"/>
    </row>
    <row r="763" spans="1:27" ht="12.75">
      <c r="A763" s="20"/>
      <c r="B763" s="20"/>
      <c r="C763" s="18"/>
      <c r="D763" s="20"/>
      <c r="E763" s="20"/>
      <c r="F763" s="20"/>
      <c r="G763" s="20"/>
      <c r="H763" s="18"/>
      <c r="I763" s="20"/>
      <c r="J763" s="20"/>
      <c r="K763" s="20"/>
      <c r="L763" s="20"/>
      <c r="M763" s="20"/>
      <c r="N763" s="20"/>
      <c r="O763" s="20"/>
      <c r="P763" s="20"/>
      <c r="Q763" s="20"/>
      <c r="R763" s="20"/>
      <c r="S763" s="20"/>
      <c r="T763" s="20"/>
      <c r="U763" s="20"/>
      <c r="V763" s="20"/>
      <c r="W763" s="20"/>
      <c r="X763" s="20"/>
      <c r="Y763" s="20"/>
      <c r="Z763" s="20"/>
      <c r="AA763" s="20"/>
    </row>
    <row r="764" spans="1:27" ht="12.75">
      <c r="A764" s="20"/>
      <c r="B764" s="20"/>
      <c r="C764" s="18"/>
      <c r="D764" s="20"/>
      <c r="E764" s="20"/>
      <c r="F764" s="20"/>
      <c r="G764" s="20"/>
      <c r="H764" s="18"/>
      <c r="I764" s="20"/>
      <c r="J764" s="20"/>
      <c r="K764" s="20"/>
      <c r="L764" s="20"/>
      <c r="M764" s="20"/>
      <c r="N764" s="20"/>
      <c r="O764" s="20"/>
      <c r="P764" s="20"/>
      <c r="Q764" s="20"/>
      <c r="R764" s="20"/>
      <c r="S764" s="20"/>
      <c r="T764" s="20"/>
      <c r="U764" s="20"/>
      <c r="V764" s="20"/>
      <c r="W764" s="20"/>
      <c r="X764" s="20"/>
      <c r="Y764" s="20"/>
      <c r="Z764" s="20"/>
      <c r="AA764" s="20"/>
    </row>
    <row r="765" spans="1:27" ht="12.75">
      <c r="A765" s="20"/>
      <c r="B765" s="20"/>
      <c r="C765" s="18"/>
      <c r="D765" s="20"/>
      <c r="E765" s="20"/>
      <c r="F765" s="20"/>
      <c r="G765" s="20"/>
      <c r="H765" s="18"/>
      <c r="I765" s="20"/>
      <c r="J765" s="20"/>
      <c r="K765" s="20"/>
      <c r="L765" s="20"/>
      <c r="M765" s="20"/>
      <c r="N765" s="20"/>
      <c r="O765" s="20"/>
      <c r="P765" s="20"/>
      <c r="Q765" s="20"/>
      <c r="R765" s="20"/>
      <c r="S765" s="20"/>
      <c r="T765" s="20"/>
      <c r="U765" s="20"/>
      <c r="V765" s="20"/>
      <c r="W765" s="20"/>
      <c r="X765" s="20"/>
      <c r="Y765" s="20"/>
      <c r="Z765" s="20"/>
      <c r="AA765" s="20"/>
    </row>
    <row r="766" spans="1:27" ht="12.75">
      <c r="A766" s="20"/>
      <c r="B766" s="20"/>
      <c r="C766" s="18"/>
      <c r="D766" s="20"/>
      <c r="E766" s="20"/>
      <c r="F766" s="20"/>
      <c r="G766" s="20"/>
      <c r="H766" s="18"/>
      <c r="I766" s="20"/>
      <c r="J766" s="20"/>
      <c r="K766" s="20"/>
      <c r="L766" s="20"/>
      <c r="M766" s="20"/>
      <c r="N766" s="20"/>
      <c r="O766" s="20"/>
      <c r="P766" s="20"/>
      <c r="Q766" s="20"/>
      <c r="R766" s="20"/>
      <c r="S766" s="20"/>
      <c r="T766" s="20"/>
      <c r="U766" s="20"/>
      <c r="V766" s="20"/>
      <c r="W766" s="20"/>
      <c r="X766" s="20"/>
      <c r="Y766" s="20"/>
      <c r="Z766" s="20"/>
      <c r="AA766" s="20"/>
    </row>
    <row r="767" spans="1:27" ht="12.75">
      <c r="A767" s="20"/>
      <c r="B767" s="20"/>
      <c r="C767" s="18"/>
      <c r="D767" s="20"/>
      <c r="E767" s="20"/>
      <c r="F767" s="20"/>
      <c r="G767" s="20"/>
      <c r="H767" s="18"/>
      <c r="I767" s="20"/>
      <c r="J767" s="20"/>
      <c r="K767" s="20"/>
      <c r="L767" s="20"/>
      <c r="M767" s="20"/>
      <c r="N767" s="20"/>
      <c r="O767" s="20"/>
      <c r="P767" s="20"/>
      <c r="Q767" s="20"/>
      <c r="R767" s="20"/>
      <c r="S767" s="20"/>
      <c r="T767" s="20"/>
      <c r="U767" s="20"/>
      <c r="V767" s="20"/>
      <c r="W767" s="20"/>
      <c r="X767" s="20"/>
      <c r="Y767" s="20"/>
      <c r="Z767" s="20"/>
      <c r="AA767" s="20"/>
    </row>
    <row r="768" spans="1:27" ht="12.75">
      <c r="A768" s="20"/>
      <c r="B768" s="20"/>
      <c r="C768" s="18"/>
      <c r="D768" s="20"/>
      <c r="E768" s="20"/>
      <c r="F768" s="20"/>
      <c r="G768" s="20"/>
      <c r="H768" s="18"/>
      <c r="I768" s="20"/>
      <c r="J768" s="20"/>
      <c r="K768" s="20"/>
      <c r="L768" s="20"/>
      <c r="M768" s="20"/>
      <c r="N768" s="20"/>
      <c r="O768" s="20"/>
      <c r="P768" s="20"/>
      <c r="Q768" s="20"/>
      <c r="R768" s="20"/>
      <c r="S768" s="20"/>
      <c r="T768" s="20"/>
      <c r="U768" s="20"/>
      <c r="V768" s="20"/>
      <c r="W768" s="20"/>
      <c r="X768" s="20"/>
      <c r="Y768" s="20"/>
      <c r="Z768" s="20"/>
      <c r="AA768" s="20"/>
    </row>
    <row r="769" spans="1:27" ht="12.75">
      <c r="A769" s="20"/>
      <c r="B769" s="20"/>
      <c r="C769" s="18"/>
      <c r="D769" s="20"/>
      <c r="E769" s="20"/>
      <c r="F769" s="20"/>
      <c r="G769" s="20"/>
      <c r="H769" s="18"/>
      <c r="I769" s="20"/>
      <c r="J769" s="20"/>
      <c r="K769" s="20"/>
      <c r="L769" s="20"/>
      <c r="M769" s="20"/>
      <c r="N769" s="20"/>
      <c r="O769" s="20"/>
      <c r="P769" s="20"/>
      <c r="Q769" s="20"/>
      <c r="R769" s="20"/>
      <c r="S769" s="20"/>
      <c r="T769" s="20"/>
      <c r="U769" s="20"/>
      <c r="V769" s="20"/>
      <c r="W769" s="20"/>
      <c r="X769" s="20"/>
      <c r="Y769" s="20"/>
      <c r="Z769" s="20"/>
      <c r="AA769" s="20"/>
    </row>
    <row r="770" spans="1:27" ht="12.75">
      <c r="A770" s="20"/>
      <c r="B770" s="20"/>
      <c r="C770" s="18"/>
      <c r="D770" s="20"/>
      <c r="E770" s="20"/>
      <c r="F770" s="20"/>
      <c r="G770" s="20"/>
      <c r="H770" s="18"/>
      <c r="I770" s="20"/>
      <c r="J770" s="20"/>
      <c r="K770" s="20"/>
      <c r="L770" s="20"/>
      <c r="M770" s="20"/>
      <c r="N770" s="20"/>
      <c r="O770" s="20"/>
      <c r="P770" s="20"/>
      <c r="Q770" s="20"/>
      <c r="R770" s="20"/>
      <c r="S770" s="20"/>
      <c r="T770" s="20"/>
      <c r="U770" s="20"/>
      <c r="V770" s="20"/>
      <c r="W770" s="20"/>
      <c r="X770" s="20"/>
      <c r="Y770" s="20"/>
      <c r="Z770" s="20"/>
      <c r="AA770" s="20"/>
    </row>
    <row r="771" spans="1:27" ht="12.75">
      <c r="A771" s="20"/>
      <c r="B771" s="20"/>
      <c r="C771" s="18"/>
      <c r="D771" s="20"/>
      <c r="E771" s="20"/>
      <c r="F771" s="20"/>
      <c r="G771" s="20"/>
      <c r="H771" s="18"/>
      <c r="I771" s="20"/>
      <c r="J771" s="20"/>
      <c r="K771" s="20"/>
      <c r="L771" s="20"/>
      <c r="M771" s="20"/>
      <c r="N771" s="20"/>
      <c r="O771" s="20"/>
      <c r="P771" s="20"/>
      <c r="Q771" s="20"/>
      <c r="R771" s="20"/>
      <c r="S771" s="20"/>
      <c r="T771" s="20"/>
      <c r="U771" s="20"/>
      <c r="V771" s="20"/>
      <c r="W771" s="20"/>
      <c r="X771" s="20"/>
      <c r="Y771" s="20"/>
      <c r="Z771" s="20"/>
      <c r="AA771" s="20"/>
    </row>
    <row r="772" spans="1:27" ht="12.75">
      <c r="A772" s="20"/>
      <c r="B772" s="20"/>
      <c r="C772" s="18"/>
      <c r="D772" s="20"/>
      <c r="E772" s="20"/>
      <c r="F772" s="20"/>
      <c r="G772" s="20"/>
      <c r="H772" s="18"/>
      <c r="I772" s="20"/>
      <c r="J772" s="20"/>
      <c r="K772" s="20"/>
      <c r="L772" s="20"/>
      <c r="M772" s="20"/>
      <c r="N772" s="20"/>
      <c r="O772" s="20"/>
      <c r="P772" s="20"/>
      <c r="Q772" s="20"/>
      <c r="R772" s="20"/>
      <c r="S772" s="20"/>
      <c r="T772" s="20"/>
      <c r="U772" s="20"/>
      <c r="V772" s="20"/>
      <c r="W772" s="20"/>
      <c r="X772" s="20"/>
      <c r="Y772" s="20"/>
      <c r="Z772" s="20"/>
      <c r="AA772" s="20"/>
    </row>
    <row r="773" spans="1:27" ht="12.75">
      <c r="A773" s="20"/>
      <c r="B773" s="20"/>
      <c r="C773" s="18"/>
      <c r="D773" s="20"/>
      <c r="E773" s="20"/>
      <c r="F773" s="20"/>
      <c r="G773" s="20"/>
      <c r="H773" s="18"/>
      <c r="I773" s="20"/>
      <c r="J773" s="20"/>
      <c r="K773" s="20"/>
      <c r="L773" s="20"/>
      <c r="M773" s="20"/>
      <c r="N773" s="20"/>
      <c r="O773" s="20"/>
      <c r="P773" s="20"/>
      <c r="Q773" s="20"/>
      <c r="R773" s="20"/>
      <c r="S773" s="20"/>
      <c r="T773" s="20"/>
      <c r="U773" s="20"/>
      <c r="V773" s="20"/>
      <c r="W773" s="20"/>
      <c r="X773" s="20"/>
      <c r="Y773" s="20"/>
      <c r="Z773" s="20"/>
      <c r="AA773" s="20"/>
    </row>
    <row r="774" spans="1:27" ht="12.75">
      <c r="A774" s="20"/>
      <c r="B774" s="20"/>
      <c r="C774" s="18"/>
      <c r="D774" s="20"/>
      <c r="E774" s="20"/>
      <c r="F774" s="20"/>
      <c r="G774" s="20"/>
      <c r="H774" s="18"/>
      <c r="I774" s="20"/>
      <c r="J774" s="20"/>
      <c r="K774" s="20"/>
      <c r="L774" s="20"/>
      <c r="M774" s="20"/>
      <c r="N774" s="20"/>
      <c r="O774" s="20"/>
      <c r="P774" s="20"/>
      <c r="Q774" s="20"/>
      <c r="R774" s="20"/>
      <c r="S774" s="20"/>
      <c r="T774" s="20"/>
      <c r="U774" s="20"/>
      <c r="V774" s="20"/>
      <c r="W774" s="20"/>
      <c r="X774" s="20"/>
      <c r="Y774" s="20"/>
      <c r="Z774" s="20"/>
      <c r="AA774" s="20"/>
    </row>
    <row r="775" spans="1:27" ht="12.75">
      <c r="A775" s="20"/>
      <c r="B775" s="20"/>
      <c r="C775" s="18"/>
      <c r="D775" s="20"/>
      <c r="E775" s="20"/>
      <c r="F775" s="20"/>
      <c r="G775" s="20"/>
      <c r="H775" s="18"/>
      <c r="I775" s="20"/>
      <c r="J775" s="20"/>
      <c r="K775" s="20"/>
      <c r="L775" s="20"/>
      <c r="M775" s="20"/>
      <c r="N775" s="20"/>
      <c r="O775" s="20"/>
      <c r="P775" s="20"/>
      <c r="Q775" s="20"/>
      <c r="R775" s="20"/>
      <c r="S775" s="20"/>
      <c r="T775" s="20"/>
      <c r="U775" s="20"/>
      <c r="V775" s="20"/>
      <c r="W775" s="20"/>
      <c r="X775" s="20"/>
      <c r="Y775" s="20"/>
      <c r="Z775" s="20"/>
      <c r="AA775" s="20"/>
    </row>
    <row r="776" spans="1:27" ht="12.75">
      <c r="A776" s="20"/>
      <c r="B776" s="20"/>
      <c r="C776" s="18"/>
      <c r="D776" s="20"/>
      <c r="E776" s="20"/>
      <c r="F776" s="20"/>
      <c r="G776" s="20"/>
      <c r="H776" s="18"/>
      <c r="I776" s="20"/>
      <c r="J776" s="20"/>
      <c r="K776" s="20"/>
      <c r="L776" s="20"/>
      <c r="M776" s="20"/>
      <c r="N776" s="20"/>
      <c r="O776" s="20"/>
      <c r="P776" s="20"/>
      <c r="Q776" s="20"/>
      <c r="R776" s="20"/>
      <c r="S776" s="20"/>
      <c r="T776" s="20"/>
      <c r="U776" s="20"/>
      <c r="V776" s="20"/>
      <c r="W776" s="20"/>
      <c r="X776" s="20"/>
      <c r="Y776" s="20"/>
      <c r="Z776" s="20"/>
      <c r="AA776" s="20"/>
    </row>
    <row r="777" spans="1:27" ht="12.75">
      <c r="A777" s="20"/>
      <c r="B777" s="20"/>
      <c r="C777" s="18"/>
      <c r="D777" s="20"/>
      <c r="E777" s="20"/>
      <c r="F777" s="20"/>
      <c r="G777" s="20"/>
      <c r="H777" s="18"/>
      <c r="I777" s="20"/>
      <c r="J777" s="20"/>
      <c r="K777" s="20"/>
      <c r="L777" s="20"/>
      <c r="M777" s="20"/>
      <c r="N777" s="20"/>
      <c r="O777" s="20"/>
      <c r="P777" s="20"/>
      <c r="Q777" s="20"/>
      <c r="R777" s="20"/>
      <c r="S777" s="20"/>
      <c r="T777" s="20"/>
      <c r="U777" s="20"/>
      <c r="V777" s="20"/>
      <c r="W777" s="20"/>
      <c r="X777" s="20"/>
      <c r="Y777" s="20"/>
      <c r="Z777" s="20"/>
      <c r="AA777" s="20"/>
    </row>
    <row r="778" spans="1:27" ht="12.75">
      <c r="A778" s="20"/>
      <c r="B778" s="20"/>
      <c r="C778" s="18"/>
      <c r="D778" s="20"/>
      <c r="E778" s="20"/>
      <c r="F778" s="20"/>
      <c r="G778" s="20"/>
      <c r="H778" s="18"/>
      <c r="I778" s="20"/>
      <c r="J778" s="20"/>
      <c r="K778" s="20"/>
      <c r="L778" s="20"/>
      <c r="M778" s="20"/>
      <c r="N778" s="20"/>
      <c r="O778" s="20"/>
      <c r="P778" s="20"/>
      <c r="Q778" s="20"/>
      <c r="R778" s="20"/>
      <c r="S778" s="20"/>
      <c r="T778" s="20"/>
      <c r="U778" s="20"/>
      <c r="V778" s="20"/>
      <c r="W778" s="20"/>
      <c r="X778" s="20"/>
      <c r="Y778" s="20"/>
      <c r="Z778" s="20"/>
      <c r="AA778" s="20"/>
    </row>
    <row r="779" spans="1:27" ht="12.75">
      <c r="A779" s="20"/>
      <c r="B779" s="20"/>
      <c r="C779" s="18"/>
      <c r="D779" s="20"/>
      <c r="E779" s="20"/>
      <c r="F779" s="20"/>
      <c r="G779" s="20"/>
      <c r="H779" s="18"/>
      <c r="I779" s="20"/>
      <c r="J779" s="20"/>
      <c r="K779" s="20"/>
      <c r="L779" s="20"/>
      <c r="M779" s="20"/>
      <c r="N779" s="20"/>
      <c r="O779" s="20"/>
      <c r="P779" s="20"/>
      <c r="Q779" s="20"/>
      <c r="R779" s="20"/>
      <c r="S779" s="20"/>
      <c r="T779" s="20"/>
      <c r="U779" s="20"/>
      <c r="V779" s="20"/>
      <c r="W779" s="20"/>
      <c r="X779" s="20"/>
      <c r="Y779" s="20"/>
      <c r="Z779" s="20"/>
      <c r="AA779" s="20"/>
    </row>
    <row r="780" spans="1:27" ht="12.75">
      <c r="A780" s="20"/>
      <c r="B780" s="20"/>
      <c r="C780" s="18"/>
      <c r="D780" s="20"/>
      <c r="E780" s="20"/>
      <c r="F780" s="20"/>
      <c r="G780" s="20"/>
      <c r="H780" s="18"/>
      <c r="I780" s="20"/>
      <c r="J780" s="20"/>
      <c r="K780" s="20"/>
      <c r="L780" s="20"/>
      <c r="M780" s="20"/>
      <c r="N780" s="20"/>
      <c r="O780" s="20"/>
      <c r="P780" s="20"/>
      <c r="Q780" s="20"/>
      <c r="R780" s="20"/>
      <c r="S780" s="20"/>
      <c r="T780" s="20"/>
      <c r="U780" s="20"/>
      <c r="V780" s="20"/>
      <c r="W780" s="20"/>
      <c r="X780" s="20"/>
      <c r="Y780" s="20"/>
      <c r="Z780" s="20"/>
      <c r="AA780" s="20"/>
    </row>
    <row r="781" spans="1:27" ht="12.75">
      <c r="A781" s="20"/>
      <c r="B781" s="20"/>
      <c r="C781" s="18"/>
      <c r="D781" s="20"/>
      <c r="E781" s="20"/>
      <c r="F781" s="20"/>
      <c r="G781" s="20"/>
      <c r="H781" s="18"/>
      <c r="I781" s="20"/>
      <c r="J781" s="20"/>
      <c r="K781" s="20"/>
      <c r="L781" s="20"/>
      <c r="M781" s="20"/>
      <c r="N781" s="20"/>
      <c r="O781" s="20"/>
      <c r="P781" s="20"/>
      <c r="Q781" s="20"/>
      <c r="R781" s="20"/>
      <c r="S781" s="20"/>
      <c r="T781" s="20"/>
      <c r="U781" s="20"/>
      <c r="V781" s="20"/>
      <c r="W781" s="20"/>
      <c r="X781" s="20"/>
      <c r="Y781" s="20"/>
      <c r="Z781" s="20"/>
      <c r="AA781" s="20"/>
    </row>
    <row r="782" spans="1:27" ht="12.75">
      <c r="A782" s="20"/>
      <c r="B782" s="20"/>
      <c r="C782" s="18"/>
      <c r="D782" s="20"/>
      <c r="E782" s="20"/>
      <c r="F782" s="20"/>
      <c r="G782" s="20"/>
      <c r="H782" s="18"/>
      <c r="I782" s="20"/>
      <c r="J782" s="20"/>
      <c r="K782" s="20"/>
      <c r="L782" s="20"/>
      <c r="M782" s="20"/>
      <c r="N782" s="20"/>
      <c r="O782" s="20"/>
      <c r="P782" s="20"/>
      <c r="Q782" s="20"/>
      <c r="R782" s="20"/>
      <c r="S782" s="20"/>
      <c r="T782" s="20"/>
      <c r="U782" s="20"/>
      <c r="V782" s="20"/>
      <c r="W782" s="20"/>
      <c r="X782" s="20"/>
      <c r="Y782" s="20"/>
      <c r="Z782" s="20"/>
      <c r="AA782" s="20"/>
    </row>
    <row r="783" spans="1:27" ht="12.75">
      <c r="A783" s="20"/>
      <c r="B783" s="20"/>
      <c r="C783" s="18"/>
      <c r="D783" s="20"/>
      <c r="E783" s="20"/>
      <c r="F783" s="20"/>
      <c r="G783" s="20"/>
      <c r="H783" s="18"/>
      <c r="I783" s="20"/>
      <c r="J783" s="20"/>
      <c r="K783" s="20"/>
      <c r="L783" s="20"/>
      <c r="M783" s="20"/>
      <c r="N783" s="20"/>
      <c r="O783" s="20"/>
      <c r="P783" s="20"/>
      <c r="Q783" s="20"/>
      <c r="R783" s="20"/>
      <c r="S783" s="20"/>
      <c r="T783" s="20"/>
      <c r="U783" s="20"/>
      <c r="V783" s="20"/>
      <c r="W783" s="20"/>
      <c r="X783" s="20"/>
      <c r="Y783" s="20"/>
      <c r="Z783" s="20"/>
      <c r="AA783" s="20"/>
    </row>
    <row r="784" spans="1:27" ht="12.75">
      <c r="A784" s="20"/>
      <c r="B784" s="20"/>
      <c r="C784" s="18"/>
      <c r="D784" s="20"/>
      <c r="E784" s="20"/>
      <c r="F784" s="20"/>
      <c r="G784" s="20"/>
      <c r="H784" s="18"/>
      <c r="I784" s="20"/>
      <c r="J784" s="20"/>
      <c r="K784" s="20"/>
      <c r="L784" s="20"/>
      <c r="M784" s="20"/>
      <c r="N784" s="20"/>
      <c r="O784" s="20"/>
      <c r="P784" s="20"/>
      <c r="Q784" s="20"/>
      <c r="R784" s="20"/>
      <c r="S784" s="20"/>
      <c r="T784" s="20"/>
      <c r="U784" s="20"/>
      <c r="V784" s="20"/>
      <c r="W784" s="20"/>
      <c r="X784" s="20"/>
      <c r="Y784" s="20"/>
      <c r="Z784" s="20"/>
      <c r="AA784" s="20"/>
    </row>
    <row r="785" spans="1:27" ht="12.75">
      <c r="A785" s="20"/>
      <c r="B785" s="20"/>
      <c r="C785" s="18"/>
      <c r="D785" s="20"/>
      <c r="E785" s="20"/>
      <c r="F785" s="20"/>
      <c r="G785" s="20"/>
      <c r="H785" s="18"/>
      <c r="I785" s="20"/>
      <c r="J785" s="20"/>
      <c r="K785" s="20"/>
      <c r="L785" s="20"/>
      <c r="M785" s="20"/>
      <c r="N785" s="20"/>
      <c r="O785" s="20"/>
      <c r="P785" s="20"/>
      <c r="Q785" s="20"/>
      <c r="R785" s="20"/>
      <c r="S785" s="20"/>
      <c r="T785" s="20"/>
      <c r="U785" s="20"/>
      <c r="V785" s="20"/>
      <c r="W785" s="20"/>
      <c r="X785" s="20"/>
      <c r="Y785" s="20"/>
      <c r="Z785" s="20"/>
      <c r="AA785" s="20"/>
    </row>
    <row r="786" spans="1:27" ht="12.75">
      <c r="A786" s="20"/>
      <c r="B786" s="20"/>
      <c r="C786" s="18"/>
      <c r="D786" s="20"/>
      <c r="E786" s="20"/>
      <c r="F786" s="20"/>
      <c r="G786" s="20"/>
      <c r="H786" s="18"/>
      <c r="I786" s="20"/>
      <c r="J786" s="20"/>
      <c r="K786" s="20"/>
      <c r="L786" s="20"/>
      <c r="M786" s="20"/>
      <c r="N786" s="20"/>
      <c r="O786" s="20"/>
      <c r="P786" s="20"/>
      <c r="Q786" s="20"/>
      <c r="R786" s="20"/>
      <c r="S786" s="20"/>
      <c r="T786" s="20"/>
      <c r="U786" s="20"/>
      <c r="V786" s="20"/>
      <c r="W786" s="20"/>
      <c r="X786" s="20"/>
      <c r="Y786" s="20"/>
      <c r="Z786" s="20"/>
      <c r="AA786" s="20"/>
    </row>
    <row r="787" spans="1:27" ht="12.75">
      <c r="A787" s="20"/>
      <c r="B787" s="20"/>
      <c r="C787" s="18"/>
      <c r="D787" s="20"/>
      <c r="E787" s="20"/>
      <c r="F787" s="20"/>
      <c r="G787" s="20"/>
      <c r="H787" s="18"/>
      <c r="I787" s="20"/>
      <c r="J787" s="20"/>
      <c r="K787" s="20"/>
      <c r="L787" s="20"/>
      <c r="M787" s="20"/>
      <c r="N787" s="20"/>
      <c r="O787" s="20"/>
      <c r="P787" s="20"/>
      <c r="Q787" s="20"/>
      <c r="R787" s="20"/>
      <c r="S787" s="20"/>
      <c r="T787" s="20"/>
      <c r="U787" s="20"/>
      <c r="V787" s="20"/>
      <c r="W787" s="20"/>
      <c r="X787" s="20"/>
      <c r="Y787" s="20"/>
      <c r="Z787" s="20"/>
      <c r="AA787" s="20"/>
    </row>
    <row r="788" spans="1:27" ht="12.75">
      <c r="A788" s="20"/>
      <c r="B788" s="20"/>
      <c r="C788" s="18"/>
      <c r="D788" s="20"/>
      <c r="E788" s="20"/>
      <c r="F788" s="20"/>
      <c r="G788" s="20"/>
      <c r="H788" s="18"/>
      <c r="I788" s="20"/>
      <c r="J788" s="20"/>
      <c r="K788" s="20"/>
      <c r="L788" s="20"/>
      <c r="M788" s="20"/>
      <c r="N788" s="20"/>
      <c r="O788" s="20"/>
      <c r="P788" s="20"/>
      <c r="Q788" s="20"/>
      <c r="R788" s="20"/>
      <c r="S788" s="20"/>
      <c r="T788" s="20"/>
      <c r="U788" s="20"/>
      <c r="V788" s="20"/>
      <c r="W788" s="20"/>
      <c r="X788" s="20"/>
      <c r="Y788" s="20"/>
      <c r="Z788" s="20"/>
      <c r="AA788" s="20"/>
    </row>
    <row r="789" spans="1:27" ht="12.75">
      <c r="A789" s="20"/>
      <c r="B789" s="20"/>
      <c r="C789" s="18"/>
      <c r="D789" s="20"/>
      <c r="E789" s="20"/>
      <c r="F789" s="20"/>
      <c r="G789" s="20"/>
      <c r="H789" s="18"/>
      <c r="I789" s="20"/>
      <c r="J789" s="20"/>
      <c r="K789" s="20"/>
      <c r="L789" s="20"/>
      <c r="M789" s="20"/>
      <c r="N789" s="20"/>
      <c r="O789" s="20"/>
      <c r="P789" s="20"/>
      <c r="Q789" s="20"/>
      <c r="R789" s="20"/>
      <c r="S789" s="20"/>
      <c r="T789" s="20"/>
      <c r="U789" s="20"/>
      <c r="V789" s="20"/>
      <c r="W789" s="20"/>
      <c r="X789" s="20"/>
      <c r="Y789" s="20"/>
      <c r="Z789" s="20"/>
      <c r="AA789" s="20"/>
    </row>
    <row r="790" spans="1:27" ht="12.75">
      <c r="A790" s="20"/>
      <c r="B790" s="20"/>
      <c r="C790" s="18"/>
      <c r="D790" s="20"/>
      <c r="E790" s="20"/>
      <c r="F790" s="20"/>
      <c r="G790" s="20"/>
      <c r="H790" s="18"/>
      <c r="I790" s="20"/>
      <c r="J790" s="20"/>
      <c r="K790" s="20"/>
      <c r="L790" s="20"/>
      <c r="M790" s="20"/>
      <c r="N790" s="20"/>
      <c r="O790" s="20"/>
      <c r="P790" s="20"/>
      <c r="Q790" s="20"/>
      <c r="R790" s="20"/>
      <c r="S790" s="20"/>
      <c r="T790" s="20"/>
      <c r="U790" s="20"/>
      <c r="V790" s="20"/>
      <c r="W790" s="20"/>
      <c r="X790" s="20"/>
      <c r="Y790" s="20"/>
      <c r="Z790" s="20"/>
      <c r="AA790" s="20"/>
    </row>
    <row r="791" spans="1:27" ht="12.75">
      <c r="A791" s="20"/>
      <c r="B791" s="20"/>
      <c r="C791" s="18"/>
      <c r="D791" s="20"/>
      <c r="E791" s="20"/>
      <c r="F791" s="20"/>
      <c r="G791" s="20"/>
      <c r="H791" s="18"/>
      <c r="I791" s="20"/>
      <c r="J791" s="20"/>
      <c r="K791" s="20"/>
      <c r="L791" s="20"/>
      <c r="M791" s="20"/>
      <c r="N791" s="20"/>
      <c r="O791" s="20"/>
      <c r="P791" s="20"/>
      <c r="Q791" s="20"/>
      <c r="R791" s="20"/>
      <c r="S791" s="20"/>
      <c r="T791" s="20"/>
      <c r="U791" s="20"/>
      <c r="V791" s="20"/>
      <c r="W791" s="20"/>
      <c r="X791" s="20"/>
      <c r="Y791" s="20"/>
      <c r="Z791" s="20"/>
      <c r="AA791" s="20"/>
    </row>
    <row r="792" spans="1:27" ht="12.75">
      <c r="A792" s="20"/>
      <c r="B792" s="20"/>
      <c r="C792" s="18"/>
      <c r="D792" s="20"/>
      <c r="E792" s="20"/>
      <c r="F792" s="20"/>
      <c r="G792" s="20"/>
      <c r="H792" s="18"/>
      <c r="I792" s="20"/>
      <c r="J792" s="20"/>
      <c r="K792" s="20"/>
      <c r="L792" s="20"/>
      <c r="M792" s="20"/>
      <c r="N792" s="20"/>
      <c r="O792" s="20"/>
      <c r="P792" s="20"/>
      <c r="Q792" s="20"/>
      <c r="R792" s="20"/>
      <c r="S792" s="20"/>
      <c r="T792" s="20"/>
      <c r="U792" s="20"/>
      <c r="V792" s="20"/>
      <c r="W792" s="20"/>
      <c r="X792" s="20"/>
      <c r="Y792" s="20"/>
      <c r="Z792" s="20"/>
      <c r="AA792" s="20"/>
    </row>
    <row r="793" spans="1:27" ht="12.75">
      <c r="A793" s="20"/>
      <c r="B793" s="20"/>
      <c r="C793" s="18"/>
      <c r="D793" s="20"/>
      <c r="E793" s="20"/>
      <c r="F793" s="20"/>
      <c r="G793" s="20"/>
      <c r="H793" s="18"/>
      <c r="I793" s="20"/>
      <c r="J793" s="20"/>
      <c r="K793" s="20"/>
      <c r="L793" s="20"/>
      <c r="M793" s="20"/>
      <c r="N793" s="20"/>
      <c r="O793" s="20"/>
      <c r="P793" s="20"/>
      <c r="Q793" s="20"/>
      <c r="R793" s="20"/>
      <c r="S793" s="20"/>
      <c r="T793" s="20"/>
      <c r="U793" s="20"/>
      <c r="V793" s="20"/>
      <c r="W793" s="20"/>
      <c r="X793" s="20"/>
      <c r="Y793" s="20"/>
      <c r="Z793" s="20"/>
      <c r="AA793" s="20"/>
    </row>
    <row r="794" spans="1:27" ht="12.75">
      <c r="A794" s="20"/>
      <c r="B794" s="20"/>
      <c r="C794" s="18"/>
      <c r="D794" s="20"/>
      <c r="E794" s="20"/>
      <c r="F794" s="20"/>
      <c r="G794" s="20"/>
      <c r="H794" s="18"/>
      <c r="I794" s="20"/>
      <c r="J794" s="20"/>
      <c r="K794" s="20"/>
      <c r="L794" s="20"/>
      <c r="M794" s="20"/>
      <c r="N794" s="20"/>
      <c r="O794" s="20"/>
      <c r="P794" s="20"/>
      <c r="Q794" s="20"/>
      <c r="R794" s="20"/>
      <c r="S794" s="20"/>
      <c r="T794" s="20"/>
      <c r="U794" s="20"/>
      <c r="V794" s="20"/>
      <c r="W794" s="20"/>
      <c r="X794" s="20"/>
      <c r="Y794" s="20"/>
      <c r="Z794" s="20"/>
      <c r="AA794" s="20"/>
    </row>
    <row r="795" spans="1:27" ht="12.75">
      <c r="A795" s="20"/>
      <c r="B795" s="20"/>
      <c r="C795" s="18"/>
      <c r="D795" s="20"/>
      <c r="E795" s="20"/>
      <c r="F795" s="20"/>
      <c r="G795" s="20"/>
      <c r="H795" s="18"/>
      <c r="I795" s="20"/>
      <c r="J795" s="20"/>
      <c r="K795" s="20"/>
      <c r="L795" s="20"/>
      <c r="M795" s="20"/>
      <c r="N795" s="20"/>
      <c r="O795" s="20"/>
      <c r="P795" s="20"/>
      <c r="Q795" s="20"/>
      <c r="R795" s="20"/>
      <c r="S795" s="20"/>
      <c r="T795" s="20"/>
      <c r="U795" s="20"/>
      <c r="V795" s="20"/>
      <c r="W795" s="20"/>
      <c r="X795" s="20"/>
      <c r="Y795" s="20"/>
      <c r="Z795" s="20"/>
      <c r="AA795" s="20"/>
    </row>
    <row r="796" spans="1:27" ht="12.75">
      <c r="A796" s="20"/>
      <c r="B796" s="20"/>
      <c r="C796" s="18"/>
      <c r="D796" s="20"/>
      <c r="E796" s="20"/>
      <c r="F796" s="20"/>
      <c r="G796" s="20"/>
      <c r="H796" s="18"/>
      <c r="I796" s="20"/>
      <c r="J796" s="20"/>
      <c r="K796" s="20"/>
      <c r="L796" s="20"/>
      <c r="M796" s="20"/>
      <c r="N796" s="20"/>
      <c r="O796" s="20"/>
      <c r="P796" s="20"/>
      <c r="Q796" s="20"/>
      <c r="R796" s="20"/>
      <c r="S796" s="20"/>
      <c r="T796" s="20"/>
      <c r="U796" s="20"/>
      <c r="V796" s="20"/>
      <c r="W796" s="20"/>
      <c r="X796" s="20"/>
      <c r="Y796" s="20"/>
      <c r="Z796" s="20"/>
      <c r="AA796" s="20"/>
    </row>
    <row r="797" spans="1:27" ht="12.75">
      <c r="A797" s="20"/>
      <c r="B797" s="20"/>
      <c r="C797" s="18"/>
      <c r="D797" s="20"/>
      <c r="E797" s="20"/>
      <c r="F797" s="20"/>
      <c r="G797" s="20"/>
      <c r="H797" s="18"/>
      <c r="I797" s="20"/>
      <c r="J797" s="20"/>
      <c r="K797" s="20"/>
      <c r="L797" s="20"/>
      <c r="M797" s="20"/>
      <c r="N797" s="20"/>
      <c r="O797" s="20"/>
      <c r="P797" s="20"/>
      <c r="Q797" s="20"/>
      <c r="R797" s="20"/>
      <c r="S797" s="20"/>
      <c r="T797" s="20"/>
      <c r="U797" s="20"/>
      <c r="V797" s="20"/>
      <c r="W797" s="20"/>
      <c r="X797" s="20"/>
      <c r="Y797" s="20"/>
      <c r="Z797" s="20"/>
      <c r="AA797" s="20"/>
    </row>
    <row r="798" spans="1:27" ht="12.75">
      <c r="A798" s="20"/>
      <c r="B798" s="20"/>
      <c r="C798" s="18"/>
      <c r="D798" s="20"/>
      <c r="E798" s="20"/>
      <c r="F798" s="20"/>
      <c r="G798" s="20"/>
      <c r="H798" s="18"/>
      <c r="I798" s="20"/>
      <c r="J798" s="20"/>
      <c r="K798" s="20"/>
      <c r="L798" s="20"/>
      <c r="M798" s="20"/>
      <c r="N798" s="20"/>
      <c r="O798" s="20"/>
      <c r="P798" s="20"/>
      <c r="Q798" s="20"/>
      <c r="R798" s="20"/>
      <c r="S798" s="20"/>
      <c r="T798" s="20"/>
      <c r="U798" s="20"/>
      <c r="V798" s="20"/>
      <c r="W798" s="20"/>
      <c r="X798" s="20"/>
      <c r="Y798" s="20"/>
      <c r="Z798" s="20"/>
      <c r="AA798" s="20"/>
    </row>
    <row r="799" spans="1:27" ht="12.75">
      <c r="A799" s="20"/>
      <c r="B799" s="20"/>
      <c r="C799" s="18"/>
      <c r="D799" s="20"/>
      <c r="E799" s="20"/>
      <c r="F799" s="20"/>
      <c r="G799" s="20"/>
      <c r="H799" s="18"/>
      <c r="I799" s="20"/>
      <c r="J799" s="20"/>
      <c r="K799" s="20"/>
      <c r="L799" s="20"/>
      <c r="M799" s="20"/>
      <c r="N799" s="20"/>
      <c r="O799" s="20"/>
      <c r="P799" s="20"/>
      <c r="Q799" s="20"/>
      <c r="R799" s="20"/>
      <c r="S799" s="20"/>
      <c r="T799" s="20"/>
      <c r="U799" s="20"/>
      <c r="V799" s="20"/>
      <c r="W799" s="20"/>
      <c r="X799" s="20"/>
      <c r="Y799" s="20"/>
      <c r="Z799" s="20"/>
      <c r="AA799" s="20"/>
    </row>
    <row r="800" spans="1:27" ht="12.75">
      <c r="A800" s="20"/>
      <c r="B800" s="20"/>
      <c r="C800" s="18"/>
      <c r="D800" s="20"/>
      <c r="E800" s="20"/>
      <c r="F800" s="20"/>
      <c r="G800" s="20"/>
      <c r="H800" s="18"/>
      <c r="I800" s="20"/>
      <c r="J800" s="20"/>
      <c r="K800" s="20"/>
      <c r="L800" s="20"/>
      <c r="M800" s="20"/>
      <c r="N800" s="20"/>
      <c r="O800" s="20"/>
      <c r="P800" s="20"/>
      <c r="Q800" s="20"/>
      <c r="R800" s="20"/>
      <c r="S800" s="20"/>
      <c r="T800" s="20"/>
      <c r="U800" s="20"/>
      <c r="V800" s="20"/>
      <c r="W800" s="20"/>
      <c r="X800" s="20"/>
      <c r="Y800" s="20"/>
      <c r="Z800" s="20"/>
      <c r="AA800" s="20"/>
    </row>
    <row r="801" spans="1:27" ht="12.75">
      <c r="A801" s="20"/>
      <c r="B801" s="20"/>
      <c r="C801" s="18"/>
      <c r="D801" s="20"/>
      <c r="E801" s="20"/>
      <c r="F801" s="20"/>
      <c r="G801" s="20"/>
      <c r="H801" s="18"/>
      <c r="I801" s="20"/>
      <c r="J801" s="20"/>
      <c r="K801" s="20"/>
      <c r="L801" s="20"/>
      <c r="M801" s="20"/>
      <c r="N801" s="20"/>
      <c r="O801" s="20"/>
      <c r="P801" s="20"/>
      <c r="Q801" s="20"/>
      <c r="R801" s="20"/>
      <c r="S801" s="20"/>
      <c r="T801" s="20"/>
      <c r="U801" s="20"/>
      <c r="V801" s="20"/>
      <c r="W801" s="20"/>
      <c r="X801" s="20"/>
      <c r="Y801" s="20"/>
      <c r="Z801" s="20"/>
      <c r="AA801" s="20"/>
    </row>
    <row r="802" spans="1:27" ht="12.75">
      <c r="A802" s="20"/>
      <c r="B802" s="20"/>
      <c r="C802" s="18"/>
      <c r="D802" s="20"/>
      <c r="E802" s="20"/>
      <c r="F802" s="20"/>
      <c r="G802" s="20"/>
      <c r="H802" s="18"/>
      <c r="I802" s="20"/>
      <c r="J802" s="20"/>
      <c r="K802" s="20"/>
      <c r="L802" s="20"/>
      <c r="M802" s="20"/>
      <c r="N802" s="20"/>
      <c r="O802" s="20"/>
      <c r="P802" s="20"/>
      <c r="Q802" s="20"/>
      <c r="R802" s="20"/>
      <c r="S802" s="20"/>
      <c r="T802" s="20"/>
      <c r="U802" s="20"/>
      <c r="V802" s="20"/>
      <c r="W802" s="20"/>
      <c r="X802" s="20"/>
      <c r="Y802" s="20"/>
      <c r="Z802" s="20"/>
      <c r="AA802" s="20"/>
    </row>
    <row r="803" spans="1:27" ht="12.75">
      <c r="A803" s="20"/>
      <c r="B803" s="20"/>
      <c r="C803" s="18"/>
      <c r="D803" s="20"/>
      <c r="E803" s="20"/>
      <c r="F803" s="20"/>
      <c r="G803" s="20"/>
      <c r="H803" s="18"/>
      <c r="I803" s="20"/>
      <c r="J803" s="20"/>
      <c r="K803" s="20"/>
      <c r="L803" s="20"/>
      <c r="M803" s="20"/>
      <c r="N803" s="20"/>
      <c r="O803" s="20"/>
      <c r="P803" s="20"/>
      <c r="Q803" s="20"/>
      <c r="R803" s="20"/>
      <c r="S803" s="20"/>
      <c r="T803" s="20"/>
      <c r="U803" s="20"/>
      <c r="V803" s="20"/>
      <c r="W803" s="20"/>
      <c r="X803" s="20"/>
      <c r="Y803" s="20"/>
      <c r="Z803" s="20"/>
      <c r="AA803" s="20"/>
    </row>
    <row r="804" spans="1:27" ht="12.75">
      <c r="A804" s="20"/>
      <c r="B804" s="20"/>
      <c r="C804" s="18"/>
      <c r="D804" s="20"/>
      <c r="E804" s="20"/>
      <c r="F804" s="20"/>
      <c r="G804" s="20"/>
      <c r="H804" s="18"/>
      <c r="I804" s="20"/>
      <c r="J804" s="20"/>
      <c r="K804" s="20"/>
      <c r="L804" s="20"/>
      <c r="M804" s="20"/>
      <c r="N804" s="20"/>
      <c r="O804" s="20"/>
      <c r="P804" s="20"/>
      <c r="Q804" s="20"/>
      <c r="R804" s="20"/>
      <c r="S804" s="20"/>
      <c r="T804" s="20"/>
      <c r="U804" s="20"/>
      <c r="V804" s="20"/>
      <c r="W804" s="20"/>
      <c r="X804" s="20"/>
      <c r="Y804" s="20"/>
      <c r="Z804" s="20"/>
      <c r="AA804" s="20"/>
    </row>
    <row r="805" spans="1:27" ht="12.75">
      <c r="A805" s="20"/>
      <c r="B805" s="20"/>
      <c r="C805" s="18"/>
      <c r="D805" s="20"/>
      <c r="E805" s="20"/>
      <c r="F805" s="20"/>
      <c r="G805" s="20"/>
      <c r="H805" s="18"/>
      <c r="I805" s="20"/>
      <c r="J805" s="20"/>
      <c r="K805" s="20"/>
      <c r="L805" s="20"/>
      <c r="M805" s="20"/>
      <c r="N805" s="20"/>
      <c r="O805" s="20"/>
      <c r="P805" s="20"/>
      <c r="Q805" s="20"/>
      <c r="R805" s="20"/>
      <c r="S805" s="20"/>
      <c r="T805" s="20"/>
      <c r="U805" s="20"/>
      <c r="V805" s="20"/>
      <c r="W805" s="20"/>
      <c r="X805" s="20"/>
      <c r="Y805" s="20"/>
      <c r="Z805" s="20"/>
      <c r="AA805" s="20"/>
    </row>
    <row r="806" spans="1:27" ht="12.75">
      <c r="A806" s="20"/>
      <c r="B806" s="20"/>
      <c r="C806" s="18"/>
      <c r="D806" s="20"/>
      <c r="E806" s="20"/>
      <c r="F806" s="20"/>
      <c r="G806" s="20"/>
      <c r="H806" s="18"/>
      <c r="I806" s="20"/>
      <c r="J806" s="20"/>
      <c r="K806" s="20"/>
      <c r="L806" s="20"/>
      <c r="M806" s="20"/>
      <c r="N806" s="20"/>
      <c r="O806" s="20"/>
      <c r="P806" s="20"/>
      <c r="Q806" s="20"/>
      <c r="R806" s="20"/>
      <c r="S806" s="20"/>
      <c r="T806" s="20"/>
      <c r="U806" s="20"/>
      <c r="V806" s="20"/>
      <c r="W806" s="20"/>
      <c r="X806" s="20"/>
      <c r="Y806" s="20"/>
      <c r="Z806" s="20"/>
      <c r="AA806" s="20"/>
    </row>
    <row r="807" spans="1:27" ht="12.75">
      <c r="A807" s="20"/>
      <c r="B807" s="20"/>
      <c r="C807" s="18"/>
      <c r="D807" s="20"/>
      <c r="E807" s="20"/>
      <c r="F807" s="20"/>
      <c r="G807" s="20"/>
      <c r="H807" s="18"/>
      <c r="I807" s="20"/>
      <c r="J807" s="20"/>
      <c r="K807" s="20"/>
      <c r="L807" s="20"/>
      <c r="M807" s="20"/>
      <c r="N807" s="20"/>
      <c r="O807" s="20"/>
      <c r="P807" s="20"/>
      <c r="Q807" s="20"/>
      <c r="R807" s="20"/>
      <c r="S807" s="20"/>
      <c r="T807" s="20"/>
      <c r="U807" s="20"/>
      <c r="V807" s="20"/>
      <c r="W807" s="20"/>
      <c r="X807" s="20"/>
      <c r="Y807" s="20"/>
      <c r="Z807" s="20"/>
      <c r="AA807" s="20"/>
    </row>
    <row r="808" spans="1:27" ht="12.75">
      <c r="A808" s="20"/>
      <c r="B808" s="20"/>
      <c r="C808" s="18"/>
      <c r="D808" s="20"/>
      <c r="E808" s="20"/>
      <c r="F808" s="20"/>
      <c r="G808" s="20"/>
      <c r="H808" s="18"/>
      <c r="I808" s="20"/>
      <c r="J808" s="20"/>
      <c r="K808" s="20"/>
      <c r="L808" s="20"/>
      <c r="M808" s="20"/>
      <c r="N808" s="20"/>
      <c r="O808" s="20"/>
      <c r="P808" s="20"/>
      <c r="Q808" s="20"/>
      <c r="R808" s="20"/>
      <c r="S808" s="20"/>
      <c r="T808" s="20"/>
      <c r="U808" s="20"/>
      <c r="V808" s="20"/>
      <c r="W808" s="20"/>
      <c r="X808" s="20"/>
      <c r="Y808" s="20"/>
      <c r="Z808" s="20"/>
      <c r="AA808" s="20"/>
    </row>
    <row r="809" spans="1:27" ht="12.75">
      <c r="A809" s="20"/>
      <c r="B809" s="20"/>
      <c r="C809" s="18"/>
      <c r="D809" s="20"/>
      <c r="E809" s="20"/>
      <c r="F809" s="20"/>
      <c r="G809" s="20"/>
      <c r="H809" s="18"/>
      <c r="I809" s="20"/>
      <c r="J809" s="20"/>
      <c r="K809" s="20"/>
      <c r="L809" s="20"/>
      <c r="M809" s="20"/>
      <c r="N809" s="20"/>
      <c r="O809" s="20"/>
      <c r="P809" s="20"/>
      <c r="Q809" s="20"/>
      <c r="R809" s="20"/>
      <c r="S809" s="20"/>
      <c r="T809" s="20"/>
      <c r="U809" s="20"/>
      <c r="V809" s="20"/>
      <c r="W809" s="20"/>
      <c r="X809" s="20"/>
      <c r="Y809" s="20"/>
      <c r="Z809" s="20"/>
      <c r="AA809" s="20"/>
    </row>
    <row r="810" spans="1:27" ht="12.75">
      <c r="A810" s="20"/>
      <c r="B810" s="20"/>
      <c r="C810" s="18"/>
      <c r="D810" s="20"/>
      <c r="E810" s="20"/>
      <c r="F810" s="20"/>
      <c r="G810" s="20"/>
      <c r="H810" s="18"/>
      <c r="I810" s="20"/>
      <c r="J810" s="20"/>
      <c r="K810" s="20"/>
      <c r="L810" s="20"/>
      <c r="M810" s="20"/>
      <c r="N810" s="20"/>
      <c r="O810" s="20"/>
      <c r="P810" s="20"/>
      <c r="Q810" s="20"/>
      <c r="R810" s="20"/>
      <c r="S810" s="20"/>
      <c r="T810" s="20"/>
      <c r="U810" s="20"/>
      <c r="V810" s="20"/>
      <c r="W810" s="20"/>
      <c r="X810" s="20"/>
      <c r="Y810" s="20"/>
      <c r="Z810" s="20"/>
      <c r="AA810" s="20"/>
    </row>
    <row r="811" spans="1:27" ht="12.75">
      <c r="A811" s="20"/>
      <c r="B811" s="20"/>
      <c r="C811" s="18"/>
      <c r="D811" s="20"/>
      <c r="E811" s="20"/>
      <c r="F811" s="20"/>
      <c r="G811" s="20"/>
      <c r="H811" s="18"/>
      <c r="I811" s="20"/>
      <c r="J811" s="20"/>
      <c r="K811" s="20"/>
      <c r="L811" s="20"/>
      <c r="M811" s="20"/>
      <c r="N811" s="20"/>
      <c r="O811" s="20"/>
      <c r="P811" s="20"/>
      <c r="Q811" s="20"/>
      <c r="R811" s="20"/>
      <c r="S811" s="20"/>
      <c r="T811" s="20"/>
      <c r="U811" s="20"/>
      <c r="V811" s="20"/>
      <c r="W811" s="20"/>
      <c r="X811" s="20"/>
      <c r="Y811" s="20"/>
      <c r="Z811" s="20"/>
      <c r="AA811" s="20"/>
    </row>
    <row r="812" spans="1:27" ht="12.75">
      <c r="A812" s="20"/>
      <c r="B812" s="20"/>
      <c r="C812" s="18"/>
      <c r="D812" s="20"/>
      <c r="E812" s="20"/>
      <c r="F812" s="20"/>
      <c r="G812" s="20"/>
      <c r="H812" s="18"/>
      <c r="I812" s="20"/>
      <c r="J812" s="20"/>
      <c r="K812" s="20"/>
      <c r="L812" s="20"/>
      <c r="M812" s="20"/>
      <c r="N812" s="20"/>
      <c r="O812" s="20"/>
      <c r="P812" s="20"/>
      <c r="Q812" s="20"/>
      <c r="R812" s="20"/>
      <c r="S812" s="20"/>
      <c r="T812" s="20"/>
      <c r="U812" s="20"/>
      <c r="V812" s="20"/>
      <c r="W812" s="20"/>
      <c r="X812" s="20"/>
      <c r="Y812" s="20"/>
      <c r="Z812" s="20"/>
      <c r="AA812" s="20"/>
    </row>
    <row r="813" spans="1:27" ht="12.75">
      <c r="A813" s="20"/>
      <c r="B813" s="20"/>
      <c r="C813" s="18"/>
      <c r="D813" s="20"/>
      <c r="E813" s="20"/>
      <c r="F813" s="20"/>
      <c r="G813" s="20"/>
      <c r="H813" s="18"/>
      <c r="I813" s="20"/>
      <c r="J813" s="20"/>
      <c r="K813" s="20"/>
      <c r="L813" s="20"/>
      <c r="M813" s="20"/>
      <c r="N813" s="20"/>
      <c r="O813" s="20"/>
      <c r="P813" s="20"/>
      <c r="Q813" s="20"/>
      <c r="R813" s="20"/>
      <c r="S813" s="20"/>
      <c r="T813" s="20"/>
      <c r="U813" s="20"/>
      <c r="V813" s="20"/>
      <c r="W813" s="20"/>
      <c r="X813" s="20"/>
      <c r="Y813" s="20"/>
      <c r="Z813" s="20"/>
      <c r="AA813" s="20"/>
    </row>
    <row r="814" spans="1:27" ht="12.75">
      <c r="A814" s="20"/>
      <c r="B814" s="20"/>
      <c r="C814" s="18"/>
      <c r="D814" s="20"/>
      <c r="E814" s="20"/>
      <c r="F814" s="20"/>
      <c r="G814" s="20"/>
      <c r="H814" s="18"/>
      <c r="I814" s="20"/>
      <c r="J814" s="20"/>
      <c r="K814" s="20"/>
      <c r="L814" s="20"/>
      <c r="M814" s="20"/>
      <c r="N814" s="20"/>
      <c r="O814" s="20"/>
      <c r="P814" s="20"/>
      <c r="Q814" s="20"/>
      <c r="R814" s="20"/>
      <c r="S814" s="20"/>
      <c r="T814" s="20"/>
      <c r="U814" s="20"/>
      <c r="V814" s="20"/>
      <c r="W814" s="20"/>
      <c r="X814" s="20"/>
      <c r="Y814" s="20"/>
      <c r="Z814" s="20"/>
      <c r="AA814" s="20"/>
    </row>
    <row r="815" spans="1:27" ht="12.75">
      <c r="A815" s="20"/>
      <c r="B815" s="20"/>
      <c r="C815" s="18"/>
      <c r="D815" s="20"/>
      <c r="E815" s="20"/>
      <c r="F815" s="20"/>
      <c r="G815" s="20"/>
      <c r="H815" s="18"/>
      <c r="I815" s="20"/>
      <c r="J815" s="20"/>
      <c r="K815" s="20"/>
      <c r="L815" s="20"/>
      <c r="M815" s="20"/>
      <c r="N815" s="20"/>
      <c r="O815" s="20"/>
      <c r="P815" s="20"/>
      <c r="Q815" s="20"/>
      <c r="R815" s="20"/>
      <c r="S815" s="20"/>
      <c r="T815" s="20"/>
      <c r="U815" s="20"/>
      <c r="V815" s="20"/>
      <c r="W815" s="20"/>
      <c r="X815" s="20"/>
      <c r="Y815" s="20"/>
      <c r="Z815" s="20"/>
      <c r="AA815" s="20"/>
    </row>
    <row r="816" spans="1:27" ht="12.75">
      <c r="A816" s="20"/>
      <c r="B816" s="20"/>
      <c r="C816" s="18"/>
      <c r="D816" s="20"/>
      <c r="E816" s="20"/>
      <c r="F816" s="20"/>
      <c r="G816" s="20"/>
      <c r="H816" s="18"/>
      <c r="I816" s="20"/>
      <c r="J816" s="20"/>
      <c r="K816" s="20"/>
      <c r="L816" s="20"/>
      <c r="M816" s="20"/>
      <c r="N816" s="20"/>
      <c r="O816" s="20"/>
      <c r="P816" s="20"/>
      <c r="Q816" s="20"/>
      <c r="R816" s="20"/>
      <c r="S816" s="20"/>
      <c r="T816" s="20"/>
      <c r="U816" s="20"/>
      <c r="V816" s="20"/>
      <c r="W816" s="20"/>
      <c r="X816" s="20"/>
      <c r="Y816" s="20"/>
      <c r="Z816" s="20"/>
      <c r="AA816" s="20"/>
    </row>
    <row r="817" spans="1:27" ht="12.75">
      <c r="A817" s="20"/>
      <c r="B817" s="20"/>
      <c r="C817" s="18"/>
      <c r="D817" s="20"/>
      <c r="E817" s="20"/>
      <c r="F817" s="20"/>
      <c r="G817" s="20"/>
      <c r="H817" s="18"/>
      <c r="I817" s="20"/>
      <c r="J817" s="20"/>
      <c r="K817" s="20"/>
      <c r="L817" s="20"/>
      <c r="M817" s="20"/>
      <c r="N817" s="20"/>
      <c r="O817" s="20"/>
      <c r="P817" s="20"/>
      <c r="Q817" s="20"/>
      <c r="R817" s="20"/>
      <c r="S817" s="20"/>
      <c r="T817" s="20"/>
      <c r="U817" s="20"/>
      <c r="V817" s="20"/>
      <c r="W817" s="20"/>
      <c r="X817" s="20"/>
      <c r="Y817" s="20"/>
      <c r="Z817" s="20"/>
      <c r="AA817" s="20"/>
    </row>
    <row r="818" spans="1:27" ht="12.75">
      <c r="A818" s="20"/>
      <c r="B818" s="20"/>
      <c r="C818" s="18"/>
      <c r="D818" s="20"/>
      <c r="E818" s="20"/>
      <c r="F818" s="20"/>
      <c r="G818" s="20"/>
      <c r="H818" s="18"/>
      <c r="I818" s="20"/>
      <c r="J818" s="20"/>
      <c r="K818" s="20"/>
      <c r="L818" s="20"/>
      <c r="M818" s="20"/>
      <c r="N818" s="20"/>
      <c r="O818" s="20"/>
      <c r="P818" s="20"/>
      <c r="Q818" s="20"/>
      <c r="R818" s="20"/>
      <c r="S818" s="20"/>
      <c r="T818" s="20"/>
      <c r="U818" s="20"/>
      <c r="V818" s="20"/>
      <c r="W818" s="20"/>
      <c r="X818" s="20"/>
      <c r="Y818" s="20"/>
      <c r="Z818" s="20"/>
      <c r="AA818" s="20"/>
    </row>
    <row r="819" spans="1:27" ht="12.75">
      <c r="A819" s="20"/>
      <c r="B819" s="20"/>
      <c r="C819" s="18"/>
      <c r="D819" s="20"/>
      <c r="E819" s="20"/>
      <c r="F819" s="20"/>
      <c r="G819" s="20"/>
      <c r="H819" s="18"/>
      <c r="I819" s="20"/>
      <c r="J819" s="20"/>
      <c r="K819" s="20"/>
      <c r="L819" s="20"/>
      <c r="M819" s="20"/>
      <c r="N819" s="20"/>
      <c r="O819" s="20"/>
      <c r="P819" s="20"/>
      <c r="Q819" s="20"/>
      <c r="R819" s="20"/>
      <c r="S819" s="20"/>
      <c r="T819" s="20"/>
      <c r="U819" s="20"/>
      <c r="V819" s="20"/>
      <c r="W819" s="20"/>
      <c r="X819" s="20"/>
      <c r="Y819" s="20"/>
      <c r="Z819" s="20"/>
      <c r="AA819" s="20"/>
    </row>
    <row r="820" spans="1:27" ht="12.75">
      <c r="A820" s="20"/>
      <c r="B820" s="20"/>
      <c r="C820" s="18"/>
      <c r="D820" s="20"/>
      <c r="E820" s="20"/>
      <c r="F820" s="20"/>
      <c r="G820" s="20"/>
      <c r="H820" s="18"/>
      <c r="I820" s="20"/>
      <c r="J820" s="20"/>
      <c r="K820" s="20"/>
      <c r="L820" s="20"/>
      <c r="M820" s="20"/>
      <c r="N820" s="20"/>
      <c r="O820" s="20"/>
      <c r="P820" s="20"/>
      <c r="Q820" s="20"/>
      <c r="R820" s="20"/>
      <c r="S820" s="20"/>
      <c r="T820" s="20"/>
      <c r="U820" s="20"/>
      <c r="V820" s="20"/>
      <c r="W820" s="20"/>
      <c r="X820" s="20"/>
      <c r="Y820" s="20"/>
      <c r="Z820" s="20"/>
      <c r="AA820" s="20"/>
    </row>
    <row r="821" spans="1:27" ht="12.75">
      <c r="A821" s="20"/>
      <c r="B821" s="20"/>
      <c r="C821" s="18"/>
      <c r="D821" s="20"/>
      <c r="E821" s="20"/>
      <c r="F821" s="20"/>
      <c r="G821" s="20"/>
      <c r="H821" s="18"/>
      <c r="I821" s="20"/>
      <c r="J821" s="20"/>
      <c r="K821" s="20"/>
      <c r="L821" s="20"/>
      <c r="M821" s="20"/>
      <c r="N821" s="20"/>
      <c r="O821" s="20"/>
      <c r="P821" s="20"/>
      <c r="Q821" s="20"/>
      <c r="R821" s="20"/>
      <c r="S821" s="20"/>
      <c r="T821" s="20"/>
      <c r="U821" s="20"/>
      <c r="V821" s="20"/>
      <c r="W821" s="20"/>
      <c r="X821" s="20"/>
      <c r="Y821" s="20"/>
      <c r="Z821" s="20"/>
      <c r="AA821" s="20"/>
    </row>
    <row r="822" spans="1:27" ht="12.75">
      <c r="A822" s="20"/>
      <c r="B822" s="20"/>
      <c r="C822" s="18"/>
      <c r="D822" s="20"/>
      <c r="E822" s="20"/>
      <c r="F822" s="20"/>
      <c r="G822" s="20"/>
      <c r="H822" s="18"/>
      <c r="I822" s="20"/>
      <c r="J822" s="20"/>
      <c r="K822" s="20"/>
      <c r="L822" s="20"/>
      <c r="M822" s="20"/>
      <c r="N822" s="20"/>
      <c r="O822" s="20"/>
      <c r="P822" s="20"/>
      <c r="Q822" s="20"/>
      <c r="R822" s="20"/>
      <c r="S822" s="20"/>
      <c r="T822" s="20"/>
      <c r="U822" s="20"/>
      <c r="V822" s="20"/>
      <c r="W822" s="20"/>
      <c r="X822" s="20"/>
      <c r="Y822" s="20"/>
      <c r="Z822" s="20"/>
      <c r="AA822" s="20"/>
    </row>
    <row r="823" spans="1:27" ht="12.75">
      <c r="A823" s="20"/>
      <c r="B823" s="20"/>
      <c r="C823" s="18"/>
      <c r="D823" s="20"/>
      <c r="E823" s="20"/>
      <c r="F823" s="20"/>
      <c r="G823" s="20"/>
      <c r="H823" s="18"/>
      <c r="I823" s="20"/>
      <c r="J823" s="20"/>
      <c r="K823" s="20"/>
      <c r="L823" s="20"/>
      <c r="M823" s="20"/>
      <c r="N823" s="20"/>
      <c r="O823" s="20"/>
      <c r="P823" s="20"/>
      <c r="Q823" s="20"/>
      <c r="R823" s="20"/>
      <c r="S823" s="20"/>
      <c r="T823" s="20"/>
      <c r="U823" s="20"/>
      <c r="V823" s="20"/>
      <c r="W823" s="20"/>
      <c r="X823" s="20"/>
      <c r="Y823" s="20"/>
      <c r="Z823" s="20"/>
      <c r="AA823" s="20"/>
    </row>
    <row r="824" spans="1:27" ht="12.75">
      <c r="A824" s="20"/>
      <c r="B824" s="20"/>
      <c r="C824" s="18"/>
      <c r="D824" s="20"/>
      <c r="E824" s="20"/>
      <c r="F824" s="20"/>
      <c r="G824" s="20"/>
      <c r="H824" s="18"/>
      <c r="I824" s="20"/>
      <c r="J824" s="20"/>
      <c r="K824" s="20"/>
      <c r="L824" s="20"/>
      <c r="M824" s="20"/>
      <c r="N824" s="20"/>
      <c r="O824" s="20"/>
      <c r="P824" s="20"/>
      <c r="Q824" s="20"/>
      <c r="R824" s="20"/>
      <c r="S824" s="20"/>
      <c r="T824" s="20"/>
      <c r="U824" s="20"/>
      <c r="V824" s="20"/>
      <c r="W824" s="20"/>
      <c r="X824" s="20"/>
      <c r="Y824" s="20"/>
      <c r="Z824" s="20"/>
      <c r="AA824" s="20"/>
    </row>
    <row r="825" spans="1:27" ht="12.75">
      <c r="A825" s="20"/>
      <c r="B825" s="20"/>
      <c r="C825" s="18"/>
      <c r="D825" s="20"/>
      <c r="E825" s="20"/>
      <c r="F825" s="20"/>
      <c r="G825" s="20"/>
      <c r="H825" s="18"/>
      <c r="I825" s="20"/>
      <c r="J825" s="20"/>
      <c r="K825" s="20"/>
      <c r="L825" s="20"/>
      <c r="M825" s="20"/>
      <c r="N825" s="20"/>
      <c r="O825" s="20"/>
      <c r="P825" s="20"/>
      <c r="Q825" s="20"/>
      <c r="R825" s="20"/>
      <c r="S825" s="20"/>
      <c r="T825" s="20"/>
      <c r="U825" s="20"/>
      <c r="V825" s="20"/>
      <c r="W825" s="20"/>
      <c r="X825" s="20"/>
      <c r="Y825" s="20"/>
      <c r="Z825" s="20"/>
      <c r="AA825" s="20"/>
    </row>
    <row r="826" spans="1:27" ht="12.75">
      <c r="A826" s="20"/>
      <c r="B826" s="20"/>
      <c r="C826" s="18"/>
      <c r="D826" s="20"/>
      <c r="E826" s="20"/>
      <c r="F826" s="20"/>
      <c r="G826" s="20"/>
      <c r="H826" s="18"/>
      <c r="I826" s="20"/>
      <c r="J826" s="20"/>
      <c r="K826" s="20"/>
      <c r="L826" s="20"/>
      <c r="M826" s="20"/>
      <c r="N826" s="20"/>
      <c r="O826" s="20"/>
      <c r="P826" s="20"/>
      <c r="Q826" s="20"/>
      <c r="R826" s="20"/>
      <c r="S826" s="20"/>
      <c r="T826" s="20"/>
      <c r="U826" s="20"/>
      <c r="V826" s="20"/>
      <c r="W826" s="20"/>
      <c r="X826" s="20"/>
      <c r="Y826" s="20"/>
      <c r="Z826" s="20"/>
      <c r="AA826" s="20"/>
    </row>
    <row r="827" spans="1:27" ht="12.75">
      <c r="A827" s="20"/>
      <c r="B827" s="20"/>
      <c r="C827" s="18"/>
      <c r="D827" s="20"/>
      <c r="E827" s="20"/>
      <c r="F827" s="20"/>
      <c r="G827" s="20"/>
      <c r="H827" s="18"/>
      <c r="I827" s="20"/>
      <c r="J827" s="20"/>
      <c r="K827" s="20"/>
      <c r="L827" s="20"/>
      <c r="M827" s="20"/>
      <c r="N827" s="20"/>
      <c r="O827" s="20"/>
      <c r="P827" s="20"/>
      <c r="Q827" s="20"/>
      <c r="R827" s="20"/>
      <c r="S827" s="20"/>
      <c r="T827" s="20"/>
      <c r="U827" s="20"/>
      <c r="V827" s="20"/>
      <c r="W827" s="20"/>
      <c r="X827" s="20"/>
      <c r="Y827" s="20"/>
      <c r="Z827" s="20"/>
      <c r="AA827" s="20"/>
    </row>
    <row r="828" spans="1:27" ht="12.75">
      <c r="A828" s="20"/>
      <c r="B828" s="20"/>
      <c r="C828" s="18"/>
      <c r="D828" s="20"/>
      <c r="E828" s="20"/>
      <c r="F828" s="20"/>
      <c r="G828" s="20"/>
      <c r="H828" s="18"/>
      <c r="I828" s="20"/>
      <c r="J828" s="20"/>
      <c r="K828" s="20"/>
      <c r="L828" s="20"/>
      <c r="M828" s="20"/>
      <c r="N828" s="20"/>
      <c r="O828" s="20"/>
      <c r="P828" s="20"/>
      <c r="Q828" s="20"/>
      <c r="R828" s="20"/>
      <c r="S828" s="20"/>
      <c r="T828" s="20"/>
      <c r="U828" s="20"/>
      <c r="V828" s="20"/>
      <c r="W828" s="20"/>
      <c r="X828" s="20"/>
      <c r="Y828" s="20"/>
      <c r="Z828" s="20"/>
      <c r="AA828" s="20"/>
    </row>
    <row r="829" spans="1:27" ht="12.75">
      <c r="A829" s="20"/>
      <c r="B829" s="20"/>
      <c r="C829" s="18"/>
      <c r="D829" s="20"/>
      <c r="E829" s="20"/>
      <c r="F829" s="20"/>
      <c r="G829" s="20"/>
      <c r="H829" s="18"/>
      <c r="I829" s="20"/>
      <c r="J829" s="20"/>
      <c r="K829" s="20"/>
      <c r="L829" s="20"/>
      <c r="M829" s="20"/>
      <c r="N829" s="20"/>
      <c r="O829" s="20"/>
      <c r="P829" s="20"/>
      <c r="Q829" s="20"/>
      <c r="R829" s="20"/>
      <c r="S829" s="20"/>
      <c r="T829" s="20"/>
      <c r="U829" s="20"/>
      <c r="V829" s="20"/>
      <c r="W829" s="20"/>
      <c r="X829" s="20"/>
      <c r="Y829" s="20"/>
      <c r="Z829" s="20"/>
      <c r="AA829" s="20"/>
    </row>
    <row r="830" spans="1:27" ht="12.75">
      <c r="A830" s="20"/>
      <c r="B830" s="20"/>
      <c r="C830" s="18"/>
      <c r="D830" s="20"/>
      <c r="E830" s="20"/>
      <c r="F830" s="20"/>
      <c r="G830" s="20"/>
      <c r="H830" s="18"/>
      <c r="I830" s="20"/>
      <c r="J830" s="20"/>
      <c r="K830" s="20"/>
      <c r="L830" s="20"/>
      <c r="M830" s="20"/>
      <c r="N830" s="20"/>
      <c r="O830" s="20"/>
      <c r="P830" s="20"/>
      <c r="Q830" s="20"/>
      <c r="R830" s="20"/>
      <c r="S830" s="20"/>
      <c r="T830" s="20"/>
      <c r="U830" s="20"/>
      <c r="V830" s="20"/>
      <c r="W830" s="20"/>
      <c r="X830" s="20"/>
      <c r="Y830" s="20"/>
      <c r="Z830" s="20"/>
      <c r="AA830" s="20"/>
    </row>
    <row r="831" spans="1:27" ht="12.75">
      <c r="A831" s="20"/>
      <c r="B831" s="20"/>
      <c r="C831" s="18"/>
      <c r="D831" s="20"/>
      <c r="E831" s="20"/>
      <c r="F831" s="20"/>
      <c r="G831" s="20"/>
      <c r="H831" s="18"/>
      <c r="I831" s="20"/>
      <c r="J831" s="20"/>
      <c r="K831" s="20"/>
      <c r="L831" s="20"/>
      <c r="M831" s="20"/>
      <c r="N831" s="20"/>
      <c r="O831" s="20"/>
      <c r="P831" s="20"/>
      <c r="Q831" s="20"/>
      <c r="R831" s="20"/>
      <c r="S831" s="20"/>
      <c r="T831" s="20"/>
      <c r="U831" s="20"/>
      <c r="V831" s="20"/>
      <c r="W831" s="20"/>
      <c r="X831" s="20"/>
      <c r="Y831" s="20"/>
      <c r="Z831" s="20"/>
      <c r="AA831" s="20"/>
    </row>
    <row r="832" spans="1:27" ht="12.75">
      <c r="A832" s="20"/>
      <c r="B832" s="20"/>
      <c r="C832" s="18"/>
      <c r="D832" s="20"/>
      <c r="E832" s="20"/>
      <c r="F832" s="20"/>
      <c r="G832" s="20"/>
      <c r="H832" s="18"/>
      <c r="I832" s="20"/>
      <c r="J832" s="20"/>
      <c r="K832" s="20"/>
      <c r="L832" s="20"/>
      <c r="M832" s="20"/>
      <c r="N832" s="20"/>
      <c r="O832" s="20"/>
      <c r="P832" s="20"/>
      <c r="Q832" s="20"/>
      <c r="R832" s="20"/>
      <c r="S832" s="20"/>
      <c r="T832" s="20"/>
      <c r="U832" s="20"/>
      <c r="V832" s="20"/>
      <c r="W832" s="20"/>
      <c r="X832" s="20"/>
      <c r="Y832" s="20"/>
      <c r="Z832" s="20"/>
      <c r="AA832" s="20"/>
    </row>
    <row r="833" spans="1:27" ht="12.75">
      <c r="A833" s="20"/>
      <c r="B833" s="20"/>
      <c r="C833" s="18"/>
      <c r="D833" s="20"/>
      <c r="E833" s="20"/>
      <c r="F833" s="20"/>
      <c r="G833" s="20"/>
      <c r="H833" s="18"/>
      <c r="I833" s="20"/>
      <c r="J833" s="20"/>
      <c r="K833" s="20"/>
      <c r="L833" s="20"/>
      <c r="M833" s="20"/>
      <c r="N833" s="20"/>
      <c r="O833" s="20"/>
      <c r="P833" s="20"/>
      <c r="Q833" s="20"/>
      <c r="R833" s="20"/>
      <c r="S833" s="20"/>
      <c r="T833" s="20"/>
      <c r="U833" s="20"/>
      <c r="V833" s="20"/>
      <c r="W833" s="20"/>
      <c r="X833" s="20"/>
      <c r="Y833" s="20"/>
      <c r="Z833" s="20"/>
      <c r="AA833" s="20"/>
    </row>
    <row r="834" spans="1:27" ht="12.75">
      <c r="A834" s="20"/>
      <c r="B834" s="20"/>
      <c r="C834" s="18"/>
      <c r="D834" s="20"/>
      <c r="E834" s="20"/>
      <c r="F834" s="20"/>
      <c r="G834" s="20"/>
      <c r="H834" s="18"/>
      <c r="I834" s="20"/>
      <c r="J834" s="20"/>
      <c r="K834" s="20"/>
      <c r="L834" s="20"/>
      <c r="M834" s="20"/>
      <c r="N834" s="20"/>
      <c r="O834" s="20"/>
      <c r="P834" s="20"/>
      <c r="Q834" s="20"/>
      <c r="R834" s="20"/>
      <c r="S834" s="20"/>
      <c r="T834" s="20"/>
      <c r="U834" s="20"/>
      <c r="V834" s="20"/>
      <c r="W834" s="20"/>
      <c r="X834" s="20"/>
      <c r="Y834" s="20"/>
      <c r="Z834" s="20"/>
      <c r="AA834" s="20"/>
    </row>
    <row r="835" spans="1:27" ht="12.75">
      <c r="A835" s="20"/>
      <c r="B835" s="20"/>
      <c r="C835" s="18"/>
      <c r="D835" s="20"/>
      <c r="E835" s="20"/>
      <c r="F835" s="20"/>
      <c r="G835" s="20"/>
      <c r="H835" s="18"/>
      <c r="I835" s="20"/>
      <c r="J835" s="20"/>
      <c r="K835" s="20"/>
      <c r="L835" s="20"/>
      <c r="M835" s="20"/>
      <c r="N835" s="20"/>
      <c r="O835" s="20"/>
      <c r="P835" s="20"/>
      <c r="Q835" s="20"/>
      <c r="R835" s="20"/>
      <c r="S835" s="20"/>
      <c r="T835" s="20"/>
      <c r="U835" s="20"/>
      <c r="V835" s="20"/>
      <c r="W835" s="20"/>
      <c r="X835" s="20"/>
      <c r="Y835" s="20"/>
      <c r="Z835" s="20"/>
      <c r="AA835" s="20"/>
    </row>
    <row r="836" spans="1:27" ht="12.75">
      <c r="A836" s="20"/>
      <c r="B836" s="20"/>
      <c r="C836" s="18"/>
      <c r="D836" s="20"/>
      <c r="E836" s="20"/>
      <c r="F836" s="20"/>
      <c r="G836" s="20"/>
      <c r="H836" s="18"/>
      <c r="I836" s="20"/>
      <c r="J836" s="20"/>
      <c r="K836" s="20"/>
      <c r="L836" s="20"/>
      <c r="M836" s="20"/>
      <c r="N836" s="20"/>
      <c r="O836" s="20"/>
      <c r="P836" s="20"/>
      <c r="Q836" s="20"/>
      <c r="R836" s="20"/>
      <c r="S836" s="20"/>
      <c r="T836" s="20"/>
      <c r="U836" s="20"/>
      <c r="V836" s="20"/>
      <c r="W836" s="20"/>
      <c r="X836" s="20"/>
      <c r="Y836" s="20"/>
      <c r="Z836" s="20"/>
      <c r="AA836" s="20"/>
    </row>
    <row r="837" spans="1:27" ht="12.75">
      <c r="A837" s="20"/>
      <c r="B837" s="20"/>
      <c r="C837" s="18"/>
      <c r="D837" s="20"/>
      <c r="E837" s="20"/>
      <c r="F837" s="20"/>
      <c r="G837" s="20"/>
      <c r="H837" s="18"/>
      <c r="I837" s="20"/>
      <c r="J837" s="20"/>
      <c r="K837" s="20"/>
      <c r="L837" s="20"/>
      <c r="M837" s="20"/>
      <c r="N837" s="20"/>
      <c r="O837" s="20"/>
      <c r="P837" s="20"/>
      <c r="Q837" s="20"/>
      <c r="R837" s="20"/>
      <c r="S837" s="20"/>
      <c r="T837" s="20"/>
      <c r="U837" s="20"/>
      <c r="V837" s="20"/>
      <c r="W837" s="20"/>
      <c r="X837" s="20"/>
      <c r="Y837" s="20"/>
      <c r="Z837" s="20"/>
      <c r="AA837" s="20"/>
    </row>
    <row r="838" spans="1:27" ht="12.75">
      <c r="A838" s="20"/>
      <c r="B838" s="20"/>
      <c r="C838" s="18"/>
      <c r="D838" s="20"/>
      <c r="E838" s="20"/>
      <c r="F838" s="20"/>
      <c r="G838" s="20"/>
      <c r="H838" s="18"/>
      <c r="I838" s="20"/>
      <c r="J838" s="20"/>
      <c r="K838" s="20"/>
      <c r="L838" s="20"/>
      <c r="M838" s="20"/>
      <c r="N838" s="20"/>
      <c r="O838" s="20"/>
      <c r="P838" s="20"/>
      <c r="Q838" s="20"/>
      <c r="R838" s="20"/>
      <c r="S838" s="20"/>
      <c r="T838" s="20"/>
      <c r="U838" s="20"/>
      <c r="V838" s="20"/>
      <c r="W838" s="20"/>
      <c r="X838" s="20"/>
      <c r="Y838" s="20"/>
      <c r="Z838" s="20"/>
      <c r="AA838" s="20"/>
    </row>
    <row r="839" spans="1:27" ht="12.75">
      <c r="A839" s="20"/>
      <c r="B839" s="20"/>
      <c r="C839" s="18"/>
      <c r="D839" s="20"/>
      <c r="E839" s="20"/>
      <c r="F839" s="20"/>
      <c r="G839" s="20"/>
      <c r="H839" s="18"/>
      <c r="I839" s="20"/>
      <c r="J839" s="20"/>
      <c r="K839" s="20"/>
      <c r="L839" s="20"/>
      <c r="M839" s="20"/>
      <c r="N839" s="20"/>
      <c r="O839" s="20"/>
      <c r="P839" s="20"/>
      <c r="Q839" s="20"/>
      <c r="R839" s="20"/>
      <c r="S839" s="20"/>
      <c r="T839" s="20"/>
      <c r="U839" s="20"/>
      <c r="V839" s="20"/>
      <c r="W839" s="20"/>
      <c r="X839" s="20"/>
      <c r="Y839" s="20"/>
      <c r="Z839" s="20"/>
      <c r="AA839" s="20"/>
    </row>
    <row r="840" spans="1:27" ht="12.75">
      <c r="A840" s="20"/>
      <c r="B840" s="20"/>
      <c r="C840" s="18"/>
      <c r="D840" s="20"/>
      <c r="E840" s="20"/>
      <c r="F840" s="20"/>
      <c r="G840" s="20"/>
      <c r="H840" s="18"/>
      <c r="I840" s="20"/>
      <c r="J840" s="20"/>
      <c r="K840" s="20"/>
      <c r="L840" s="20"/>
      <c r="M840" s="20"/>
      <c r="N840" s="20"/>
      <c r="O840" s="20"/>
      <c r="P840" s="20"/>
      <c r="Q840" s="20"/>
      <c r="R840" s="20"/>
      <c r="S840" s="20"/>
      <c r="T840" s="20"/>
      <c r="U840" s="20"/>
      <c r="V840" s="20"/>
      <c r="W840" s="20"/>
      <c r="X840" s="20"/>
      <c r="Y840" s="20"/>
      <c r="Z840" s="20"/>
      <c r="AA840" s="20"/>
    </row>
    <row r="841" spans="1:27" ht="12.75">
      <c r="A841" s="20"/>
      <c r="B841" s="20"/>
      <c r="C841" s="18"/>
      <c r="D841" s="20"/>
      <c r="E841" s="20"/>
      <c r="F841" s="20"/>
      <c r="G841" s="20"/>
      <c r="H841" s="18"/>
      <c r="I841" s="20"/>
      <c r="J841" s="20"/>
      <c r="K841" s="20"/>
      <c r="L841" s="20"/>
      <c r="M841" s="20"/>
      <c r="N841" s="20"/>
      <c r="O841" s="20"/>
      <c r="P841" s="20"/>
      <c r="Q841" s="20"/>
      <c r="R841" s="20"/>
      <c r="S841" s="20"/>
      <c r="T841" s="20"/>
      <c r="U841" s="20"/>
      <c r="V841" s="20"/>
      <c r="W841" s="20"/>
      <c r="X841" s="20"/>
      <c r="Y841" s="20"/>
      <c r="Z841" s="20"/>
      <c r="AA841" s="20"/>
    </row>
    <row r="842" spans="1:27" ht="12.75">
      <c r="A842" s="20"/>
      <c r="B842" s="20"/>
      <c r="C842" s="18"/>
      <c r="D842" s="20"/>
      <c r="E842" s="20"/>
      <c r="F842" s="20"/>
      <c r="G842" s="20"/>
      <c r="H842" s="18"/>
      <c r="I842" s="20"/>
      <c r="J842" s="20"/>
      <c r="K842" s="20"/>
      <c r="L842" s="20"/>
      <c r="M842" s="20"/>
      <c r="N842" s="20"/>
      <c r="O842" s="20"/>
      <c r="P842" s="20"/>
      <c r="Q842" s="20"/>
      <c r="R842" s="20"/>
      <c r="S842" s="20"/>
      <c r="T842" s="20"/>
      <c r="U842" s="20"/>
      <c r="V842" s="20"/>
      <c r="W842" s="20"/>
      <c r="X842" s="20"/>
      <c r="Y842" s="20"/>
      <c r="Z842" s="20"/>
      <c r="AA842" s="20"/>
    </row>
    <row r="843" spans="1:27" ht="12.75">
      <c r="A843" s="20"/>
      <c r="B843" s="20"/>
      <c r="C843" s="18"/>
      <c r="D843" s="20"/>
      <c r="E843" s="20"/>
      <c r="F843" s="20"/>
      <c r="G843" s="20"/>
      <c r="H843" s="18"/>
      <c r="I843" s="20"/>
      <c r="J843" s="20"/>
      <c r="K843" s="20"/>
      <c r="L843" s="20"/>
      <c r="M843" s="20"/>
      <c r="N843" s="20"/>
      <c r="O843" s="20"/>
      <c r="P843" s="20"/>
      <c r="Q843" s="20"/>
      <c r="R843" s="20"/>
      <c r="S843" s="20"/>
      <c r="T843" s="20"/>
      <c r="U843" s="20"/>
      <c r="V843" s="20"/>
      <c r="W843" s="20"/>
      <c r="X843" s="20"/>
      <c r="Y843" s="20"/>
      <c r="Z843" s="20"/>
      <c r="AA843" s="20"/>
    </row>
    <row r="844" spans="1:27" ht="12.75">
      <c r="A844" s="20"/>
      <c r="B844" s="20"/>
      <c r="C844" s="18"/>
      <c r="D844" s="20"/>
      <c r="E844" s="20"/>
      <c r="F844" s="20"/>
      <c r="G844" s="20"/>
      <c r="H844" s="18"/>
      <c r="I844" s="20"/>
      <c r="J844" s="20"/>
      <c r="K844" s="20"/>
      <c r="L844" s="20"/>
      <c r="M844" s="20"/>
      <c r="N844" s="20"/>
      <c r="O844" s="20"/>
      <c r="P844" s="20"/>
      <c r="Q844" s="20"/>
      <c r="R844" s="20"/>
      <c r="S844" s="20"/>
      <c r="T844" s="20"/>
      <c r="U844" s="20"/>
      <c r="V844" s="20"/>
      <c r="W844" s="20"/>
      <c r="X844" s="20"/>
      <c r="Y844" s="20"/>
      <c r="Z844" s="20"/>
      <c r="AA844" s="20"/>
    </row>
    <row r="845" spans="1:27" ht="12.75">
      <c r="A845" s="20"/>
      <c r="B845" s="20"/>
      <c r="C845" s="18"/>
      <c r="D845" s="20"/>
      <c r="E845" s="20"/>
      <c r="F845" s="20"/>
      <c r="G845" s="20"/>
      <c r="H845" s="18"/>
      <c r="I845" s="20"/>
      <c r="J845" s="20"/>
      <c r="K845" s="20"/>
      <c r="L845" s="20"/>
      <c r="M845" s="20"/>
      <c r="N845" s="20"/>
      <c r="O845" s="20"/>
      <c r="P845" s="20"/>
      <c r="Q845" s="20"/>
      <c r="R845" s="20"/>
      <c r="S845" s="20"/>
      <c r="T845" s="20"/>
      <c r="U845" s="20"/>
      <c r="V845" s="20"/>
      <c r="W845" s="20"/>
      <c r="X845" s="20"/>
      <c r="Y845" s="20"/>
      <c r="Z845" s="20"/>
      <c r="AA845" s="20"/>
    </row>
    <row r="846" spans="1:27" ht="12.75">
      <c r="A846" s="20"/>
      <c r="B846" s="20"/>
      <c r="C846" s="18"/>
      <c r="D846" s="20"/>
      <c r="E846" s="20"/>
      <c r="F846" s="20"/>
      <c r="G846" s="20"/>
      <c r="H846" s="18"/>
      <c r="I846" s="20"/>
      <c r="J846" s="20"/>
      <c r="K846" s="20"/>
      <c r="L846" s="20"/>
      <c r="M846" s="20"/>
      <c r="N846" s="20"/>
      <c r="O846" s="20"/>
      <c r="P846" s="20"/>
      <c r="Q846" s="20"/>
      <c r="R846" s="20"/>
      <c r="S846" s="20"/>
      <c r="T846" s="20"/>
      <c r="U846" s="20"/>
      <c r="V846" s="20"/>
      <c r="W846" s="20"/>
      <c r="X846" s="20"/>
      <c r="Y846" s="20"/>
      <c r="Z846" s="20"/>
      <c r="AA846" s="20"/>
    </row>
    <row r="847" spans="1:27" ht="12.75">
      <c r="A847" s="20"/>
      <c r="B847" s="20"/>
      <c r="C847" s="18"/>
      <c r="D847" s="20"/>
      <c r="E847" s="20"/>
      <c r="F847" s="20"/>
      <c r="G847" s="20"/>
      <c r="H847" s="18"/>
      <c r="I847" s="20"/>
      <c r="J847" s="20"/>
      <c r="K847" s="20"/>
      <c r="L847" s="20"/>
      <c r="M847" s="20"/>
      <c r="N847" s="20"/>
      <c r="O847" s="20"/>
      <c r="P847" s="20"/>
      <c r="Q847" s="20"/>
      <c r="R847" s="20"/>
      <c r="S847" s="20"/>
      <c r="T847" s="20"/>
      <c r="U847" s="20"/>
      <c r="V847" s="20"/>
      <c r="W847" s="20"/>
      <c r="X847" s="20"/>
      <c r="Y847" s="20"/>
      <c r="Z847" s="20"/>
      <c r="AA847" s="20"/>
    </row>
    <row r="848" spans="1:27" ht="12.75">
      <c r="A848" s="20"/>
      <c r="B848" s="20"/>
      <c r="C848" s="18"/>
      <c r="D848" s="20"/>
      <c r="E848" s="20"/>
      <c r="F848" s="20"/>
      <c r="G848" s="20"/>
      <c r="H848" s="18"/>
      <c r="I848" s="20"/>
      <c r="J848" s="20"/>
      <c r="K848" s="20"/>
      <c r="L848" s="20"/>
      <c r="M848" s="20"/>
      <c r="N848" s="20"/>
      <c r="O848" s="20"/>
      <c r="P848" s="20"/>
      <c r="Q848" s="20"/>
      <c r="R848" s="20"/>
      <c r="S848" s="20"/>
      <c r="T848" s="20"/>
      <c r="U848" s="20"/>
      <c r="V848" s="20"/>
      <c r="W848" s="20"/>
      <c r="X848" s="20"/>
      <c r="Y848" s="20"/>
      <c r="Z848" s="20"/>
      <c r="AA848" s="20"/>
    </row>
    <row r="849" spans="1:27" ht="12.75">
      <c r="A849" s="20"/>
      <c r="B849" s="20"/>
      <c r="C849" s="18"/>
      <c r="D849" s="20"/>
      <c r="E849" s="20"/>
      <c r="F849" s="20"/>
      <c r="G849" s="20"/>
      <c r="H849" s="18"/>
      <c r="I849" s="20"/>
      <c r="J849" s="20"/>
      <c r="K849" s="20"/>
      <c r="L849" s="20"/>
      <c r="M849" s="20"/>
      <c r="N849" s="20"/>
      <c r="O849" s="20"/>
      <c r="P849" s="20"/>
      <c r="Q849" s="20"/>
      <c r="R849" s="20"/>
      <c r="S849" s="20"/>
      <c r="T849" s="20"/>
      <c r="U849" s="20"/>
      <c r="V849" s="20"/>
      <c r="W849" s="20"/>
      <c r="X849" s="20"/>
      <c r="Y849" s="20"/>
      <c r="Z849" s="20"/>
      <c r="AA849" s="20"/>
    </row>
    <row r="850" spans="1:27" ht="12.75">
      <c r="A850" s="20"/>
      <c r="B850" s="20"/>
      <c r="C850" s="18"/>
      <c r="D850" s="20"/>
      <c r="E850" s="20"/>
      <c r="F850" s="20"/>
      <c r="G850" s="20"/>
      <c r="H850" s="18"/>
      <c r="I850" s="20"/>
      <c r="J850" s="20"/>
      <c r="K850" s="20"/>
      <c r="L850" s="20"/>
      <c r="M850" s="20"/>
      <c r="N850" s="20"/>
      <c r="O850" s="20"/>
      <c r="P850" s="20"/>
      <c r="Q850" s="20"/>
      <c r="R850" s="20"/>
      <c r="S850" s="20"/>
      <c r="T850" s="20"/>
      <c r="U850" s="20"/>
      <c r="V850" s="20"/>
      <c r="W850" s="20"/>
      <c r="X850" s="20"/>
      <c r="Y850" s="20"/>
      <c r="Z850" s="20"/>
      <c r="AA850" s="20"/>
    </row>
    <row r="851" spans="1:27" ht="12.75">
      <c r="A851" s="20"/>
      <c r="B851" s="20"/>
      <c r="C851" s="18"/>
      <c r="D851" s="20"/>
      <c r="E851" s="20"/>
      <c r="F851" s="20"/>
      <c r="G851" s="20"/>
      <c r="H851" s="18"/>
      <c r="I851" s="20"/>
      <c r="J851" s="20"/>
      <c r="K851" s="20"/>
      <c r="L851" s="20"/>
      <c r="M851" s="20"/>
      <c r="N851" s="20"/>
      <c r="O851" s="20"/>
      <c r="P851" s="20"/>
      <c r="Q851" s="20"/>
      <c r="R851" s="20"/>
      <c r="S851" s="20"/>
      <c r="T851" s="20"/>
      <c r="U851" s="20"/>
      <c r="V851" s="20"/>
      <c r="W851" s="20"/>
      <c r="X851" s="20"/>
      <c r="Y851" s="20"/>
      <c r="Z851" s="20"/>
      <c r="AA851" s="20"/>
    </row>
    <row r="852" spans="1:27" ht="12.75">
      <c r="A852" s="20"/>
      <c r="B852" s="20"/>
      <c r="C852" s="18"/>
      <c r="D852" s="20"/>
      <c r="E852" s="20"/>
      <c r="F852" s="20"/>
      <c r="G852" s="20"/>
      <c r="H852" s="18"/>
      <c r="I852" s="20"/>
      <c r="J852" s="20"/>
      <c r="K852" s="20"/>
      <c r="L852" s="20"/>
      <c r="M852" s="20"/>
      <c r="N852" s="20"/>
      <c r="O852" s="20"/>
      <c r="P852" s="20"/>
      <c r="Q852" s="20"/>
      <c r="R852" s="20"/>
      <c r="S852" s="20"/>
      <c r="T852" s="20"/>
      <c r="U852" s="20"/>
      <c r="V852" s="20"/>
      <c r="W852" s="20"/>
      <c r="X852" s="20"/>
      <c r="Y852" s="20"/>
      <c r="Z852" s="20"/>
      <c r="AA852" s="20"/>
    </row>
    <row r="853" spans="1:27" ht="12.75">
      <c r="A853" s="20"/>
      <c r="B853" s="20"/>
      <c r="C853" s="18"/>
      <c r="D853" s="20"/>
      <c r="E853" s="20"/>
      <c r="F853" s="20"/>
      <c r="G853" s="20"/>
      <c r="H853" s="18"/>
      <c r="I853" s="20"/>
      <c r="J853" s="20"/>
      <c r="K853" s="20"/>
      <c r="L853" s="20"/>
      <c r="M853" s="20"/>
      <c r="N853" s="20"/>
      <c r="O853" s="20"/>
      <c r="P853" s="20"/>
      <c r="Q853" s="20"/>
      <c r="R853" s="20"/>
      <c r="S853" s="20"/>
      <c r="T853" s="20"/>
      <c r="U853" s="20"/>
      <c r="V853" s="20"/>
      <c r="W853" s="20"/>
      <c r="X853" s="20"/>
      <c r="Y853" s="20"/>
      <c r="Z853" s="20"/>
      <c r="AA853" s="20"/>
    </row>
    <row r="854" spans="1:27" ht="12.75">
      <c r="A854" s="20"/>
      <c r="B854" s="20"/>
      <c r="C854" s="18"/>
      <c r="D854" s="20"/>
      <c r="E854" s="20"/>
      <c r="F854" s="20"/>
      <c r="G854" s="20"/>
      <c r="H854" s="18"/>
      <c r="I854" s="20"/>
      <c r="J854" s="20"/>
      <c r="K854" s="20"/>
      <c r="L854" s="20"/>
      <c r="M854" s="20"/>
      <c r="N854" s="20"/>
      <c r="O854" s="20"/>
      <c r="P854" s="20"/>
      <c r="Q854" s="20"/>
      <c r="R854" s="20"/>
      <c r="S854" s="20"/>
      <c r="T854" s="20"/>
      <c r="U854" s="20"/>
      <c r="V854" s="20"/>
      <c r="W854" s="20"/>
      <c r="X854" s="20"/>
      <c r="Y854" s="20"/>
      <c r="Z854" s="20"/>
      <c r="AA854" s="20"/>
    </row>
    <row r="855" spans="1:27" ht="12.75">
      <c r="A855" s="20"/>
      <c r="B855" s="20"/>
      <c r="C855" s="18"/>
      <c r="D855" s="20"/>
      <c r="E855" s="20"/>
      <c r="F855" s="20"/>
      <c r="G855" s="20"/>
      <c r="H855" s="18"/>
      <c r="I855" s="20"/>
      <c r="J855" s="20"/>
      <c r="K855" s="20"/>
      <c r="L855" s="20"/>
      <c r="M855" s="20"/>
      <c r="N855" s="20"/>
      <c r="O855" s="20"/>
      <c r="P855" s="20"/>
      <c r="Q855" s="20"/>
      <c r="R855" s="20"/>
      <c r="S855" s="20"/>
      <c r="T855" s="20"/>
      <c r="U855" s="20"/>
      <c r="V855" s="20"/>
      <c r="W855" s="20"/>
      <c r="X855" s="20"/>
      <c r="Y855" s="20"/>
      <c r="Z855" s="20"/>
      <c r="AA855" s="20"/>
    </row>
    <row r="856" spans="1:27" ht="12.75">
      <c r="A856" s="20"/>
      <c r="B856" s="20"/>
      <c r="C856" s="18"/>
      <c r="D856" s="20"/>
      <c r="E856" s="20"/>
      <c r="F856" s="20"/>
      <c r="G856" s="20"/>
      <c r="H856" s="18"/>
      <c r="I856" s="20"/>
      <c r="J856" s="20"/>
      <c r="K856" s="20"/>
      <c r="L856" s="20"/>
      <c r="M856" s="20"/>
      <c r="N856" s="20"/>
      <c r="O856" s="20"/>
      <c r="P856" s="20"/>
      <c r="Q856" s="20"/>
      <c r="R856" s="20"/>
      <c r="S856" s="20"/>
      <c r="T856" s="20"/>
      <c r="U856" s="20"/>
      <c r="V856" s="20"/>
      <c r="W856" s="20"/>
      <c r="X856" s="20"/>
      <c r="Y856" s="20"/>
      <c r="Z856" s="20"/>
      <c r="AA856" s="20"/>
    </row>
    <row r="857" spans="1:27" ht="12.75">
      <c r="A857" s="20"/>
      <c r="B857" s="20"/>
      <c r="C857" s="18"/>
      <c r="D857" s="20"/>
      <c r="E857" s="20"/>
      <c r="F857" s="20"/>
      <c r="G857" s="20"/>
      <c r="H857" s="18"/>
      <c r="I857" s="20"/>
      <c r="J857" s="20"/>
      <c r="K857" s="20"/>
      <c r="L857" s="20"/>
      <c r="M857" s="20"/>
      <c r="N857" s="20"/>
      <c r="O857" s="20"/>
      <c r="P857" s="20"/>
      <c r="Q857" s="20"/>
      <c r="R857" s="20"/>
      <c r="S857" s="20"/>
      <c r="T857" s="20"/>
      <c r="U857" s="20"/>
      <c r="V857" s="20"/>
      <c r="W857" s="20"/>
      <c r="X857" s="20"/>
      <c r="Y857" s="20"/>
      <c r="Z857" s="20"/>
      <c r="AA857" s="20"/>
    </row>
    <row r="858" spans="1:27" ht="12.75">
      <c r="A858" s="20"/>
      <c r="B858" s="20"/>
      <c r="C858" s="18"/>
      <c r="D858" s="20"/>
      <c r="E858" s="20"/>
      <c r="F858" s="20"/>
      <c r="G858" s="20"/>
      <c r="H858" s="18"/>
      <c r="I858" s="20"/>
      <c r="J858" s="20"/>
      <c r="K858" s="20"/>
      <c r="L858" s="20"/>
      <c r="M858" s="20"/>
      <c r="N858" s="20"/>
      <c r="O858" s="20"/>
      <c r="P858" s="20"/>
      <c r="Q858" s="20"/>
      <c r="R858" s="20"/>
      <c r="S858" s="20"/>
      <c r="T858" s="20"/>
      <c r="U858" s="20"/>
      <c r="V858" s="20"/>
      <c r="W858" s="20"/>
      <c r="X858" s="20"/>
      <c r="Y858" s="20"/>
      <c r="Z858" s="20"/>
      <c r="AA858" s="20"/>
    </row>
    <row r="859" spans="1:27" ht="12.75">
      <c r="A859" s="20"/>
      <c r="B859" s="20"/>
      <c r="C859" s="18"/>
      <c r="D859" s="20"/>
      <c r="E859" s="20"/>
      <c r="F859" s="20"/>
      <c r="G859" s="20"/>
      <c r="H859" s="18"/>
      <c r="I859" s="20"/>
      <c r="J859" s="20"/>
      <c r="K859" s="20"/>
      <c r="L859" s="20"/>
      <c r="M859" s="20"/>
      <c r="N859" s="20"/>
      <c r="O859" s="20"/>
      <c r="P859" s="20"/>
      <c r="Q859" s="20"/>
      <c r="R859" s="20"/>
      <c r="S859" s="20"/>
      <c r="T859" s="20"/>
      <c r="U859" s="20"/>
      <c r="V859" s="20"/>
      <c r="W859" s="20"/>
      <c r="X859" s="20"/>
      <c r="Y859" s="20"/>
      <c r="Z859" s="20"/>
      <c r="AA859" s="20"/>
    </row>
    <row r="860" spans="1:27" ht="12.75">
      <c r="A860" s="20"/>
      <c r="B860" s="20"/>
      <c r="C860" s="18"/>
      <c r="D860" s="20"/>
      <c r="E860" s="20"/>
      <c r="F860" s="20"/>
      <c r="G860" s="20"/>
      <c r="H860" s="18"/>
      <c r="I860" s="20"/>
      <c r="J860" s="20"/>
      <c r="K860" s="20"/>
      <c r="L860" s="20"/>
      <c r="M860" s="20"/>
      <c r="N860" s="20"/>
      <c r="O860" s="20"/>
      <c r="P860" s="20"/>
      <c r="Q860" s="20"/>
      <c r="R860" s="20"/>
      <c r="S860" s="20"/>
      <c r="T860" s="20"/>
      <c r="U860" s="20"/>
      <c r="V860" s="20"/>
      <c r="W860" s="20"/>
      <c r="X860" s="20"/>
      <c r="Y860" s="20"/>
      <c r="Z860" s="20"/>
      <c r="AA860" s="20"/>
    </row>
    <row r="861" spans="1:27" ht="12.75">
      <c r="A861" s="20"/>
      <c r="B861" s="20"/>
      <c r="C861" s="18"/>
      <c r="D861" s="20"/>
      <c r="E861" s="20"/>
      <c r="F861" s="20"/>
      <c r="G861" s="20"/>
      <c r="H861" s="18"/>
      <c r="I861" s="20"/>
      <c r="J861" s="20"/>
      <c r="K861" s="20"/>
      <c r="L861" s="20"/>
      <c r="M861" s="20"/>
      <c r="N861" s="20"/>
      <c r="O861" s="20"/>
      <c r="P861" s="20"/>
      <c r="Q861" s="20"/>
      <c r="R861" s="20"/>
      <c r="S861" s="20"/>
      <c r="T861" s="20"/>
      <c r="U861" s="20"/>
      <c r="V861" s="20"/>
      <c r="W861" s="20"/>
      <c r="X861" s="20"/>
      <c r="Y861" s="20"/>
      <c r="Z861" s="20"/>
      <c r="AA861" s="20"/>
    </row>
    <row r="862" spans="1:27" ht="12.75">
      <c r="A862" s="20"/>
      <c r="B862" s="20"/>
      <c r="C862" s="18"/>
      <c r="D862" s="20"/>
      <c r="E862" s="20"/>
      <c r="F862" s="20"/>
      <c r="G862" s="20"/>
      <c r="H862" s="18"/>
      <c r="I862" s="20"/>
      <c r="J862" s="20"/>
      <c r="K862" s="20"/>
      <c r="L862" s="20"/>
      <c r="M862" s="20"/>
      <c r="N862" s="20"/>
      <c r="O862" s="20"/>
      <c r="P862" s="20"/>
      <c r="Q862" s="20"/>
      <c r="R862" s="20"/>
      <c r="S862" s="20"/>
      <c r="T862" s="20"/>
      <c r="U862" s="20"/>
      <c r="V862" s="20"/>
      <c r="W862" s="20"/>
      <c r="X862" s="20"/>
      <c r="Y862" s="20"/>
      <c r="Z862" s="20"/>
      <c r="AA862" s="20"/>
    </row>
    <row r="863" spans="1:27" ht="12.75">
      <c r="A863" s="20"/>
      <c r="B863" s="20"/>
      <c r="C863" s="18"/>
      <c r="D863" s="20"/>
      <c r="E863" s="20"/>
      <c r="F863" s="20"/>
      <c r="G863" s="20"/>
      <c r="H863" s="18"/>
      <c r="I863" s="20"/>
      <c r="J863" s="20"/>
      <c r="K863" s="20"/>
      <c r="L863" s="20"/>
      <c r="M863" s="20"/>
      <c r="N863" s="20"/>
      <c r="O863" s="20"/>
      <c r="P863" s="20"/>
      <c r="Q863" s="20"/>
      <c r="R863" s="20"/>
      <c r="S863" s="20"/>
      <c r="T863" s="20"/>
      <c r="U863" s="20"/>
      <c r="V863" s="20"/>
      <c r="W863" s="20"/>
      <c r="X863" s="20"/>
      <c r="Y863" s="20"/>
      <c r="Z863" s="20"/>
      <c r="AA863" s="20"/>
    </row>
    <row r="864" spans="1:27" ht="12.75">
      <c r="A864" s="20"/>
      <c r="B864" s="20"/>
      <c r="C864" s="18"/>
      <c r="D864" s="20"/>
      <c r="E864" s="20"/>
      <c r="F864" s="20"/>
      <c r="G864" s="20"/>
      <c r="H864" s="18"/>
      <c r="I864" s="20"/>
      <c r="J864" s="20"/>
      <c r="K864" s="20"/>
      <c r="L864" s="20"/>
      <c r="M864" s="20"/>
      <c r="N864" s="20"/>
      <c r="O864" s="20"/>
      <c r="P864" s="20"/>
      <c r="Q864" s="20"/>
      <c r="R864" s="20"/>
      <c r="S864" s="20"/>
      <c r="T864" s="20"/>
      <c r="U864" s="20"/>
      <c r="V864" s="20"/>
      <c r="W864" s="20"/>
      <c r="X864" s="20"/>
      <c r="Y864" s="20"/>
      <c r="Z864" s="20"/>
      <c r="AA864" s="20"/>
    </row>
    <row r="865" spans="1:27" ht="12.75">
      <c r="A865" s="20"/>
      <c r="B865" s="20"/>
      <c r="C865" s="18"/>
      <c r="D865" s="20"/>
      <c r="E865" s="20"/>
      <c r="F865" s="20"/>
      <c r="G865" s="20"/>
      <c r="H865" s="18"/>
      <c r="I865" s="20"/>
      <c r="J865" s="20"/>
      <c r="K865" s="20"/>
      <c r="L865" s="20"/>
      <c r="M865" s="20"/>
      <c r="N865" s="20"/>
      <c r="O865" s="20"/>
      <c r="P865" s="20"/>
      <c r="Q865" s="20"/>
      <c r="R865" s="20"/>
      <c r="S865" s="20"/>
      <c r="T865" s="20"/>
      <c r="U865" s="20"/>
      <c r="V865" s="20"/>
      <c r="W865" s="20"/>
      <c r="X865" s="20"/>
      <c r="Y865" s="20"/>
      <c r="Z865" s="20"/>
      <c r="AA865" s="20"/>
    </row>
    <row r="866" spans="1:27" ht="12.75">
      <c r="A866" s="20"/>
      <c r="B866" s="20"/>
      <c r="C866" s="18"/>
      <c r="D866" s="20"/>
      <c r="E866" s="20"/>
      <c r="F866" s="20"/>
      <c r="G866" s="20"/>
      <c r="H866" s="18"/>
      <c r="I866" s="20"/>
      <c r="J866" s="20"/>
      <c r="K866" s="20"/>
      <c r="L866" s="20"/>
      <c r="M866" s="20"/>
      <c r="N866" s="20"/>
      <c r="O866" s="20"/>
      <c r="P866" s="20"/>
      <c r="Q866" s="20"/>
      <c r="R866" s="20"/>
      <c r="S866" s="20"/>
      <c r="T866" s="20"/>
      <c r="U866" s="20"/>
      <c r="V866" s="20"/>
      <c r="W866" s="20"/>
      <c r="X866" s="20"/>
      <c r="Y866" s="20"/>
      <c r="Z866" s="20"/>
      <c r="AA866" s="20"/>
    </row>
    <row r="867" spans="1:27" ht="12.75">
      <c r="A867" s="20"/>
      <c r="B867" s="20"/>
      <c r="C867" s="18"/>
      <c r="D867" s="20"/>
      <c r="E867" s="20"/>
      <c r="F867" s="20"/>
      <c r="G867" s="20"/>
      <c r="H867" s="18"/>
      <c r="I867" s="20"/>
      <c r="J867" s="20"/>
      <c r="K867" s="20"/>
      <c r="L867" s="20"/>
      <c r="M867" s="20"/>
      <c r="N867" s="20"/>
      <c r="O867" s="20"/>
      <c r="P867" s="20"/>
      <c r="Q867" s="20"/>
      <c r="R867" s="20"/>
      <c r="S867" s="20"/>
      <c r="T867" s="20"/>
      <c r="U867" s="20"/>
      <c r="V867" s="20"/>
      <c r="W867" s="20"/>
      <c r="X867" s="20"/>
      <c r="Y867" s="20"/>
      <c r="Z867" s="20"/>
      <c r="AA867" s="20"/>
    </row>
    <row r="868" spans="1:27" ht="12.75">
      <c r="A868" s="20"/>
      <c r="B868" s="20"/>
      <c r="C868" s="18"/>
      <c r="D868" s="20"/>
      <c r="E868" s="20"/>
      <c r="F868" s="20"/>
      <c r="G868" s="20"/>
      <c r="H868" s="18"/>
      <c r="I868" s="20"/>
      <c r="J868" s="20"/>
      <c r="K868" s="20"/>
      <c r="L868" s="20"/>
      <c r="M868" s="20"/>
      <c r="N868" s="20"/>
      <c r="O868" s="20"/>
      <c r="P868" s="20"/>
      <c r="Q868" s="20"/>
      <c r="R868" s="20"/>
      <c r="S868" s="20"/>
      <c r="T868" s="20"/>
      <c r="U868" s="20"/>
      <c r="V868" s="20"/>
      <c r="W868" s="20"/>
      <c r="X868" s="20"/>
      <c r="Y868" s="20"/>
      <c r="Z868" s="20"/>
      <c r="AA868" s="20"/>
    </row>
    <row r="869" spans="1:27" ht="12.75">
      <c r="A869" s="20"/>
      <c r="B869" s="20"/>
      <c r="C869" s="18"/>
      <c r="D869" s="20"/>
      <c r="E869" s="20"/>
      <c r="F869" s="20"/>
      <c r="G869" s="20"/>
      <c r="H869" s="18"/>
      <c r="I869" s="20"/>
      <c r="J869" s="20"/>
      <c r="K869" s="20"/>
      <c r="L869" s="20"/>
      <c r="M869" s="20"/>
      <c r="N869" s="20"/>
      <c r="O869" s="20"/>
      <c r="P869" s="20"/>
      <c r="Q869" s="20"/>
      <c r="R869" s="20"/>
      <c r="S869" s="20"/>
      <c r="T869" s="20"/>
      <c r="U869" s="20"/>
      <c r="V869" s="20"/>
      <c r="W869" s="20"/>
      <c r="X869" s="20"/>
      <c r="Y869" s="20"/>
      <c r="Z869" s="20"/>
      <c r="AA869" s="20"/>
    </row>
    <row r="870" spans="1:27" ht="12.75">
      <c r="A870" s="20"/>
      <c r="B870" s="20"/>
      <c r="C870" s="18"/>
      <c r="D870" s="20"/>
      <c r="E870" s="20"/>
      <c r="F870" s="20"/>
      <c r="G870" s="20"/>
      <c r="H870" s="18"/>
      <c r="I870" s="20"/>
      <c r="J870" s="20"/>
      <c r="K870" s="20"/>
      <c r="L870" s="20"/>
      <c r="M870" s="20"/>
      <c r="N870" s="20"/>
      <c r="O870" s="20"/>
      <c r="P870" s="20"/>
      <c r="Q870" s="20"/>
      <c r="R870" s="20"/>
      <c r="S870" s="20"/>
      <c r="T870" s="20"/>
      <c r="U870" s="20"/>
      <c r="V870" s="20"/>
      <c r="W870" s="20"/>
      <c r="X870" s="20"/>
      <c r="Y870" s="20"/>
      <c r="Z870" s="20"/>
      <c r="AA870" s="20"/>
    </row>
    <row r="871" spans="1:27" ht="12.75">
      <c r="A871" s="20"/>
      <c r="B871" s="20"/>
      <c r="C871" s="18"/>
      <c r="D871" s="20"/>
      <c r="E871" s="20"/>
      <c r="F871" s="20"/>
      <c r="G871" s="20"/>
      <c r="H871" s="18"/>
      <c r="I871" s="20"/>
      <c r="J871" s="20"/>
      <c r="K871" s="20"/>
      <c r="L871" s="20"/>
      <c r="M871" s="20"/>
      <c r="N871" s="20"/>
      <c r="O871" s="20"/>
      <c r="P871" s="20"/>
      <c r="Q871" s="20"/>
      <c r="R871" s="20"/>
      <c r="S871" s="20"/>
      <c r="T871" s="20"/>
      <c r="U871" s="20"/>
      <c r="V871" s="20"/>
      <c r="W871" s="20"/>
      <c r="X871" s="20"/>
      <c r="Y871" s="20"/>
      <c r="Z871" s="20"/>
      <c r="AA871" s="20"/>
    </row>
    <row r="872" spans="1:27" ht="12.75">
      <c r="A872" s="20"/>
      <c r="B872" s="20"/>
      <c r="C872" s="18"/>
      <c r="D872" s="20"/>
      <c r="E872" s="20"/>
      <c r="F872" s="20"/>
      <c r="G872" s="20"/>
      <c r="H872" s="18"/>
      <c r="I872" s="20"/>
      <c r="J872" s="20"/>
      <c r="K872" s="20"/>
      <c r="L872" s="20"/>
      <c r="M872" s="20"/>
      <c r="N872" s="20"/>
      <c r="O872" s="20"/>
      <c r="P872" s="20"/>
      <c r="Q872" s="20"/>
      <c r="R872" s="20"/>
      <c r="S872" s="20"/>
      <c r="T872" s="20"/>
      <c r="U872" s="20"/>
      <c r="V872" s="20"/>
      <c r="W872" s="20"/>
      <c r="X872" s="20"/>
      <c r="Y872" s="20"/>
      <c r="Z872" s="20"/>
      <c r="AA872" s="20"/>
    </row>
    <row r="873" spans="1:27" ht="12.75">
      <c r="A873" s="20"/>
      <c r="B873" s="20"/>
      <c r="C873" s="18"/>
      <c r="D873" s="20"/>
      <c r="E873" s="20"/>
      <c r="F873" s="20"/>
      <c r="G873" s="20"/>
      <c r="H873" s="18"/>
      <c r="I873" s="20"/>
      <c r="J873" s="20"/>
      <c r="K873" s="20"/>
      <c r="L873" s="20"/>
      <c r="M873" s="20"/>
      <c r="N873" s="20"/>
      <c r="O873" s="20"/>
      <c r="P873" s="20"/>
      <c r="Q873" s="20"/>
      <c r="R873" s="20"/>
      <c r="S873" s="20"/>
      <c r="T873" s="20"/>
      <c r="U873" s="20"/>
      <c r="V873" s="20"/>
      <c r="W873" s="20"/>
      <c r="X873" s="20"/>
      <c r="Y873" s="20"/>
      <c r="Z873" s="20"/>
      <c r="AA873" s="20"/>
    </row>
    <row r="874" spans="1:27" ht="12.75">
      <c r="A874" s="20"/>
      <c r="B874" s="20"/>
      <c r="C874" s="18"/>
      <c r="D874" s="20"/>
      <c r="E874" s="20"/>
      <c r="F874" s="20"/>
      <c r="G874" s="20"/>
      <c r="H874" s="18"/>
      <c r="I874" s="20"/>
      <c r="J874" s="20"/>
      <c r="K874" s="20"/>
      <c r="L874" s="20"/>
      <c r="M874" s="20"/>
      <c r="N874" s="20"/>
      <c r="O874" s="20"/>
      <c r="P874" s="20"/>
      <c r="Q874" s="20"/>
      <c r="R874" s="20"/>
      <c r="S874" s="20"/>
      <c r="T874" s="20"/>
      <c r="U874" s="20"/>
      <c r="V874" s="20"/>
      <c r="W874" s="20"/>
      <c r="X874" s="20"/>
      <c r="Y874" s="20"/>
      <c r="Z874" s="20"/>
      <c r="AA874" s="20"/>
    </row>
    <row r="875" spans="1:27" ht="12.75">
      <c r="A875" s="20"/>
      <c r="B875" s="20"/>
      <c r="C875" s="18"/>
      <c r="D875" s="20"/>
      <c r="E875" s="20"/>
      <c r="F875" s="20"/>
      <c r="G875" s="20"/>
      <c r="H875" s="18"/>
      <c r="I875" s="20"/>
      <c r="J875" s="20"/>
      <c r="K875" s="20"/>
      <c r="L875" s="20"/>
      <c r="M875" s="20"/>
      <c r="N875" s="20"/>
      <c r="O875" s="20"/>
      <c r="P875" s="20"/>
      <c r="Q875" s="20"/>
      <c r="R875" s="20"/>
      <c r="S875" s="20"/>
      <c r="T875" s="20"/>
      <c r="U875" s="20"/>
      <c r="V875" s="20"/>
      <c r="W875" s="20"/>
      <c r="X875" s="20"/>
      <c r="Y875" s="20"/>
      <c r="Z875" s="20"/>
      <c r="AA875" s="20"/>
    </row>
    <row r="876" spans="1:27" ht="12.75">
      <c r="A876" s="20"/>
      <c r="B876" s="20"/>
      <c r="C876" s="18"/>
      <c r="D876" s="20"/>
      <c r="E876" s="20"/>
      <c r="F876" s="20"/>
      <c r="G876" s="20"/>
      <c r="H876" s="18"/>
      <c r="I876" s="20"/>
      <c r="J876" s="20"/>
      <c r="K876" s="20"/>
      <c r="L876" s="20"/>
      <c r="M876" s="20"/>
      <c r="N876" s="20"/>
      <c r="O876" s="20"/>
      <c r="P876" s="20"/>
      <c r="Q876" s="20"/>
      <c r="R876" s="20"/>
      <c r="S876" s="20"/>
      <c r="T876" s="20"/>
      <c r="U876" s="20"/>
      <c r="V876" s="20"/>
      <c r="W876" s="20"/>
      <c r="X876" s="20"/>
      <c r="Y876" s="20"/>
      <c r="Z876" s="20"/>
      <c r="AA876" s="20"/>
    </row>
    <row r="877" spans="1:27" ht="12.75">
      <c r="A877" s="20"/>
      <c r="B877" s="20"/>
      <c r="C877" s="18"/>
      <c r="D877" s="20"/>
      <c r="E877" s="20"/>
      <c r="F877" s="20"/>
      <c r="G877" s="20"/>
      <c r="H877" s="18"/>
      <c r="I877" s="20"/>
      <c r="J877" s="20"/>
      <c r="K877" s="20"/>
      <c r="L877" s="20"/>
      <c r="M877" s="20"/>
      <c r="N877" s="20"/>
      <c r="O877" s="20"/>
      <c r="P877" s="20"/>
      <c r="Q877" s="20"/>
      <c r="R877" s="20"/>
      <c r="S877" s="20"/>
      <c r="T877" s="20"/>
      <c r="U877" s="20"/>
      <c r="V877" s="20"/>
      <c r="W877" s="20"/>
      <c r="X877" s="20"/>
      <c r="Y877" s="20"/>
      <c r="Z877" s="20"/>
      <c r="AA877" s="20"/>
    </row>
    <row r="878" spans="1:27" ht="12.75">
      <c r="A878" s="20"/>
      <c r="B878" s="20"/>
      <c r="C878" s="18"/>
      <c r="D878" s="20"/>
      <c r="E878" s="20"/>
      <c r="F878" s="20"/>
      <c r="G878" s="20"/>
      <c r="H878" s="18"/>
      <c r="I878" s="20"/>
      <c r="J878" s="20"/>
      <c r="K878" s="20"/>
      <c r="L878" s="20"/>
      <c r="M878" s="20"/>
      <c r="N878" s="20"/>
      <c r="O878" s="20"/>
      <c r="P878" s="20"/>
      <c r="Q878" s="20"/>
      <c r="R878" s="20"/>
      <c r="S878" s="20"/>
      <c r="T878" s="20"/>
      <c r="U878" s="20"/>
      <c r="V878" s="20"/>
      <c r="W878" s="20"/>
      <c r="X878" s="20"/>
      <c r="Y878" s="20"/>
      <c r="Z878" s="20"/>
      <c r="AA878" s="20"/>
    </row>
    <row r="879" spans="1:27" ht="12.75">
      <c r="A879" s="20"/>
      <c r="B879" s="20"/>
      <c r="C879" s="18"/>
      <c r="D879" s="20"/>
      <c r="E879" s="20"/>
      <c r="F879" s="20"/>
      <c r="G879" s="20"/>
      <c r="H879" s="18"/>
      <c r="I879" s="20"/>
      <c r="J879" s="20"/>
      <c r="K879" s="20"/>
      <c r="L879" s="20"/>
      <c r="M879" s="20"/>
      <c r="N879" s="20"/>
      <c r="O879" s="20"/>
      <c r="P879" s="20"/>
      <c r="Q879" s="20"/>
      <c r="R879" s="20"/>
      <c r="S879" s="20"/>
      <c r="T879" s="20"/>
      <c r="U879" s="20"/>
      <c r="V879" s="20"/>
      <c r="W879" s="20"/>
      <c r="X879" s="20"/>
      <c r="Y879" s="20"/>
      <c r="Z879" s="20"/>
      <c r="AA879" s="20"/>
    </row>
    <row r="880" spans="1:27" ht="12.75">
      <c r="A880" s="20"/>
      <c r="B880" s="20"/>
      <c r="C880" s="18"/>
      <c r="D880" s="20"/>
      <c r="E880" s="20"/>
      <c r="F880" s="20"/>
      <c r="G880" s="20"/>
      <c r="H880" s="18"/>
      <c r="I880" s="20"/>
      <c r="J880" s="20"/>
      <c r="K880" s="20"/>
      <c r="L880" s="20"/>
      <c r="M880" s="20"/>
      <c r="N880" s="20"/>
      <c r="O880" s="20"/>
      <c r="P880" s="20"/>
      <c r="Q880" s="20"/>
      <c r="R880" s="20"/>
      <c r="S880" s="20"/>
      <c r="T880" s="20"/>
      <c r="U880" s="20"/>
      <c r="V880" s="20"/>
      <c r="W880" s="20"/>
      <c r="X880" s="20"/>
      <c r="Y880" s="20"/>
      <c r="Z880" s="20"/>
      <c r="AA880" s="20"/>
    </row>
    <row r="881" spans="1:27" ht="12.75">
      <c r="A881" s="20"/>
      <c r="B881" s="20"/>
      <c r="C881" s="18"/>
      <c r="D881" s="20"/>
      <c r="E881" s="20"/>
      <c r="F881" s="20"/>
      <c r="G881" s="20"/>
      <c r="H881" s="18"/>
      <c r="I881" s="20"/>
      <c r="J881" s="20"/>
      <c r="K881" s="20"/>
      <c r="L881" s="20"/>
      <c r="M881" s="20"/>
      <c r="N881" s="20"/>
      <c r="O881" s="20"/>
      <c r="P881" s="20"/>
      <c r="Q881" s="20"/>
      <c r="R881" s="20"/>
      <c r="S881" s="20"/>
      <c r="T881" s="20"/>
      <c r="U881" s="20"/>
      <c r="V881" s="20"/>
      <c r="W881" s="20"/>
      <c r="X881" s="20"/>
      <c r="Y881" s="20"/>
      <c r="Z881" s="20"/>
      <c r="AA881" s="20"/>
    </row>
    <row r="882" spans="1:27" ht="12.75">
      <c r="A882" s="20"/>
      <c r="B882" s="20"/>
      <c r="C882" s="18"/>
      <c r="D882" s="20"/>
      <c r="E882" s="20"/>
      <c r="F882" s="20"/>
      <c r="G882" s="20"/>
      <c r="H882" s="18"/>
      <c r="I882" s="20"/>
      <c r="J882" s="20"/>
      <c r="K882" s="20"/>
      <c r="L882" s="20"/>
      <c r="M882" s="20"/>
      <c r="N882" s="20"/>
      <c r="O882" s="20"/>
      <c r="P882" s="20"/>
      <c r="Q882" s="20"/>
      <c r="R882" s="20"/>
      <c r="S882" s="20"/>
      <c r="T882" s="20"/>
      <c r="U882" s="20"/>
      <c r="V882" s="20"/>
      <c r="W882" s="20"/>
      <c r="X882" s="20"/>
      <c r="Y882" s="20"/>
      <c r="Z882" s="20"/>
      <c r="AA882" s="20"/>
    </row>
    <row r="883" spans="1:27" ht="12.75">
      <c r="A883" s="20"/>
      <c r="B883" s="20"/>
      <c r="C883" s="18"/>
      <c r="D883" s="20"/>
      <c r="E883" s="20"/>
      <c r="F883" s="20"/>
      <c r="G883" s="20"/>
      <c r="H883" s="18"/>
      <c r="I883" s="20"/>
      <c r="J883" s="20"/>
      <c r="K883" s="20"/>
      <c r="L883" s="20"/>
      <c r="M883" s="20"/>
      <c r="N883" s="20"/>
      <c r="O883" s="20"/>
      <c r="P883" s="20"/>
      <c r="Q883" s="20"/>
      <c r="R883" s="20"/>
      <c r="S883" s="20"/>
      <c r="T883" s="20"/>
      <c r="U883" s="20"/>
      <c r="V883" s="20"/>
      <c r="W883" s="20"/>
      <c r="X883" s="20"/>
      <c r="Y883" s="20"/>
      <c r="Z883" s="20"/>
      <c r="AA883" s="20"/>
    </row>
    <row r="884" spans="1:27" ht="12.75">
      <c r="A884" s="20"/>
      <c r="B884" s="20"/>
      <c r="C884" s="18"/>
      <c r="D884" s="20"/>
      <c r="E884" s="20"/>
      <c r="F884" s="20"/>
      <c r="G884" s="20"/>
      <c r="H884" s="18"/>
      <c r="I884" s="20"/>
      <c r="J884" s="20"/>
      <c r="K884" s="20"/>
      <c r="L884" s="20"/>
      <c r="M884" s="20"/>
      <c r="N884" s="20"/>
      <c r="O884" s="20"/>
      <c r="P884" s="20"/>
      <c r="Q884" s="20"/>
      <c r="R884" s="20"/>
      <c r="S884" s="20"/>
      <c r="T884" s="20"/>
      <c r="U884" s="20"/>
      <c r="V884" s="20"/>
      <c r="W884" s="20"/>
      <c r="X884" s="20"/>
      <c r="Y884" s="20"/>
      <c r="Z884" s="20"/>
      <c r="AA884" s="20"/>
    </row>
    <row r="885" spans="1:27" ht="12.75">
      <c r="A885" s="20"/>
      <c r="B885" s="20"/>
      <c r="C885" s="18"/>
      <c r="D885" s="20"/>
      <c r="E885" s="20"/>
      <c r="F885" s="20"/>
      <c r="G885" s="20"/>
      <c r="H885" s="18"/>
      <c r="I885" s="20"/>
      <c r="J885" s="20"/>
      <c r="K885" s="20"/>
      <c r="L885" s="20"/>
      <c r="M885" s="20"/>
      <c r="N885" s="20"/>
      <c r="O885" s="20"/>
      <c r="P885" s="20"/>
      <c r="Q885" s="20"/>
      <c r="R885" s="20"/>
      <c r="S885" s="20"/>
      <c r="T885" s="20"/>
      <c r="U885" s="20"/>
      <c r="V885" s="20"/>
      <c r="W885" s="20"/>
      <c r="X885" s="20"/>
      <c r="Y885" s="20"/>
      <c r="Z885" s="20"/>
      <c r="AA885" s="20"/>
    </row>
    <row r="886" spans="1:27" ht="12.75">
      <c r="A886" s="20"/>
      <c r="B886" s="20"/>
      <c r="C886" s="18"/>
      <c r="D886" s="20"/>
      <c r="E886" s="20"/>
      <c r="F886" s="20"/>
      <c r="G886" s="20"/>
      <c r="H886" s="18"/>
      <c r="I886" s="20"/>
      <c r="J886" s="20"/>
      <c r="K886" s="20"/>
      <c r="L886" s="20"/>
      <c r="M886" s="20"/>
      <c r="N886" s="20"/>
      <c r="O886" s="20"/>
      <c r="P886" s="20"/>
      <c r="Q886" s="20"/>
      <c r="R886" s="20"/>
      <c r="S886" s="20"/>
      <c r="T886" s="20"/>
      <c r="U886" s="20"/>
      <c r="V886" s="20"/>
      <c r="W886" s="20"/>
      <c r="X886" s="20"/>
      <c r="Y886" s="20"/>
      <c r="Z886" s="20"/>
      <c r="AA886" s="20"/>
    </row>
    <row r="887" spans="1:27" ht="12.75">
      <c r="A887" s="20"/>
      <c r="B887" s="20"/>
      <c r="C887" s="18"/>
      <c r="D887" s="20"/>
      <c r="E887" s="20"/>
      <c r="F887" s="20"/>
      <c r="G887" s="20"/>
      <c r="H887" s="18"/>
      <c r="I887" s="20"/>
      <c r="J887" s="20"/>
      <c r="K887" s="20"/>
      <c r="L887" s="20"/>
      <c r="M887" s="20"/>
      <c r="N887" s="20"/>
      <c r="O887" s="20"/>
      <c r="P887" s="20"/>
      <c r="Q887" s="20"/>
      <c r="R887" s="20"/>
      <c r="S887" s="20"/>
      <c r="T887" s="20"/>
      <c r="U887" s="20"/>
      <c r="V887" s="20"/>
      <c r="W887" s="20"/>
      <c r="X887" s="20"/>
      <c r="Y887" s="20"/>
      <c r="Z887" s="20"/>
      <c r="AA887" s="20"/>
    </row>
    <row r="888" spans="1:27" ht="12.75">
      <c r="A888" s="20"/>
      <c r="B888" s="20"/>
      <c r="C888" s="18"/>
      <c r="D888" s="20"/>
      <c r="E888" s="20"/>
      <c r="F888" s="20"/>
      <c r="G888" s="20"/>
      <c r="H888" s="18"/>
      <c r="I888" s="20"/>
      <c r="J888" s="20"/>
      <c r="K888" s="20"/>
      <c r="L888" s="20"/>
      <c r="M888" s="20"/>
      <c r="N888" s="20"/>
      <c r="O888" s="20"/>
      <c r="P888" s="20"/>
      <c r="Q888" s="20"/>
      <c r="R888" s="20"/>
      <c r="S888" s="20"/>
      <c r="T888" s="20"/>
      <c r="U888" s="20"/>
      <c r="V888" s="20"/>
      <c r="W888" s="20"/>
      <c r="X888" s="20"/>
      <c r="Y888" s="20"/>
      <c r="Z888" s="20"/>
      <c r="AA888" s="20"/>
    </row>
    <row r="889" spans="1:27" ht="12.75">
      <c r="A889" s="20"/>
      <c r="B889" s="20"/>
      <c r="C889" s="18"/>
      <c r="D889" s="20"/>
      <c r="E889" s="20"/>
      <c r="F889" s="20"/>
      <c r="G889" s="20"/>
      <c r="H889" s="18"/>
      <c r="I889" s="20"/>
      <c r="J889" s="20"/>
      <c r="K889" s="20"/>
      <c r="L889" s="20"/>
      <c r="M889" s="20"/>
      <c r="N889" s="20"/>
      <c r="O889" s="20"/>
      <c r="P889" s="20"/>
      <c r="Q889" s="20"/>
      <c r="R889" s="20"/>
      <c r="S889" s="20"/>
      <c r="T889" s="20"/>
      <c r="U889" s="20"/>
      <c r="V889" s="20"/>
      <c r="W889" s="20"/>
      <c r="X889" s="20"/>
      <c r="Y889" s="20"/>
      <c r="Z889" s="20"/>
      <c r="AA889" s="20"/>
    </row>
    <row r="890" spans="1:27" ht="12.75">
      <c r="A890" s="20"/>
      <c r="B890" s="20"/>
      <c r="C890" s="18"/>
      <c r="D890" s="20"/>
      <c r="E890" s="20"/>
      <c r="F890" s="20"/>
      <c r="G890" s="20"/>
      <c r="H890" s="18"/>
      <c r="I890" s="20"/>
      <c r="J890" s="20"/>
      <c r="K890" s="20"/>
      <c r="L890" s="20"/>
      <c r="M890" s="20"/>
      <c r="N890" s="20"/>
      <c r="O890" s="20"/>
      <c r="P890" s="20"/>
      <c r="Q890" s="20"/>
      <c r="R890" s="20"/>
      <c r="S890" s="20"/>
      <c r="T890" s="20"/>
      <c r="U890" s="20"/>
      <c r="V890" s="20"/>
      <c r="W890" s="20"/>
      <c r="X890" s="20"/>
      <c r="Y890" s="20"/>
      <c r="Z890" s="20"/>
      <c r="AA890" s="20"/>
    </row>
    <row r="891" spans="1:27" ht="12.75">
      <c r="A891" s="20"/>
      <c r="B891" s="20"/>
      <c r="C891" s="18"/>
      <c r="D891" s="20"/>
      <c r="E891" s="20"/>
      <c r="F891" s="20"/>
      <c r="G891" s="20"/>
      <c r="H891" s="18"/>
      <c r="I891" s="20"/>
      <c r="J891" s="20"/>
      <c r="K891" s="20"/>
      <c r="L891" s="20"/>
      <c r="M891" s="20"/>
      <c r="N891" s="20"/>
      <c r="O891" s="20"/>
      <c r="P891" s="20"/>
      <c r="Q891" s="20"/>
      <c r="R891" s="20"/>
      <c r="S891" s="20"/>
      <c r="T891" s="20"/>
      <c r="U891" s="20"/>
      <c r="V891" s="20"/>
      <c r="W891" s="20"/>
      <c r="X891" s="20"/>
      <c r="Y891" s="20"/>
      <c r="Z891" s="20"/>
      <c r="AA891" s="20"/>
    </row>
    <row r="892" spans="1:27" ht="12.75">
      <c r="A892" s="20"/>
      <c r="B892" s="20"/>
      <c r="C892" s="18"/>
      <c r="D892" s="20"/>
      <c r="E892" s="20"/>
      <c r="F892" s="20"/>
      <c r="G892" s="20"/>
      <c r="H892" s="18"/>
      <c r="I892" s="20"/>
      <c r="J892" s="20"/>
      <c r="K892" s="20"/>
      <c r="L892" s="20"/>
      <c r="M892" s="20"/>
      <c r="N892" s="20"/>
      <c r="O892" s="20"/>
      <c r="P892" s="20"/>
      <c r="Q892" s="20"/>
      <c r="R892" s="20"/>
      <c r="S892" s="20"/>
      <c r="T892" s="20"/>
      <c r="U892" s="20"/>
      <c r="V892" s="20"/>
      <c r="W892" s="20"/>
      <c r="X892" s="20"/>
      <c r="Y892" s="20"/>
      <c r="Z892" s="20"/>
      <c r="AA892" s="20"/>
    </row>
    <row r="893" spans="1:27" ht="12.75">
      <c r="A893" s="20"/>
      <c r="B893" s="20"/>
      <c r="C893" s="18"/>
      <c r="D893" s="20"/>
      <c r="E893" s="20"/>
      <c r="F893" s="20"/>
      <c r="G893" s="20"/>
      <c r="H893" s="18"/>
      <c r="I893" s="20"/>
      <c r="J893" s="20"/>
      <c r="K893" s="20"/>
      <c r="L893" s="20"/>
      <c r="M893" s="20"/>
      <c r="N893" s="20"/>
      <c r="O893" s="20"/>
      <c r="P893" s="20"/>
      <c r="Q893" s="20"/>
      <c r="R893" s="20"/>
      <c r="S893" s="20"/>
      <c r="T893" s="20"/>
      <c r="U893" s="20"/>
      <c r="V893" s="20"/>
      <c r="W893" s="20"/>
      <c r="X893" s="20"/>
      <c r="Y893" s="20"/>
      <c r="Z893" s="20"/>
      <c r="AA893" s="20"/>
    </row>
    <row r="894" spans="1:27" ht="12.75">
      <c r="A894" s="20"/>
      <c r="B894" s="20"/>
      <c r="C894" s="18"/>
      <c r="D894" s="20"/>
      <c r="E894" s="20"/>
      <c r="F894" s="20"/>
      <c r="G894" s="20"/>
      <c r="H894" s="18"/>
      <c r="I894" s="20"/>
      <c r="J894" s="20"/>
      <c r="K894" s="20"/>
      <c r="L894" s="20"/>
      <c r="M894" s="20"/>
      <c r="N894" s="20"/>
      <c r="O894" s="20"/>
      <c r="P894" s="20"/>
      <c r="Q894" s="20"/>
      <c r="R894" s="20"/>
      <c r="S894" s="20"/>
      <c r="T894" s="20"/>
      <c r="U894" s="20"/>
      <c r="V894" s="20"/>
      <c r="W894" s="20"/>
      <c r="X894" s="20"/>
      <c r="Y894" s="20"/>
      <c r="Z894" s="20"/>
      <c r="AA894" s="20"/>
    </row>
    <row r="895" spans="1:27" ht="12.75">
      <c r="A895" s="20"/>
      <c r="B895" s="20"/>
      <c r="C895" s="18"/>
      <c r="D895" s="20"/>
      <c r="E895" s="20"/>
      <c r="F895" s="20"/>
      <c r="G895" s="20"/>
      <c r="H895" s="18"/>
      <c r="I895" s="20"/>
      <c r="J895" s="20"/>
      <c r="K895" s="20"/>
      <c r="L895" s="20"/>
      <c r="M895" s="20"/>
      <c r="N895" s="20"/>
      <c r="O895" s="20"/>
      <c r="P895" s="20"/>
      <c r="Q895" s="20"/>
      <c r="R895" s="20"/>
      <c r="S895" s="20"/>
      <c r="T895" s="20"/>
      <c r="U895" s="20"/>
      <c r="V895" s="20"/>
      <c r="W895" s="20"/>
      <c r="X895" s="20"/>
      <c r="Y895" s="20"/>
      <c r="Z895" s="20"/>
      <c r="AA895" s="20"/>
    </row>
    <row r="896" spans="1:27" ht="12.75">
      <c r="A896" s="20"/>
      <c r="B896" s="20"/>
      <c r="C896" s="18"/>
      <c r="D896" s="20"/>
      <c r="E896" s="20"/>
      <c r="F896" s="20"/>
      <c r="G896" s="20"/>
      <c r="H896" s="18"/>
      <c r="I896" s="20"/>
      <c r="J896" s="20"/>
      <c r="K896" s="20"/>
      <c r="L896" s="20"/>
      <c r="M896" s="20"/>
      <c r="N896" s="20"/>
      <c r="O896" s="20"/>
      <c r="P896" s="20"/>
      <c r="Q896" s="20"/>
      <c r="R896" s="20"/>
      <c r="S896" s="20"/>
      <c r="T896" s="20"/>
      <c r="U896" s="20"/>
      <c r="V896" s="20"/>
      <c r="W896" s="20"/>
      <c r="X896" s="20"/>
      <c r="Y896" s="20"/>
      <c r="Z896" s="20"/>
      <c r="AA896" s="20"/>
    </row>
    <row r="897" spans="1:27" ht="12.75">
      <c r="A897" s="20"/>
      <c r="B897" s="20"/>
      <c r="C897" s="18"/>
      <c r="D897" s="20"/>
      <c r="E897" s="20"/>
      <c r="F897" s="20"/>
      <c r="G897" s="20"/>
      <c r="H897" s="18"/>
      <c r="I897" s="20"/>
      <c r="J897" s="20"/>
      <c r="K897" s="20"/>
      <c r="L897" s="20"/>
      <c r="M897" s="20"/>
      <c r="N897" s="20"/>
      <c r="O897" s="20"/>
      <c r="P897" s="20"/>
      <c r="Q897" s="20"/>
      <c r="R897" s="20"/>
      <c r="S897" s="20"/>
      <c r="T897" s="20"/>
      <c r="U897" s="20"/>
      <c r="V897" s="20"/>
      <c r="W897" s="20"/>
      <c r="X897" s="20"/>
      <c r="Y897" s="20"/>
      <c r="Z897" s="20"/>
      <c r="AA897" s="20"/>
    </row>
    <row r="898" spans="1:27" ht="12.75">
      <c r="A898" s="20"/>
      <c r="B898" s="20"/>
      <c r="C898" s="18"/>
      <c r="D898" s="20"/>
      <c r="E898" s="20"/>
      <c r="F898" s="20"/>
      <c r="G898" s="20"/>
      <c r="H898" s="18"/>
      <c r="I898" s="20"/>
      <c r="J898" s="20"/>
      <c r="K898" s="20"/>
      <c r="L898" s="20"/>
      <c r="M898" s="20"/>
      <c r="N898" s="20"/>
      <c r="O898" s="20"/>
      <c r="P898" s="20"/>
      <c r="Q898" s="20"/>
      <c r="R898" s="20"/>
      <c r="S898" s="20"/>
      <c r="T898" s="20"/>
      <c r="U898" s="20"/>
      <c r="V898" s="20"/>
      <c r="W898" s="20"/>
      <c r="X898" s="20"/>
      <c r="Y898" s="20"/>
      <c r="Z898" s="20"/>
      <c r="AA898" s="20"/>
    </row>
    <row r="899" spans="1:27" ht="12.75">
      <c r="A899" s="20"/>
      <c r="B899" s="20"/>
      <c r="C899" s="18"/>
      <c r="D899" s="20"/>
      <c r="E899" s="20"/>
      <c r="F899" s="20"/>
      <c r="G899" s="20"/>
      <c r="H899" s="18"/>
      <c r="I899" s="20"/>
      <c r="J899" s="20"/>
      <c r="K899" s="20"/>
      <c r="L899" s="20"/>
      <c r="M899" s="20"/>
      <c r="N899" s="20"/>
      <c r="O899" s="20"/>
      <c r="P899" s="20"/>
      <c r="Q899" s="20"/>
      <c r="R899" s="20"/>
      <c r="S899" s="20"/>
      <c r="T899" s="20"/>
      <c r="U899" s="20"/>
      <c r="V899" s="20"/>
      <c r="W899" s="20"/>
      <c r="X899" s="20"/>
      <c r="Y899" s="20"/>
      <c r="Z899" s="20"/>
      <c r="AA899" s="20"/>
    </row>
    <row r="900" spans="1:27" ht="12.75">
      <c r="A900" s="20"/>
      <c r="B900" s="20"/>
      <c r="C900" s="18"/>
      <c r="D900" s="20"/>
      <c r="E900" s="20"/>
      <c r="F900" s="20"/>
      <c r="G900" s="20"/>
      <c r="H900" s="18"/>
      <c r="I900" s="20"/>
      <c r="J900" s="20"/>
      <c r="K900" s="20"/>
      <c r="L900" s="20"/>
      <c r="M900" s="20"/>
      <c r="N900" s="20"/>
      <c r="O900" s="20"/>
      <c r="P900" s="20"/>
      <c r="Q900" s="20"/>
      <c r="R900" s="20"/>
      <c r="S900" s="20"/>
      <c r="T900" s="20"/>
      <c r="U900" s="20"/>
      <c r="V900" s="20"/>
      <c r="W900" s="20"/>
      <c r="X900" s="20"/>
      <c r="Y900" s="20"/>
      <c r="Z900" s="20"/>
      <c r="AA900" s="20"/>
    </row>
    <row r="901" spans="1:27" ht="12.75">
      <c r="A901" s="20"/>
      <c r="B901" s="20"/>
      <c r="C901" s="18"/>
      <c r="D901" s="20"/>
      <c r="E901" s="20"/>
      <c r="F901" s="20"/>
      <c r="G901" s="20"/>
      <c r="H901" s="18"/>
      <c r="I901" s="20"/>
      <c r="J901" s="20"/>
      <c r="K901" s="20"/>
      <c r="L901" s="20"/>
      <c r="M901" s="20"/>
      <c r="N901" s="20"/>
      <c r="O901" s="20"/>
      <c r="P901" s="20"/>
      <c r="Q901" s="20"/>
      <c r="R901" s="20"/>
      <c r="S901" s="20"/>
      <c r="T901" s="20"/>
      <c r="U901" s="20"/>
      <c r="V901" s="20"/>
      <c r="W901" s="20"/>
      <c r="X901" s="20"/>
      <c r="Y901" s="20"/>
      <c r="Z901" s="20"/>
      <c r="AA901" s="20"/>
    </row>
    <row r="902" spans="1:27" ht="12.75">
      <c r="A902" s="20"/>
      <c r="B902" s="20"/>
      <c r="C902" s="18"/>
      <c r="D902" s="20"/>
      <c r="E902" s="20"/>
      <c r="F902" s="20"/>
      <c r="G902" s="20"/>
      <c r="H902" s="18"/>
      <c r="I902" s="20"/>
      <c r="J902" s="20"/>
      <c r="K902" s="20"/>
      <c r="L902" s="20"/>
      <c r="M902" s="20"/>
      <c r="N902" s="20"/>
      <c r="O902" s="20"/>
      <c r="P902" s="20"/>
      <c r="Q902" s="20"/>
      <c r="R902" s="20"/>
      <c r="S902" s="20"/>
      <c r="T902" s="20"/>
      <c r="U902" s="20"/>
      <c r="V902" s="20"/>
      <c r="W902" s="20"/>
      <c r="X902" s="20"/>
      <c r="Y902" s="20"/>
      <c r="Z902" s="20"/>
      <c r="AA902" s="20"/>
    </row>
    <row r="903" spans="1:27" ht="12.75">
      <c r="A903" s="20"/>
      <c r="B903" s="20"/>
      <c r="C903" s="18"/>
      <c r="D903" s="20"/>
      <c r="E903" s="20"/>
      <c r="F903" s="20"/>
      <c r="G903" s="20"/>
      <c r="H903" s="18"/>
      <c r="I903" s="20"/>
      <c r="J903" s="20"/>
      <c r="K903" s="20"/>
      <c r="L903" s="20"/>
      <c r="M903" s="20"/>
      <c r="N903" s="20"/>
      <c r="O903" s="20"/>
      <c r="P903" s="20"/>
      <c r="Q903" s="20"/>
      <c r="R903" s="20"/>
      <c r="S903" s="20"/>
      <c r="T903" s="20"/>
      <c r="U903" s="20"/>
      <c r="V903" s="20"/>
      <c r="W903" s="20"/>
      <c r="X903" s="20"/>
      <c r="Y903" s="20"/>
      <c r="Z903" s="20"/>
      <c r="AA903" s="20"/>
    </row>
    <row r="904" spans="1:27" ht="12.75">
      <c r="A904" s="20"/>
      <c r="B904" s="20"/>
      <c r="C904" s="18"/>
      <c r="D904" s="20"/>
      <c r="E904" s="20"/>
      <c r="F904" s="20"/>
      <c r="G904" s="20"/>
      <c r="H904" s="18"/>
      <c r="I904" s="20"/>
      <c r="J904" s="20"/>
      <c r="K904" s="20"/>
      <c r="L904" s="20"/>
      <c r="M904" s="20"/>
      <c r="N904" s="20"/>
      <c r="O904" s="20"/>
      <c r="P904" s="20"/>
      <c r="Q904" s="20"/>
      <c r="R904" s="20"/>
      <c r="S904" s="20"/>
      <c r="T904" s="20"/>
      <c r="U904" s="20"/>
      <c r="V904" s="20"/>
      <c r="W904" s="20"/>
      <c r="X904" s="20"/>
      <c r="Y904" s="20"/>
      <c r="Z904" s="20"/>
      <c r="AA904" s="20"/>
    </row>
    <row r="905" spans="1:27" ht="12.75">
      <c r="A905" s="20"/>
      <c r="B905" s="20"/>
      <c r="C905" s="18"/>
      <c r="D905" s="20"/>
      <c r="E905" s="20"/>
      <c r="F905" s="20"/>
      <c r="G905" s="20"/>
      <c r="H905" s="18"/>
      <c r="I905" s="20"/>
      <c r="J905" s="20"/>
      <c r="K905" s="20"/>
      <c r="L905" s="20"/>
      <c r="M905" s="20"/>
      <c r="N905" s="20"/>
      <c r="O905" s="20"/>
      <c r="P905" s="20"/>
      <c r="Q905" s="20"/>
      <c r="R905" s="20"/>
      <c r="S905" s="20"/>
      <c r="T905" s="20"/>
      <c r="U905" s="20"/>
      <c r="V905" s="20"/>
      <c r="W905" s="20"/>
      <c r="X905" s="20"/>
      <c r="Y905" s="20"/>
      <c r="Z905" s="20"/>
      <c r="AA905" s="20"/>
    </row>
    <row r="906" spans="1:27" ht="12.75">
      <c r="A906" s="20"/>
      <c r="B906" s="20"/>
      <c r="C906" s="18"/>
      <c r="D906" s="20"/>
      <c r="E906" s="20"/>
      <c r="F906" s="20"/>
      <c r="G906" s="20"/>
      <c r="H906" s="18"/>
      <c r="I906" s="20"/>
      <c r="J906" s="20"/>
      <c r="K906" s="20"/>
      <c r="L906" s="20"/>
      <c r="M906" s="20"/>
      <c r="N906" s="20"/>
      <c r="O906" s="20"/>
      <c r="P906" s="20"/>
      <c r="Q906" s="20"/>
      <c r="R906" s="20"/>
      <c r="S906" s="20"/>
      <c r="T906" s="20"/>
      <c r="U906" s="20"/>
      <c r="V906" s="20"/>
      <c r="W906" s="20"/>
      <c r="X906" s="20"/>
      <c r="Y906" s="20"/>
      <c r="Z906" s="20"/>
      <c r="AA906" s="20"/>
    </row>
    <row r="907" spans="1:27" ht="12.75">
      <c r="A907" s="20"/>
      <c r="B907" s="20"/>
      <c r="C907" s="18"/>
      <c r="D907" s="20"/>
      <c r="E907" s="20"/>
      <c r="F907" s="20"/>
      <c r="G907" s="20"/>
      <c r="H907" s="18"/>
      <c r="I907" s="20"/>
      <c r="J907" s="20"/>
      <c r="K907" s="20"/>
      <c r="L907" s="20"/>
      <c r="M907" s="20"/>
      <c r="N907" s="20"/>
      <c r="O907" s="20"/>
      <c r="P907" s="20"/>
      <c r="Q907" s="20"/>
      <c r="R907" s="20"/>
      <c r="S907" s="20"/>
      <c r="T907" s="20"/>
      <c r="U907" s="20"/>
      <c r="V907" s="20"/>
      <c r="W907" s="20"/>
      <c r="X907" s="20"/>
      <c r="Y907" s="20"/>
      <c r="Z907" s="20"/>
      <c r="AA907" s="20"/>
    </row>
    <row r="908" spans="1:27" ht="12.75">
      <c r="A908" s="20"/>
      <c r="B908" s="20"/>
      <c r="C908" s="18"/>
      <c r="D908" s="20"/>
      <c r="E908" s="20"/>
      <c r="F908" s="20"/>
      <c r="G908" s="20"/>
      <c r="H908" s="18"/>
      <c r="I908" s="20"/>
      <c r="J908" s="20"/>
      <c r="K908" s="20"/>
      <c r="L908" s="20"/>
      <c r="M908" s="20"/>
      <c r="N908" s="20"/>
      <c r="O908" s="20"/>
      <c r="P908" s="20"/>
      <c r="Q908" s="20"/>
      <c r="R908" s="20"/>
      <c r="S908" s="20"/>
      <c r="T908" s="20"/>
      <c r="U908" s="20"/>
      <c r="V908" s="20"/>
      <c r="W908" s="20"/>
      <c r="X908" s="20"/>
      <c r="Y908" s="20"/>
      <c r="Z908" s="20"/>
      <c r="AA908" s="20"/>
    </row>
    <row r="909" spans="1:27" ht="12.75">
      <c r="A909" s="20"/>
      <c r="B909" s="20"/>
      <c r="C909" s="18"/>
      <c r="D909" s="20"/>
      <c r="E909" s="20"/>
      <c r="F909" s="20"/>
      <c r="G909" s="20"/>
      <c r="H909" s="18"/>
      <c r="I909" s="20"/>
      <c r="J909" s="20"/>
      <c r="K909" s="20"/>
      <c r="L909" s="20"/>
      <c r="M909" s="20"/>
      <c r="N909" s="20"/>
      <c r="O909" s="20"/>
      <c r="P909" s="20"/>
      <c r="Q909" s="20"/>
      <c r="R909" s="20"/>
      <c r="S909" s="20"/>
      <c r="T909" s="20"/>
      <c r="U909" s="20"/>
      <c r="V909" s="20"/>
      <c r="W909" s="20"/>
      <c r="X909" s="20"/>
      <c r="Y909" s="20"/>
      <c r="Z909" s="20"/>
      <c r="AA909" s="20"/>
    </row>
    <row r="910" spans="1:27" ht="12.75">
      <c r="A910" s="20"/>
      <c r="B910" s="20"/>
      <c r="C910" s="18"/>
      <c r="D910" s="20"/>
      <c r="E910" s="20"/>
      <c r="F910" s="20"/>
      <c r="G910" s="20"/>
      <c r="H910" s="18"/>
      <c r="I910" s="20"/>
      <c r="J910" s="20"/>
      <c r="K910" s="20"/>
      <c r="L910" s="20"/>
      <c r="M910" s="20"/>
      <c r="N910" s="20"/>
      <c r="O910" s="20"/>
      <c r="P910" s="20"/>
      <c r="Q910" s="20"/>
      <c r="R910" s="20"/>
      <c r="S910" s="20"/>
      <c r="T910" s="20"/>
      <c r="U910" s="20"/>
      <c r="V910" s="20"/>
      <c r="W910" s="20"/>
      <c r="X910" s="20"/>
      <c r="Y910" s="20"/>
      <c r="Z910" s="20"/>
      <c r="AA910" s="20"/>
    </row>
    <row r="911" spans="1:27" ht="12.75">
      <c r="A911" s="20"/>
      <c r="B911" s="20"/>
      <c r="C911" s="18"/>
      <c r="D911" s="20"/>
      <c r="E911" s="20"/>
      <c r="F911" s="20"/>
      <c r="G911" s="20"/>
      <c r="H911" s="18"/>
      <c r="I911" s="20"/>
      <c r="J911" s="20"/>
      <c r="K911" s="20"/>
      <c r="L911" s="20"/>
      <c r="M911" s="20"/>
      <c r="N911" s="20"/>
      <c r="O911" s="20"/>
      <c r="P911" s="20"/>
      <c r="Q911" s="20"/>
      <c r="R911" s="20"/>
      <c r="S911" s="20"/>
      <c r="T911" s="20"/>
      <c r="U911" s="20"/>
      <c r="V911" s="20"/>
      <c r="W911" s="20"/>
      <c r="X911" s="20"/>
      <c r="Y911" s="20"/>
      <c r="Z911" s="20"/>
      <c r="AA911" s="20"/>
    </row>
    <row r="912" spans="1:27" ht="12.75">
      <c r="A912" s="20"/>
      <c r="B912" s="20"/>
      <c r="C912" s="18"/>
      <c r="D912" s="20"/>
      <c r="E912" s="20"/>
      <c r="F912" s="20"/>
      <c r="G912" s="20"/>
      <c r="H912" s="18"/>
      <c r="I912" s="20"/>
      <c r="J912" s="20"/>
      <c r="K912" s="20"/>
      <c r="L912" s="20"/>
      <c r="M912" s="20"/>
      <c r="N912" s="20"/>
      <c r="O912" s="20"/>
      <c r="P912" s="20"/>
      <c r="Q912" s="20"/>
      <c r="R912" s="20"/>
      <c r="S912" s="20"/>
      <c r="T912" s="20"/>
      <c r="U912" s="20"/>
      <c r="V912" s="20"/>
      <c r="W912" s="20"/>
      <c r="X912" s="20"/>
      <c r="Y912" s="20"/>
      <c r="Z912" s="20"/>
      <c r="AA912" s="20"/>
    </row>
    <row r="913" spans="1:27" ht="12.75">
      <c r="A913" s="20"/>
      <c r="B913" s="20"/>
      <c r="C913" s="18"/>
      <c r="D913" s="20"/>
      <c r="E913" s="20"/>
      <c r="F913" s="20"/>
      <c r="G913" s="20"/>
      <c r="H913" s="18"/>
      <c r="I913" s="20"/>
      <c r="J913" s="20"/>
      <c r="K913" s="20"/>
      <c r="L913" s="20"/>
      <c r="M913" s="20"/>
      <c r="N913" s="20"/>
      <c r="O913" s="20"/>
      <c r="P913" s="20"/>
      <c r="Q913" s="20"/>
      <c r="R913" s="20"/>
      <c r="S913" s="20"/>
      <c r="T913" s="20"/>
      <c r="U913" s="20"/>
      <c r="V913" s="20"/>
      <c r="W913" s="20"/>
      <c r="X913" s="20"/>
      <c r="Y913" s="20"/>
      <c r="Z913" s="20"/>
      <c r="AA913" s="20"/>
    </row>
    <row r="914" spans="1:27" ht="12.75">
      <c r="A914" s="20"/>
      <c r="B914" s="20"/>
      <c r="C914" s="18"/>
      <c r="D914" s="20"/>
      <c r="E914" s="20"/>
      <c r="F914" s="20"/>
      <c r="G914" s="20"/>
      <c r="H914" s="18"/>
      <c r="I914" s="20"/>
      <c r="J914" s="20"/>
      <c r="K914" s="20"/>
      <c r="L914" s="20"/>
      <c r="M914" s="20"/>
      <c r="N914" s="20"/>
      <c r="O914" s="20"/>
      <c r="P914" s="20"/>
      <c r="Q914" s="20"/>
      <c r="R914" s="20"/>
      <c r="S914" s="20"/>
      <c r="T914" s="20"/>
      <c r="U914" s="20"/>
      <c r="V914" s="20"/>
      <c r="W914" s="20"/>
      <c r="X914" s="20"/>
      <c r="Y914" s="20"/>
      <c r="Z914" s="20"/>
      <c r="AA914" s="20"/>
    </row>
    <row r="915" spans="1:27" ht="12.75">
      <c r="A915" s="20"/>
      <c r="B915" s="20"/>
      <c r="C915" s="18"/>
      <c r="D915" s="20"/>
      <c r="E915" s="20"/>
      <c r="F915" s="20"/>
      <c r="G915" s="20"/>
      <c r="H915" s="18"/>
      <c r="I915" s="20"/>
      <c r="J915" s="20"/>
      <c r="K915" s="20"/>
      <c r="L915" s="20"/>
      <c r="M915" s="20"/>
      <c r="N915" s="20"/>
      <c r="O915" s="20"/>
      <c r="P915" s="20"/>
      <c r="Q915" s="20"/>
      <c r="R915" s="20"/>
      <c r="S915" s="20"/>
      <c r="T915" s="20"/>
      <c r="U915" s="20"/>
      <c r="V915" s="20"/>
      <c r="W915" s="20"/>
      <c r="X915" s="20"/>
      <c r="Y915" s="20"/>
      <c r="Z915" s="20"/>
      <c r="AA915" s="20"/>
    </row>
    <row r="916" spans="1:27" ht="12.75">
      <c r="A916" s="20"/>
      <c r="B916" s="20"/>
      <c r="C916" s="18"/>
      <c r="D916" s="20"/>
      <c r="E916" s="20"/>
      <c r="F916" s="20"/>
      <c r="G916" s="20"/>
      <c r="H916" s="18"/>
      <c r="I916" s="20"/>
      <c r="J916" s="20"/>
      <c r="K916" s="20"/>
      <c r="L916" s="20"/>
      <c r="M916" s="20"/>
      <c r="N916" s="20"/>
      <c r="O916" s="20"/>
      <c r="P916" s="20"/>
      <c r="Q916" s="20"/>
      <c r="R916" s="20"/>
      <c r="S916" s="20"/>
      <c r="T916" s="20"/>
      <c r="U916" s="20"/>
      <c r="V916" s="20"/>
      <c r="W916" s="20"/>
      <c r="X916" s="20"/>
      <c r="Y916" s="20"/>
      <c r="Z916" s="20"/>
      <c r="AA916" s="20"/>
    </row>
    <row r="917" spans="1:27" ht="12.75">
      <c r="A917" s="20"/>
      <c r="B917" s="20"/>
      <c r="C917" s="18"/>
      <c r="D917" s="20"/>
      <c r="E917" s="20"/>
      <c r="F917" s="20"/>
      <c r="G917" s="20"/>
      <c r="H917" s="18"/>
      <c r="I917" s="20"/>
      <c r="J917" s="20"/>
      <c r="K917" s="20"/>
      <c r="L917" s="20"/>
      <c r="M917" s="20"/>
      <c r="N917" s="20"/>
      <c r="O917" s="20"/>
      <c r="P917" s="20"/>
      <c r="Q917" s="20"/>
      <c r="R917" s="20"/>
      <c r="S917" s="20"/>
      <c r="T917" s="20"/>
      <c r="U917" s="20"/>
      <c r="V917" s="20"/>
      <c r="W917" s="20"/>
      <c r="X917" s="20"/>
      <c r="Y917" s="20"/>
      <c r="Z917" s="20"/>
      <c r="AA917" s="20"/>
    </row>
    <row r="918" spans="1:27" ht="12.75">
      <c r="A918" s="20"/>
      <c r="B918" s="20"/>
      <c r="C918" s="18"/>
      <c r="D918" s="20"/>
      <c r="E918" s="20"/>
      <c r="F918" s="20"/>
      <c r="G918" s="20"/>
      <c r="H918" s="18"/>
      <c r="I918" s="20"/>
      <c r="J918" s="20"/>
      <c r="K918" s="20"/>
      <c r="L918" s="20"/>
      <c r="M918" s="20"/>
      <c r="N918" s="20"/>
      <c r="O918" s="20"/>
      <c r="P918" s="20"/>
      <c r="Q918" s="20"/>
      <c r="R918" s="20"/>
      <c r="S918" s="20"/>
      <c r="T918" s="20"/>
      <c r="U918" s="20"/>
      <c r="V918" s="20"/>
      <c r="W918" s="20"/>
      <c r="X918" s="20"/>
      <c r="Y918" s="20"/>
      <c r="Z918" s="20"/>
      <c r="AA918" s="20"/>
    </row>
    <row r="919" spans="1:27" ht="12.75">
      <c r="A919" s="20"/>
      <c r="B919" s="20"/>
      <c r="C919" s="18"/>
      <c r="D919" s="20"/>
      <c r="E919" s="20"/>
      <c r="F919" s="20"/>
      <c r="G919" s="20"/>
      <c r="H919" s="18"/>
      <c r="I919" s="20"/>
      <c r="J919" s="20"/>
      <c r="K919" s="20"/>
      <c r="L919" s="20"/>
      <c r="M919" s="20"/>
      <c r="N919" s="20"/>
      <c r="O919" s="20"/>
      <c r="P919" s="20"/>
      <c r="Q919" s="20"/>
      <c r="R919" s="20"/>
      <c r="S919" s="20"/>
      <c r="T919" s="20"/>
      <c r="U919" s="20"/>
      <c r="V919" s="20"/>
      <c r="W919" s="20"/>
      <c r="X919" s="20"/>
      <c r="Y919" s="20"/>
      <c r="Z919" s="20"/>
      <c r="AA919" s="20"/>
    </row>
    <row r="920" spans="1:27" ht="12.75">
      <c r="A920" s="20"/>
      <c r="B920" s="20"/>
      <c r="C920" s="18"/>
      <c r="D920" s="20"/>
      <c r="E920" s="20"/>
      <c r="F920" s="20"/>
      <c r="G920" s="20"/>
      <c r="H920" s="18"/>
      <c r="I920" s="20"/>
      <c r="J920" s="20"/>
      <c r="K920" s="20"/>
      <c r="L920" s="20"/>
      <c r="M920" s="20"/>
      <c r="N920" s="20"/>
      <c r="O920" s="20"/>
      <c r="P920" s="20"/>
      <c r="Q920" s="20"/>
      <c r="R920" s="20"/>
      <c r="S920" s="20"/>
      <c r="T920" s="20"/>
      <c r="U920" s="20"/>
      <c r="V920" s="20"/>
      <c r="W920" s="20"/>
      <c r="X920" s="20"/>
      <c r="Y920" s="20"/>
      <c r="Z920" s="20"/>
      <c r="AA920" s="20"/>
    </row>
    <row r="921" spans="1:27" ht="12.75">
      <c r="A921" s="20"/>
      <c r="B921" s="20"/>
      <c r="C921" s="18"/>
      <c r="D921" s="20"/>
      <c r="E921" s="20"/>
      <c r="F921" s="20"/>
      <c r="G921" s="20"/>
      <c r="H921" s="18"/>
      <c r="I921" s="20"/>
      <c r="J921" s="20"/>
      <c r="K921" s="20"/>
      <c r="L921" s="20"/>
      <c r="M921" s="20"/>
      <c r="N921" s="20"/>
      <c r="O921" s="20"/>
      <c r="P921" s="20"/>
      <c r="Q921" s="20"/>
      <c r="R921" s="20"/>
      <c r="S921" s="20"/>
      <c r="T921" s="20"/>
      <c r="U921" s="20"/>
      <c r="V921" s="20"/>
      <c r="W921" s="20"/>
      <c r="X921" s="20"/>
      <c r="Y921" s="20"/>
      <c r="Z921" s="20"/>
      <c r="AA921" s="20"/>
    </row>
    <row r="922" spans="1:27" ht="12.75">
      <c r="A922" s="20"/>
      <c r="B922" s="20"/>
      <c r="C922" s="18"/>
      <c r="D922" s="20"/>
      <c r="E922" s="20"/>
      <c r="F922" s="20"/>
      <c r="G922" s="20"/>
      <c r="H922" s="18"/>
      <c r="I922" s="20"/>
      <c r="J922" s="20"/>
      <c r="K922" s="20"/>
      <c r="L922" s="20"/>
      <c r="M922" s="20"/>
      <c r="N922" s="20"/>
      <c r="O922" s="20"/>
      <c r="P922" s="20"/>
      <c r="Q922" s="20"/>
      <c r="R922" s="20"/>
      <c r="S922" s="20"/>
      <c r="T922" s="20"/>
      <c r="U922" s="20"/>
      <c r="V922" s="20"/>
      <c r="W922" s="20"/>
      <c r="X922" s="20"/>
      <c r="Y922" s="20"/>
      <c r="Z922" s="20"/>
      <c r="AA922" s="20"/>
    </row>
    <row r="923" spans="1:27" ht="12.75">
      <c r="A923" s="20"/>
      <c r="B923" s="20"/>
      <c r="C923" s="18"/>
      <c r="D923" s="20"/>
      <c r="E923" s="20"/>
      <c r="F923" s="20"/>
      <c r="G923" s="20"/>
      <c r="H923" s="18"/>
      <c r="I923" s="20"/>
      <c r="J923" s="20"/>
      <c r="K923" s="20"/>
      <c r="L923" s="20"/>
      <c r="M923" s="20"/>
      <c r="N923" s="20"/>
      <c r="O923" s="20"/>
      <c r="P923" s="20"/>
      <c r="Q923" s="20"/>
      <c r="R923" s="20"/>
      <c r="S923" s="20"/>
      <c r="T923" s="20"/>
      <c r="U923" s="20"/>
      <c r="V923" s="20"/>
      <c r="W923" s="20"/>
      <c r="X923" s="20"/>
      <c r="Y923" s="20"/>
      <c r="Z923" s="20"/>
      <c r="AA923" s="20"/>
    </row>
    <row r="924" spans="1:27" ht="12.75">
      <c r="A924" s="20"/>
      <c r="B924" s="20"/>
      <c r="C924" s="18"/>
      <c r="D924" s="20"/>
      <c r="E924" s="20"/>
      <c r="F924" s="20"/>
      <c r="G924" s="20"/>
      <c r="H924" s="18"/>
      <c r="I924" s="20"/>
      <c r="J924" s="20"/>
      <c r="K924" s="20"/>
      <c r="L924" s="20"/>
      <c r="M924" s="20"/>
      <c r="N924" s="20"/>
      <c r="O924" s="20"/>
      <c r="P924" s="20"/>
      <c r="Q924" s="20"/>
      <c r="R924" s="20"/>
      <c r="S924" s="20"/>
      <c r="T924" s="20"/>
      <c r="U924" s="20"/>
      <c r="V924" s="20"/>
      <c r="W924" s="20"/>
      <c r="X924" s="20"/>
      <c r="Y924" s="20"/>
      <c r="Z924" s="20"/>
      <c r="AA924" s="20"/>
    </row>
    <row r="925" spans="1:27" ht="12.75">
      <c r="A925" s="20"/>
      <c r="B925" s="20"/>
      <c r="C925" s="18"/>
      <c r="D925" s="20"/>
      <c r="E925" s="20"/>
      <c r="F925" s="20"/>
      <c r="G925" s="20"/>
      <c r="H925" s="18"/>
      <c r="I925" s="20"/>
      <c r="J925" s="20"/>
      <c r="K925" s="20"/>
      <c r="L925" s="20"/>
      <c r="M925" s="20"/>
      <c r="N925" s="20"/>
      <c r="O925" s="20"/>
      <c r="P925" s="20"/>
      <c r="Q925" s="20"/>
      <c r="R925" s="20"/>
      <c r="S925" s="20"/>
      <c r="T925" s="20"/>
      <c r="U925" s="20"/>
      <c r="V925" s="20"/>
      <c r="W925" s="20"/>
      <c r="X925" s="20"/>
      <c r="Y925" s="20"/>
      <c r="Z925" s="20"/>
      <c r="AA925" s="20"/>
    </row>
    <row r="926" spans="1:27" ht="12.75">
      <c r="A926" s="20"/>
      <c r="B926" s="20"/>
      <c r="C926" s="18"/>
      <c r="D926" s="20"/>
      <c r="E926" s="20"/>
      <c r="F926" s="20"/>
      <c r="G926" s="20"/>
      <c r="H926" s="18"/>
      <c r="I926" s="20"/>
      <c r="J926" s="20"/>
      <c r="K926" s="20"/>
      <c r="L926" s="20"/>
      <c r="M926" s="20"/>
      <c r="N926" s="20"/>
      <c r="O926" s="20"/>
      <c r="P926" s="20"/>
      <c r="Q926" s="20"/>
      <c r="R926" s="20"/>
      <c r="S926" s="20"/>
      <c r="T926" s="20"/>
      <c r="U926" s="20"/>
      <c r="V926" s="20"/>
      <c r="W926" s="20"/>
      <c r="X926" s="20"/>
      <c r="Y926" s="20"/>
      <c r="Z926" s="20"/>
      <c r="AA926" s="20"/>
    </row>
    <row r="927" spans="1:27" ht="12.75">
      <c r="A927" s="20"/>
      <c r="B927" s="20"/>
      <c r="C927" s="18"/>
      <c r="D927" s="20"/>
      <c r="E927" s="20"/>
      <c r="F927" s="20"/>
      <c r="G927" s="20"/>
      <c r="H927" s="18"/>
      <c r="I927" s="20"/>
      <c r="J927" s="20"/>
      <c r="K927" s="20"/>
      <c r="L927" s="20"/>
      <c r="M927" s="20"/>
      <c r="N927" s="20"/>
      <c r="O927" s="20"/>
      <c r="P927" s="20"/>
      <c r="Q927" s="20"/>
      <c r="R927" s="20"/>
      <c r="S927" s="20"/>
      <c r="T927" s="20"/>
      <c r="U927" s="20"/>
      <c r="V927" s="20"/>
      <c r="W927" s="20"/>
      <c r="X927" s="20"/>
      <c r="Y927" s="20"/>
      <c r="Z927" s="20"/>
      <c r="AA927" s="20"/>
    </row>
    <row r="928" spans="1:27" ht="12.75">
      <c r="A928" s="20"/>
      <c r="B928" s="20"/>
      <c r="C928" s="18"/>
      <c r="D928" s="20"/>
      <c r="E928" s="20"/>
      <c r="F928" s="20"/>
      <c r="G928" s="20"/>
      <c r="H928" s="18"/>
      <c r="I928" s="20"/>
      <c r="J928" s="20"/>
      <c r="K928" s="20"/>
      <c r="L928" s="20"/>
      <c r="M928" s="20"/>
      <c r="N928" s="20"/>
      <c r="O928" s="20"/>
      <c r="P928" s="20"/>
      <c r="Q928" s="20"/>
      <c r="R928" s="20"/>
      <c r="S928" s="20"/>
      <c r="T928" s="20"/>
      <c r="U928" s="20"/>
      <c r="V928" s="20"/>
      <c r="W928" s="20"/>
      <c r="X928" s="20"/>
      <c r="Y928" s="20"/>
      <c r="Z928" s="20"/>
      <c r="AA928" s="20"/>
    </row>
    <row r="929" spans="1:27" ht="12.75">
      <c r="A929" s="20"/>
      <c r="B929" s="20"/>
      <c r="C929" s="18"/>
      <c r="D929" s="20"/>
      <c r="E929" s="20"/>
      <c r="F929" s="20"/>
      <c r="G929" s="20"/>
      <c r="H929" s="18"/>
      <c r="I929" s="20"/>
      <c r="J929" s="20"/>
      <c r="K929" s="20"/>
      <c r="L929" s="20"/>
      <c r="M929" s="20"/>
      <c r="N929" s="20"/>
      <c r="O929" s="20"/>
      <c r="P929" s="20"/>
      <c r="Q929" s="20"/>
      <c r="R929" s="20"/>
      <c r="S929" s="20"/>
      <c r="T929" s="20"/>
      <c r="U929" s="20"/>
      <c r="V929" s="20"/>
      <c r="W929" s="20"/>
      <c r="X929" s="20"/>
      <c r="Y929" s="20"/>
      <c r="Z929" s="20"/>
      <c r="AA929" s="20"/>
    </row>
    <row r="930" spans="1:27" ht="12.75">
      <c r="A930" s="20"/>
      <c r="B930" s="20"/>
      <c r="C930" s="18"/>
      <c r="D930" s="20"/>
      <c r="E930" s="20"/>
      <c r="F930" s="20"/>
      <c r="G930" s="20"/>
      <c r="H930" s="18"/>
      <c r="I930" s="20"/>
      <c r="J930" s="20"/>
      <c r="K930" s="20"/>
      <c r="L930" s="20"/>
      <c r="M930" s="20"/>
      <c r="N930" s="20"/>
      <c r="O930" s="20"/>
      <c r="P930" s="20"/>
      <c r="Q930" s="20"/>
      <c r="R930" s="20"/>
      <c r="S930" s="20"/>
      <c r="T930" s="20"/>
      <c r="U930" s="20"/>
      <c r="V930" s="20"/>
      <c r="W930" s="20"/>
      <c r="X930" s="20"/>
      <c r="Y930" s="20"/>
      <c r="Z930" s="20"/>
      <c r="AA930" s="20"/>
    </row>
    <row r="931" spans="1:27" ht="12.75">
      <c r="A931" s="20"/>
      <c r="B931" s="20"/>
      <c r="C931" s="18"/>
      <c r="D931" s="20"/>
      <c r="E931" s="20"/>
      <c r="F931" s="20"/>
      <c r="G931" s="20"/>
      <c r="H931" s="18"/>
      <c r="I931" s="20"/>
      <c r="J931" s="20"/>
      <c r="K931" s="20"/>
      <c r="L931" s="20"/>
      <c r="M931" s="20"/>
      <c r="N931" s="20"/>
      <c r="O931" s="20"/>
      <c r="P931" s="20"/>
      <c r="Q931" s="20"/>
      <c r="R931" s="20"/>
      <c r="S931" s="20"/>
      <c r="T931" s="20"/>
      <c r="U931" s="20"/>
      <c r="V931" s="20"/>
      <c r="W931" s="20"/>
      <c r="X931" s="20"/>
      <c r="Y931" s="20"/>
      <c r="Z931" s="20"/>
      <c r="AA931" s="20"/>
    </row>
    <row r="932" spans="1:27" ht="12.75">
      <c r="A932" s="20"/>
      <c r="B932" s="20"/>
      <c r="C932" s="18"/>
      <c r="D932" s="20"/>
      <c r="E932" s="20"/>
      <c r="F932" s="20"/>
      <c r="G932" s="20"/>
      <c r="H932" s="18"/>
      <c r="I932" s="20"/>
      <c r="J932" s="20"/>
      <c r="K932" s="20"/>
      <c r="L932" s="20"/>
      <c r="M932" s="20"/>
      <c r="N932" s="20"/>
      <c r="O932" s="20"/>
      <c r="P932" s="20"/>
      <c r="Q932" s="20"/>
      <c r="R932" s="20"/>
      <c r="S932" s="20"/>
      <c r="T932" s="20"/>
      <c r="U932" s="20"/>
      <c r="V932" s="20"/>
      <c r="W932" s="20"/>
      <c r="X932" s="20"/>
      <c r="Y932" s="20"/>
      <c r="Z932" s="20"/>
      <c r="AA932" s="20"/>
    </row>
    <row r="933" spans="1:27" ht="12.75">
      <c r="A933" s="20"/>
      <c r="B933" s="20"/>
      <c r="C933" s="18"/>
      <c r="D933" s="20"/>
      <c r="E933" s="20"/>
      <c r="F933" s="20"/>
      <c r="G933" s="20"/>
      <c r="H933" s="18"/>
      <c r="I933" s="20"/>
      <c r="J933" s="20"/>
      <c r="K933" s="20"/>
      <c r="L933" s="20"/>
      <c r="M933" s="20"/>
      <c r="N933" s="20"/>
      <c r="O933" s="20"/>
      <c r="P933" s="20"/>
      <c r="Q933" s="20"/>
      <c r="R933" s="20"/>
      <c r="S933" s="20"/>
      <c r="T933" s="20"/>
      <c r="U933" s="20"/>
      <c r="V933" s="20"/>
      <c r="W933" s="20"/>
      <c r="X933" s="20"/>
      <c r="Y933" s="20"/>
      <c r="Z933" s="20"/>
      <c r="AA933" s="20"/>
    </row>
    <row r="934" spans="1:27" ht="12.75">
      <c r="A934" s="20"/>
      <c r="B934" s="20"/>
      <c r="C934" s="18"/>
      <c r="D934" s="20"/>
      <c r="E934" s="20"/>
      <c r="F934" s="20"/>
      <c r="G934" s="20"/>
      <c r="H934" s="18"/>
      <c r="I934" s="20"/>
      <c r="J934" s="20"/>
      <c r="K934" s="20"/>
      <c r="L934" s="20"/>
      <c r="M934" s="20"/>
      <c r="N934" s="20"/>
      <c r="O934" s="20"/>
      <c r="P934" s="20"/>
      <c r="Q934" s="20"/>
      <c r="R934" s="20"/>
      <c r="S934" s="20"/>
      <c r="T934" s="20"/>
      <c r="U934" s="20"/>
      <c r="V934" s="20"/>
      <c r="W934" s="20"/>
      <c r="X934" s="20"/>
      <c r="Y934" s="20"/>
      <c r="Z934" s="20"/>
      <c r="AA934" s="20"/>
    </row>
    <row r="935" spans="1:27" ht="12.75">
      <c r="A935" s="20"/>
      <c r="B935" s="20"/>
      <c r="C935" s="18"/>
      <c r="D935" s="20"/>
      <c r="E935" s="20"/>
      <c r="F935" s="20"/>
      <c r="G935" s="20"/>
      <c r="H935" s="18"/>
      <c r="I935" s="20"/>
      <c r="J935" s="20"/>
      <c r="K935" s="20"/>
      <c r="L935" s="20"/>
      <c r="M935" s="20"/>
      <c r="N935" s="20"/>
      <c r="O935" s="20"/>
      <c r="P935" s="20"/>
      <c r="Q935" s="20"/>
      <c r="R935" s="20"/>
      <c r="S935" s="20"/>
      <c r="T935" s="20"/>
      <c r="U935" s="20"/>
      <c r="V935" s="20"/>
      <c r="W935" s="20"/>
      <c r="X935" s="20"/>
      <c r="Y935" s="20"/>
      <c r="Z935" s="20"/>
      <c r="AA935" s="20"/>
    </row>
    <row r="936" spans="1:27" ht="12.75">
      <c r="A936" s="20"/>
      <c r="B936" s="20"/>
      <c r="C936" s="18"/>
      <c r="D936" s="20"/>
      <c r="E936" s="20"/>
      <c r="F936" s="20"/>
      <c r="G936" s="20"/>
      <c r="H936" s="18"/>
      <c r="I936" s="20"/>
      <c r="J936" s="20"/>
      <c r="K936" s="20"/>
      <c r="L936" s="20"/>
      <c r="M936" s="20"/>
      <c r="N936" s="20"/>
      <c r="O936" s="20"/>
      <c r="P936" s="20"/>
      <c r="Q936" s="20"/>
      <c r="R936" s="20"/>
      <c r="S936" s="20"/>
      <c r="T936" s="20"/>
      <c r="U936" s="20"/>
      <c r="V936" s="20"/>
      <c r="W936" s="20"/>
      <c r="X936" s="20"/>
      <c r="Y936" s="20"/>
      <c r="Z936" s="20"/>
      <c r="AA936" s="20"/>
    </row>
    <row r="937" spans="1:27" ht="12.75">
      <c r="A937" s="20"/>
      <c r="B937" s="20"/>
      <c r="C937" s="18"/>
      <c r="D937" s="20"/>
      <c r="E937" s="20"/>
      <c r="F937" s="20"/>
      <c r="G937" s="20"/>
      <c r="H937" s="18"/>
      <c r="I937" s="20"/>
      <c r="J937" s="20"/>
      <c r="K937" s="20"/>
      <c r="L937" s="20"/>
      <c r="M937" s="20"/>
      <c r="N937" s="20"/>
      <c r="O937" s="20"/>
      <c r="P937" s="20"/>
      <c r="Q937" s="20"/>
      <c r="R937" s="20"/>
      <c r="S937" s="20"/>
      <c r="T937" s="20"/>
      <c r="U937" s="20"/>
      <c r="V937" s="20"/>
      <c r="W937" s="20"/>
      <c r="X937" s="20"/>
      <c r="Y937" s="20"/>
      <c r="Z937" s="20"/>
      <c r="AA937" s="20"/>
    </row>
    <row r="938" spans="1:27" ht="12.75">
      <c r="A938" s="20"/>
      <c r="B938" s="20"/>
      <c r="C938" s="18"/>
      <c r="D938" s="20"/>
      <c r="E938" s="20"/>
      <c r="F938" s="20"/>
      <c r="G938" s="20"/>
      <c r="H938" s="18"/>
      <c r="I938" s="20"/>
      <c r="J938" s="20"/>
      <c r="K938" s="20"/>
      <c r="L938" s="20"/>
      <c r="M938" s="20"/>
      <c r="N938" s="20"/>
      <c r="O938" s="20"/>
      <c r="P938" s="20"/>
      <c r="Q938" s="20"/>
      <c r="R938" s="20"/>
      <c r="S938" s="20"/>
      <c r="T938" s="20"/>
      <c r="U938" s="20"/>
      <c r="V938" s="20"/>
      <c r="W938" s="20"/>
      <c r="X938" s="20"/>
      <c r="Y938" s="20"/>
      <c r="Z938" s="20"/>
      <c r="AA938" s="20"/>
    </row>
    <row r="939" spans="1:27" ht="12.75">
      <c r="A939" s="20"/>
      <c r="B939" s="20"/>
      <c r="C939" s="18"/>
      <c r="D939" s="20"/>
      <c r="E939" s="20"/>
      <c r="F939" s="20"/>
      <c r="G939" s="20"/>
      <c r="H939" s="18"/>
      <c r="I939" s="20"/>
      <c r="J939" s="20"/>
      <c r="K939" s="20"/>
      <c r="L939" s="20"/>
      <c r="M939" s="20"/>
      <c r="N939" s="20"/>
      <c r="O939" s="20"/>
      <c r="P939" s="20"/>
      <c r="Q939" s="20"/>
      <c r="R939" s="20"/>
      <c r="S939" s="20"/>
      <c r="T939" s="20"/>
      <c r="U939" s="20"/>
      <c r="V939" s="20"/>
      <c r="W939" s="20"/>
      <c r="X939" s="20"/>
      <c r="Y939" s="20"/>
      <c r="Z939" s="20"/>
      <c r="AA939" s="20"/>
    </row>
    <row r="940" spans="1:27" ht="12.75">
      <c r="A940" s="20"/>
      <c r="B940" s="20"/>
      <c r="C940" s="18"/>
      <c r="D940" s="20"/>
      <c r="E940" s="20"/>
      <c r="F940" s="20"/>
      <c r="G940" s="20"/>
      <c r="H940" s="18"/>
      <c r="I940" s="20"/>
      <c r="J940" s="20"/>
      <c r="K940" s="20"/>
      <c r="L940" s="20"/>
      <c r="M940" s="20"/>
      <c r="N940" s="20"/>
      <c r="O940" s="20"/>
      <c r="P940" s="20"/>
      <c r="Q940" s="20"/>
      <c r="R940" s="20"/>
      <c r="S940" s="20"/>
      <c r="T940" s="20"/>
      <c r="U940" s="20"/>
      <c r="V940" s="20"/>
      <c r="W940" s="20"/>
      <c r="X940" s="20"/>
      <c r="Y940" s="20"/>
      <c r="Z940" s="20"/>
      <c r="AA940" s="20"/>
    </row>
    <row r="941" spans="1:27" ht="12.75">
      <c r="A941" s="20"/>
      <c r="B941" s="20"/>
      <c r="C941" s="18"/>
      <c r="D941" s="20"/>
      <c r="E941" s="20"/>
      <c r="F941" s="20"/>
      <c r="G941" s="20"/>
      <c r="H941" s="18"/>
      <c r="I941" s="20"/>
      <c r="J941" s="20"/>
      <c r="K941" s="20"/>
      <c r="L941" s="20"/>
      <c r="M941" s="20"/>
      <c r="N941" s="20"/>
      <c r="O941" s="20"/>
      <c r="P941" s="20"/>
      <c r="Q941" s="20"/>
      <c r="R941" s="20"/>
      <c r="S941" s="20"/>
      <c r="T941" s="20"/>
      <c r="U941" s="20"/>
      <c r="V941" s="20"/>
      <c r="W941" s="20"/>
      <c r="X941" s="20"/>
      <c r="Y941" s="20"/>
      <c r="Z941" s="20"/>
      <c r="AA941" s="20"/>
    </row>
    <row r="942" spans="1:27" ht="12.75">
      <c r="A942" s="20"/>
      <c r="B942" s="20"/>
      <c r="C942" s="18"/>
      <c r="D942" s="20"/>
      <c r="E942" s="20"/>
      <c r="F942" s="20"/>
      <c r="G942" s="20"/>
      <c r="H942" s="18"/>
      <c r="I942" s="20"/>
      <c r="J942" s="20"/>
      <c r="K942" s="20"/>
      <c r="L942" s="20"/>
      <c r="M942" s="20"/>
      <c r="N942" s="20"/>
      <c r="O942" s="20"/>
      <c r="P942" s="20"/>
      <c r="Q942" s="20"/>
      <c r="R942" s="20"/>
      <c r="S942" s="20"/>
      <c r="T942" s="20"/>
      <c r="U942" s="20"/>
      <c r="V942" s="20"/>
      <c r="W942" s="20"/>
      <c r="X942" s="20"/>
      <c r="Y942" s="20"/>
      <c r="Z942" s="20"/>
      <c r="AA942" s="20"/>
    </row>
    <row r="943" spans="1:27" ht="12.75">
      <c r="A943" s="20"/>
      <c r="B943" s="20"/>
      <c r="C943" s="18"/>
      <c r="D943" s="20"/>
      <c r="E943" s="20"/>
      <c r="F943" s="20"/>
      <c r="G943" s="20"/>
      <c r="H943" s="18"/>
      <c r="I943" s="20"/>
      <c r="J943" s="20"/>
      <c r="K943" s="20"/>
      <c r="L943" s="20"/>
      <c r="M943" s="20"/>
      <c r="N943" s="20"/>
      <c r="O943" s="20"/>
      <c r="P943" s="20"/>
      <c r="Q943" s="20"/>
      <c r="R943" s="20"/>
      <c r="S943" s="20"/>
      <c r="T943" s="20"/>
      <c r="U943" s="20"/>
      <c r="V943" s="20"/>
      <c r="W943" s="20"/>
      <c r="X943" s="20"/>
      <c r="Y943" s="20"/>
      <c r="Z943" s="20"/>
      <c r="AA943" s="20"/>
    </row>
    <row r="944" spans="1:27" ht="12.75">
      <c r="A944" s="20"/>
      <c r="B944" s="20"/>
      <c r="C944" s="18"/>
      <c r="D944" s="20"/>
      <c r="E944" s="20"/>
      <c r="F944" s="20"/>
      <c r="G944" s="20"/>
      <c r="H944" s="18"/>
      <c r="I944" s="20"/>
      <c r="J944" s="20"/>
      <c r="K944" s="20"/>
      <c r="L944" s="20"/>
      <c r="M944" s="20"/>
      <c r="N944" s="20"/>
      <c r="O944" s="20"/>
      <c r="P944" s="20"/>
      <c r="Q944" s="20"/>
      <c r="R944" s="20"/>
      <c r="S944" s="20"/>
      <c r="T944" s="20"/>
      <c r="U944" s="20"/>
      <c r="V944" s="20"/>
      <c r="W944" s="20"/>
      <c r="X944" s="20"/>
      <c r="Y944" s="20"/>
      <c r="Z944" s="20"/>
      <c r="AA944" s="20"/>
    </row>
    <row r="945" spans="1:27" ht="12.75">
      <c r="A945" s="20"/>
      <c r="B945" s="20"/>
      <c r="C945" s="18"/>
      <c r="D945" s="20"/>
      <c r="E945" s="20"/>
      <c r="F945" s="20"/>
      <c r="G945" s="20"/>
      <c r="H945" s="18"/>
      <c r="I945" s="20"/>
      <c r="J945" s="20"/>
      <c r="K945" s="20"/>
      <c r="L945" s="20"/>
      <c r="M945" s="20"/>
      <c r="N945" s="20"/>
      <c r="O945" s="20"/>
      <c r="P945" s="20"/>
      <c r="Q945" s="20"/>
      <c r="R945" s="20"/>
      <c r="S945" s="20"/>
      <c r="T945" s="20"/>
      <c r="U945" s="20"/>
      <c r="V945" s="20"/>
      <c r="W945" s="20"/>
      <c r="X945" s="20"/>
      <c r="Y945" s="20"/>
      <c r="Z945" s="20"/>
      <c r="AA945" s="20"/>
    </row>
    <row r="946" spans="1:27" ht="12.75">
      <c r="A946" s="20"/>
      <c r="B946" s="20"/>
      <c r="C946" s="18"/>
      <c r="D946" s="20"/>
      <c r="E946" s="20"/>
      <c r="F946" s="20"/>
      <c r="G946" s="20"/>
      <c r="H946" s="18"/>
      <c r="I946" s="20"/>
      <c r="J946" s="20"/>
      <c r="K946" s="20"/>
      <c r="L946" s="20"/>
      <c r="M946" s="20"/>
      <c r="N946" s="20"/>
      <c r="O946" s="20"/>
      <c r="P946" s="20"/>
      <c r="Q946" s="20"/>
      <c r="R946" s="20"/>
      <c r="S946" s="20"/>
      <c r="T946" s="20"/>
      <c r="U946" s="20"/>
      <c r="V946" s="20"/>
      <c r="W946" s="20"/>
      <c r="X946" s="20"/>
      <c r="Y946" s="20"/>
      <c r="Z946" s="20"/>
      <c r="AA946" s="20"/>
    </row>
    <row r="947" spans="1:27" ht="12.75">
      <c r="A947" s="20"/>
      <c r="B947" s="20"/>
      <c r="C947" s="18"/>
      <c r="D947" s="20"/>
      <c r="E947" s="20"/>
      <c r="F947" s="20"/>
      <c r="G947" s="20"/>
      <c r="H947" s="18"/>
      <c r="I947" s="20"/>
      <c r="J947" s="20"/>
      <c r="K947" s="20"/>
      <c r="L947" s="20"/>
      <c r="M947" s="20"/>
      <c r="N947" s="20"/>
      <c r="O947" s="20"/>
      <c r="P947" s="20"/>
      <c r="Q947" s="20"/>
      <c r="R947" s="20"/>
      <c r="S947" s="20"/>
      <c r="T947" s="20"/>
      <c r="U947" s="20"/>
      <c r="V947" s="20"/>
      <c r="W947" s="20"/>
      <c r="X947" s="20"/>
      <c r="Y947" s="20"/>
      <c r="Z947" s="20"/>
      <c r="AA947" s="20"/>
    </row>
    <row r="948" spans="1:27" ht="12.75">
      <c r="A948" s="20"/>
      <c r="B948" s="20"/>
      <c r="C948" s="18"/>
      <c r="D948" s="20"/>
      <c r="E948" s="20"/>
      <c r="F948" s="20"/>
      <c r="G948" s="20"/>
      <c r="H948" s="18"/>
      <c r="I948" s="20"/>
      <c r="J948" s="20"/>
      <c r="K948" s="20"/>
      <c r="L948" s="20"/>
      <c r="M948" s="20"/>
      <c r="N948" s="20"/>
      <c r="O948" s="20"/>
      <c r="P948" s="20"/>
      <c r="Q948" s="20"/>
      <c r="R948" s="20"/>
      <c r="S948" s="20"/>
      <c r="T948" s="20"/>
      <c r="U948" s="20"/>
      <c r="V948" s="20"/>
      <c r="W948" s="20"/>
      <c r="X948" s="20"/>
      <c r="Y948" s="20"/>
      <c r="Z948" s="20"/>
      <c r="AA948" s="20"/>
    </row>
    <row r="949" spans="1:27" ht="12.75">
      <c r="A949" s="20"/>
      <c r="B949" s="20"/>
      <c r="C949" s="18"/>
      <c r="D949" s="20"/>
      <c r="E949" s="20"/>
      <c r="F949" s="20"/>
      <c r="G949" s="20"/>
      <c r="H949" s="18"/>
      <c r="I949" s="20"/>
      <c r="J949" s="20"/>
      <c r="K949" s="20"/>
      <c r="L949" s="20"/>
      <c r="M949" s="20"/>
      <c r="N949" s="20"/>
      <c r="O949" s="20"/>
      <c r="P949" s="20"/>
      <c r="Q949" s="20"/>
      <c r="R949" s="20"/>
      <c r="S949" s="20"/>
      <c r="T949" s="20"/>
      <c r="U949" s="20"/>
      <c r="V949" s="20"/>
      <c r="W949" s="20"/>
      <c r="X949" s="20"/>
      <c r="Y949" s="20"/>
      <c r="Z949" s="20"/>
      <c r="AA949" s="20"/>
    </row>
    <row r="950" spans="1:27" ht="12.75">
      <c r="A950" s="20"/>
      <c r="B950" s="20"/>
      <c r="C950" s="18"/>
      <c r="D950" s="20"/>
      <c r="E950" s="20"/>
      <c r="F950" s="20"/>
      <c r="G950" s="20"/>
      <c r="H950" s="18"/>
      <c r="I950" s="20"/>
      <c r="J950" s="20"/>
      <c r="K950" s="20"/>
      <c r="L950" s="20"/>
      <c r="M950" s="20"/>
      <c r="N950" s="20"/>
      <c r="O950" s="20"/>
      <c r="P950" s="20"/>
      <c r="Q950" s="20"/>
      <c r="R950" s="20"/>
      <c r="S950" s="20"/>
      <c r="T950" s="20"/>
      <c r="U950" s="20"/>
      <c r="V950" s="20"/>
      <c r="W950" s="20"/>
      <c r="X950" s="20"/>
      <c r="Y950" s="20"/>
      <c r="Z950" s="20"/>
      <c r="AA950" s="20"/>
    </row>
    <row r="951" spans="1:27" ht="12.75">
      <c r="A951" s="20"/>
      <c r="B951" s="20"/>
      <c r="C951" s="18"/>
      <c r="D951" s="20"/>
      <c r="E951" s="20"/>
      <c r="F951" s="20"/>
      <c r="G951" s="20"/>
      <c r="H951" s="18"/>
      <c r="I951" s="20"/>
      <c r="J951" s="20"/>
      <c r="K951" s="20"/>
      <c r="L951" s="20"/>
      <c r="M951" s="20"/>
      <c r="N951" s="20"/>
      <c r="O951" s="20"/>
      <c r="P951" s="20"/>
      <c r="Q951" s="20"/>
      <c r="R951" s="20"/>
      <c r="S951" s="20"/>
      <c r="T951" s="20"/>
      <c r="U951" s="20"/>
      <c r="V951" s="20"/>
      <c r="W951" s="20"/>
      <c r="X951" s="20"/>
      <c r="Y951" s="20"/>
      <c r="Z951" s="20"/>
      <c r="AA951" s="20"/>
    </row>
    <row r="952" spans="1:27" ht="12.75">
      <c r="A952" s="20"/>
      <c r="B952" s="20"/>
      <c r="C952" s="18"/>
      <c r="D952" s="20"/>
      <c r="E952" s="20"/>
      <c r="F952" s="20"/>
      <c r="G952" s="20"/>
      <c r="H952" s="18"/>
      <c r="I952" s="20"/>
      <c r="J952" s="20"/>
      <c r="K952" s="20"/>
      <c r="L952" s="20"/>
      <c r="M952" s="20"/>
      <c r="N952" s="20"/>
      <c r="O952" s="20"/>
      <c r="P952" s="20"/>
      <c r="Q952" s="20"/>
      <c r="R952" s="20"/>
      <c r="S952" s="20"/>
      <c r="T952" s="20"/>
      <c r="U952" s="20"/>
      <c r="V952" s="20"/>
      <c r="W952" s="20"/>
      <c r="X952" s="20"/>
      <c r="Y952" s="20"/>
      <c r="Z952" s="20"/>
      <c r="AA952" s="20"/>
    </row>
    <row r="953" spans="1:27" ht="12.75">
      <c r="A953" s="20"/>
      <c r="B953" s="20"/>
      <c r="C953" s="18"/>
      <c r="D953" s="20"/>
      <c r="E953" s="20"/>
      <c r="F953" s="20"/>
      <c r="G953" s="20"/>
      <c r="H953" s="18"/>
      <c r="I953" s="20"/>
      <c r="J953" s="20"/>
      <c r="K953" s="20"/>
      <c r="L953" s="20"/>
      <c r="M953" s="20"/>
      <c r="N953" s="20"/>
      <c r="O953" s="20"/>
      <c r="P953" s="20"/>
      <c r="Q953" s="20"/>
      <c r="R953" s="20"/>
      <c r="S953" s="20"/>
      <c r="T953" s="20"/>
      <c r="U953" s="20"/>
      <c r="V953" s="20"/>
      <c r="W953" s="20"/>
      <c r="X953" s="20"/>
      <c r="Y953" s="20"/>
      <c r="Z953" s="20"/>
      <c r="AA953" s="20"/>
    </row>
    <row r="954" spans="1:27" ht="12.75">
      <c r="A954" s="20"/>
      <c r="B954" s="20"/>
      <c r="C954" s="18"/>
      <c r="D954" s="20"/>
      <c r="E954" s="20"/>
      <c r="F954" s="20"/>
      <c r="G954" s="20"/>
      <c r="H954" s="18"/>
      <c r="I954" s="20"/>
      <c r="J954" s="20"/>
      <c r="K954" s="20"/>
      <c r="L954" s="20"/>
      <c r="M954" s="20"/>
      <c r="N954" s="20"/>
      <c r="O954" s="20"/>
      <c r="P954" s="20"/>
      <c r="Q954" s="20"/>
      <c r="R954" s="20"/>
      <c r="S954" s="20"/>
      <c r="T954" s="20"/>
      <c r="U954" s="20"/>
      <c r="V954" s="20"/>
      <c r="W954" s="20"/>
      <c r="X954" s="20"/>
      <c r="Y954" s="20"/>
      <c r="Z954" s="20"/>
      <c r="AA954" s="20"/>
    </row>
    <row r="955" spans="1:27" ht="12.75">
      <c r="A955" s="20"/>
      <c r="B955" s="20"/>
      <c r="C955" s="18"/>
      <c r="D955" s="20"/>
      <c r="E955" s="20"/>
      <c r="F955" s="20"/>
      <c r="G955" s="20"/>
      <c r="H955" s="18"/>
      <c r="I955" s="20"/>
      <c r="J955" s="20"/>
      <c r="K955" s="20"/>
      <c r="L955" s="20"/>
      <c r="M955" s="20"/>
      <c r="N955" s="20"/>
      <c r="O955" s="20"/>
      <c r="P955" s="20"/>
      <c r="Q955" s="20"/>
      <c r="R955" s="20"/>
      <c r="S955" s="20"/>
      <c r="T955" s="20"/>
      <c r="U955" s="20"/>
      <c r="V955" s="20"/>
      <c r="W955" s="20"/>
      <c r="X955" s="20"/>
      <c r="Y955" s="20"/>
      <c r="Z955" s="20"/>
      <c r="AA955" s="20"/>
    </row>
    <row r="956" spans="1:27" ht="12.75">
      <c r="A956" s="20"/>
      <c r="B956" s="20"/>
      <c r="C956" s="18"/>
      <c r="D956" s="20"/>
      <c r="E956" s="20"/>
      <c r="F956" s="20"/>
      <c r="G956" s="20"/>
      <c r="H956" s="18"/>
      <c r="I956" s="20"/>
      <c r="J956" s="20"/>
      <c r="K956" s="20"/>
      <c r="L956" s="20"/>
      <c r="M956" s="20"/>
      <c r="N956" s="20"/>
      <c r="O956" s="20"/>
      <c r="P956" s="20"/>
      <c r="Q956" s="20"/>
      <c r="R956" s="20"/>
      <c r="S956" s="20"/>
      <c r="T956" s="20"/>
      <c r="U956" s="20"/>
      <c r="V956" s="20"/>
      <c r="W956" s="20"/>
      <c r="X956" s="20"/>
      <c r="Y956" s="20"/>
      <c r="Z956" s="20"/>
      <c r="AA956" s="20"/>
    </row>
    <row r="957" spans="1:27" ht="12.75">
      <c r="A957" s="20"/>
      <c r="B957" s="20"/>
      <c r="C957" s="18"/>
      <c r="D957" s="20"/>
      <c r="E957" s="20"/>
      <c r="F957" s="20"/>
      <c r="G957" s="20"/>
      <c r="H957" s="18"/>
      <c r="I957" s="20"/>
      <c r="J957" s="20"/>
      <c r="K957" s="20"/>
      <c r="L957" s="20"/>
      <c r="M957" s="20"/>
      <c r="N957" s="20"/>
      <c r="O957" s="20"/>
      <c r="P957" s="20"/>
      <c r="Q957" s="20"/>
      <c r="R957" s="20"/>
      <c r="S957" s="20"/>
      <c r="T957" s="20"/>
      <c r="U957" s="20"/>
      <c r="V957" s="20"/>
      <c r="W957" s="20"/>
      <c r="X957" s="20"/>
      <c r="Y957" s="20"/>
      <c r="Z957" s="20"/>
      <c r="AA957" s="20"/>
    </row>
    <row r="958" spans="1:27" ht="12.75">
      <c r="A958" s="20"/>
      <c r="B958" s="20"/>
      <c r="C958" s="18"/>
      <c r="D958" s="20"/>
      <c r="E958" s="20"/>
      <c r="F958" s="20"/>
      <c r="G958" s="20"/>
      <c r="H958" s="18"/>
      <c r="I958" s="20"/>
      <c r="J958" s="20"/>
      <c r="K958" s="20"/>
      <c r="L958" s="20"/>
      <c r="M958" s="20"/>
      <c r="N958" s="20"/>
      <c r="O958" s="20"/>
      <c r="P958" s="20"/>
      <c r="Q958" s="20"/>
      <c r="R958" s="20"/>
      <c r="S958" s="20"/>
      <c r="T958" s="20"/>
      <c r="U958" s="20"/>
      <c r="V958" s="20"/>
      <c r="W958" s="20"/>
      <c r="X958" s="20"/>
      <c r="Y958" s="20"/>
      <c r="Z958" s="20"/>
      <c r="AA958" s="20"/>
    </row>
    <row r="959" spans="1:27" ht="12.75">
      <c r="A959" s="20"/>
      <c r="B959" s="20"/>
      <c r="C959" s="18"/>
      <c r="D959" s="20"/>
      <c r="E959" s="20"/>
      <c r="F959" s="20"/>
      <c r="G959" s="20"/>
      <c r="H959" s="18"/>
      <c r="I959" s="20"/>
      <c r="J959" s="20"/>
      <c r="K959" s="20"/>
      <c r="L959" s="20"/>
      <c r="M959" s="20"/>
      <c r="N959" s="20"/>
      <c r="O959" s="20"/>
      <c r="P959" s="20"/>
      <c r="Q959" s="20"/>
      <c r="R959" s="20"/>
      <c r="S959" s="20"/>
      <c r="T959" s="20"/>
      <c r="U959" s="20"/>
      <c r="V959" s="20"/>
      <c r="W959" s="20"/>
      <c r="X959" s="20"/>
      <c r="Y959" s="20"/>
      <c r="Z959" s="20"/>
      <c r="AA959" s="20"/>
    </row>
    <row r="960" spans="1:27" ht="12.75">
      <c r="A960" s="20"/>
      <c r="B960" s="20"/>
      <c r="C960" s="18"/>
      <c r="D960" s="20"/>
      <c r="E960" s="20"/>
      <c r="F960" s="20"/>
      <c r="G960" s="20"/>
      <c r="H960" s="18"/>
      <c r="I960" s="20"/>
      <c r="J960" s="20"/>
      <c r="K960" s="20"/>
      <c r="L960" s="20"/>
      <c r="M960" s="20"/>
      <c r="N960" s="20"/>
      <c r="O960" s="20"/>
      <c r="P960" s="20"/>
      <c r="Q960" s="20"/>
      <c r="R960" s="20"/>
      <c r="S960" s="20"/>
      <c r="T960" s="20"/>
      <c r="U960" s="20"/>
      <c r="V960" s="20"/>
      <c r="W960" s="20"/>
      <c r="X960" s="20"/>
      <c r="Y960" s="20"/>
      <c r="Z960" s="20"/>
      <c r="AA960" s="20"/>
    </row>
    <row r="961" spans="1:27" ht="12.75">
      <c r="A961" s="20"/>
      <c r="B961" s="20"/>
      <c r="C961" s="18"/>
      <c r="D961" s="20"/>
      <c r="E961" s="20"/>
      <c r="F961" s="20"/>
      <c r="G961" s="20"/>
      <c r="H961" s="18"/>
      <c r="I961" s="20"/>
      <c r="J961" s="20"/>
      <c r="K961" s="20"/>
      <c r="L961" s="20"/>
      <c r="M961" s="20"/>
      <c r="N961" s="20"/>
      <c r="O961" s="20"/>
      <c r="P961" s="20"/>
      <c r="Q961" s="20"/>
      <c r="R961" s="20"/>
      <c r="S961" s="20"/>
      <c r="T961" s="20"/>
      <c r="U961" s="20"/>
      <c r="V961" s="20"/>
      <c r="W961" s="20"/>
      <c r="X961" s="20"/>
      <c r="Y961" s="20"/>
      <c r="Z961" s="20"/>
      <c r="AA961" s="20"/>
    </row>
    <row r="962" spans="1:27" ht="12.75">
      <c r="A962" s="20"/>
      <c r="B962" s="20"/>
      <c r="C962" s="18"/>
      <c r="D962" s="20"/>
      <c r="E962" s="20"/>
      <c r="F962" s="20"/>
      <c r="G962" s="20"/>
      <c r="H962" s="18"/>
      <c r="I962" s="20"/>
      <c r="J962" s="20"/>
      <c r="K962" s="20"/>
      <c r="L962" s="20"/>
      <c r="M962" s="20"/>
      <c r="N962" s="20"/>
      <c r="O962" s="20"/>
      <c r="P962" s="20"/>
      <c r="Q962" s="20"/>
      <c r="R962" s="20"/>
      <c r="S962" s="20"/>
      <c r="T962" s="20"/>
      <c r="U962" s="20"/>
      <c r="V962" s="20"/>
      <c r="W962" s="20"/>
      <c r="X962" s="20"/>
      <c r="Y962" s="20"/>
      <c r="Z962" s="20"/>
      <c r="AA962" s="20"/>
    </row>
    <row r="963" spans="1:27" ht="12.75">
      <c r="A963" s="20"/>
      <c r="B963" s="20"/>
      <c r="C963" s="18"/>
      <c r="D963" s="20"/>
      <c r="E963" s="20"/>
      <c r="F963" s="20"/>
      <c r="G963" s="20"/>
      <c r="H963" s="18"/>
      <c r="I963" s="20"/>
      <c r="J963" s="20"/>
      <c r="K963" s="20"/>
      <c r="L963" s="20"/>
      <c r="M963" s="20"/>
      <c r="N963" s="20"/>
      <c r="O963" s="20"/>
      <c r="P963" s="20"/>
      <c r="Q963" s="20"/>
      <c r="R963" s="20"/>
      <c r="S963" s="20"/>
      <c r="T963" s="20"/>
      <c r="U963" s="20"/>
      <c r="V963" s="20"/>
      <c r="W963" s="20"/>
      <c r="X963" s="20"/>
      <c r="Y963" s="20"/>
      <c r="Z963" s="20"/>
      <c r="AA963" s="20"/>
    </row>
    <row r="964" spans="1:27" ht="12.75">
      <c r="A964" s="20"/>
      <c r="B964" s="20"/>
      <c r="C964" s="18"/>
      <c r="D964" s="20"/>
      <c r="E964" s="20"/>
      <c r="F964" s="20"/>
      <c r="G964" s="20"/>
      <c r="H964" s="18"/>
      <c r="I964" s="20"/>
      <c r="J964" s="20"/>
      <c r="K964" s="20"/>
      <c r="L964" s="20"/>
      <c r="M964" s="20"/>
      <c r="N964" s="20"/>
      <c r="O964" s="20"/>
      <c r="P964" s="20"/>
      <c r="Q964" s="20"/>
      <c r="R964" s="20"/>
      <c r="S964" s="20"/>
      <c r="T964" s="20"/>
      <c r="U964" s="20"/>
      <c r="V964" s="20"/>
      <c r="W964" s="20"/>
      <c r="X964" s="20"/>
      <c r="Y964" s="20"/>
      <c r="Z964" s="20"/>
      <c r="AA964" s="20"/>
    </row>
    <row r="965" spans="1:27" ht="12.75">
      <c r="A965" s="20"/>
      <c r="B965" s="20"/>
      <c r="C965" s="18"/>
      <c r="D965" s="20"/>
      <c r="E965" s="20"/>
      <c r="F965" s="20"/>
      <c r="G965" s="20"/>
      <c r="H965" s="18"/>
      <c r="I965" s="20"/>
      <c r="J965" s="20"/>
      <c r="K965" s="20"/>
      <c r="L965" s="20"/>
      <c r="M965" s="20"/>
      <c r="N965" s="20"/>
      <c r="O965" s="20"/>
      <c r="P965" s="20"/>
      <c r="Q965" s="20"/>
      <c r="R965" s="20"/>
      <c r="S965" s="20"/>
      <c r="T965" s="20"/>
      <c r="U965" s="20"/>
      <c r="V965" s="20"/>
      <c r="W965" s="20"/>
      <c r="X965" s="20"/>
      <c r="Y965" s="20"/>
      <c r="Z965" s="20"/>
      <c r="AA965" s="20"/>
    </row>
    <row r="966" spans="1:27" ht="12.75">
      <c r="A966" s="20"/>
      <c r="B966" s="20"/>
      <c r="C966" s="18"/>
      <c r="D966" s="20"/>
      <c r="E966" s="20"/>
      <c r="F966" s="20"/>
      <c r="G966" s="20"/>
      <c r="H966" s="18"/>
      <c r="I966" s="20"/>
      <c r="J966" s="20"/>
      <c r="K966" s="20"/>
      <c r="L966" s="20"/>
      <c r="M966" s="20"/>
      <c r="N966" s="20"/>
      <c r="O966" s="20"/>
      <c r="P966" s="20"/>
      <c r="Q966" s="20"/>
      <c r="R966" s="20"/>
      <c r="S966" s="20"/>
      <c r="T966" s="20"/>
      <c r="U966" s="20"/>
      <c r="V966" s="20"/>
      <c r="W966" s="20"/>
      <c r="X966" s="20"/>
      <c r="Y966" s="20"/>
      <c r="Z966" s="20"/>
      <c r="AA966" s="20"/>
    </row>
    <row r="967" spans="1:27" ht="12.75">
      <c r="A967" s="20"/>
      <c r="B967" s="20"/>
      <c r="C967" s="18"/>
      <c r="D967" s="20"/>
      <c r="E967" s="20"/>
      <c r="F967" s="20"/>
      <c r="G967" s="20"/>
      <c r="H967" s="18"/>
      <c r="I967" s="20"/>
      <c r="J967" s="20"/>
      <c r="K967" s="20"/>
      <c r="L967" s="20"/>
      <c r="M967" s="20"/>
      <c r="N967" s="20"/>
      <c r="O967" s="20"/>
      <c r="P967" s="20"/>
      <c r="Q967" s="20"/>
      <c r="R967" s="20"/>
      <c r="S967" s="20"/>
      <c r="T967" s="20"/>
      <c r="U967" s="20"/>
      <c r="V967" s="20"/>
      <c r="W967" s="20"/>
      <c r="X967" s="20"/>
      <c r="Y967" s="20"/>
      <c r="Z967" s="20"/>
      <c r="AA967" s="20"/>
    </row>
    <row r="968" spans="1:27" ht="12.75">
      <c r="A968" s="20"/>
      <c r="B968" s="20"/>
      <c r="C968" s="18"/>
      <c r="D968" s="20"/>
      <c r="E968" s="20"/>
      <c r="F968" s="20"/>
      <c r="G968" s="20"/>
      <c r="H968" s="18"/>
      <c r="I968" s="20"/>
      <c r="J968" s="20"/>
      <c r="K968" s="20"/>
      <c r="L968" s="20"/>
      <c r="M968" s="20"/>
      <c r="N968" s="20"/>
      <c r="O968" s="20"/>
      <c r="P968" s="20"/>
      <c r="Q968" s="20"/>
      <c r="R968" s="20"/>
      <c r="S968" s="20"/>
      <c r="T968" s="20"/>
      <c r="U968" s="20"/>
      <c r="V968" s="20"/>
      <c r="W968" s="20"/>
      <c r="X968" s="20"/>
      <c r="Y968" s="20"/>
      <c r="Z968" s="20"/>
      <c r="AA968" s="20"/>
    </row>
    <row r="969" spans="1:27" ht="12.75">
      <c r="A969" s="20"/>
      <c r="B969" s="20"/>
      <c r="C969" s="18"/>
      <c r="D969" s="20"/>
      <c r="E969" s="20"/>
      <c r="F969" s="20"/>
      <c r="G969" s="20"/>
      <c r="H969" s="18"/>
      <c r="I969" s="20"/>
      <c r="J969" s="20"/>
      <c r="K969" s="20"/>
      <c r="L969" s="20"/>
      <c r="M969" s="20"/>
      <c r="N969" s="20"/>
      <c r="O969" s="20"/>
      <c r="P969" s="20"/>
      <c r="Q969" s="20"/>
      <c r="R969" s="20"/>
      <c r="S969" s="20"/>
      <c r="T969" s="20"/>
      <c r="U969" s="20"/>
      <c r="V969" s="20"/>
      <c r="W969" s="20"/>
      <c r="X969" s="20"/>
      <c r="Y969" s="20"/>
      <c r="Z969" s="20"/>
      <c r="AA969" s="20"/>
    </row>
    <row r="970" spans="1:27" ht="12.75">
      <c r="A970" s="20"/>
      <c r="B970" s="20"/>
      <c r="C970" s="18"/>
      <c r="D970" s="20"/>
      <c r="E970" s="20"/>
      <c r="F970" s="20"/>
      <c r="G970" s="20"/>
      <c r="H970" s="18"/>
      <c r="I970" s="20"/>
      <c r="J970" s="20"/>
      <c r="K970" s="20"/>
      <c r="L970" s="20"/>
      <c r="M970" s="20"/>
      <c r="N970" s="20"/>
      <c r="O970" s="20"/>
      <c r="P970" s="20"/>
      <c r="Q970" s="20"/>
      <c r="R970" s="20"/>
      <c r="S970" s="20"/>
      <c r="T970" s="20"/>
      <c r="U970" s="20"/>
      <c r="V970" s="20"/>
      <c r="W970" s="20"/>
      <c r="X970" s="20"/>
      <c r="Y970" s="20"/>
      <c r="Z970" s="20"/>
      <c r="AA970" s="20"/>
    </row>
    <row r="971" spans="1:27" ht="12.75">
      <c r="A971" s="20"/>
      <c r="B971" s="20"/>
      <c r="C971" s="18"/>
      <c r="D971" s="20"/>
      <c r="E971" s="20"/>
      <c r="F971" s="20"/>
      <c r="G971" s="20"/>
      <c r="H971" s="18"/>
      <c r="I971" s="20"/>
      <c r="J971" s="20"/>
      <c r="K971" s="20"/>
      <c r="L971" s="20"/>
      <c r="M971" s="20"/>
      <c r="N971" s="20"/>
      <c r="O971" s="20"/>
      <c r="P971" s="20"/>
      <c r="Q971" s="20"/>
      <c r="R971" s="20"/>
      <c r="S971" s="20"/>
      <c r="T971" s="20"/>
      <c r="U971" s="20"/>
      <c r="V971" s="20"/>
      <c r="W971" s="20"/>
      <c r="X971" s="20"/>
      <c r="Y971" s="20"/>
      <c r="Z971" s="20"/>
      <c r="AA971" s="20"/>
    </row>
    <row r="972" spans="1:27" ht="12.75">
      <c r="A972" s="20"/>
      <c r="B972" s="20"/>
      <c r="C972" s="18"/>
      <c r="D972" s="20"/>
      <c r="E972" s="20"/>
      <c r="F972" s="20"/>
      <c r="G972" s="20"/>
      <c r="H972" s="18"/>
      <c r="I972" s="20"/>
      <c r="J972" s="20"/>
      <c r="K972" s="20"/>
      <c r="L972" s="20"/>
      <c r="M972" s="20"/>
      <c r="N972" s="20"/>
      <c r="O972" s="20"/>
      <c r="P972" s="20"/>
      <c r="Q972" s="20"/>
      <c r="R972" s="20"/>
      <c r="S972" s="20"/>
      <c r="T972" s="20"/>
      <c r="U972" s="20"/>
      <c r="V972" s="20"/>
      <c r="W972" s="20"/>
      <c r="X972" s="20"/>
      <c r="Y972" s="20"/>
      <c r="Z972" s="20"/>
      <c r="AA972" s="20"/>
    </row>
    <row r="973" spans="1:27" ht="12.75">
      <c r="A973" s="20"/>
      <c r="B973" s="20"/>
      <c r="C973" s="18"/>
      <c r="D973" s="20"/>
      <c r="E973" s="20"/>
      <c r="F973" s="20"/>
      <c r="G973" s="20"/>
      <c r="H973" s="18"/>
      <c r="I973" s="20"/>
      <c r="J973" s="20"/>
      <c r="K973" s="20"/>
      <c r="L973" s="20"/>
      <c r="M973" s="20"/>
      <c r="N973" s="20"/>
      <c r="O973" s="20"/>
      <c r="P973" s="20"/>
      <c r="Q973" s="20"/>
      <c r="R973" s="20"/>
      <c r="S973" s="20"/>
      <c r="T973" s="20"/>
      <c r="U973" s="20"/>
      <c r="V973" s="20"/>
      <c r="W973" s="20"/>
      <c r="X973" s="20"/>
      <c r="Y973" s="20"/>
      <c r="Z973" s="20"/>
      <c r="AA973" s="20"/>
    </row>
    <row r="974" spans="1:27" ht="12.75">
      <c r="A974" s="20"/>
      <c r="B974" s="20"/>
      <c r="C974" s="18"/>
      <c r="D974" s="20"/>
      <c r="E974" s="20"/>
      <c r="F974" s="20"/>
      <c r="G974" s="20"/>
      <c r="H974" s="18"/>
      <c r="I974" s="20"/>
      <c r="J974" s="20"/>
      <c r="K974" s="20"/>
      <c r="L974" s="20"/>
      <c r="M974" s="20"/>
      <c r="N974" s="20"/>
      <c r="O974" s="20"/>
      <c r="P974" s="20"/>
      <c r="Q974" s="20"/>
      <c r="R974" s="20"/>
      <c r="S974" s="20"/>
      <c r="T974" s="20"/>
      <c r="U974" s="20"/>
      <c r="V974" s="20"/>
      <c r="W974" s="20"/>
      <c r="X974" s="20"/>
      <c r="Y974" s="20"/>
      <c r="Z974" s="20"/>
      <c r="AA974" s="20"/>
    </row>
    <row r="975" spans="1:27" ht="12.75">
      <c r="A975" s="20"/>
      <c r="B975" s="20"/>
      <c r="C975" s="18"/>
      <c r="D975" s="20"/>
      <c r="E975" s="20"/>
      <c r="F975" s="20"/>
      <c r="G975" s="20"/>
      <c r="H975" s="18"/>
      <c r="I975" s="20"/>
      <c r="J975" s="20"/>
      <c r="K975" s="20"/>
      <c r="L975" s="20"/>
      <c r="M975" s="20"/>
      <c r="N975" s="20"/>
      <c r="O975" s="20"/>
      <c r="P975" s="20"/>
      <c r="Q975" s="20"/>
      <c r="R975" s="20"/>
      <c r="S975" s="20"/>
      <c r="T975" s="20"/>
      <c r="U975" s="20"/>
      <c r="V975" s="20"/>
      <c r="W975" s="20"/>
      <c r="X975" s="20"/>
      <c r="Y975" s="20"/>
      <c r="Z975" s="20"/>
      <c r="AA975" s="20"/>
    </row>
    <row r="976" spans="1:27" ht="12.75">
      <c r="A976" s="20"/>
      <c r="B976" s="20"/>
      <c r="C976" s="18"/>
      <c r="D976" s="20"/>
      <c r="E976" s="20"/>
      <c r="F976" s="20"/>
      <c r="G976" s="20"/>
      <c r="H976" s="18"/>
      <c r="I976" s="20"/>
      <c r="J976" s="20"/>
      <c r="K976" s="20"/>
      <c r="L976" s="20"/>
      <c r="M976" s="20"/>
      <c r="N976" s="20"/>
      <c r="O976" s="20"/>
      <c r="P976" s="20"/>
      <c r="Q976" s="20"/>
      <c r="R976" s="20"/>
      <c r="S976" s="20"/>
      <c r="T976" s="20"/>
      <c r="U976" s="20"/>
      <c r="V976" s="20"/>
      <c r="W976" s="20"/>
      <c r="X976" s="20"/>
      <c r="Y976" s="20"/>
      <c r="Z976" s="20"/>
      <c r="AA976" s="20"/>
    </row>
    <row r="977" spans="1:27" ht="12.75">
      <c r="A977" s="20"/>
      <c r="B977" s="20"/>
      <c r="C977" s="18"/>
      <c r="D977" s="20"/>
      <c r="E977" s="20"/>
      <c r="F977" s="20"/>
      <c r="G977" s="20"/>
      <c r="H977" s="18"/>
      <c r="I977" s="20"/>
      <c r="J977" s="20"/>
      <c r="K977" s="20"/>
      <c r="L977" s="20"/>
      <c r="M977" s="20"/>
      <c r="N977" s="20"/>
      <c r="O977" s="20"/>
      <c r="P977" s="20"/>
      <c r="Q977" s="20"/>
      <c r="R977" s="20"/>
      <c r="S977" s="20"/>
      <c r="T977" s="20"/>
      <c r="U977" s="20"/>
      <c r="V977" s="20"/>
      <c r="W977" s="20"/>
      <c r="X977" s="20"/>
      <c r="Y977" s="20"/>
      <c r="Z977" s="20"/>
      <c r="AA977" s="20"/>
    </row>
    <row r="978" spans="1:27" ht="12.75">
      <c r="A978" s="20"/>
      <c r="B978" s="20"/>
      <c r="C978" s="18"/>
      <c r="D978" s="20"/>
      <c r="E978" s="20"/>
      <c r="F978" s="20"/>
      <c r="G978" s="20"/>
      <c r="H978" s="18"/>
      <c r="I978" s="20"/>
      <c r="J978" s="20"/>
      <c r="K978" s="20"/>
      <c r="L978" s="20"/>
      <c r="M978" s="20"/>
      <c r="N978" s="20"/>
      <c r="O978" s="20"/>
      <c r="P978" s="20"/>
      <c r="Q978" s="20"/>
      <c r="R978" s="20"/>
      <c r="S978" s="20"/>
      <c r="T978" s="20"/>
      <c r="U978" s="20"/>
      <c r="V978" s="20"/>
      <c r="W978" s="20"/>
      <c r="X978" s="20"/>
      <c r="Y978" s="20"/>
      <c r="Z978" s="20"/>
      <c r="AA978" s="20"/>
    </row>
    <row r="979" spans="1:27" ht="12.75">
      <c r="A979" s="20"/>
      <c r="B979" s="20"/>
      <c r="C979" s="18"/>
      <c r="D979" s="20"/>
      <c r="E979" s="20"/>
      <c r="F979" s="20"/>
      <c r="G979" s="20"/>
      <c r="H979" s="18"/>
      <c r="I979" s="20"/>
      <c r="J979" s="20"/>
      <c r="K979" s="20"/>
      <c r="L979" s="20"/>
      <c r="M979" s="20"/>
      <c r="N979" s="20"/>
      <c r="O979" s="20"/>
      <c r="P979" s="20"/>
      <c r="Q979" s="20"/>
      <c r="R979" s="20"/>
      <c r="S979" s="20"/>
      <c r="T979" s="20"/>
      <c r="U979" s="20"/>
      <c r="V979" s="20"/>
      <c r="W979" s="20"/>
      <c r="X979" s="20"/>
      <c r="Y979" s="20"/>
      <c r="Z979" s="20"/>
      <c r="AA979" s="20"/>
    </row>
    <row r="980" spans="1:27" ht="12.75">
      <c r="A980" s="20"/>
      <c r="B980" s="20"/>
      <c r="C980" s="18"/>
      <c r="D980" s="20"/>
      <c r="E980" s="20"/>
      <c r="F980" s="20"/>
      <c r="G980" s="20"/>
      <c r="H980" s="18"/>
      <c r="I980" s="20"/>
      <c r="J980" s="20"/>
      <c r="K980" s="20"/>
      <c r="L980" s="20"/>
      <c r="M980" s="20"/>
      <c r="N980" s="20"/>
      <c r="O980" s="20"/>
      <c r="P980" s="20"/>
      <c r="Q980" s="20"/>
      <c r="R980" s="20"/>
      <c r="S980" s="20"/>
      <c r="T980" s="20"/>
      <c r="U980" s="20"/>
      <c r="V980" s="20"/>
      <c r="W980" s="20"/>
      <c r="X980" s="20"/>
      <c r="Y980" s="20"/>
      <c r="Z980" s="20"/>
      <c r="AA980" s="20"/>
    </row>
    <row r="981" spans="1:27" ht="12.75">
      <c r="A981" s="20"/>
      <c r="B981" s="20"/>
      <c r="C981" s="18"/>
      <c r="D981" s="20"/>
      <c r="E981" s="20"/>
      <c r="F981" s="20"/>
      <c r="G981" s="20"/>
      <c r="H981" s="18"/>
      <c r="I981" s="20"/>
      <c r="J981" s="20"/>
      <c r="K981" s="20"/>
      <c r="L981" s="20"/>
      <c r="M981" s="20"/>
      <c r="N981" s="20"/>
      <c r="O981" s="20"/>
      <c r="P981" s="20"/>
      <c r="Q981" s="20"/>
      <c r="R981" s="20"/>
      <c r="S981" s="20"/>
      <c r="T981" s="20"/>
      <c r="U981" s="20"/>
      <c r="V981" s="20"/>
      <c r="W981" s="20"/>
      <c r="X981" s="20"/>
      <c r="Y981" s="20"/>
      <c r="Z981" s="20"/>
      <c r="AA981" s="20"/>
    </row>
    <row r="982" spans="1:27" ht="12.75">
      <c r="A982" s="20"/>
      <c r="B982" s="20"/>
      <c r="C982" s="18"/>
      <c r="D982" s="20"/>
      <c r="E982" s="20"/>
      <c r="F982" s="20"/>
      <c r="G982" s="20"/>
      <c r="H982" s="18"/>
      <c r="I982" s="20"/>
      <c r="J982" s="20"/>
      <c r="K982" s="20"/>
      <c r="L982" s="20"/>
      <c r="M982" s="20"/>
      <c r="N982" s="20"/>
      <c r="O982" s="20"/>
      <c r="P982" s="20"/>
      <c r="Q982" s="20"/>
      <c r="R982" s="20"/>
      <c r="S982" s="20"/>
      <c r="T982" s="20"/>
      <c r="U982" s="20"/>
      <c r="V982" s="20"/>
      <c r="W982" s="20"/>
      <c r="X982" s="20"/>
      <c r="Y982" s="20"/>
      <c r="Z982" s="20"/>
      <c r="AA982" s="20"/>
    </row>
    <row r="983" spans="1:27" ht="12.75">
      <c r="A983" s="20"/>
      <c r="B983" s="20"/>
      <c r="C983" s="18"/>
      <c r="D983" s="20"/>
      <c r="E983" s="20"/>
      <c r="F983" s="20"/>
      <c r="G983" s="20"/>
      <c r="H983" s="18"/>
      <c r="I983" s="20"/>
      <c r="J983" s="20"/>
      <c r="K983" s="20"/>
      <c r="L983" s="20"/>
      <c r="M983" s="20"/>
      <c r="N983" s="20"/>
      <c r="O983" s="20"/>
      <c r="P983" s="20"/>
      <c r="Q983" s="20"/>
      <c r="R983" s="20"/>
      <c r="S983" s="20"/>
      <c r="T983" s="20"/>
      <c r="U983" s="20"/>
      <c r="V983" s="20"/>
      <c r="W983" s="20"/>
      <c r="X983" s="20"/>
      <c r="Y983" s="20"/>
      <c r="Z983" s="20"/>
      <c r="AA983" s="20"/>
    </row>
    <row r="984" spans="1:27" ht="12.75">
      <c r="A984" s="20"/>
      <c r="B984" s="20"/>
      <c r="C984" s="18"/>
      <c r="D984" s="20"/>
      <c r="E984" s="20"/>
      <c r="F984" s="20"/>
      <c r="G984" s="20"/>
      <c r="H984" s="18"/>
      <c r="I984" s="20"/>
      <c r="J984" s="20"/>
      <c r="K984" s="20"/>
      <c r="L984" s="20"/>
      <c r="M984" s="20"/>
      <c r="N984" s="20"/>
      <c r="O984" s="20"/>
      <c r="P984" s="20"/>
      <c r="Q984" s="20"/>
      <c r="R984" s="20"/>
      <c r="S984" s="20"/>
      <c r="T984" s="20"/>
      <c r="U984" s="20"/>
      <c r="V984" s="20"/>
      <c r="W984" s="20"/>
      <c r="X984" s="20"/>
      <c r="Y984" s="20"/>
      <c r="Z984" s="20"/>
      <c r="AA984" s="20"/>
    </row>
    <row r="985" spans="1:27" ht="12.75">
      <c r="A985" s="20"/>
      <c r="B985" s="20"/>
      <c r="C985" s="18"/>
      <c r="D985" s="20"/>
      <c r="E985" s="20"/>
      <c r="F985" s="20"/>
      <c r="G985" s="20"/>
      <c r="H985" s="18"/>
      <c r="I985" s="20"/>
      <c r="J985" s="20"/>
      <c r="K985" s="20"/>
      <c r="L985" s="20"/>
      <c r="M985" s="20"/>
      <c r="N985" s="20"/>
      <c r="O985" s="20"/>
      <c r="P985" s="20"/>
      <c r="Q985" s="20"/>
      <c r="R985" s="20"/>
      <c r="S985" s="20"/>
      <c r="T985" s="20"/>
      <c r="U985" s="20"/>
      <c r="V985" s="20"/>
      <c r="W985" s="20"/>
      <c r="X985" s="20"/>
      <c r="Y985" s="20"/>
      <c r="Z985" s="20"/>
      <c r="AA985" s="20"/>
    </row>
    <row r="986" spans="1:27" ht="12.75">
      <c r="A986" s="20"/>
      <c r="B986" s="20"/>
      <c r="C986" s="18"/>
      <c r="D986" s="20"/>
      <c r="E986" s="20"/>
      <c r="F986" s="20"/>
      <c r="G986" s="20"/>
      <c r="H986" s="18"/>
      <c r="I986" s="20"/>
      <c r="J986" s="20"/>
      <c r="K986" s="20"/>
      <c r="L986" s="20"/>
      <c r="M986" s="20"/>
      <c r="N986" s="20"/>
      <c r="O986" s="20"/>
      <c r="P986" s="20"/>
      <c r="Q986" s="20"/>
      <c r="R986" s="20"/>
      <c r="S986" s="20"/>
      <c r="T986" s="20"/>
      <c r="U986" s="20"/>
      <c r="V986" s="20"/>
      <c r="W986" s="20"/>
      <c r="X986" s="20"/>
      <c r="Y986" s="20"/>
      <c r="Z986" s="20"/>
      <c r="AA986" s="20"/>
    </row>
    <row r="987" spans="1:27" ht="12.75">
      <c r="A987" s="20"/>
      <c r="B987" s="20"/>
      <c r="C987" s="18"/>
      <c r="D987" s="20"/>
      <c r="E987" s="20"/>
      <c r="F987" s="20"/>
      <c r="G987" s="20"/>
      <c r="H987" s="18"/>
      <c r="I987" s="20"/>
      <c r="J987" s="20"/>
      <c r="K987" s="20"/>
      <c r="L987" s="20"/>
      <c r="M987" s="20"/>
      <c r="N987" s="20"/>
      <c r="O987" s="20"/>
      <c r="P987" s="20"/>
      <c r="Q987" s="20"/>
      <c r="R987" s="20"/>
      <c r="S987" s="20"/>
      <c r="T987" s="20"/>
      <c r="U987" s="20"/>
      <c r="V987" s="20"/>
      <c r="W987" s="20"/>
      <c r="X987" s="20"/>
      <c r="Y987" s="20"/>
      <c r="Z987" s="20"/>
      <c r="AA987" s="20"/>
    </row>
    <row r="988" spans="1:27" ht="12.75">
      <c r="A988" s="20"/>
      <c r="B988" s="20"/>
      <c r="C988" s="18"/>
      <c r="D988" s="20"/>
      <c r="E988" s="20"/>
      <c r="F988" s="20"/>
      <c r="G988" s="20"/>
      <c r="H988" s="18"/>
      <c r="I988" s="20"/>
      <c r="J988" s="20"/>
      <c r="K988" s="20"/>
      <c r="L988" s="20"/>
      <c r="M988" s="20"/>
      <c r="N988" s="20"/>
      <c r="O988" s="20"/>
      <c r="P988" s="20"/>
      <c r="Q988" s="20"/>
      <c r="R988" s="20"/>
      <c r="S988" s="20"/>
      <c r="T988" s="20"/>
      <c r="U988" s="20"/>
      <c r="V988" s="20"/>
      <c r="W988" s="20"/>
      <c r="X988" s="20"/>
      <c r="Y988" s="20"/>
      <c r="Z988" s="20"/>
      <c r="AA988" s="20"/>
    </row>
    <row r="989" spans="1:27" ht="12.75">
      <c r="A989" s="20"/>
      <c r="B989" s="20"/>
      <c r="C989" s="18"/>
      <c r="D989" s="20"/>
      <c r="E989" s="20"/>
      <c r="F989" s="20"/>
      <c r="G989" s="20"/>
      <c r="H989" s="18"/>
      <c r="I989" s="20"/>
      <c r="J989" s="20"/>
      <c r="K989" s="20"/>
      <c r="L989" s="20"/>
      <c r="M989" s="20"/>
      <c r="N989" s="20"/>
      <c r="O989" s="20"/>
      <c r="P989" s="20"/>
      <c r="Q989" s="20"/>
      <c r="R989" s="20"/>
      <c r="S989" s="20"/>
      <c r="T989" s="20"/>
      <c r="U989" s="20"/>
      <c r="V989" s="20"/>
      <c r="W989" s="20"/>
      <c r="X989" s="20"/>
      <c r="Y989" s="20"/>
      <c r="Z989" s="20"/>
      <c r="AA989" s="20"/>
    </row>
    <row r="990" spans="1:27" ht="12.75">
      <c r="A990" s="20"/>
      <c r="B990" s="20"/>
      <c r="C990" s="18"/>
      <c r="D990" s="20"/>
      <c r="E990" s="20"/>
      <c r="F990" s="20"/>
      <c r="G990" s="20"/>
      <c r="H990" s="18"/>
      <c r="I990" s="20"/>
      <c r="J990" s="20"/>
      <c r="K990" s="20"/>
      <c r="L990" s="20"/>
      <c r="M990" s="20"/>
      <c r="N990" s="20"/>
      <c r="O990" s="20"/>
      <c r="P990" s="20"/>
      <c r="Q990" s="20"/>
      <c r="R990" s="20"/>
      <c r="S990" s="20"/>
      <c r="T990" s="20"/>
      <c r="U990" s="20"/>
      <c r="V990" s="20"/>
      <c r="W990" s="20"/>
      <c r="X990" s="20"/>
      <c r="Y990" s="20"/>
      <c r="Z990" s="20"/>
      <c r="AA990" s="20"/>
    </row>
    <row r="991" spans="1:27" ht="12.75">
      <c r="A991" s="20"/>
      <c r="B991" s="20"/>
      <c r="C991" s="18"/>
      <c r="D991" s="20"/>
      <c r="E991" s="20"/>
      <c r="F991" s="20"/>
      <c r="G991" s="20"/>
      <c r="H991" s="18"/>
      <c r="I991" s="20"/>
      <c r="J991" s="20"/>
      <c r="K991" s="20"/>
      <c r="L991" s="20"/>
      <c r="M991" s="20"/>
      <c r="N991" s="20"/>
      <c r="O991" s="20"/>
      <c r="P991" s="20"/>
      <c r="Q991" s="20"/>
      <c r="R991" s="20"/>
      <c r="S991" s="20"/>
      <c r="T991" s="20"/>
      <c r="U991" s="20"/>
      <c r="V991" s="20"/>
      <c r="W991" s="20"/>
      <c r="X991" s="20"/>
      <c r="Y991" s="20"/>
      <c r="Z991" s="20"/>
      <c r="AA991" s="20"/>
    </row>
    <row r="992" spans="1:27" ht="12.75">
      <c r="A992" s="20"/>
      <c r="B992" s="20"/>
      <c r="C992" s="18"/>
      <c r="D992" s="20"/>
      <c r="E992" s="20"/>
      <c r="F992" s="20"/>
      <c r="G992" s="20"/>
      <c r="H992" s="18"/>
      <c r="I992" s="20"/>
      <c r="J992" s="20"/>
      <c r="K992" s="20"/>
      <c r="L992" s="20"/>
      <c r="M992" s="20"/>
      <c r="N992" s="20"/>
      <c r="O992" s="20"/>
      <c r="P992" s="20"/>
      <c r="Q992" s="20"/>
      <c r="R992" s="20"/>
      <c r="S992" s="20"/>
      <c r="T992" s="20"/>
      <c r="U992" s="20"/>
      <c r="V992" s="20"/>
      <c r="W992" s="20"/>
      <c r="X992" s="20"/>
      <c r="Y992" s="20"/>
      <c r="Z992" s="20"/>
      <c r="AA992" s="20"/>
    </row>
    <row r="993" spans="1:27" ht="12.75">
      <c r="A993" s="20"/>
      <c r="B993" s="20"/>
      <c r="C993" s="18"/>
      <c r="D993" s="20"/>
      <c r="E993" s="20"/>
      <c r="F993" s="20"/>
      <c r="G993" s="20"/>
      <c r="H993" s="18"/>
      <c r="I993" s="20"/>
      <c r="J993" s="20"/>
      <c r="K993" s="20"/>
      <c r="L993" s="20"/>
      <c r="M993" s="20"/>
      <c r="N993" s="20"/>
      <c r="O993" s="20"/>
      <c r="P993" s="20"/>
      <c r="Q993" s="20"/>
      <c r="R993" s="20"/>
      <c r="S993" s="20"/>
      <c r="T993" s="20"/>
      <c r="U993" s="20"/>
      <c r="V993" s="20"/>
      <c r="W993" s="20"/>
      <c r="X993" s="20"/>
      <c r="Y993" s="20"/>
      <c r="Z993" s="20"/>
      <c r="AA993" s="20"/>
    </row>
    <row r="994" spans="1:27" ht="12.75">
      <c r="A994" s="20"/>
      <c r="B994" s="20"/>
      <c r="C994" s="18"/>
      <c r="D994" s="20"/>
      <c r="E994" s="20"/>
      <c r="F994" s="20"/>
      <c r="G994" s="20"/>
      <c r="H994" s="18"/>
      <c r="I994" s="20"/>
      <c r="J994" s="20"/>
      <c r="K994" s="20"/>
      <c r="L994" s="20"/>
      <c r="M994" s="20"/>
      <c r="N994" s="20"/>
      <c r="O994" s="20"/>
      <c r="P994" s="20"/>
      <c r="Q994" s="20"/>
      <c r="R994" s="20"/>
      <c r="S994" s="20"/>
      <c r="T994" s="20"/>
      <c r="U994" s="20"/>
      <c r="V994" s="20"/>
      <c r="W994" s="20"/>
      <c r="X994" s="20"/>
      <c r="Y994" s="20"/>
      <c r="Z994" s="20"/>
      <c r="AA994" s="20"/>
    </row>
    <row r="995" spans="1:27" ht="12.75">
      <c r="A995" s="20"/>
      <c r="B995" s="20"/>
      <c r="C995" s="18"/>
      <c r="D995" s="20"/>
      <c r="E995" s="20"/>
      <c r="F995" s="20"/>
      <c r="G995" s="20"/>
      <c r="H995" s="18"/>
      <c r="I995" s="20"/>
      <c r="J995" s="20"/>
      <c r="K995" s="20"/>
      <c r="L995" s="20"/>
      <c r="M995" s="20"/>
      <c r="N995" s="20"/>
      <c r="O995" s="20"/>
      <c r="P995" s="20"/>
      <c r="Q995" s="20"/>
      <c r="R995" s="20"/>
      <c r="S995" s="20"/>
      <c r="T995" s="20"/>
      <c r="U995" s="20"/>
      <c r="V995" s="20"/>
      <c r="W995" s="20"/>
      <c r="X995" s="20"/>
      <c r="Y995" s="20"/>
      <c r="Z995" s="20"/>
      <c r="AA995" s="20"/>
    </row>
    <row r="996" spans="1:27" ht="12.75">
      <c r="A996" s="20"/>
      <c r="B996" s="20"/>
      <c r="C996" s="18"/>
      <c r="D996" s="20"/>
      <c r="E996" s="20"/>
      <c r="F996" s="20"/>
      <c r="G996" s="20"/>
      <c r="H996" s="18"/>
      <c r="I996" s="20"/>
      <c r="J996" s="20"/>
      <c r="K996" s="20"/>
      <c r="L996" s="20"/>
      <c r="M996" s="20"/>
      <c r="N996" s="20"/>
      <c r="O996" s="20"/>
      <c r="P996" s="20"/>
      <c r="Q996" s="20"/>
      <c r="R996" s="20"/>
      <c r="S996" s="20"/>
      <c r="T996" s="20"/>
      <c r="U996" s="20"/>
      <c r="V996" s="20"/>
      <c r="W996" s="20"/>
      <c r="X996" s="20"/>
      <c r="Y996" s="20"/>
      <c r="Z996" s="20"/>
      <c r="AA996" s="20"/>
    </row>
    <row r="997" spans="1:27" ht="12.75">
      <c r="A997" s="20"/>
      <c r="B997" s="20"/>
      <c r="C997" s="18"/>
      <c r="D997" s="20"/>
      <c r="E997" s="20"/>
      <c r="F997" s="20"/>
      <c r="G997" s="20"/>
      <c r="H997" s="18"/>
      <c r="I997" s="20"/>
      <c r="J997" s="20"/>
      <c r="K997" s="20"/>
      <c r="L997" s="20"/>
      <c r="M997" s="20"/>
      <c r="N997" s="20"/>
      <c r="O997" s="20"/>
      <c r="P997" s="20"/>
      <c r="Q997" s="20"/>
      <c r="R997" s="20"/>
      <c r="S997" s="20"/>
      <c r="T997" s="20"/>
      <c r="U997" s="20"/>
      <c r="V997" s="20"/>
      <c r="W997" s="20"/>
      <c r="X997" s="20"/>
      <c r="Y997" s="20"/>
      <c r="Z997" s="20"/>
      <c r="AA997" s="20"/>
    </row>
    <row r="998" spans="1:27" ht="12.75">
      <c r="A998" s="20"/>
      <c r="B998" s="20"/>
      <c r="C998" s="18"/>
      <c r="D998" s="20"/>
      <c r="E998" s="20"/>
      <c r="F998" s="20"/>
      <c r="G998" s="20"/>
      <c r="H998" s="18"/>
      <c r="I998" s="20"/>
      <c r="J998" s="20"/>
      <c r="K998" s="20"/>
      <c r="L998" s="20"/>
      <c r="M998" s="20"/>
      <c r="N998" s="20"/>
      <c r="O998" s="20"/>
      <c r="P998" s="20"/>
      <c r="Q998" s="20"/>
      <c r="R998" s="20"/>
      <c r="S998" s="20"/>
      <c r="T998" s="20"/>
      <c r="U998" s="20"/>
      <c r="V998" s="20"/>
      <c r="W998" s="20"/>
      <c r="X998" s="20"/>
      <c r="Y998" s="20"/>
      <c r="Z998" s="20"/>
      <c r="AA998" s="20"/>
    </row>
    <row r="999" spans="1:27" ht="12.75">
      <c r="A999" s="20"/>
      <c r="B999" s="20"/>
      <c r="C999" s="18"/>
      <c r="D999" s="20"/>
      <c r="E999" s="20"/>
      <c r="F999" s="20"/>
      <c r="G999" s="20"/>
      <c r="H999" s="18"/>
      <c r="I999" s="20"/>
      <c r="J999" s="20"/>
      <c r="K999" s="20"/>
      <c r="L999" s="20"/>
      <c r="M999" s="20"/>
      <c r="N999" s="20"/>
      <c r="O999" s="20"/>
      <c r="P999" s="20"/>
      <c r="Q999" s="20"/>
      <c r="R999" s="20"/>
      <c r="S999" s="20"/>
      <c r="T999" s="20"/>
      <c r="U999" s="20"/>
      <c r="V999" s="20"/>
      <c r="W999" s="20"/>
      <c r="X999" s="20"/>
      <c r="Y999" s="20"/>
      <c r="Z999" s="20"/>
      <c r="AA999" s="20"/>
    </row>
    <row r="1000" spans="1:27" ht="12.75">
      <c r="A1000" s="20"/>
      <c r="B1000" s="20"/>
      <c r="C1000" s="18"/>
      <c r="D1000" s="20"/>
      <c r="E1000" s="20"/>
      <c r="F1000" s="20"/>
      <c r="G1000" s="20"/>
      <c r="H1000" s="18"/>
      <c r="I1000" s="20"/>
      <c r="J1000" s="20"/>
      <c r="K1000" s="20"/>
      <c r="L1000" s="20"/>
      <c r="M1000" s="20"/>
      <c r="N1000" s="20"/>
      <c r="O1000" s="20"/>
      <c r="P1000" s="20"/>
      <c r="Q1000" s="20"/>
      <c r="R1000" s="20"/>
      <c r="S1000" s="20"/>
      <c r="T1000" s="20"/>
      <c r="U1000" s="20"/>
      <c r="V1000" s="20"/>
      <c r="W1000" s="20"/>
      <c r="X1000" s="20"/>
      <c r="Y1000" s="20"/>
      <c r="Z1000" s="20"/>
      <c r="AA1000" s="20"/>
    </row>
    <row r="1001" spans="1:27" ht="12.75">
      <c r="A1001" s="20"/>
      <c r="B1001" s="20"/>
      <c r="C1001" s="18"/>
      <c r="D1001" s="20"/>
      <c r="E1001" s="20"/>
      <c r="F1001" s="20"/>
      <c r="G1001" s="20"/>
      <c r="H1001" s="18"/>
      <c r="I1001" s="20"/>
      <c r="J1001" s="20"/>
      <c r="K1001" s="20"/>
      <c r="N1001" s="20"/>
      <c r="O1001" s="20"/>
      <c r="P1001" s="20"/>
      <c r="Q1001" s="20"/>
      <c r="R1001" s="20"/>
      <c r="S1001" s="20"/>
      <c r="T1001" s="20"/>
      <c r="U1001" s="20"/>
      <c r="V1001" s="20"/>
      <c r="W1001" s="20"/>
      <c r="X1001" s="20"/>
      <c r="Y1001" s="20"/>
      <c r="Z1001" s="20"/>
      <c r="AA1001" s="20"/>
    </row>
    <row r="1002" spans="1:27" ht="12.75">
      <c r="A1002" s="20"/>
      <c r="B1002" s="20"/>
      <c r="E1002" s="20"/>
      <c r="F1002" s="20"/>
      <c r="G1002" s="20"/>
      <c r="H1002" s="18"/>
      <c r="I1002" s="20"/>
      <c r="J1002" s="20"/>
      <c r="K1002" s="20"/>
      <c r="N1002" s="20"/>
      <c r="O1002" s="20"/>
      <c r="P1002" s="20"/>
      <c r="Q1002" s="20"/>
      <c r="R1002" s="20"/>
      <c r="S1002" s="20"/>
      <c r="T1002" s="20"/>
      <c r="U1002" s="20"/>
      <c r="V1002" s="20"/>
      <c r="W1002" s="20"/>
      <c r="X1002" s="20"/>
      <c r="Y1002" s="20"/>
      <c r="Z1002" s="20"/>
      <c r="AA1002" s="20"/>
    </row>
    <row r="1003" spans="1:27" ht="12.75">
      <c r="A1003" s="20"/>
      <c r="B1003" s="20"/>
      <c r="E1003" s="20"/>
      <c r="F1003" s="20"/>
      <c r="G1003" s="20"/>
      <c r="H1003" s="18"/>
      <c r="I1003" s="20"/>
      <c r="J1003" s="20"/>
      <c r="K1003" s="20"/>
      <c r="N1003" s="20"/>
      <c r="O1003" s="20"/>
      <c r="P1003" s="20"/>
      <c r="Q1003" s="20"/>
      <c r="R1003" s="20"/>
      <c r="S1003" s="20"/>
      <c r="T1003" s="20"/>
      <c r="U1003" s="20"/>
      <c r="V1003" s="20"/>
      <c r="W1003" s="20"/>
      <c r="X1003" s="20"/>
      <c r="Y1003" s="20"/>
      <c r="Z1003" s="20"/>
      <c r="AA1003" s="20"/>
    </row>
    <row r="1004" spans="1:27" ht="12.75">
      <c r="A1004" s="20"/>
      <c r="B1004" s="20"/>
      <c r="E1004" s="20"/>
      <c r="F1004" s="20"/>
      <c r="G1004" s="20"/>
      <c r="H1004" s="18"/>
      <c r="I1004" s="20"/>
      <c r="J1004" s="20"/>
      <c r="K1004" s="20"/>
      <c r="N1004" s="20"/>
      <c r="O1004" s="20"/>
      <c r="P1004" s="20"/>
      <c r="Q1004" s="20"/>
      <c r="R1004" s="20"/>
      <c r="S1004" s="20"/>
      <c r="T1004" s="20"/>
      <c r="U1004" s="20"/>
      <c r="V1004" s="20"/>
      <c r="W1004" s="20"/>
      <c r="X1004" s="20"/>
      <c r="Y1004" s="20"/>
      <c r="Z1004" s="20"/>
      <c r="AA1004" s="20"/>
    </row>
  </sheetData>
  <mergeCells count="23">
    <mergeCell ref="P3:P4"/>
    <mergeCell ref="C11:D12"/>
    <mergeCell ref="C3:D4"/>
    <mergeCell ref="H3:I4"/>
    <mergeCell ref="L3:L4"/>
    <mergeCell ref="M3:M4"/>
    <mergeCell ref="O3:O4"/>
    <mergeCell ref="Q11:Q12"/>
    <mergeCell ref="R11:R12"/>
    <mergeCell ref="S11:S12"/>
    <mergeCell ref="T11:T12"/>
    <mergeCell ref="U11:U12"/>
    <mergeCell ref="C26:D27"/>
    <mergeCell ref="M11:M12"/>
    <mergeCell ref="N11:N12"/>
    <mergeCell ref="O11:O12"/>
    <mergeCell ref="P11:P12"/>
    <mergeCell ref="H11:I12"/>
    <mergeCell ref="L11:L12"/>
    <mergeCell ref="H16:I16"/>
    <mergeCell ref="C19:D20"/>
    <mergeCell ref="L19:M20"/>
    <mergeCell ref="H20:I20"/>
  </mergeCells>
  <conditionalFormatting sqref="I9">
    <cfRule type="notContainsBlanks" dxfId="0" priority="1">
      <formula>LEN(TRIM(I9))&gt;0</formula>
    </cfRule>
  </conditionalFormatting>
  <printOptions horizontalCentered="1" gridLines="1"/>
  <pageMargins left="0.7" right="0.7" top="0.75" bottom="0.75" header="0" footer="0"/>
  <pageSetup paperSize="9" fitToHeight="0" pageOrder="overThenDown" orientation="landscape"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abSelected="1" workbookViewId="0">
      <selection activeCell="B2" sqref="B2"/>
    </sheetView>
  </sheetViews>
  <sheetFormatPr defaultColWidth="12.5703125" defaultRowHeight="15" customHeight="1"/>
  <cols>
    <col min="1" max="1" width="49" customWidth="1"/>
    <col min="2" max="2" width="17.42578125" customWidth="1"/>
    <col min="11" max="11" width="5.140625" customWidth="1"/>
  </cols>
  <sheetData>
    <row r="1" spans="1:26" ht="20.25" customHeight="1">
      <c r="A1" s="115" t="s">
        <v>3133</v>
      </c>
      <c r="B1" s="116">
        <v>500000000</v>
      </c>
      <c r="C1" s="20"/>
      <c r="D1" s="20"/>
      <c r="E1" s="20"/>
      <c r="F1" s="20"/>
      <c r="G1" s="20"/>
      <c r="H1" s="20"/>
      <c r="I1" s="20"/>
      <c r="J1" s="20"/>
      <c r="K1" s="20"/>
      <c r="L1" s="20"/>
      <c r="M1" s="20"/>
      <c r="N1" s="20"/>
      <c r="O1" s="20"/>
      <c r="P1" s="20"/>
      <c r="Q1" s="20"/>
      <c r="R1" s="20"/>
      <c r="S1" s="20"/>
      <c r="T1" s="20"/>
      <c r="U1" s="20"/>
      <c r="V1" s="20"/>
      <c r="W1" s="20"/>
      <c r="X1" s="20"/>
      <c r="Y1" s="20"/>
      <c r="Z1" s="20"/>
    </row>
    <row r="2" spans="1:26" ht="21" customHeight="1">
      <c r="A2" s="115" t="s">
        <v>3134</v>
      </c>
      <c r="B2" s="116">
        <v>9000000</v>
      </c>
      <c r="C2" s="20"/>
      <c r="D2" s="20"/>
      <c r="E2" s="20"/>
      <c r="F2" s="20"/>
      <c r="G2" s="20"/>
      <c r="H2" s="20"/>
      <c r="I2" s="20"/>
      <c r="J2" s="20"/>
      <c r="K2" s="20"/>
      <c r="L2" s="20"/>
      <c r="M2" s="20"/>
      <c r="N2" s="20"/>
      <c r="O2" s="20"/>
      <c r="P2" s="20"/>
      <c r="Q2" s="20"/>
      <c r="R2" s="20"/>
      <c r="S2" s="20"/>
      <c r="T2" s="20"/>
      <c r="U2" s="20"/>
      <c r="V2" s="20"/>
      <c r="W2" s="20"/>
      <c r="X2" s="20"/>
      <c r="Y2" s="20"/>
      <c r="Z2" s="20"/>
    </row>
    <row r="3" spans="1:26" ht="21" customHeight="1">
      <c r="A3" s="115" t="s">
        <v>3135</v>
      </c>
      <c r="B3" s="117">
        <f>'Общий '!M6</f>
        <v>3</v>
      </c>
      <c r="C3" s="20"/>
      <c r="D3" s="20"/>
      <c r="E3" s="20"/>
      <c r="F3" s="20"/>
      <c r="G3" s="20"/>
      <c r="H3" s="20"/>
      <c r="I3" s="20"/>
      <c r="J3" s="20"/>
      <c r="K3" s="20"/>
      <c r="L3" s="20"/>
      <c r="M3" s="20"/>
      <c r="N3" s="20"/>
      <c r="O3" s="20"/>
      <c r="P3" s="20"/>
      <c r="Q3" s="20"/>
      <c r="R3" s="20"/>
      <c r="S3" s="20"/>
      <c r="T3" s="20"/>
      <c r="U3" s="20"/>
      <c r="V3" s="20"/>
      <c r="W3" s="20"/>
      <c r="X3" s="20"/>
      <c r="Y3" s="20"/>
      <c r="Z3" s="20"/>
    </row>
    <row r="4" spans="1:26" ht="21" customHeight="1">
      <c r="A4" s="115" t="s">
        <v>3136</v>
      </c>
      <c r="B4" s="118">
        <v>0</v>
      </c>
      <c r="C4" s="20"/>
      <c r="D4" s="20"/>
      <c r="E4" s="20"/>
      <c r="F4" s="20"/>
      <c r="G4" s="20"/>
      <c r="H4" s="20"/>
      <c r="I4" s="20"/>
      <c r="J4" s="20"/>
      <c r="K4" s="20"/>
      <c r="L4" s="20"/>
      <c r="M4" s="20"/>
      <c r="N4" s="20"/>
      <c r="O4" s="20"/>
      <c r="P4" s="20"/>
      <c r="Q4" s="20"/>
      <c r="R4" s="20"/>
      <c r="S4" s="20"/>
      <c r="T4" s="20"/>
      <c r="U4" s="20"/>
      <c r="V4" s="20"/>
      <c r="W4" s="20"/>
      <c r="X4" s="20"/>
      <c r="Y4" s="20"/>
      <c r="Z4" s="20"/>
    </row>
    <row r="5" spans="1:26" ht="21" customHeight="1">
      <c r="A5" s="115" t="s">
        <v>3137</v>
      </c>
      <c r="B5" s="119">
        <f>'Общий '!P6</f>
        <v>0.02</v>
      </c>
      <c r="C5" s="20"/>
      <c r="D5" s="20"/>
      <c r="E5" s="20"/>
      <c r="F5" s="20"/>
      <c r="G5" s="20"/>
      <c r="H5" s="20"/>
      <c r="I5" s="20"/>
      <c r="J5" s="20"/>
      <c r="K5" s="20"/>
      <c r="L5" s="20"/>
      <c r="M5" s="20"/>
      <c r="N5" s="20"/>
      <c r="O5" s="20"/>
      <c r="P5" s="20"/>
      <c r="Q5" s="20"/>
      <c r="R5" s="20"/>
      <c r="S5" s="20"/>
      <c r="T5" s="20"/>
      <c r="U5" s="20"/>
      <c r="V5" s="20"/>
      <c r="W5" s="20"/>
      <c r="X5" s="20"/>
      <c r="Y5" s="20"/>
      <c r="Z5" s="20"/>
    </row>
    <row r="6" spans="1:26" ht="21" customHeight="1">
      <c r="A6" s="115" t="s">
        <v>3138</v>
      </c>
      <c r="B6" s="119">
        <v>0</v>
      </c>
      <c r="C6" s="20"/>
      <c r="D6" s="20"/>
      <c r="E6" s="20"/>
      <c r="F6" s="20"/>
      <c r="G6" s="20"/>
      <c r="H6" s="20"/>
      <c r="I6" s="20"/>
      <c r="J6" s="20"/>
      <c r="K6" s="20"/>
      <c r="L6" s="20"/>
      <c r="M6" s="20"/>
      <c r="N6" s="20"/>
      <c r="O6" s="20"/>
      <c r="P6" s="20"/>
      <c r="Q6" s="20"/>
      <c r="R6" s="20"/>
      <c r="S6" s="20"/>
      <c r="T6" s="20"/>
      <c r="U6" s="20"/>
      <c r="V6" s="20"/>
      <c r="W6" s="20"/>
      <c r="X6" s="20"/>
      <c r="Y6" s="20"/>
      <c r="Z6" s="20"/>
    </row>
    <row r="7" spans="1:26" ht="21" customHeight="1">
      <c r="A7" s="115" t="s">
        <v>3139</v>
      </c>
      <c r="B7" s="117">
        <v>0</v>
      </c>
      <c r="C7" s="20"/>
      <c r="D7" s="20"/>
      <c r="E7" s="20"/>
      <c r="F7" s="20"/>
      <c r="G7" s="20"/>
      <c r="H7" s="20"/>
      <c r="I7" s="20"/>
      <c r="J7" s="20"/>
      <c r="K7" s="20"/>
      <c r="L7" s="20"/>
      <c r="M7" s="20"/>
      <c r="N7" s="20"/>
      <c r="O7" s="20"/>
      <c r="P7" s="20"/>
      <c r="Q7" s="20"/>
      <c r="R7" s="20"/>
      <c r="S7" s="20"/>
      <c r="T7" s="20"/>
      <c r="U7" s="20"/>
      <c r="V7" s="20"/>
      <c r="W7" s="20"/>
      <c r="X7" s="20"/>
      <c r="Y7" s="20"/>
      <c r="Z7" s="20"/>
    </row>
    <row r="8" spans="1:26" ht="21" customHeight="1">
      <c r="A8" s="115" t="s">
        <v>3140</v>
      </c>
      <c r="B8" s="117">
        <f>'Общий '!D22</f>
        <v>310.71428571428572</v>
      </c>
      <c r="C8" s="20"/>
      <c r="D8" s="20"/>
      <c r="E8" s="20"/>
      <c r="F8" s="20"/>
      <c r="G8" s="20"/>
      <c r="H8" s="20"/>
      <c r="I8" s="20"/>
      <c r="J8" s="20"/>
      <c r="K8" s="20"/>
      <c r="L8" s="20"/>
      <c r="M8" s="20"/>
      <c r="N8" s="20"/>
      <c r="O8" s="20"/>
      <c r="P8" s="20"/>
      <c r="Q8" s="20"/>
      <c r="R8" s="20"/>
      <c r="S8" s="20"/>
      <c r="T8" s="20"/>
      <c r="U8" s="20"/>
      <c r="V8" s="20"/>
      <c r="W8" s="20"/>
      <c r="X8" s="20"/>
      <c r="Y8" s="20"/>
      <c r="Z8" s="20"/>
    </row>
    <row r="9" spans="1:26" ht="21" customHeight="1">
      <c r="A9" s="115" t="s">
        <v>3141</v>
      </c>
      <c r="B9" s="120">
        <f>B14+B15+B16</f>
        <v>112559.22518159806</v>
      </c>
      <c r="C9" s="20"/>
      <c r="D9" s="20"/>
      <c r="E9" s="20"/>
      <c r="F9" s="20"/>
      <c r="G9" s="20"/>
      <c r="H9" s="20"/>
      <c r="I9" s="20"/>
      <c r="J9" s="20"/>
      <c r="K9" s="20"/>
      <c r="L9" s="20"/>
      <c r="M9" s="20"/>
      <c r="N9" s="20"/>
      <c r="O9" s="20"/>
      <c r="P9" s="20"/>
      <c r="Q9" s="20"/>
      <c r="R9" s="20"/>
      <c r="S9" s="20"/>
      <c r="T9" s="20"/>
      <c r="U9" s="20"/>
      <c r="V9" s="20"/>
      <c r="W9" s="20"/>
      <c r="X9" s="20"/>
      <c r="Y9" s="20"/>
      <c r="Z9" s="20"/>
    </row>
    <row r="10" spans="1:26" ht="21" customHeight="1">
      <c r="A10" s="115" t="s">
        <v>3059</v>
      </c>
      <c r="B10" s="116">
        <f>'Общий '!I19</f>
        <v>480</v>
      </c>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21" customHeight="1">
      <c r="A11" s="115" t="s">
        <v>3064</v>
      </c>
      <c r="B11" s="118">
        <f>'Общий '!D23</f>
        <v>230.3317191283293</v>
      </c>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ht="21" customHeight="1">
      <c r="A12" s="115" t="s">
        <v>3142</v>
      </c>
      <c r="B12" s="116" t="s">
        <v>3143</v>
      </c>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21" customHeight="1">
      <c r="A13" s="115" t="s">
        <v>3144</v>
      </c>
      <c r="B13" s="116" t="s">
        <v>3145</v>
      </c>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21" customHeight="1">
      <c r="A14" s="115" t="s">
        <v>3146</v>
      </c>
      <c r="B14" s="118">
        <f>'Общий '!M21</f>
        <v>36853.07506053269</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ht="21" customHeight="1">
      <c r="A15" s="115" t="s">
        <v>3147</v>
      </c>
      <c r="B15" s="117">
        <f>'Общий '!M22</f>
        <v>73706.150121065366</v>
      </c>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ht="21" customHeight="1">
      <c r="A16" s="115" t="s">
        <v>3148</v>
      </c>
      <c r="B16" s="121">
        <f>'Общий '!M23</f>
        <v>2000</v>
      </c>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21" customHeight="1">
      <c r="A17" s="115" t="s">
        <v>3149</v>
      </c>
      <c r="B17" s="116">
        <v>30000</v>
      </c>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21" customHeight="1">
      <c r="A18" s="115" t="s">
        <v>3150</v>
      </c>
      <c r="B18" s="116" t="s">
        <v>3151</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21" customHeight="1">
      <c r="A19" s="115" t="s">
        <v>3152</v>
      </c>
      <c r="B19" s="122">
        <f>B9+B17</f>
        <v>142559.22518159804</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21" customHeight="1">
      <c r="A20" s="115" t="s">
        <v>3153</v>
      </c>
      <c r="B20" s="116" t="s">
        <v>3154</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21" customHeight="1">
      <c r="A21" s="115"/>
      <c r="B21" s="116"/>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21" customHeight="1">
      <c r="A22" s="115"/>
      <c r="B22" s="116"/>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21" customHeight="1">
      <c r="A23" s="115"/>
      <c r="B23" s="116"/>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21" customHeight="1">
      <c r="A24" s="115"/>
      <c r="B24" s="116"/>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21" customHeight="1">
      <c r="A25" s="115"/>
      <c r="B25" s="116"/>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21" customHeight="1">
      <c r="A26" s="115"/>
      <c r="B26" s="116"/>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21" customHeight="1">
      <c r="A27" s="115"/>
      <c r="B27" s="116"/>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21" customHeight="1">
      <c r="A28" s="115"/>
      <c r="B28" s="116"/>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 customHeight="1">
      <c r="A29" s="115"/>
      <c r="B29" s="116"/>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21" customHeight="1">
      <c r="A30" s="115"/>
      <c r="B30" s="116"/>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21" customHeight="1">
      <c r="A31" s="115"/>
      <c r="B31" s="116"/>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21" customHeight="1">
      <c r="A32" s="115"/>
      <c r="B32" s="116"/>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21" customHeight="1">
      <c r="A33" s="115"/>
      <c r="B33" s="116"/>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21" customHeight="1">
      <c r="A34" s="115"/>
      <c r="B34" s="116"/>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21" customHeight="1">
      <c r="A35" s="115"/>
      <c r="B35" s="116"/>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21" customHeight="1">
      <c r="A36" s="115"/>
      <c r="B36" s="116"/>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21" customHeight="1">
      <c r="A37" s="115"/>
      <c r="B37" s="116"/>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21" customHeight="1">
      <c r="A38" s="115"/>
      <c r="B38" s="116"/>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21" customHeight="1">
      <c r="A39" s="115"/>
      <c r="B39" s="116"/>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21" customHeight="1">
      <c r="A40" s="115"/>
      <c r="B40" s="116"/>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21" customHeight="1">
      <c r="A41" s="115"/>
      <c r="B41" s="116"/>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21" customHeight="1">
      <c r="A42" s="115"/>
      <c r="B42" s="116"/>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21" customHeight="1">
      <c r="A43" s="115"/>
      <c r="B43" s="116"/>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21" customHeight="1">
      <c r="A44" s="115"/>
      <c r="B44" s="116"/>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21" customHeight="1">
      <c r="A45" s="115"/>
      <c r="B45" s="116"/>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21" customHeight="1">
      <c r="A46" s="115"/>
      <c r="B46" s="116"/>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21" customHeight="1">
      <c r="A47" s="115"/>
      <c r="B47" s="116"/>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21" customHeight="1">
      <c r="A48" s="115"/>
      <c r="B48" s="116"/>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21" customHeight="1">
      <c r="A49" s="115"/>
      <c r="B49" s="116"/>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21" customHeight="1">
      <c r="A50" s="115"/>
      <c r="B50" s="116"/>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21" customHeight="1">
      <c r="A51" s="115"/>
      <c r="B51" s="116"/>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21" customHeight="1">
      <c r="A52" s="115"/>
      <c r="B52" s="116"/>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21" customHeight="1">
      <c r="A53" s="115"/>
      <c r="B53" s="116"/>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21" customHeight="1">
      <c r="A54" s="115"/>
      <c r="B54" s="116"/>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21" customHeight="1">
      <c r="A55" s="115"/>
      <c r="B55" s="116"/>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21" customHeight="1">
      <c r="A56" s="115"/>
      <c r="B56" s="116"/>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21" customHeight="1">
      <c r="A57" s="115"/>
      <c r="B57" s="116"/>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21" customHeight="1">
      <c r="A58" s="115"/>
      <c r="B58" s="116"/>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21" customHeight="1">
      <c r="A59" s="115"/>
      <c r="B59" s="116"/>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21" customHeight="1">
      <c r="A60" s="115"/>
      <c r="B60" s="116"/>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21" customHeight="1">
      <c r="A61" s="115"/>
      <c r="B61" s="116"/>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1" customHeight="1">
      <c r="A62" s="115"/>
      <c r="B62" s="116"/>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1" customHeight="1">
      <c r="A63" s="115"/>
      <c r="B63" s="116"/>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1" customHeight="1">
      <c r="A64" s="115"/>
      <c r="B64" s="116"/>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1" customHeight="1">
      <c r="A65" s="115"/>
      <c r="B65" s="116"/>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1" customHeight="1">
      <c r="A66" s="115"/>
      <c r="B66" s="116"/>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1" customHeight="1">
      <c r="A67" s="115"/>
      <c r="B67" s="116"/>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1" customHeight="1">
      <c r="A68" s="115"/>
      <c r="B68" s="116"/>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1" customHeight="1">
      <c r="A69" s="115"/>
      <c r="B69" s="116"/>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1" customHeight="1">
      <c r="A70" s="115"/>
      <c r="B70" s="116"/>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1" customHeight="1">
      <c r="A71" s="115"/>
      <c r="B71" s="116"/>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1" customHeight="1">
      <c r="A72" s="115"/>
      <c r="B72" s="116"/>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1" customHeight="1">
      <c r="A73" s="115"/>
      <c r="B73" s="116"/>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1" customHeight="1">
      <c r="A74" s="115"/>
      <c r="B74" s="116"/>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1" customHeight="1">
      <c r="A75" s="115"/>
      <c r="B75" s="116"/>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1" customHeight="1">
      <c r="A76" s="115"/>
      <c r="B76" s="116"/>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1" customHeight="1">
      <c r="A77" s="115"/>
      <c r="B77" s="116"/>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1" customHeight="1">
      <c r="A78" s="115"/>
      <c r="B78" s="116"/>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1" customHeight="1">
      <c r="A79" s="115"/>
      <c r="B79" s="116"/>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1" customHeight="1">
      <c r="A80" s="115"/>
      <c r="B80" s="116"/>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1" customHeight="1">
      <c r="A81" s="115"/>
      <c r="B81" s="116"/>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1" customHeight="1">
      <c r="A82" s="115"/>
      <c r="B82" s="116"/>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1" customHeight="1">
      <c r="A83" s="115"/>
      <c r="B83" s="116"/>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1" customHeight="1">
      <c r="A84" s="115"/>
      <c r="B84" s="116"/>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1" customHeight="1">
      <c r="A85" s="115"/>
      <c r="B85" s="116"/>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1" customHeight="1">
      <c r="A86" s="115"/>
      <c r="B86" s="116"/>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1" customHeight="1">
      <c r="A87" s="115"/>
      <c r="B87" s="116"/>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1" customHeight="1">
      <c r="A88" s="115"/>
      <c r="B88" s="116"/>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1" customHeight="1">
      <c r="A89" s="115"/>
      <c r="B89" s="116"/>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1" customHeight="1">
      <c r="A90" s="115"/>
      <c r="B90" s="116"/>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1" customHeight="1">
      <c r="A91" s="115"/>
      <c r="B91" s="116"/>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1" customHeight="1">
      <c r="A92" s="115"/>
      <c r="B92" s="116"/>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1" customHeight="1">
      <c r="A93" s="115"/>
      <c r="B93" s="116"/>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1" customHeight="1">
      <c r="A94" s="115"/>
      <c r="B94" s="116"/>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1" customHeight="1">
      <c r="A95" s="115"/>
      <c r="B95" s="116"/>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1" customHeight="1">
      <c r="A96" s="115"/>
      <c r="B96" s="116"/>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1" customHeight="1">
      <c r="A97" s="115"/>
      <c r="B97" s="116"/>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1" customHeight="1">
      <c r="A98" s="115"/>
      <c r="B98" s="116"/>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1" customHeight="1">
      <c r="A99" s="115"/>
      <c r="B99" s="116"/>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1" customHeight="1">
      <c r="A100" s="115"/>
      <c r="B100" s="116"/>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1" customHeight="1">
      <c r="A101" s="115"/>
      <c r="B101" s="116"/>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1" customHeight="1">
      <c r="A102" s="115"/>
      <c r="B102" s="116"/>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1" customHeight="1">
      <c r="A103" s="115"/>
      <c r="B103" s="116"/>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1" customHeight="1">
      <c r="A104" s="115"/>
      <c r="B104" s="116"/>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1" customHeight="1">
      <c r="A105" s="115"/>
      <c r="B105" s="116"/>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1" customHeight="1">
      <c r="A106" s="115"/>
      <c r="B106" s="116"/>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1" customHeight="1">
      <c r="A107" s="115"/>
      <c r="B107" s="116"/>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1" customHeight="1">
      <c r="A108" s="115"/>
      <c r="B108" s="116"/>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1" customHeight="1">
      <c r="A109" s="115"/>
      <c r="B109" s="116"/>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1" customHeight="1">
      <c r="A110" s="115"/>
      <c r="B110" s="116"/>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1" customHeight="1">
      <c r="A111" s="115"/>
      <c r="B111" s="116"/>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1" customHeight="1">
      <c r="A112" s="115"/>
      <c r="B112" s="116"/>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1" customHeight="1">
      <c r="A113" s="115"/>
      <c r="B113" s="116"/>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1" customHeight="1">
      <c r="A114" s="115"/>
      <c r="B114" s="116"/>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1" customHeight="1">
      <c r="A115" s="115"/>
      <c r="B115" s="116"/>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1" customHeight="1">
      <c r="A116" s="115"/>
      <c r="B116" s="116"/>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1" customHeight="1">
      <c r="A117" s="115"/>
      <c r="B117" s="116"/>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1" customHeight="1">
      <c r="A118" s="115"/>
      <c r="B118" s="116"/>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1" customHeight="1">
      <c r="A119" s="115"/>
      <c r="B119" s="116"/>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1" customHeight="1">
      <c r="A120" s="115"/>
      <c r="B120" s="116"/>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1" customHeight="1">
      <c r="A121" s="115"/>
      <c r="B121" s="116"/>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1" customHeight="1">
      <c r="A122" s="115"/>
      <c r="B122" s="116"/>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1" customHeight="1">
      <c r="A123" s="115"/>
      <c r="B123" s="116"/>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1" customHeight="1">
      <c r="A124" s="115"/>
      <c r="B124" s="116"/>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1" customHeight="1">
      <c r="A125" s="115"/>
      <c r="B125" s="116"/>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1" customHeight="1">
      <c r="A126" s="115"/>
      <c r="B126" s="116"/>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1" customHeight="1">
      <c r="A127" s="115"/>
      <c r="B127" s="116"/>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1" customHeight="1">
      <c r="A128" s="115"/>
      <c r="B128" s="116"/>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1" customHeight="1">
      <c r="A129" s="115"/>
      <c r="B129" s="116"/>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1" customHeight="1">
      <c r="A130" s="115"/>
      <c r="B130" s="116"/>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1" customHeight="1">
      <c r="A131" s="115"/>
      <c r="B131" s="116"/>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1" customHeight="1">
      <c r="A132" s="115"/>
      <c r="B132" s="116"/>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1" customHeight="1">
      <c r="A133" s="115"/>
      <c r="B133" s="116"/>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1" customHeight="1">
      <c r="A134" s="115"/>
      <c r="B134" s="116"/>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1" customHeight="1">
      <c r="A135" s="115"/>
      <c r="B135" s="116"/>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1" customHeight="1">
      <c r="A136" s="115"/>
      <c r="B136" s="116"/>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1" customHeight="1">
      <c r="A137" s="115"/>
      <c r="B137" s="116"/>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1" customHeight="1">
      <c r="A138" s="115"/>
      <c r="B138" s="116"/>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1" customHeight="1">
      <c r="A139" s="115"/>
      <c r="B139" s="116"/>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1" customHeight="1">
      <c r="A140" s="115"/>
      <c r="B140" s="116"/>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1" customHeight="1">
      <c r="A141" s="115"/>
      <c r="B141" s="116"/>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1" customHeight="1">
      <c r="A142" s="115"/>
      <c r="B142" s="116"/>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1" customHeight="1">
      <c r="A143" s="115"/>
      <c r="B143" s="116"/>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1" customHeight="1">
      <c r="A144" s="115"/>
      <c r="B144" s="116"/>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1" customHeight="1">
      <c r="A145" s="115"/>
      <c r="B145" s="116"/>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1" customHeight="1">
      <c r="A146" s="115"/>
      <c r="B146" s="116"/>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1" customHeight="1">
      <c r="A147" s="115"/>
      <c r="B147" s="116"/>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1" customHeight="1">
      <c r="A148" s="115"/>
      <c r="B148" s="116"/>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1" customHeight="1">
      <c r="A149" s="115"/>
      <c r="B149" s="116"/>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1" customHeight="1">
      <c r="A150" s="115"/>
      <c r="B150" s="116"/>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1" customHeight="1">
      <c r="A151" s="115"/>
      <c r="B151" s="116"/>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1" customHeight="1">
      <c r="A152" s="115"/>
      <c r="B152" s="116"/>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1" customHeight="1">
      <c r="A153" s="115"/>
      <c r="B153" s="116"/>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1" customHeight="1">
      <c r="A154" s="115"/>
      <c r="B154" s="116"/>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1" customHeight="1">
      <c r="A155" s="115"/>
      <c r="B155" s="116"/>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1" customHeight="1">
      <c r="A156" s="115"/>
      <c r="B156" s="116"/>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1" customHeight="1">
      <c r="A157" s="115"/>
      <c r="B157" s="116"/>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1" customHeight="1">
      <c r="A158" s="115"/>
      <c r="B158" s="116"/>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1" customHeight="1">
      <c r="A159" s="115"/>
      <c r="B159" s="116"/>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1" customHeight="1">
      <c r="A160" s="115"/>
      <c r="B160" s="116"/>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1" customHeight="1">
      <c r="A161" s="115"/>
      <c r="B161" s="116"/>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1" customHeight="1">
      <c r="A162" s="115"/>
      <c r="B162" s="116"/>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1" customHeight="1">
      <c r="A163" s="115"/>
      <c r="B163" s="116"/>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1" customHeight="1">
      <c r="A164" s="115"/>
      <c r="B164" s="116"/>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1" customHeight="1">
      <c r="A165" s="115"/>
      <c r="B165" s="116"/>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1" customHeight="1">
      <c r="A166" s="115"/>
      <c r="B166" s="116"/>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1" customHeight="1">
      <c r="A167" s="115"/>
      <c r="B167" s="116"/>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21" customHeight="1">
      <c r="A168" s="115"/>
      <c r="B168" s="116"/>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21" customHeight="1">
      <c r="A169" s="115"/>
      <c r="B169" s="116"/>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21" customHeight="1">
      <c r="A170" s="115"/>
      <c r="B170" s="116"/>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21" customHeight="1">
      <c r="A171" s="115"/>
      <c r="B171" s="116"/>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21" customHeight="1">
      <c r="A172" s="115"/>
      <c r="B172" s="116"/>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21" customHeight="1">
      <c r="A173" s="115"/>
      <c r="B173" s="116"/>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21" customHeight="1">
      <c r="A174" s="115"/>
      <c r="B174" s="116"/>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21" customHeight="1">
      <c r="A175" s="115"/>
      <c r="B175" s="116"/>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21" customHeight="1">
      <c r="A176" s="115"/>
      <c r="B176" s="116"/>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21" customHeight="1">
      <c r="A177" s="115"/>
      <c r="B177" s="116"/>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21" customHeight="1">
      <c r="A178" s="115"/>
      <c r="B178" s="116"/>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21" customHeight="1">
      <c r="A179" s="115"/>
      <c r="B179" s="116"/>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21" customHeight="1">
      <c r="A180" s="115"/>
      <c r="B180" s="116"/>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21" customHeight="1">
      <c r="A181" s="115"/>
      <c r="B181" s="116"/>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21" customHeight="1">
      <c r="A182" s="115"/>
      <c r="B182" s="116"/>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21" customHeight="1">
      <c r="A183" s="115"/>
      <c r="B183" s="116"/>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21" customHeight="1">
      <c r="A184" s="115"/>
      <c r="B184" s="116"/>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21" customHeight="1">
      <c r="A185" s="115"/>
      <c r="B185" s="116"/>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21" customHeight="1">
      <c r="A186" s="115"/>
      <c r="B186" s="116"/>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21" customHeight="1">
      <c r="A187" s="115"/>
      <c r="B187" s="116"/>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21" customHeight="1">
      <c r="A188" s="115"/>
      <c r="B188" s="116"/>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21" customHeight="1">
      <c r="A189" s="115"/>
      <c r="B189" s="116"/>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21" customHeight="1">
      <c r="A190" s="115"/>
      <c r="B190" s="116"/>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21" customHeight="1">
      <c r="A191" s="115"/>
      <c r="B191" s="116"/>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21" customHeight="1">
      <c r="A192" s="115"/>
      <c r="B192" s="116"/>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21" customHeight="1">
      <c r="A193" s="115"/>
      <c r="B193" s="116"/>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21" customHeight="1">
      <c r="A194" s="115"/>
      <c r="B194" s="116"/>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21" customHeight="1">
      <c r="A195" s="115"/>
      <c r="B195" s="116"/>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21" customHeight="1">
      <c r="A196" s="115"/>
      <c r="B196" s="116"/>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21" customHeight="1">
      <c r="A197" s="115"/>
      <c r="B197" s="116"/>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21" customHeight="1">
      <c r="A198" s="115"/>
      <c r="B198" s="116"/>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21" customHeight="1">
      <c r="A199" s="115"/>
      <c r="B199" s="116"/>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21" customHeight="1">
      <c r="A200" s="115"/>
      <c r="B200" s="116"/>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21" customHeight="1">
      <c r="A201" s="115"/>
      <c r="B201" s="116"/>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21" customHeight="1">
      <c r="A202" s="115"/>
      <c r="B202" s="116"/>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21" customHeight="1">
      <c r="A203" s="115"/>
      <c r="B203" s="116"/>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21" customHeight="1">
      <c r="A204" s="115"/>
      <c r="B204" s="116"/>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21" customHeight="1">
      <c r="A205" s="115"/>
      <c r="B205" s="116"/>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21" customHeight="1">
      <c r="A206" s="115"/>
      <c r="B206" s="116"/>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21" customHeight="1">
      <c r="A207" s="115"/>
      <c r="B207" s="116"/>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21" customHeight="1">
      <c r="A208" s="115"/>
      <c r="B208" s="116"/>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21" customHeight="1">
      <c r="A209" s="115"/>
      <c r="B209" s="116"/>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21" customHeight="1">
      <c r="A210" s="115"/>
      <c r="B210" s="116"/>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21" customHeight="1">
      <c r="A211" s="115"/>
      <c r="B211" s="116"/>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21" customHeight="1">
      <c r="A212" s="115"/>
      <c r="B212" s="116"/>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21" customHeight="1">
      <c r="A213" s="115"/>
      <c r="B213" s="116"/>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21" customHeight="1">
      <c r="A214" s="115"/>
      <c r="B214" s="116"/>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21" customHeight="1">
      <c r="A215" s="115"/>
      <c r="B215" s="116"/>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21" customHeight="1">
      <c r="A216" s="115"/>
      <c r="B216" s="116"/>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21" customHeight="1">
      <c r="A217" s="115"/>
      <c r="B217" s="116"/>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21" customHeight="1">
      <c r="A218" s="115"/>
      <c r="B218" s="116"/>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21" customHeight="1">
      <c r="A219" s="115"/>
      <c r="B219" s="116"/>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21" customHeight="1">
      <c r="A220" s="115"/>
      <c r="B220" s="116"/>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21" customHeight="1">
      <c r="A221" s="115"/>
      <c r="B221" s="116"/>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21" customHeight="1">
      <c r="A222" s="115"/>
      <c r="B222" s="116"/>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21" customHeight="1">
      <c r="A223" s="115"/>
      <c r="B223" s="116"/>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21" customHeight="1">
      <c r="A224" s="115"/>
      <c r="B224" s="116"/>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21" customHeight="1">
      <c r="A225" s="115"/>
      <c r="B225" s="116"/>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21" customHeight="1">
      <c r="A226" s="115"/>
      <c r="B226" s="116"/>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21" customHeight="1">
      <c r="A227" s="115"/>
      <c r="B227" s="116"/>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21" customHeight="1">
      <c r="A228" s="115"/>
      <c r="B228" s="116"/>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21" customHeight="1">
      <c r="A229" s="115"/>
      <c r="B229" s="116"/>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21" customHeight="1">
      <c r="A230" s="115"/>
      <c r="B230" s="116"/>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21" customHeight="1">
      <c r="A231" s="115"/>
      <c r="B231" s="116"/>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21" customHeight="1">
      <c r="A232" s="115"/>
      <c r="B232" s="116"/>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21" customHeight="1">
      <c r="A233" s="115"/>
      <c r="B233" s="116"/>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21" customHeight="1">
      <c r="A234" s="115"/>
      <c r="B234" s="116"/>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21" customHeight="1">
      <c r="A235" s="115"/>
      <c r="B235" s="116"/>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21" customHeight="1">
      <c r="A236" s="115"/>
      <c r="B236" s="116"/>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21" customHeight="1">
      <c r="A237" s="115"/>
      <c r="B237" s="116"/>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21" customHeight="1">
      <c r="A238" s="115"/>
      <c r="B238" s="116"/>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21" customHeight="1">
      <c r="A239" s="115"/>
      <c r="B239" s="116"/>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21" customHeight="1">
      <c r="A240" s="115"/>
      <c r="B240" s="116"/>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21" customHeight="1">
      <c r="A241" s="115"/>
      <c r="B241" s="116"/>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21" customHeight="1">
      <c r="A242" s="115"/>
      <c r="B242" s="116"/>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21" customHeight="1">
      <c r="A243" s="115"/>
      <c r="B243" s="116"/>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21" customHeight="1">
      <c r="A244" s="115"/>
      <c r="B244" s="116"/>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21" customHeight="1">
      <c r="A245" s="115"/>
      <c r="B245" s="116"/>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21" customHeight="1">
      <c r="A246" s="115"/>
      <c r="B246" s="116"/>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21" customHeight="1">
      <c r="A247" s="115"/>
      <c r="B247" s="116"/>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21" customHeight="1">
      <c r="A248" s="115"/>
      <c r="B248" s="116"/>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21" customHeight="1">
      <c r="A249" s="115"/>
      <c r="B249" s="116"/>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21" customHeight="1">
      <c r="A250" s="115"/>
      <c r="B250" s="116"/>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21" customHeight="1">
      <c r="A251" s="115"/>
      <c r="B251" s="116"/>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21" customHeight="1">
      <c r="A252" s="115"/>
      <c r="B252" s="116"/>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21" customHeight="1">
      <c r="A253" s="115"/>
      <c r="B253" s="116"/>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21" customHeight="1">
      <c r="A254" s="115"/>
      <c r="B254" s="116"/>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21" customHeight="1">
      <c r="A255" s="115"/>
      <c r="B255" s="116"/>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21" customHeight="1">
      <c r="A256" s="115"/>
      <c r="B256" s="116"/>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21" customHeight="1">
      <c r="A257" s="115"/>
      <c r="B257" s="116"/>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21" customHeight="1">
      <c r="A258" s="115"/>
      <c r="B258" s="116"/>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21" customHeight="1">
      <c r="A259" s="115"/>
      <c r="B259" s="116"/>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21" customHeight="1">
      <c r="A260" s="115"/>
      <c r="B260" s="116"/>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21" customHeight="1">
      <c r="A261" s="115"/>
      <c r="B261" s="116"/>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21" customHeight="1">
      <c r="A262" s="115"/>
      <c r="B262" s="116"/>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21" customHeight="1">
      <c r="A263" s="115"/>
      <c r="B263" s="116"/>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21" customHeight="1">
      <c r="A264" s="115"/>
      <c r="B264" s="116"/>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21" customHeight="1">
      <c r="A265" s="115"/>
      <c r="B265" s="116"/>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21" customHeight="1">
      <c r="A266" s="115"/>
      <c r="B266" s="116"/>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21" customHeight="1">
      <c r="A267" s="115"/>
      <c r="B267" s="116"/>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21" customHeight="1">
      <c r="A268" s="115"/>
      <c r="B268" s="116"/>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21" customHeight="1">
      <c r="A269" s="115"/>
      <c r="B269" s="116"/>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21" customHeight="1">
      <c r="A270" s="115"/>
      <c r="B270" s="116"/>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21" customHeight="1">
      <c r="A271" s="115"/>
      <c r="B271" s="116"/>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21" customHeight="1">
      <c r="A272" s="115"/>
      <c r="B272" s="116"/>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21" customHeight="1">
      <c r="A273" s="115"/>
      <c r="B273" s="116"/>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21" customHeight="1">
      <c r="A274" s="115"/>
      <c r="B274" s="116"/>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21" customHeight="1">
      <c r="A275" s="115"/>
      <c r="B275" s="116"/>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21" customHeight="1">
      <c r="A276" s="115"/>
      <c r="B276" s="116"/>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21" customHeight="1">
      <c r="A277" s="115"/>
      <c r="B277" s="116"/>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21" customHeight="1">
      <c r="A278" s="115"/>
      <c r="B278" s="116"/>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21" customHeight="1">
      <c r="A279" s="115"/>
      <c r="B279" s="116"/>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21" customHeight="1">
      <c r="A280" s="115"/>
      <c r="B280" s="116"/>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21" customHeight="1">
      <c r="A281" s="115"/>
      <c r="B281" s="116"/>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21" customHeight="1">
      <c r="A282" s="115"/>
      <c r="B282" s="116"/>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21" customHeight="1">
      <c r="A283" s="115"/>
      <c r="B283" s="116"/>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21" customHeight="1">
      <c r="A284" s="115"/>
      <c r="B284" s="116"/>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21" customHeight="1">
      <c r="A285" s="115"/>
      <c r="B285" s="116"/>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21" customHeight="1">
      <c r="A286" s="115"/>
      <c r="B286" s="116"/>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21" customHeight="1">
      <c r="A287" s="115"/>
      <c r="B287" s="116"/>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21" customHeight="1">
      <c r="A288" s="115"/>
      <c r="B288" s="116"/>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21" customHeight="1">
      <c r="A289" s="115"/>
      <c r="B289" s="116"/>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21" customHeight="1">
      <c r="A290" s="115"/>
      <c r="B290" s="116"/>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21" customHeight="1">
      <c r="A291" s="115"/>
      <c r="B291" s="116"/>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21" customHeight="1">
      <c r="A292" s="115"/>
      <c r="B292" s="116"/>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21" customHeight="1">
      <c r="A293" s="115"/>
      <c r="B293" s="116"/>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21" customHeight="1">
      <c r="A294" s="115"/>
      <c r="B294" s="116"/>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21" customHeight="1">
      <c r="A295" s="115"/>
      <c r="B295" s="116"/>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21" customHeight="1">
      <c r="A296" s="115"/>
      <c r="B296" s="116"/>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21" customHeight="1">
      <c r="A297" s="115"/>
      <c r="B297" s="116"/>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21" customHeight="1">
      <c r="A298" s="115"/>
      <c r="B298" s="116"/>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21" customHeight="1">
      <c r="A299" s="115"/>
      <c r="B299" s="116"/>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21" customHeight="1">
      <c r="A300" s="115"/>
      <c r="B300" s="116"/>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21" customHeight="1">
      <c r="A301" s="115"/>
      <c r="B301" s="116"/>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21" customHeight="1">
      <c r="A302" s="115"/>
      <c r="B302" s="116"/>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21" customHeight="1">
      <c r="A303" s="115"/>
      <c r="B303" s="116"/>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21" customHeight="1">
      <c r="A304" s="115"/>
      <c r="B304" s="116"/>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21" customHeight="1">
      <c r="A305" s="115"/>
      <c r="B305" s="116"/>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21" customHeight="1">
      <c r="A306" s="115"/>
      <c r="B306" s="116"/>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21" customHeight="1">
      <c r="A307" s="115"/>
      <c r="B307" s="116"/>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21" customHeight="1">
      <c r="A308" s="115"/>
      <c r="B308" s="116"/>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21" customHeight="1">
      <c r="A309" s="115"/>
      <c r="B309" s="116"/>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21" customHeight="1">
      <c r="A310" s="115"/>
      <c r="B310" s="116"/>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21" customHeight="1">
      <c r="A311" s="115"/>
      <c r="B311" s="116"/>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21" customHeight="1">
      <c r="A312" s="115"/>
      <c r="B312" s="116"/>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21" customHeight="1">
      <c r="A313" s="115"/>
      <c r="B313" s="116"/>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21" customHeight="1">
      <c r="A314" s="115"/>
      <c r="B314" s="116"/>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21" customHeight="1">
      <c r="A315" s="115"/>
      <c r="B315" s="116"/>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21" customHeight="1">
      <c r="A316" s="115"/>
      <c r="B316" s="116"/>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21" customHeight="1">
      <c r="A317" s="115"/>
      <c r="B317" s="116"/>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21" customHeight="1">
      <c r="A318" s="115"/>
      <c r="B318" s="116"/>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21" customHeight="1">
      <c r="A319" s="115"/>
      <c r="B319" s="116"/>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21" customHeight="1">
      <c r="A320" s="115"/>
      <c r="B320" s="116"/>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21" customHeight="1">
      <c r="A321" s="115"/>
      <c r="B321" s="116"/>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21" customHeight="1">
      <c r="A322" s="115"/>
      <c r="B322" s="116"/>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21" customHeight="1">
      <c r="A323" s="115"/>
      <c r="B323" s="116"/>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21" customHeight="1">
      <c r="A324" s="115"/>
      <c r="B324" s="116"/>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21" customHeight="1">
      <c r="A325" s="115"/>
      <c r="B325" s="116"/>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21" customHeight="1">
      <c r="A326" s="115"/>
      <c r="B326" s="116"/>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21" customHeight="1">
      <c r="A327" s="115"/>
      <c r="B327" s="116"/>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21" customHeight="1">
      <c r="A328" s="115"/>
      <c r="B328" s="116"/>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21" customHeight="1">
      <c r="A329" s="115"/>
      <c r="B329" s="116"/>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21" customHeight="1">
      <c r="A330" s="115"/>
      <c r="B330" s="116"/>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21" customHeight="1">
      <c r="A331" s="115"/>
      <c r="B331" s="116"/>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21" customHeight="1">
      <c r="A332" s="115"/>
      <c r="B332" s="116"/>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21" customHeight="1">
      <c r="A333" s="115"/>
      <c r="B333" s="116"/>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21" customHeight="1">
      <c r="A334" s="115"/>
      <c r="B334" s="116"/>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21" customHeight="1">
      <c r="A335" s="115"/>
      <c r="B335" s="116"/>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21" customHeight="1">
      <c r="A336" s="115"/>
      <c r="B336" s="116"/>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21" customHeight="1">
      <c r="A337" s="115"/>
      <c r="B337" s="116"/>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21" customHeight="1">
      <c r="A338" s="115"/>
      <c r="B338" s="116"/>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21" customHeight="1">
      <c r="A339" s="115"/>
      <c r="B339" s="116"/>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21" customHeight="1">
      <c r="A340" s="115"/>
      <c r="B340" s="116"/>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21" customHeight="1">
      <c r="A341" s="115"/>
      <c r="B341" s="116"/>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21" customHeight="1">
      <c r="A342" s="115"/>
      <c r="B342" s="116"/>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21" customHeight="1">
      <c r="A343" s="115"/>
      <c r="B343" s="116"/>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21" customHeight="1">
      <c r="A344" s="115"/>
      <c r="B344" s="116"/>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21" customHeight="1">
      <c r="A345" s="115"/>
      <c r="B345" s="116"/>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21" customHeight="1">
      <c r="A346" s="115"/>
      <c r="B346" s="116"/>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21" customHeight="1">
      <c r="A347" s="115"/>
      <c r="B347" s="116"/>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21" customHeight="1">
      <c r="A348" s="115"/>
      <c r="B348" s="116"/>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21" customHeight="1">
      <c r="A349" s="115"/>
      <c r="B349" s="116"/>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21" customHeight="1">
      <c r="A350" s="115"/>
      <c r="B350" s="116"/>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21" customHeight="1">
      <c r="A351" s="115"/>
      <c r="B351" s="116"/>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21" customHeight="1">
      <c r="A352" s="115"/>
      <c r="B352" s="116"/>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21" customHeight="1">
      <c r="A353" s="115"/>
      <c r="B353" s="116"/>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21" customHeight="1">
      <c r="A354" s="115"/>
      <c r="B354" s="116"/>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21" customHeight="1">
      <c r="A355" s="115"/>
      <c r="B355" s="116"/>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21" customHeight="1">
      <c r="A356" s="115"/>
      <c r="B356" s="116"/>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21" customHeight="1">
      <c r="A357" s="115"/>
      <c r="B357" s="116"/>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21" customHeight="1">
      <c r="A358" s="115"/>
      <c r="B358" s="116"/>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21" customHeight="1">
      <c r="A359" s="115"/>
      <c r="B359" s="116"/>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21" customHeight="1">
      <c r="A360" s="115"/>
      <c r="B360" s="116"/>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21" customHeight="1">
      <c r="A361" s="115"/>
      <c r="B361" s="116"/>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21" customHeight="1">
      <c r="A362" s="115"/>
      <c r="B362" s="116"/>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21" customHeight="1">
      <c r="A363" s="115"/>
      <c r="B363" s="116"/>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21" customHeight="1">
      <c r="A364" s="115"/>
      <c r="B364" s="116"/>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21" customHeight="1">
      <c r="A365" s="115"/>
      <c r="B365" s="116"/>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21" customHeight="1">
      <c r="A366" s="115"/>
      <c r="B366" s="116"/>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21" customHeight="1">
      <c r="A367" s="115"/>
      <c r="B367" s="116"/>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21" customHeight="1">
      <c r="A368" s="115"/>
      <c r="B368" s="116"/>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21" customHeight="1">
      <c r="A369" s="115"/>
      <c r="B369" s="116"/>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21" customHeight="1">
      <c r="A370" s="115"/>
      <c r="B370" s="116"/>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21" customHeight="1">
      <c r="A371" s="115"/>
      <c r="B371" s="116"/>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21" customHeight="1">
      <c r="A372" s="115"/>
      <c r="B372" s="116"/>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21" customHeight="1">
      <c r="A373" s="115"/>
      <c r="B373" s="116"/>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21" customHeight="1">
      <c r="A374" s="115"/>
      <c r="B374" s="116"/>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21" customHeight="1">
      <c r="A375" s="115"/>
      <c r="B375" s="116"/>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21" customHeight="1">
      <c r="A376" s="115"/>
      <c r="B376" s="116"/>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21" customHeight="1">
      <c r="A377" s="115"/>
      <c r="B377" s="116"/>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21" customHeight="1">
      <c r="A378" s="115"/>
      <c r="B378" s="116"/>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21" customHeight="1">
      <c r="A379" s="115"/>
      <c r="B379" s="116"/>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21" customHeight="1">
      <c r="A380" s="115"/>
      <c r="B380" s="116"/>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21" customHeight="1">
      <c r="A381" s="115"/>
      <c r="B381" s="116"/>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21" customHeight="1">
      <c r="A382" s="115"/>
      <c r="B382" s="116"/>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21" customHeight="1">
      <c r="A383" s="115"/>
      <c r="B383" s="116"/>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21" customHeight="1">
      <c r="A384" s="115"/>
      <c r="B384" s="116"/>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21" customHeight="1">
      <c r="A385" s="115"/>
      <c r="B385" s="116"/>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21" customHeight="1">
      <c r="A386" s="115"/>
      <c r="B386" s="116"/>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21" customHeight="1">
      <c r="A387" s="115"/>
      <c r="B387" s="116"/>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21" customHeight="1">
      <c r="A388" s="115"/>
      <c r="B388" s="116"/>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21" customHeight="1">
      <c r="A389" s="115"/>
      <c r="B389" s="116"/>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21" customHeight="1">
      <c r="A390" s="115"/>
      <c r="B390" s="116"/>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21" customHeight="1">
      <c r="A391" s="115"/>
      <c r="B391" s="116"/>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21" customHeight="1">
      <c r="A392" s="115"/>
      <c r="B392" s="116"/>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21" customHeight="1">
      <c r="A393" s="115"/>
      <c r="B393" s="116"/>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21" customHeight="1">
      <c r="A394" s="115"/>
      <c r="B394" s="116"/>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21" customHeight="1">
      <c r="A395" s="115"/>
      <c r="B395" s="116"/>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21" customHeight="1">
      <c r="A396" s="115"/>
      <c r="B396" s="116"/>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21" customHeight="1">
      <c r="A397" s="115"/>
      <c r="B397" s="116"/>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21" customHeight="1">
      <c r="A398" s="115"/>
      <c r="B398" s="116"/>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21" customHeight="1">
      <c r="A399" s="115"/>
      <c r="B399" s="116"/>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21" customHeight="1">
      <c r="A400" s="115"/>
      <c r="B400" s="116"/>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21" customHeight="1">
      <c r="A401" s="115"/>
      <c r="B401" s="116"/>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21" customHeight="1">
      <c r="A402" s="115"/>
      <c r="B402" s="116"/>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21" customHeight="1">
      <c r="A403" s="115"/>
      <c r="B403" s="116"/>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21" customHeight="1">
      <c r="A404" s="115"/>
      <c r="B404" s="116"/>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21" customHeight="1">
      <c r="A405" s="115"/>
      <c r="B405" s="116"/>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21" customHeight="1">
      <c r="A406" s="115"/>
      <c r="B406" s="116"/>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21" customHeight="1">
      <c r="A407" s="115"/>
      <c r="B407" s="116"/>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21" customHeight="1">
      <c r="A408" s="115"/>
      <c r="B408" s="116"/>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21" customHeight="1">
      <c r="A409" s="115"/>
      <c r="B409" s="116"/>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21" customHeight="1">
      <c r="A410" s="115"/>
      <c r="B410" s="116"/>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21" customHeight="1">
      <c r="A411" s="115"/>
      <c r="B411" s="116"/>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21" customHeight="1">
      <c r="A412" s="115"/>
      <c r="B412" s="116"/>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21" customHeight="1">
      <c r="A413" s="115"/>
      <c r="B413" s="116"/>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21" customHeight="1">
      <c r="A414" s="115"/>
      <c r="B414" s="116"/>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21" customHeight="1">
      <c r="A415" s="115"/>
      <c r="B415" s="116"/>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21" customHeight="1">
      <c r="A416" s="115"/>
      <c r="B416" s="116"/>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21" customHeight="1">
      <c r="A417" s="115"/>
      <c r="B417" s="116"/>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21" customHeight="1">
      <c r="A418" s="115"/>
      <c r="B418" s="116"/>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21" customHeight="1">
      <c r="A419" s="115"/>
      <c r="B419" s="116"/>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21" customHeight="1">
      <c r="A420" s="115"/>
      <c r="B420" s="116"/>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21" customHeight="1">
      <c r="A421" s="115"/>
      <c r="B421" s="116"/>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21" customHeight="1">
      <c r="A422" s="115"/>
      <c r="B422" s="116"/>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21" customHeight="1">
      <c r="A423" s="115"/>
      <c r="B423" s="116"/>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21" customHeight="1">
      <c r="A424" s="115"/>
      <c r="B424" s="116"/>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21" customHeight="1">
      <c r="A425" s="115"/>
      <c r="B425" s="116"/>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21" customHeight="1">
      <c r="A426" s="115"/>
      <c r="B426" s="116"/>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21" customHeight="1">
      <c r="A427" s="115"/>
      <c r="B427" s="116"/>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21" customHeight="1">
      <c r="A428" s="115"/>
      <c r="B428" s="116"/>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21" customHeight="1">
      <c r="A429" s="115"/>
      <c r="B429" s="116"/>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21" customHeight="1">
      <c r="A430" s="115"/>
      <c r="B430" s="116"/>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21" customHeight="1">
      <c r="A431" s="115"/>
      <c r="B431" s="116"/>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21" customHeight="1">
      <c r="A432" s="115"/>
      <c r="B432" s="116"/>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21" customHeight="1">
      <c r="A433" s="115"/>
      <c r="B433" s="116"/>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21" customHeight="1">
      <c r="A434" s="115"/>
      <c r="B434" s="116"/>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21" customHeight="1">
      <c r="A435" s="115"/>
      <c r="B435" s="116"/>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21" customHeight="1">
      <c r="A436" s="115"/>
      <c r="B436" s="116"/>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21" customHeight="1">
      <c r="A437" s="115"/>
      <c r="B437" s="116"/>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21" customHeight="1">
      <c r="A438" s="115"/>
      <c r="B438" s="116"/>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21" customHeight="1">
      <c r="A439" s="115"/>
      <c r="B439" s="116"/>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21" customHeight="1">
      <c r="A440" s="115"/>
      <c r="B440" s="116"/>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21" customHeight="1">
      <c r="A441" s="115"/>
      <c r="B441" s="116"/>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21" customHeight="1">
      <c r="A442" s="115"/>
      <c r="B442" s="116"/>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21" customHeight="1">
      <c r="A443" s="115"/>
      <c r="B443" s="116"/>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21" customHeight="1">
      <c r="A444" s="115"/>
      <c r="B444" s="116"/>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21" customHeight="1">
      <c r="A445" s="115"/>
      <c r="B445" s="116"/>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21" customHeight="1">
      <c r="A446" s="115"/>
      <c r="B446" s="116"/>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21" customHeight="1">
      <c r="A447" s="115"/>
      <c r="B447" s="116"/>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21" customHeight="1">
      <c r="A448" s="115"/>
      <c r="B448" s="116"/>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21" customHeight="1">
      <c r="A449" s="115"/>
      <c r="B449" s="116"/>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21" customHeight="1">
      <c r="A450" s="115"/>
      <c r="B450" s="116"/>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21" customHeight="1">
      <c r="A451" s="115"/>
      <c r="B451" s="116"/>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21" customHeight="1">
      <c r="A452" s="115"/>
      <c r="B452" s="116"/>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21" customHeight="1">
      <c r="A453" s="115"/>
      <c r="B453" s="116"/>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21" customHeight="1">
      <c r="A454" s="115"/>
      <c r="B454" s="116"/>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21" customHeight="1">
      <c r="A455" s="115"/>
      <c r="B455" s="116"/>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21" customHeight="1">
      <c r="A456" s="115"/>
      <c r="B456" s="116"/>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21" customHeight="1">
      <c r="A457" s="115"/>
      <c r="B457" s="116"/>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21" customHeight="1">
      <c r="A458" s="115"/>
      <c r="B458" s="116"/>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21" customHeight="1">
      <c r="A459" s="115"/>
      <c r="B459" s="116"/>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21" customHeight="1">
      <c r="A460" s="115"/>
      <c r="B460" s="116"/>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21" customHeight="1">
      <c r="A461" s="115"/>
      <c r="B461" s="116"/>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21" customHeight="1">
      <c r="A462" s="115"/>
      <c r="B462" s="116"/>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21" customHeight="1">
      <c r="A463" s="115"/>
      <c r="B463" s="116"/>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21" customHeight="1">
      <c r="A464" s="115"/>
      <c r="B464" s="116"/>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21" customHeight="1">
      <c r="A465" s="115"/>
      <c r="B465" s="116"/>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21" customHeight="1">
      <c r="A466" s="115"/>
      <c r="B466" s="116"/>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21" customHeight="1">
      <c r="A467" s="115"/>
      <c r="B467" s="116"/>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21" customHeight="1">
      <c r="A468" s="115"/>
      <c r="B468" s="116"/>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21" customHeight="1">
      <c r="A469" s="115"/>
      <c r="B469" s="116"/>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21" customHeight="1">
      <c r="A470" s="115"/>
      <c r="B470" s="116"/>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21" customHeight="1">
      <c r="A471" s="115"/>
      <c r="B471" s="116"/>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21" customHeight="1">
      <c r="A472" s="115"/>
      <c r="B472" s="116"/>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21" customHeight="1">
      <c r="A473" s="115"/>
      <c r="B473" s="116"/>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21" customHeight="1">
      <c r="A474" s="115"/>
      <c r="B474" s="116"/>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21" customHeight="1">
      <c r="A475" s="115"/>
      <c r="B475" s="116"/>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21" customHeight="1">
      <c r="A476" s="115"/>
      <c r="B476" s="116"/>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21" customHeight="1">
      <c r="A477" s="115"/>
      <c r="B477" s="116"/>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21" customHeight="1">
      <c r="A478" s="115"/>
      <c r="B478" s="116"/>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21" customHeight="1">
      <c r="A479" s="115"/>
      <c r="B479" s="116"/>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21" customHeight="1">
      <c r="A480" s="115"/>
      <c r="B480" s="116"/>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21" customHeight="1">
      <c r="A481" s="115"/>
      <c r="B481" s="116"/>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21" customHeight="1">
      <c r="A482" s="115"/>
      <c r="B482" s="116"/>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21" customHeight="1">
      <c r="A483" s="115"/>
      <c r="B483" s="116"/>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21" customHeight="1">
      <c r="A484" s="115"/>
      <c r="B484" s="116"/>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21" customHeight="1">
      <c r="A485" s="115"/>
      <c r="B485" s="116"/>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21" customHeight="1">
      <c r="A486" s="115"/>
      <c r="B486" s="116"/>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21" customHeight="1">
      <c r="A487" s="115"/>
      <c r="B487" s="116"/>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21" customHeight="1">
      <c r="A488" s="115"/>
      <c r="B488" s="116"/>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21" customHeight="1">
      <c r="A489" s="115"/>
      <c r="B489" s="116"/>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21" customHeight="1">
      <c r="A490" s="115"/>
      <c r="B490" s="116"/>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21" customHeight="1">
      <c r="A491" s="115"/>
      <c r="B491" s="116"/>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21" customHeight="1">
      <c r="A492" s="115"/>
      <c r="B492" s="116"/>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21" customHeight="1">
      <c r="A493" s="115"/>
      <c r="B493" s="116"/>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21" customHeight="1">
      <c r="A494" s="115"/>
      <c r="B494" s="116"/>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21" customHeight="1">
      <c r="A495" s="115"/>
      <c r="B495" s="116"/>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21" customHeight="1">
      <c r="A496" s="115"/>
      <c r="B496" s="116"/>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21" customHeight="1">
      <c r="A497" s="115"/>
      <c r="B497" s="116"/>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21" customHeight="1">
      <c r="A498" s="115"/>
      <c r="B498" s="116"/>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21" customHeight="1">
      <c r="A499" s="115"/>
      <c r="B499" s="116"/>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21" customHeight="1">
      <c r="A500" s="115"/>
      <c r="B500" s="116"/>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21" customHeight="1">
      <c r="A501" s="115"/>
      <c r="B501" s="116"/>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21" customHeight="1">
      <c r="A502" s="115"/>
      <c r="B502" s="116"/>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21" customHeight="1">
      <c r="A503" s="115"/>
      <c r="B503" s="116"/>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21" customHeight="1">
      <c r="A504" s="115"/>
      <c r="B504" s="116"/>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21" customHeight="1">
      <c r="A505" s="115"/>
      <c r="B505" s="116"/>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21" customHeight="1">
      <c r="A506" s="115"/>
      <c r="B506" s="116"/>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21" customHeight="1">
      <c r="A507" s="115"/>
      <c r="B507" s="116"/>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21" customHeight="1">
      <c r="A508" s="115"/>
      <c r="B508" s="116"/>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21" customHeight="1">
      <c r="A509" s="115"/>
      <c r="B509" s="116"/>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21" customHeight="1">
      <c r="A510" s="115"/>
      <c r="B510" s="116"/>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21" customHeight="1">
      <c r="A511" s="115"/>
      <c r="B511" s="116"/>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21" customHeight="1">
      <c r="A512" s="115"/>
      <c r="B512" s="116"/>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21" customHeight="1">
      <c r="A513" s="115"/>
      <c r="B513" s="116"/>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21" customHeight="1">
      <c r="A514" s="115"/>
      <c r="B514" s="116"/>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21" customHeight="1">
      <c r="A515" s="115"/>
      <c r="B515" s="116"/>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21" customHeight="1">
      <c r="A516" s="115"/>
      <c r="B516" s="116"/>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21" customHeight="1">
      <c r="A517" s="115"/>
      <c r="B517" s="116"/>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21" customHeight="1">
      <c r="A518" s="115"/>
      <c r="B518" s="116"/>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21" customHeight="1">
      <c r="A519" s="115"/>
      <c r="B519" s="116"/>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21" customHeight="1">
      <c r="A520" s="115"/>
      <c r="B520" s="116"/>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21" customHeight="1">
      <c r="A521" s="115"/>
      <c r="B521" s="116"/>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21" customHeight="1">
      <c r="A522" s="115"/>
      <c r="B522" s="116"/>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21" customHeight="1">
      <c r="A523" s="115"/>
      <c r="B523" s="116"/>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21" customHeight="1">
      <c r="A524" s="115"/>
      <c r="B524" s="116"/>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21" customHeight="1">
      <c r="A525" s="115"/>
      <c r="B525" s="116"/>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21" customHeight="1">
      <c r="A526" s="115"/>
      <c r="B526" s="116"/>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21" customHeight="1">
      <c r="A527" s="115"/>
      <c r="B527" s="116"/>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21" customHeight="1">
      <c r="A528" s="115"/>
      <c r="B528" s="116"/>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21" customHeight="1">
      <c r="A529" s="115"/>
      <c r="B529" s="116"/>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21" customHeight="1">
      <c r="A530" s="115"/>
      <c r="B530" s="116"/>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21" customHeight="1">
      <c r="A531" s="115"/>
      <c r="B531" s="116"/>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21" customHeight="1">
      <c r="A532" s="115"/>
      <c r="B532" s="116"/>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21" customHeight="1">
      <c r="A533" s="115"/>
      <c r="B533" s="116"/>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21" customHeight="1">
      <c r="A534" s="115"/>
      <c r="B534" s="116"/>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21" customHeight="1">
      <c r="A535" s="115"/>
      <c r="B535" s="116"/>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21" customHeight="1">
      <c r="A536" s="115"/>
      <c r="B536" s="116"/>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21" customHeight="1">
      <c r="A537" s="115"/>
      <c r="B537" s="116"/>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21" customHeight="1">
      <c r="A538" s="115"/>
      <c r="B538" s="116"/>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21" customHeight="1">
      <c r="A539" s="115"/>
      <c r="B539" s="116"/>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21" customHeight="1">
      <c r="A540" s="115"/>
      <c r="B540" s="116"/>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21" customHeight="1">
      <c r="A541" s="115"/>
      <c r="B541" s="116"/>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21" customHeight="1">
      <c r="A542" s="115"/>
      <c r="B542" s="116"/>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21" customHeight="1">
      <c r="A543" s="115"/>
      <c r="B543" s="116"/>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21" customHeight="1">
      <c r="A544" s="115"/>
      <c r="B544" s="116"/>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21" customHeight="1">
      <c r="A545" s="115"/>
      <c r="B545" s="116"/>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21" customHeight="1">
      <c r="A546" s="115"/>
      <c r="B546" s="116"/>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21" customHeight="1">
      <c r="A547" s="115"/>
      <c r="B547" s="116"/>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21" customHeight="1">
      <c r="A548" s="115"/>
      <c r="B548" s="116"/>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21" customHeight="1">
      <c r="A549" s="115"/>
      <c r="B549" s="116"/>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21" customHeight="1">
      <c r="A550" s="115"/>
      <c r="B550" s="116"/>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21" customHeight="1">
      <c r="A551" s="115"/>
      <c r="B551" s="116"/>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21" customHeight="1">
      <c r="A552" s="115"/>
      <c r="B552" s="116"/>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21" customHeight="1">
      <c r="A553" s="115"/>
      <c r="B553" s="116"/>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21" customHeight="1">
      <c r="A554" s="115"/>
      <c r="B554" s="116"/>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21" customHeight="1">
      <c r="A555" s="115"/>
      <c r="B555" s="116"/>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21" customHeight="1">
      <c r="A556" s="115"/>
      <c r="B556" s="116"/>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21" customHeight="1">
      <c r="A557" s="115"/>
      <c r="B557" s="116"/>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21" customHeight="1">
      <c r="A558" s="115"/>
      <c r="B558" s="116"/>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21" customHeight="1">
      <c r="A559" s="115"/>
      <c r="B559" s="116"/>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21" customHeight="1">
      <c r="A560" s="115"/>
      <c r="B560" s="116"/>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21" customHeight="1">
      <c r="A561" s="115"/>
      <c r="B561" s="116"/>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21" customHeight="1">
      <c r="A562" s="115"/>
      <c r="B562" s="116"/>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21" customHeight="1">
      <c r="A563" s="115"/>
      <c r="B563" s="116"/>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21" customHeight="1">
      <c r="A564" s="115"/>
      <c r="B564" s="116"/>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21" customHeight="1">
      <c r="A565" s="115"/>
      <c r="B565" s="116"/>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21" customHeight="1">
      <c r="A566" s="115"/>
      <c r="B566" s="116"/>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21" customHeight="1">
      <c r="A567" s="115"/>
      <c r="B567" s="116"/>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21" customHeight="1">
      <c r="A568" s="115"/>
      <c r="B568" s="116"/>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21" customHeight="1">
      <c r="A569" s="115"/>
      <c r="B569" s="116"/>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21" customHeight="1">
      <c r="A570" s="115"/>
      <c r="B570" s="116"/>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21" customHeight="1">
      <c r="A571" s="115"/>
      <c r="B571" s="116"/>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21" customHeight="1">
      <c r="A572" s="115"/>
      <c r="B572" s="116"/>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21" customHeight="1">
      <c r="A573" s="115"/>
      <c r="B573" s="116"/>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21" customHeight="1">
      <c r="A574" s="115"/>
      <c r="B574" s="116"/>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21" customHeight="1">
      <c r="A575" s="115"/>
      <c r="B575" s="116"/>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21" customHeight="1">
      <c r="A576" s="115"/>
      <c r="B576" s="116"/>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21" customHeight="1">
      <c r="A577" s="115"/>
      <c r="B577" s="116"/>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21" customHeight="1">
      <c r="A578" s="115"/>
      <c r="B578" s="116"/>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21" customHeight="1">
      <c r="A579" s="115"/>
      <c r="B579" s="116"/>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21" customHeight="1">
      <c r="A580" s="115"/>
      <c r="B580" s="116"/>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21" customHeight="1">
      <c r="A581" s="115"/>
      <c r="B581" s="116"/>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21" customHeight="1">
      <c r="A582" s="115"/>
      <c r="B582" s="116"/>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21" customHeight="1">
      <c r="A583" s="115"/>
      <c r="B583" s="116"/>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21" customHeight="1">
      <c r="A584" s="115"/>
      <c r="B584" s="116"/>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21" customHeight="1">
      <c r="A585" s="115"/>
      <c r="B585" s="116"/>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21" customHeight="1">
      <c r="A586" s="115"/>
      <c r="B586" s="116"/>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21" customHeight="1">
      <c r="A587" s="115"/>
      <c r="B587" s="116"/>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21" customHeight="1">
      <c r="A588" s="115"/>
      <c r="B588" s="116"/>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21" customHeight="1">
      <c r="A589" s="115"/>
      <c r="B589" s="116"/>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21" customHeight="1">
      <c r="A590" s="115"/>
      <c r="B590" s="116"/>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21" customHeight="1">
      <c r="A591" s="115"/>
      <c r="B591" s="116"/>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21" customHeight="1">
      <c r="A592" s="115"/>
      <c r="B592" s="116"/>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21" customHeight="1">
      <c r="A593" s="115"/>
      <c r="B593" s="116"/>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21" customHeight="1">
      <c r="A594" s="115"/>
      <c r="B594" s="116"/>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21" customHeight="1">
      <c r="A595" s="115"/>
      <c r="B595" s="116"/>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21" customHeight="1">
      <c r="A596" s="115"/>
      <c r="B596" s="116"/>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21" customHeight="1">
      <c r="A597" s="115"/>
      <c r="B597" s="116"/>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21" customHeight="1">
      <c r="A598" s="115"/>
      <c r="B598" s="116"/>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21" customHeight="1">
      <c r="A599" s="115"/>
      <c r="B599" s="116"/>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21" customHeight="1">
      <c r="A600" s="115"/>
      <c r="B600" s="116"/>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21" customHeight="1">
      <c r="A601" s="115"/>
      <c r="B601" s="116"/>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21" customHeight="1">
      <c r="A602" s="115"/>
      <c r="B602" s="116"/>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21" customHeight="1">
      <c r="A603" s="115"/>
      <c r="B603" s="116"/>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21" customHeight="1">
      <c r="A604" s="115"/>
      <c r="B604" s="116"/>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21" customHeight="1">
      <c r="A605" s="115"/>
      <c r="B605" s="116"/>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21" customHeight="1">
      <c r="A606" s="115"/>
      <c r="B606" s="116"/>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21" customHeight="1">
      <c r="A607" s="115"/>
      <c r="B607" s="116"/>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21" customHeight="1">
      <c r="A608" s="115"/>
      <c r="B608" s="116"/>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21" customHeight="1">
      <c r="A609" s="115"/>
      <c r="B609" s="116"/>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21" customHeight="1">
      <c r="A610" s="115"/>
      <c r="B610" s="116"/>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21" customHeight="1">
      <c r="A611" s="115"/>
      <c r="B611" s="116"/>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21" customHeight="1">
      <c r="A612" s="115"/>
      <c r="B612" s="116"/>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21" customHeight="1">
      <c r="A613" s="115"/>
      <c r="B613" s="116"/>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21" customHeight="1">
      <c r="A614" s="115"/>
      <c r="B614" s="116"/>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21" customHeight="1">
      <c r="A615" s="115"/>
      <c r="B615" s="116"/>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21" customHeight="1">
      <c r="A616" s="115"/>
      <c r="B616" s="116"/>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21" customHeight="1">
      <c r="A617" s="115"/>
      <c r="B617" s="116"/>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21" customHeight="1">
      <c r="A618" s="115"/>
      <c r="B618" s="116"/>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21" customHeight="1">
      <c r="A619" s="115"/>
      <c r="B619" s="116"/>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21" customHeight="1">
      <c r="A620" s="115"/>
      <c r="B620" s="116"/>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21" customHeight="1">
      <c r="A621" s="115"/>
      <c r="B621" s="116"/>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21" customHeight="1">
      <c r="A622" s="115"/>
      <c r="B622" s="116"/>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21" customHeight="1">
      <c r="A623" s="115"/>
      <c r="B623" s="116"/>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21" customHeight="1">
      <c r="A624" s="115"/>
      <c r="B624" s="116"/>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21" customHeight="1">
      <c r="A625" s="115"/>
      <c r="B625" s="116"/>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21" customHeight="1">
      <c r="A626" s="115"/>
      <c r="B626" s="116"/>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21" customHeight="1">
      <c r="A627" s="115"/>
      <c r="B627" s="116"/>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21" customHeight="1">
      <c r="A628" s="115"/>
      <c r="B628" s="116"/>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21" customHeight="1">
      <c r="A629" s="115"/>
      <c r="B629" s="116"/>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21" customHeight="1">
      <c r="A630" s="115"/>
      <c r="B630" s="116"/>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21" customHeight="1">
      <c r="A631" s="115"/>
      <c r="B631" s="116"/>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21" customHeight="1">
      <c r="A632" s="115"/>
      <c r="B632" s="116"/>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21" customHeight="1">
      <c r="A633" s="115"/>
      <c r="B633" s="116"/>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21" customHeight="1">
      <c r="A634" s="115"/>
      <c r="B634" s="116"/>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21" customHeight="1">
      <c r="A635" s="115"/>
      <c r="B635" s="116"/>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21" customHeight="1">
      <c r="A636" s="115"/>
      <c r="B636" s="116"/>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21" customHeight="1">
      <c r="A637" s="115"/>
      <c r="B637" s="116"/>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21" customHeight="1">
      <c r="A638" s="115"/>
      <c r="B638" s="116"/>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21" customHeight="1">
      <c r="A639" s="115"/>
      <c r="B639" s="116"/>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21" customHeight="1">
      <c r="A640" s="115"/>
      <c r="B640" s="116"/>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21" customHeight="1">
      <c r="A641" s="115"/>
      <c r="B641" s="116"/>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21" customHeight="1">
      <c r="A642" s="115"/>
      <c r="B642" s="116"/>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21" customHeight="1">
      <c r="A643" s="115"/>
      <c r="B643" s="116"/>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21" customHeight="1">
      <c r="A644" s="115"/>
      <c r="B644" s="116"/>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21" customHeight="1">
      <c r="A645" s="115"/>
      <c r="B645" s="116"/>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21" customHeight="1">
      <c r="A646" s="115"/>
      <c r="B646" s="116"/>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21" customHeight="1">
      <c r="A647" s="115"/>
      <c r="B647" s="116"/>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21" customHeight="1">
      <c r="A648" s="115"/>
      <c r="B648" s="116"/>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21" customHeight="1">
      <c r="A649" s="115"/>
      <c r="B649" s="116"/>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21" customHeight="1">
      <c r="A650" s="115"/>
      <c r="B650" s="116"/>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21" customHeight="1">
      <c r="A651" s="115"/>
      <c r="B651" s="116"/>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21" customHeight="1">
      <c r="A652" s="115"/>
      <c r="B652" s="116"/>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21" customHeight="1">
      <c r="A653" s="115"/>
      <c r="B653" s="116"/>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21" customHeight="1">
      <c r="A654" s="115"/>
      <c r="B654" s="116"/>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21" customHeight="1">
      <c r="A655" s="115"/>
      <c r="B655" s="116"/>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21" customHeight="1">
      <c r="A656" s="115"/>
      <c r="B656" s="116"/>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21" customHeight="1">
      <c r="A657" s="115"/>
      <c r="B657" s="116"/>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21" customHeight="1">
      <c r="A658" s="115"/>
      <c r="B658" s="116"/>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21" customHeight="1">
      <c r="A659" s="115"/>
      <c r="B659" s="116"/>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21" customHeight="1">
      <c r="A660" s="115"/>
      <c r="B660" s="116"/>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21" customHeight="1">
      <c r="A661" s="115"/>
      <c r="B661" s="116"/>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21" customHeight="1">
      <c r="A662" s="115"/>
      <c r="B662" s="116"/>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21" customHeight="1">
      <c r="A663" s="115"/>
      <c r="B663" s="116"/>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21" customHeight="1">
      <c r="A664" s="115"/>
      <c r="B664" s="116"/>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21" customHeight="1">
      <c r="A665" s="115"/>
      <c r="B665" s="116"/>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21" customHeight="1">
      <c r="A666" s="115"/>
      <c r="B666" s="116"/>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21" customHeight="1">
      <c r="A667" s="115"/>
      <c r="B667" s="116"/>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21" customHeight="1">
      <c r="A668" s="115"/>
      <c r="B668" s="116"/>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21" customHeight="1">
      <c r="A669" s="115"/>
      <c r="B669" s="116"/>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21" customHeight="1">
      <c r="A670" s="115"/>
      <c r="B670" s="116"/>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21" customHeight="1">
      <c r="A671" s="115"/>
      <c r="B671" s="116"/>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21" customHeight="1">
      <c r="A672" s="115"/>
      <c r="B672" s="116"/>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21" customHeight="1">
      <c r="A673" s="115"/>
      <c r="B673" s="116"/>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21" customHeight="1">
      <c r="A674" s="115"/>
      <c r="B674" s="116"/>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21" customHeight="1">
      <c r="A675" s="115"/>
      <c r="B675" s="116"/>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21" customHeight="1">
      <c r="A676" s="115"/>
      <c r="B676" s="116"/>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21" customHeight="1">
      <c r="A677" s="115"/>
      <c r="B677" s="116"/>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21" customHeight="1">
      <c r="A678" s="115"/>
      <c r="B678" s="116"/>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21" customHeight="1">
      <c r="A679" s="115"/>
      <c r="B679" s="116"/>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21" customHeight="1">
      <c r="A680" s="115"/>
      <c r="B680" s="116"/>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21" customHeight="1">
      <c r="A681" s="115"/>
      <c r="B681" s="116"/>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21" customHeight="1">
      <c r="A682" s="115"/>
      <c r="B682" s="116"/>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21" customHeight="1">
      <c r="A683" s="115"/>
      <c r="B683" s="116"/>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21" customHeight="1">
      <c r="A684" s="115"/>
      <c r="B684" s="116"/>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21" customHeight="1">
      <c r="A685" s="115"/>
      <c r="B685" s="116"/>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21" customHeight="1">
      <c r="A686" s="115"/>
      <c r="B686" s="116"/>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21" customHeight="1">
      <c r="A687" s="115"/>
      <c r="B687" s="116"/>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21" customHeight="1">
      <c r="A688" s="115"/>
      <c r="B688" s="116"/>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21" customHeight="1">
      <c r="A689" s="115"/>
      <c r="B689" s="116"/>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21" customHeight="1">
      <c r="A690" s="115"/>
      <c r="B690" s="116"/>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21" customHeight="1">
      <c r="A691" s="115"/>
      <c r="B691" s="116"/>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21" customHeight="1">
      <c r="A692" s="115"/>
      <c r="B692" s="116"/>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21" customHeight="1">
      <c r="A693" s="115"/>
      <c r="B693" s="116"/>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21" customHeight="1">
      <c r="A694" s="115"/>
      <c r="B694" s="116"/>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21" customHeight="1">
      <c r="A695" s="115"/>
      <c r="B695" s="116"/>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21" customHeight="1">
      <c r="A696" s="115"/>
      <c r="B696" s="116"/>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21" customHeight="1">
      <c r="A697" s="115"/>
      <c r="B697" s="116"/>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21" customHeight="1">
      <c r="A698" s="115"/>
      <c r="B698" s="116"/>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21" customHeight="1">
      <c r="A699" s="115"/>
      <c r="B699" s="116"/>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21" customHeight="1">
      <c r="A700" s="115"/>
      <c r="B700" s="116"/>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21" customHeight="1">
      <c r="A701" s="115"/>
      <c r="B701" s="116"/>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21" customHeight="1">
      <c r="A702" s="115"/>
      <c r="B702" s="116"/>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21" customHeight="1">
      <c r="A703" s="115"/>
      <c r="B703" s="116"/>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21" customHeight="1">
      <c r="A704" s="115"/>
      <c r="B704" s="116"/>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21" customHeight="1">
      <c r="A705" s="115"/>
      <c r="B705" s="116"/>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21" customHeight="1">
      <c r="A706" s="115"/>
      <c r="B706" s="116"/>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21" customHeight="1">
      <c r="A707" s="115"/>
      <c r="B707" s="116"/>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21" customHeight="1">
      <c r="A708" s="115"/>
      <c r="B708" s="116"/>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21" customHeight="1">
      <c r="A709" s="115"/>
      <c r="B709" s="116"/>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21" customHeight="1">
      <c r="A710" s="115"/>
      <c r="B710" s="116"/>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21" customHeight="1">
      <c r="A711" s="115"/>
      <c r="B711" s="116"/>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21" customHeight="1">
      <c r="A712" s="115"/>
      <c r="B712" s="116"/>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21" customHeight="1">
      <c r="A713" s="115"/>
      <c r="B713" s="116"/>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21" customHeight="1">
      <c r="A714" s="115"/>
      <c r="B714" s="116"/>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21" customHeight="1">
      <c r="A715" s="115"/>
      <c r="B715" s="116"/>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21" customHeight="1">
      <c r="A716" s="115"/>
      <c r="B716" s="116"/>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21" customHeight="1">
      <c r="A717" s="115"/>
      <c r="B717" s="116"/>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21" customHeight="1">
      <c r="A718" s="115"/>
      <c r="B718" s="116"/>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21" customHeight="1">
      <c r="A719" s="115"/>
      <c r="B719" s="116"/>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21" customHeight="1">
      <c r="A720" s="115"/>
      <c r="B720" s="116"/>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21" customHeight="1">
      <c r="A721" s="115"/>
      <c r="B721" s="116"/>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21" customHeight="1">
      <c r="A722" s="115"/>
      <c r="B722" s="116"/>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21" customHeight="1">
      <c r="A723" s="115"/>
      <c r="B723" s="116"/>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21" customHeight="1">
      <c r="A724" s="115"/>
      <c r="B724" s="116"/>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21" customHeight="1">
      <c r="A725" s="115"/>
      <c r="B725" s="116"/>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21" customHeight="1">
      <c r="A726" s="115"/>
      <c r="B726" s="116"/>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21" customHeight="1">
      <c r="A727" s="115"/>
      <c r="B727" s="116"/>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21" customHeight="1">
      <c r="A728" s="115"/>
      <c r="B728" s="116"/>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21" customHeight="1">
      <c r="A729" s="115"/>
      <c r="B729" s="116"/>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21" customHeight="1">
      <c r="A730" s="115"/>
      <c r="B730" s="116"/>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21" customHeight="1">
      <c r="A731" s="115"/>
      <c r="B731" s="116"/>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21" customHeight="1">
      <c r="A732" s="115"/>
      <c r="B732" s="116"/>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21" customHeight="1">
      <c r="A733" s="115"/>
      <c r="B733" s="116"/>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21" customHeight="1">
      <c r="A734" s="115"/>
      <c r="B734" s="116"/>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21" customHeight="1">
      <c r="A735" s="115"/>
      <c r="B735" s="116"/>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21" customHeight="1">
      <c r="A736" s="115"/>
      <c r="B736" s="116"/>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21" customHeight="1">
      <c r="A737" s="115"/>
      <c r="B737" s="116"/>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21" customHeight="1">
      <c r="A738" s="115"/>
      <c r="B738" s="116"/>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21" customHeight="1">
      <c r="A739" s="115"/>
      <c r="B739" s="116"/>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21" customHeight="1">
      <c r="A740" s="115"/>
      <c r="B740" s="116"/>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21" customHeight="1">
      <c r="A741" s="115"/>
      <c r="B741" s="116"/>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21" customHeight="1">
      <c r="A742" s="115"/>
      <c r="B742" s="116"/>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21" customHeight="1">
      <c r="A743" s="115"/>
      <c r="B743" s="116"/>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21" customHeight="1">
      <c r="A744" s="115"/>
      <c r="B744" s="116"/>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21" customHeight="1">
      <c r="A745" s="115"/>
      <c r="B745" s="116"/>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21" customHeight="1">
      <c r="A746" s="115"/>
      <c r="B746" s="116"/>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21" customHeight="1">
      <c r="A747" s="115"/>
      <c r="B747" s="116"/>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21" customHeight="1">
      <c r="A748" s="115"/>
      <c r="B748" s="116"/>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21" customHeight="1">
      <c r="A749" s="115"/>
      <c r="B749" s="116"/>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21" customHeight="1">
      <c r="A750" s="115"/>
      <c r="B750" s="116"/>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21" customHeight="1">
      <c r="A751" s="115"/>
      <c r="B751" s="116"/>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21" customHeight="1">
      <c r="A752" s="115"/>
      <c r="B752" s="116"/>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21" customHeight="1">
      <c r="A753" s="115"/>
      <c r="B753" s="116"/>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21" customHeight="1">
      <c r="A754" s="115"/>
      <c r="B754" s="116"/>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21" customHeight="1">
      <c r="A755" s="115"/>
      <c r="B755" s="116"/>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21" customHeight="1">
      <c r="A756" s="115"/>
      <c r="B756" s="116"/>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21" customHeight="1">
      <c r="A757" s="115"/>
      <c r="B757" s="116"/>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21" customHeight="1">
      <c r="A758" s="115"/>
      <c r="B758" s="116"/>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21" customHeight="1">
      <c r="A759" s="115"/>
      <c r="B759" s="116"/>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21" customHeight="1">
      <c r="A760" s="115"/>
      <c r="B760" s="116"/>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21" customHeight="1">
      <c r="A761" s="115"/>
      <c r="B761" s="116"/>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21" customHeight="1">
      <c r="A762" s="115"/>
      <c r="B762" s="116"/>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21" customHeight="1">
      <c r="A763" s="115"/>
      <c r="B763" s="116"/>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21" customHeight="1">
      <c r="A764" s="115"/>
      <c r="B764" s="116"/>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21" customHeight="1">
      <c r="A765" s="115"/>
      <c r="B765" s="116"/>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21" customHeight="1">
      <c r="A766" s="115"/>
      <c r="B766" s="116"/>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21" customHeight="1">
      <c r="A767" s="115"/>
      <c r="B767" s="116"/>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21" customHeight="1">
      <c r="A768" s="115"/>
      <c r="B768" s="116"/>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21" customHeight="1">
      <c r="A769" s="115"/>
      <c r="B769" s="116"/>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21" customHeight="1">
      <c r="A770" s="115"/>
      <c r="B770" s="116"/>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21" customHeight="1">
      <c r="A771" s="115"/>
      <c r="B771" s="116"/>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21" customHeight="1">
      <c r="A772" s="115"/>
      <c r="B772" s="116"/>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21" customHeight="1">
      <c r="A773" s="115"/>
      <c r="B773" s="116"/>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21" customHeight="1">
      <c r="A774" s="115"/>
      <c r="B774" s="116"/>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21" customHeight="1">
      <c r="A775" s="115"/>
      <c r="B775" s="116"/>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21" customHeight="1">
      <c r="A776" s="115"/>
      <c r="B776" s="116"/>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21" customHeight="1">
      <c r="A777" s="115"/>
      <c r="B777" s="116"/>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21" customHeight="1">
      <c r="A778" s="115"/>
      <c r="B778" s="116"/>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21" customHeight="1">
      <c r="A779" s="115"/>
      <c r="B779" s="116"/>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21" customHeight="1">
      <c r="A780" s="115"/>
      <c r="B780" s="116"/>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21" customHeight="1">
      <c r="A781" s="115"/>
      <c r="B781" s="116"/>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21" customHeight="1">
      <c r="A782" s="115"/>
      <c r="B782" s="116"/>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21" customHeight="1">
      <c r="A783" s="115"/>
      <c r="B783" s="116"/>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21" customHeight="1">
      <c r="A784" s="115"/>
      <c r="B784" s="116"/>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21" customHeight="1">
      <c r="A785" s="115"/>
      <c r="B785" s="116"/>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21" customHeight="1">
      <c r="A786" s="115"/>
      <c r="B786" s="116"/>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21" customHeight="1">
      <c r="A787" s="115"/>
      <c r="B787" s="116"/>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21" customHeight="1">
      <c r="A788" s="115"/>
      <c r="B788" s="116"/>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21" customHeight="1">
      <c r="A789" s="115"/>
      <c r="B789" s="116"/>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21" customHeight="1">
      <c r="A790" s="115"/>
      <c r="B790" s="116"/>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21" customHeight="1">
      <c r="A791" s="115"/>
      <c r="B791" s="116"/>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21" customHeight="1">
      <c r="A792" s="115"/>
      <c r="B792" s="116"/>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21" customHeight="1">
      <c r="A793" s="115"/>
      <c r="B793" s="116"/>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21" customHeight="1">
      <c r="A794" s="115"/>
      <c r="B794" s="116"/>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21" customHeight="1">
      <c r="A795" s="115"/>
      <c r="B795" s="116"/>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21" customHeight="1">
      <c r="A796" s="115"/>
      <c r="B796" s="116"/>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21" customHeight="1">
      <c r="A797" s="115"/>
      <c r="B797" s="116"/>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21" customHeight="1">
      <c r="A798" s="115"/>
      <c r="B798" s="116"/>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21" customHeight="1">
      <c r="A799" s="115"/>
      <c r="B799" s="116"/>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21" customHeight="1">
      <c r="A800" s="115"/>
      <c r="B800" s="116"/>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21" customHeight="1">
      <c r="A801" s="115"/>
      <c r="B801" s="116"/>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21" customHeight="1">
      <c r="A802" s="115"/>
      <c r="B802" s="116"/>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21" customHeight="1">
      <c r="A803" s="115"/>
      <c r="B803" s="116"/>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21" customHeight="1">
      <c r="A804" s="115"/>
      <c r="B804" s="116"/>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21" customHeight="1">
      <c r="A805" s="115"/>
      <c r="B805" s="116"/>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21" customHeight="1">
      <c r="A806" s="115"/>
      <c r="B806" s="116"/>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21" customHeight="1">
      <c r="A807" s="115"/>
      <c r="B807" s="116"/>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21" customHeight="1">
      <c r="A808" s="115"/>
      <c r="B808" s="116"/>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21" customHeight="1">
      <c r="A809" s="115"/>
      <c r="B809" s="116"/>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21" customHeight="1">
      <c r="A810" s="115"/>
      <c r="B810" s="116"/>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21" customHeight="1">
      <c r="A811" s="115"/>
      <c r="B811" s="116"/>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21" customHeight="1">
      <c r="A812" s="115"/>
      <c r="B812" s="116"/>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21" customHeight="1">
      <c r="A813" s="115"/>
      <c r="B813" s="116"/>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21" customHeight="1">
      <c r="A814" s="115"/>
      <c r="B814" s="116"/>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21" customHeight="1">
      <c r="A815" s="115"/>
      <c r="B815" s="116"/>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21" customHeight="1">
      <c r="A816" s="115"/>
      <c r="B816" s="116"/>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21" customHeight="1">
      <c r="A817" s="115"/>
      <c r="B817" s="116"/>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21" customHeight="1">
      <c r="A818" s="115"/>
      <c r="B818" s="116"/>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21" customHeight="1">
      <c r="A819" s="115"/>
      <c r="B819" s="116"/>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21" customHeight="1">
      <c r="A820" s="115"/>
      <c r="B820" s="116"/>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21" customHeight="1">
      <c r="A821" s="115"/>
      <c r="B821" s="116"/>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21" customHeight="1">
      <c r="A822" s="115"/>
      <c r="B822" s="116"/>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21" customHeight="1">
      <c r="A823" s="115"/>
      <c r="B823" s="116"/>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21" customHeight="1">
      <c r="A824" s="115"/>
      <c r="B824" s="116"/>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21" customHeight="1">
      <c r="A825" s="115"/>
      <c r="B825" s="116"/>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21" customHeight="1">
      <c r="A826" s="115"/>
      <c r="B826" s="116"/>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21" customHeight="1">
      <c r="A827" s="115"/>
      <c r="B827" s="116"/>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21" customHeight="1">
      <c r="A828" s="115"/>
      <c r="B828" s="116"/>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21" customHeight="1">
      <c r="A829" s="115"/>
      <c r="B829" s="116"/>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21" customHeight="1">
      <c r="A830" s="115"/>
      <c r="B830" s="116"/>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21" customHeight="1">
      <c r="A831" s="115"/>
      <c r="B831" s="116"/>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21" customHeight="1">
      <c r="A832" s="115"/>
      <c r="B832" s="116"/>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21" customHeight="1">
      <c r="A833" s="115"/>
      <c r="B833" s="116"/>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21" customHeight="1">
      <c r="A834" s="115"/>
      <c r="B834" s="116"/>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21" customHeight="1">
      <c r="A835" s="115"/>
      <c r="B835" s="116"/>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21" customHeight="1">
      <c r="A836" s="115"/>
      <c r="B836" s="116"/>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21" customHeight="1">
      <c r="A837" s="115"/>
      <c r="B837" s="116"/>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21" customHeight="1">
      <c r="A838" s="115"/>
      <c r="B838" s="116"/>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21" customHeight="1">
      <c r="A839" s="115"/>
      <c r="B839" s="116"/>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21" customHeight="1">
      <c r="A840" s="115"/>
      <c r="B840" s="116"/>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21" customHeight="1">
      <c r="A841" s="115"/>
      <c r="B841" s="116"/>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21" customHeight="1">
      <c r="A842" s="115"/>
      <c r="B842" s="116"/>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21" customHeight="1">
      <c r="A843" s="115"/>
      <c r="B843" s="116"/>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21" customHeight="1">
      <c r="A844" s="115"/>
      <c r="B844" s="116"/>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21" customHeight="1">
      <c r="A845" s="115"/>
      <c r="B845" s="116"/>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21" customHeight="1">
      <c r="A846" s="115"/>
      <c r="B846" s="116"/>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21" customHeight="1">
      <c r="A847" s="115"/>
      <c r="B847" s="116"/>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21" customHeight="1">
      <c r="A848" s="115"/>
      <c r="B848" s="116"/>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21" customHeight="1">
      <c r="A849" s="115"/>
      <c r="B849" s="116"/>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21" customHeight="1">
      <c r="A850" s="115"/>
      <c r="B850" s="116"/>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21" customHeight="1">
      <c r="A851" s="115"/>
      <c r="B851" s="116"/>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21" customHeight="1">
      <c r="A852" s="115"/>
      <c r="B852" s="116"/>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21" customHeight="1">
      <c r="A853" s="115"/>
      <c r="B853" s="116"/>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21" customHeight="1">
      <c r="A854" s="115"/>
      <c r="B854" s="116"/>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21" customHeight="1">
      <c r="A855" s="115"/>
      <c r="B855" s="116"/>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21" customHeight="1">
      <c r="A856" s="115"/>
      <c r="B856" s="116"/>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21" customHeight="1">
      <c r="A857" s="115"/>
      <c r="B857" s="116"/>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21" customHeight="1">
      <c r="A858" s="115"/>
      <c r="B858" s="116"/>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21" customHeight="1">
      <c r="A859" s="115"/>
      <c r="B859" s="116"/>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21" customHeight="1">
      <c r="A860" s="115"/>
      <c r="B860" s="116"/>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21" customHeight="1">
      <c r="A861" s="115"/>
      <c r="B861" s="116"/>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21" customHeight="1">
      <c r="A862" s="115"/>
      <c r="B862" s="116"/>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21" customHeight="1">
      <c r="A863" s="115"/>
      <c r="B863" s="116"/>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21" customHeight="1">
      <c r="A864" s="115"/>
      <c r="B864" s="116"/>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21" customHeight="1">
      <c r="A865" s="115"/>
      <c r="B865" s="116"/>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21" customHeight="1">
      <c r="A866" s="115"/>
      <c r="B866" s="116"/>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21" customHeight="1">
      <c r="A867" s="115"/>
      <c r="B867" s="116"/>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21" customHeight="1">
      <c r="A868" s="115"/>
      <c r="B868" s="116"/>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21" customHeight="1">
      <c r="A869" s="115"/>
      <c r="B869" s="116"/>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21" customHeight="1">
      <c r="A870" s="115"/>
      <c r="B870" s="116"/>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21" customHeight="1">
      <c r="A871" s="115"/>
      <c r="B871" s="116"/>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21" customHeight="1">
      <c r="A872" s="115"/>
      <c r="B872" s="116"/>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21" customHeight="1">
      <c r="A873" s="115"/>
      <c r="B873" s="116"/>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21" customHeight="1">
      <c r="A874" s="115"/>
      <c r="B874" s="116"/>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21" customHeight="1">
      <c r="A875" s="115"/>
      <c r="B875" s="116"/>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21" customHeight="1">
      <c r="A876" s="115"/>
      <c r="B876" s="116"/>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21" customHeight="1">
      <c r="A877" s="115"/>
      <c r="B877" s="116"/>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21" customHeight="1">
      <c r="A878" s="115"/>
      <c r="B878" s="116"/>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21" customHeight="1">
      <c r="A879" s="115"/>
      <c r="B879" s="116"/>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21" customHeight="1">
      <c r="A880" s="115"/>
      <c r="B880" s="116"/>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21" customHeight="1">
      <c r="A881" s="115"/>
      <c r="B881" s="116"/>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21" customHeight="1">
      <c r="A882" s="115"/>
      <c r="B882" s="116"/>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21" customHeight="1">
      <c r="A883" s="115"/>
      <c r="B883" s="116"/>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21" customHeight="1">
      <c r="A884" s="115"/>
      <c r="B884" s="116"/>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21" customHeight="1">
      <c r="A885" s="115"/>
      <c r="B885" s="116"/>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21" customHeight="1">
      <c r="A886" s="115"/>
      <c r="B886" s="116"/>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21" customHeight="1">
      <c r="A887" s="115"/>
      <c r="B887" s="116"/>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21" customHeight="1">
      <c r="A888" s="115"/>
      <c r="B888" s="116"/>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21" customHeight="1">
      <c r="A889" s="115"/>
      <c r="B889" s="116"/>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21" customHeight="1">
      <c r="A890" s="115"/>
      <c r="B890" s="116"/>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21" customHeight="1">
      <c r="A891" s="115"/>
      <c r="B891" s="116"/>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21" customHeight="1">
      <c r="A892" s="115"/>
      <c r="B892" s="116"/>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21" customHeight="1">
      <c r="A893" s="115"/>
      <c r="B893" s="116"/>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21" customHeight="1">
      <c r="A894" s="115"/>
      <c r="B894" s="116"/>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21" customHeight="1">
      <c r="A895" s="115"/>
      <c r="B895" s="116"/>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21" customHeight="1">
      <c r="A896" s="115"/>
      <c r="B896" s="116"/>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21" customHeight="1">
      <c r="A897" s="115"/>
      <c r="B897" s="116"/>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21" customHeight="1">
      <c r="A898" s="115"/>
      <c r="B898" s="116"/>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21" customHeight="1">
      <c r="A899" s="115"/>
      <c r="B899" s="116"/>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21" customHeight="1">
      <c r="A900" s="115"/>
      <c r="B900" s="116"/>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21" customHeight="1">
      <c r="A901" s="115"/>
      <c r="B901" s="116"/>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21" customHeight="1">
      <c r="A902" s="115"/>
      <c r="B902" s="116"/>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21" customHeight="1">
      <c r="A903" s="115"/>
      <c r="B903" s="116"/>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21" customHeight="1">
      <c r="A904" s="115"/>
      <c r="B904" s="116"/>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21" customHeight="1">
      <c r="A905" s="115"/>
      <c r="B905" s="116"/>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21" customHeight="1">
      <c r="A906" s="115"/>
      <c r="B906" s="116"/>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21" customHeight="1">
      <c r="A907" s="115"/>
      <c r="B907" s="116"/>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21" customHeight="1">
      <c r="A908" s="115"/>
      <c r="B908" s="116"/>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21" customHeight="1">
      <c r="A909" s="115"/>
      <c r="B909" s="116"/>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21" customHeight="1">
      <c r="A910" s="115"/>
      <c r="B910" s="116"/>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21" customHeight="1">
      <c r="A911" s="115"/>
      <c r="B911" s="116"/>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21" customHeight="1">
      <c r="A912" s="115"/>
      <c r="B912" s="116"/>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21" customHeight="1">
      <c r="A913" s="115"/>
      <c r="B913" s="116"/>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21" customHeight="1">
      <c r="A914" s="115"/>
      <c r="B914" s="116"/>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21" customHeight="1">
      <c r="A915" s="115"/>
      <c r="B915" s="116"/>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21" customHeight="1">
      <c r="A916" s="115"/>
      <c r="B916" s="116"/>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21" customHeight="1">
      <c r="A917" s="115"/>
      <c r="B917" s="116"/>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21" customHeight="1">
      <c r="A918" s="115"/>
      <c r="B918" s="116"/>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21" customHeight="1">
      <c r="A919" s="115"/>
      <c r="B919" s="116"/>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21" customHeight="1">
      <c r="A920" s="115"/>
      <c r="B920" s="116"/>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21" customHeight="1">
      <c r="A921" s="115"/>
      <c r="B921" s="116"/>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21" customHeight="1">
      <c r="A922" s="115"/>
      <c r="B922" s="116"/>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21" customHeight="1">
      <c r="A923" s="115"/>
      <c r="B923" s="116"/>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21" customHeight="1">
      <c r="A924" s="115"/>
      <c r="B924" s="116"/>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21" customHeight="1">
      <c r="A925" s="115"/>
      <c r="B925" s="116"/>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21" customHeight="1">
      <c r="A926" s="115"/>
      <c r="B926" s="116"/>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21" customHeight="1">
      <c r="A927" s="115"/>
      <c r="B927" s="116"/>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21" customHeight="1">
      <c r="A928" s="115"/>
      <c r="B928" s="116"/>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21" customHeight="1">
      <c r="A929" s="115"/>
      <c r="B929" s="116"/>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21" customHeight="1">
      <c r="A930" s="115"/>
      <c r="B930" s="116"/>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21" customHeight="1">
      <c r="A931" s="115"/>
      <c r="B931" s="116"/>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21" customHeight="1">
      <c r="A932" s="115"/>
      <c r="B932" s="116"/>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21" customHeight="1">
      <c r="A933" s="115"/>
      <c r="B933" s="116"/>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21" customHeight="1">
      <c r="A934" s="115"/>
      <c r="B934" s="116"/>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21" customHeight="1">
      <c r="A935" s="115"/>
      <c r="B935" s="116"/>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21" customHeight="1">
      <c r="A936" s="115"/>
      <c r="B936" s="116"/>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21" customHeight="1">
      <c r="A937" s="115"/>
      <c r="B937" s="116"/>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21" customHeight="1">
      <c r="A938" s="115"/>
      <c r="B938" s="116"/>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21" customHeight="1">
      <c r="A939" s="115"/>
      <c r="B939" s="116"/>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21" customHeight="1">
      <c r="A940" s="115"/>
      <c r="B940" s="116"/>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21" customHeight="1">
      <c r="A941" s="115"/>
      <c r="B941" s="116"/>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21" customHeight="1">
      <c r="A942" s="115"/>
      <c r="B942" s="116"/>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21" customHeight="1">
      <c r="A943" s="115"/>
      <c r="B943" s="116"/>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21" customHeight="1">
      <c r="A944" s="115"/>
      <c r="B944" s="116"/>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21" customHeight="1">
      <c r="A945" s="115"/>
      <c r="B945" s="116"/>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21" customHeight="1">
      <c r="A946" s="115"/>
      <c r="B946" s="116"/>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21" customHeight="1">
      <c r="A947" s="115"/>
      <c r="B947" s="116"/>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21" customHeight="1">
      <c r="A948" s="115"/>
      <c r="B948" s="116"/>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21" customHeight="1">
      <c r="A949" s="115"/>
      <c r="B949" s="116"/>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21" customHeight="1">
      <c r="A950" s="115"/>
      <c r="B950" s="116"/>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21" customHeight="1">
      <c r="A951" s="115"/>
      <c r="B951" s="116"/>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21" customHeight="1">
      <c r="A952" s="115"/>
      <c r="B952" s="116"/>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21" customHeight="1">
      <c r="A953" s="115"/>
      <c r="B953" s="116"/>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21" customHeight="1">
      <c r="A954" s="115"/>
      <c r="B954" s="116"/>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21" customHeight="1">
      <c r="A955" s="115"/>
      <c r="B955" s="116"/>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21" customHeight="1">
      <c r="A956" s="115"/>
      <c r="B956" s="116"/>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21" customHeight="1">
      <c r="A957" s="115"/>
      <c r="B957" s="116"/>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21" customHeight="1">
      <c r="A958" s="115"/>
      <c r="B958" s="116"/>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21" customHeight="1">
      <c r="A959" s="115"/>
      <c r="B959" s="116"/>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21" customHeight="1">
      <c r="A960" s="115"/>
      <c r="B960" s="116"/>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21" customHeight="1">
      <c r="A961" s="115"/>
      <c r="B961" s="116"/>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21" customHeight="1">
      <c r="A962" s="115"/>
      <c r="B962" s="116"/>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21" customHeight="1">
      <c r="A963" s="115"/>
      <c r="B963" s="116"/>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21" customHeight="1">
      <c r="A964" s="115"/>
      <c r="B964" s="116"/>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21" customHeight="1">
      <c r="A965" s="115"/>
      <c r="B965" s="116"/>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21" customHeight="1">
      <c r="A966" s="115"/>
      <c r="B966" s="116"/>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21" customHeight="1">
      <c r="A967" s="115"/>
      <c r="B967" s="116"/>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21" customHeight="1">
      <c r="A968" s="115"/>
      <c r="B968" s="116"/>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21" customHeight="1">
      <c r="A969" s="115"/>
      <c r="B969" s="116"/>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21" customHeight="1">
      <c r="A970" s="115"/>
      <c r="B970" s="116"/>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21" customHeight="1">
      <c r="A971" s="115"/>
      <c r="B971" s="116"/>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21" customHeight="1">
      <c r="A972" s="115"/>
      <c r="B972" s="116"/>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21" customHeight="1">
      <c r="A973" s="115"/>
      <c r="B973" s="116"/>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21" customHeight="1">
      <c r="A974" s="115"/>
      <c r="B974" s="116"/>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21" customHeight="1">
      <c r="A975" s="115"/>
      <c r="B975" s="116"/>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21" customHeight="1">
      <c r="A976" s="115"/>
      <c r="B976" s="116"/>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21" customHeight="1">
      <c r="A977" s="115"/>
      <c r="B977" s="116"/>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21" customHeight="1">
      <c r="A978" s="115"/>
      <c r="B978" s="116"/>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21" customHeight="1">
      <c r="A979" s="115"/>
      <c r="B979" s="116"/>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21" customHeight="1">
      <c r="A980" s="115"/>
      <c r="B980" s="116"/>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21" customHeight="1">
      <c r="A981" s="115"/>
      <c r="B981" s="116"/>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21" customHeight="1">
      <c r="A982" s="115"/>
      <c r="B982" s="116"/>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21" customHeight="1">
      <c r="A983" s="115"/>
      <c r="B983" s="116"/>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21" customHeight="1">
      <c r="A984" s="115"/>
      <c r="B984" s="116"/>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21" customHeight="1">
      <c r="A985" s="115"/>
      <c r="B985" s="116"/>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21" customHeight="1">
      <c r="A986" s="115"/>
      <c r="B986" s="116"/>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21" customHeight="1">
      <c r="A987" s="115"/>
      <c r="B987" s="116"/>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21" customHeight="1">
      <c r="A988" s="115"/>
      <c r="B988" s="116"/>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21" customHeight="1">
      <c r="A989" s="115"/>
      <c r="B989" s="116"/>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21" customHeight="1">
      <c r="A990" s="115"/>
      <c r="B990" s="116"/>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21" customHeight="1">
      <c r="A991" s="115"/>
      <c r="B991" s="116"/>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21" customHeight="1">
      <c r="A992" s="115"/>
      <c r="B992" s="116"/>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21" customHeight="1">
      <c r="A993" s="115"/>
      <c r="B993" s="116"/>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21" customHeight="1">
      <c r="A994" s="115"/>
      <c r="B994" s="116"/>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21" customHeight="1">
      <c r="A995" s="115"/>
      <c r="B995" s="116"/>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21" customHeight="1">
      <c r="A996" s="115"/>
      <c r="B996" s="116"/>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21" customHeight="1">
      <c r="A997" s="115"/>
      <c r="B997" s="116"/>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21" customHeight="1">
      <c r="A998" s="115"/>
      <c r="B998" s="116"/>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21" customHeight="1">
      <c r="A999" s="115"/>
      <c r="B999" s="116"/>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21" customHeight="1">
      <c r="A1000" s="115"/>
      <c r="B1000" s="116"/>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 Анализ объявлений</vt:lpstr>
      <vt:lpstr>👀 Кол-во просмотров</vt:lpstr>
      <vt:lpstr>👀 Кол-во просмотров (копия)</vt:lpstr>
      <vt:lpstr>🔤 Поисковые запросы</vt:lpstr>
      <vt:lpstr>⚒️ Основные показатели</vt:lpstr>
      <vt:lpstr>Общий  (копия) (копия) (копия)</vt:lpstr>
      <vt:lpstr>Лимиты</vt:lpstr>
      <vt:lpstr>Общий </vt:lpstr>
      <vt:lpstr>Для разработчика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Павел Борисов</cp:lastModifiedBy>
  <dcterms:modified xsi:type="dcterms:W3CDTF">2024-10-01T13:15:06Z</dcterms:modified>
</cp:coreProperties>
</file>