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edida Tornillos" sheetId="1" r:id="rId1"/>
    <sheet name="Molienda" sheetId="2" r:id="rId2"/>
    <sheet name="Pesajes paladas cargador" sheetId="3" r:id="rId3"/>
  </sheets>
  <calcPr calcId="144525"/>
</workbook>
</file>

<file path=xl/calcChain.xml><?xml version="1.0" encoding="utf-8"?>
<calcChain xmlns="http://schemas.openxmlformats.org/spreadsheetml/2006/main">
  <c r="C111" i="1" l="1"/>
  <c r="C113" i="1"/>
  <c r="C112" i="1"/>
  <c r="C110" i="1"/>
  <c r="C109" i="1" l="1"/>
  <c r="C108" i="1"/>
  <c r="C107" i="1"/>
  <c r="C106" i="1"/>
  <c r="C105" i="1" l="1"/>
  <c r="C104" i="1"/>
  <c r="C103" i="1"/>
  <c r="E14" i="2"/>
  <c r="E28" i="3"/>
  <c r="E13" i="2"/>
  <c r="E27" i="3"/>
  <c r="E26" i="3"/>
  <c r="E12" i="2"/>
  <c r="E11" i="2" l="1"/>
  <c r="E25" i="3"/>
  <c r="E10" i="2"/>
  <c r="E24" i="3"/>
  <c r="E23" i="3" l="1"/>
  <c r="E22" i="3"/>
  <c r="E7" i="2" l="1"/>
  <c r="E6" i="2"/>
  <c r="E8" i="2"/>
  <c r="E4" i="2"/>
  <c r="E3" i="2"/>
  <c r="E5" i="2"/>
  <c r="E9" i="2"/>
  <c r="E2" i="2"/>
  <c r="C101" i="1"/>
  <c r="C100" i="1"/>
  <c r="C99" i="1"/>
  <c r="C98" i="1"/>
  <c r="E20" i="3" l="1"/>
  <c r="E21" i="3"/>
  <c r="C96" i="1" l="1"/>
  <c r="C95" i="1"/>
  <c r="C94" i="1"/>
  <c r="E19" i="3" l="1"/>
  <c r="E18" i="3"/>
  <c r="E17" i="3"/>
  <c r="E5" i="3"/>
  <c r="E4" i="3"/>
  <c r="E3" i="3"/>
  <c r="E2" i="3"/>
  <c r="E16" i="3"/>
  <c r="E15" i="3"/>
  <c r="E14" i="3"/>
  <c r="E13" i="3"/>
  <c r="E12" i="3"/>
  <c r="E11" i="3"/>
  <c r="E10" i="3"/>
  <c r="E9" i="3"/>
  <c r="E8" i="3"/>
  <c r="E7" i="3"/>
  <c r="E6" i="3"/>
  <c r="C93" i="1"/>
  <c r="C92" i="1"/>
  <c r="C91" i="1"/>
  <c r="C90" i="1"/>
  <c r="C86" i="1"/>
  <c r="C82" i="1"/>
  <c r="C85" i="1" l="1"/>
  <c r="C87" i="1"/>
  <c r="C88" i="1"/>
  <c r="C89" i="1"/>
  <c r="C84" i="1"/>
  <c r="C83" i="1"/>
  <c r="C81" i="1" l="1"/>
  <c r="C80" i="1"/>
  <c r="C79" i="1"/>
  <c r="C78" i="1"/>
  <c r="C77" i="1"/>
  <c r="C76" i="1"/>
  <c r="C75" i="1"/>
  <c r="C74" i="1"/>
  <c r="C73" i="1"/>
  <c r="C72" i="1"/>
  <c r="C66" i="1"/>
  <c r="C71" i="1"/>
  <c r="C70" i="1"/>
  <c r="C69" i="1"/>
  <c r="C68" i="1"/>
  <c r="C67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</calcChain>
</file>

<file path=xl/sharedStrings.xml><?xml version="1.0" encoding="utf-8"?>
<sst xmlns="http://schemas.openxmlformats.org/spreadsheetml/2006/main" count="146" uniqueCount="18">
  <si>
    <t>Tornillo</t>
  </si>
  <si>
    <t>Medida</t>
  </si>
  <si>
    <t>Desgaste</t>
  </si>
  <si>
    <t>Avanzado</t>
  </si>
  <si>
    <t>Fecha</t>
  </si>
  <si>
    <t>Total</t>
  </si>
  <si>
    <t>Nuevo</t>
  </si>
  <si>
    <t>FECHA</t>
  </si>
  <si>
    <t>KILOS</t>
  </si>
  <si>
    <t>MATERIAL</t>
  </si>
  <si>
    <t>YESO</t>
  </si>
  <si>
    <t>SILICATO DE MAGNESIO</t>
  </si>
  <si>
    <t>LLENO</t>
  </si>
  <si>
    <t>VACIO</t>
  </si>
  <si>
    <t>NETO</t>
  </si>
  <si>
    <t>SILICATO MAGNESIO</t>
  </si>
  <si>
    <t>MIN/1TON</t>
  </si>
  <si>
    <t>MIN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</si>
</sst>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96" workbookViewId="0">
      <selection activeCell="F117" sqref="F117"/>
    </sheetView>
  </sheetViews>
  <sheetFormatPr baseColWidth="10" defaultColWidth="9.140625" defaultRowHeight="15" x14ac:dyDescent="0.25"/>
  <cols>
    <col min="1" max="1" width="10.7109375" style="1" bestFit="1" customWidth="1"/>
    <col min="2" max="2" width="7.85546875" style="1" bestFit="1" customWidth="1"/>
    <col min="3" max="3" width="9.5703125" style="1" bestFit="1" customWidth="1"/>
    <col min="4" max="4" width="11.42578125" style="1" customWidth="1"/>
    <col min="24" max="24" width="8.7109375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/>
    </row>
    <row r="2" spans="1:5" x14ac:dyDescent="0.25">
      <c r="A2" s="2">
        <v>44754</v>
      </c>
      <c r="B2" s="1">
        <v>1</v>
      </c>
      <c r="C2" s="4">
        <v>4.125</v>
      </c>
      <c r="D2" s="1" t="s">
        <v>3</v>
      </c>
    </row>
    <row r="3" spans="1:5" x14ac:dyDescent="0.25">
      <c r="A3" s="2">
        <v>44754</v>
      </c>
      <c r="B3" s="1">
        <v>1</v>
      </c>
      <c r="C3" s="4">
        <v>4.140625</v>
      </c>
      <c r="D3" s="1" t="s">
        <v>3</v>
      </c>
    </row>
    <row r="4" spans="1:5" x14ac:dyDescent="0.25">
      <c r="A4" s="2">
        <v>44754</v>
      </c>
      <c r="B4" s="1">
        <v>1</v>
      </c>
      <c r="C4" s="4">
        <v>4.140625</v>
      </c>
      <c r="D4" s="1" t="s">
        <v>3</v>
      </c>
    </row>
    <row r="5" spans="1:5" x14ac:dyDescent="0.25">
      <c r="A5" s="2">
        <v>44754</v>
      </c>
      <c r="B5" s="1">
        <v>1</v>
      </c>
      <c r="C5" s="4">
        <v>4.15625</v>
      </c>
      <c r="D5" s="1" t="s">
        <v>3</v>
      </c>
    </row>
    <row r="6" spans="1:5" x14ac:dyDescent="0.25">
      <c r="A6" s="2">
        <v>44754</v>
      </c>
      <c r="B6" s="1">
        <v>1</v>
      </c>
      <c r="C6" s="4">
        <v>4.140625</v>
      </c>
      <c r="D6" s="1" t="s">
        <v>3</v>
      </c>
    </row>
    <row r="7" spans="1:5" x14ac:dyDescent="0.25">
      <c r="A7" s="2">
        <v>44754</v>
      </c>
      <c r="B7" s="1">
        <v>1</v>
      </c>
      <c r="C7" s="4">
        <v>4.1328125</v>
      </c>
      <c r="D7" s="1" t="s">
        <v>3</v>
      </c>
    </row>
    <row r="8" spans="1:5" x14ac:dyDescent="0.25">
      <c r="A8" s="2">
        <v>44754</v>
      </c>
      <c r="B8" s="1">
        <v>1</v>
      </c>
      <c r="C8" s="4">
        <v>4.140625</v>
      </c>
      <c r="D8" s="1" t="s">
        <v>3</v>
      </c>
    </row>
    <row r="9" spans="1:5" x14ac:dyDescent="0.25">
      <c r="A9" s="2">
        <v>44754</v>
      </c>
      <c r="B9" s="1">
        <v>1</v>
      </c>
      <c r="C9" s="4">
        <v>4.140625</v>
      </c>
      <c r="D9" s="1" t="s">
        <v>3</v>
      </c>
    </row>
    <row r="10" spans="1:5" x14ac:dyDescent="0.25">
      <c r="A10" s="2">
        <v>44754</v>
      </c>
      <c r="B10" s="1">
        <v>1</v>
      </c>
      <c r="C10" s="4">
        <v>4.1328125</v>
      </c>
      <c r="D10" s="1" t="s">
        <v>3</v>
      </c>
    </row>
    <row r="11" spans="1:5" x14ac:dyDescent="0.25">
      <c r="A11" s="2">
        <v>44754</v>
      </c>
      <c r="B11" s="1">
        <v>1</v>
      </c>
      <c r="C11" s="4">
        <v>4.125</v>
      </c>
      <c r="D11" s="1" t="s">
        <v>3</v>
      </c>
    </row>
    <row r="12" spans="1:5" x14ac:dyDescent="0.25">
      <c r="A12" s="2">
        <v>44754</v>
      </c>
      <c r="B12" s="1">
        <v>2</v>
      </c>
      <c r="C12" s="4">
        <v>4.203125</v>
      </c>
      <c r="D12" s="1" t="s">
        <v>3</v>
      </c>
    </row>
    <row r="13" spans="1:5" x14ac:dyDescent="0.25">
      <c r="A13" s="2">
        <v>44754</v>
      </c>
      <c r="B13" s="1">
        <v>2</v>
      </c>
      <c r="C13" s="4">
        <v>4.1796875</v>
      </c>
      <c r="D13" s="1" t="s">
        <v>3</v>
      </c>
    </row>
    <row r="14" spans="1:5" x14ac:dyDescent="0.25">
      <c r="A14" s="2">
        <v>44754</v>
      </c>
      <c r="B14" s="1">
        <v>2</v>
      </c>
      <c r="C14" s="4">
        <v>4.203125</v>
      </c>
      <c r="D14" s="1" t="s">
        <v>3</v>
      </c>
    </row>
    <row r="15" spans="1:5" x14ac:dyDescent="0.25">
      <c r="A15" s="2">
        <v>44754</v>
      </c>
      <c r="B15" s="1">
        <v>2</v>
      </c>
      <c r="C15" s="4">
        <v>4.1953125</v>
      </c>
      <c r="D15" s="1" t="s">
        <v>3</v>
      </c>
    </row>
    <row r="16" spans="1:5" x14ac:dyDescent="0.25">
      <c r="A16" s="2">
        <v>44754</v>
      </c>
      <c r="B16" s="1">
        <v>2</v>
      </c>
      <c r="C16" s="4">
        <v>4.1875</v>
      </c>
      <c r="D16" s="1" t="s">
        <v>3</v>
      </c>
    </row>
    <row r="17" spans="1:4" x14ac:dyDescent="0.25">
      <c r="A17" s="2">
        <v>44754</v>
      </c>
      <c r="B17" s="1">
        <v>2</v>
      </c>
      <c r="C17" s="4">
        <v>4.1328125</v>
      </c>
      <c r="D17" s="1" t="s">
        <v>3</v>
      </c>
    </row>
    <row r="18" spans="1:4" x14ac:dyDescent="0.25">
      <c r="A18" s="2">
        <v>44754</v>
      </c>
      <c r="B18" s="1">
        <v>2</v>
      </c>
      <c r="C18" s="4">
        <v>4.15625</v>
      </c>
      <c r="D18" s="1" t="s">
        <v>3</v>
      </c>
    </row>
    <row r="19" spans="1:4" x14ac:dyDescent="0.25">
      <c r="A19" s="2">
        <v>44754</v>
      </c>
      <c r="B19" s="1">
        <v>2</v>
      </c>
      <c r="C19" s="4">
        <v>4.1640625</v>
      </c>
      <c r="D19" s="1" t="s">
        <v>3</v>
      </c>
    </row>
    <row r="20" spans="1:4" x14ac:dyDescent="0.25">
      <c r="A20" s="2">
        <v>44754</v>
      </c>
      <c r="B20" s="1">
        <v>2</v>
      </c>
      <c r="C20" s="4">
        <v>4.1796875</v>
      </c>
      <c r="D20" s="1" t="s">
        <v>3</v>
      </c>
    </row>
    <row r="21" spans="1:4" x14ac:dyDescent="0.25">
      <c r="A21" s="2">
        <v>44754</v>
      </c>
      <c r="B21" s="1">
        <v>2</v>
      </c>
      <c r="C21" s="4">
        <v>4.1875</v>
      </c>
      <c r="D21" s="1" t="s">
        <v>3</v>
      </c>
    </row>
    <row r="22" spans="1:4" x14ac:dyDescent="0.25">
      <c r="A22" s="2">
        <v>44754</v>
      </c>
      <c r="B22" s="1">
        <v>3</v>
      </c>
      <c r="C22" s="4">
        <v>4.375</v>
      </c>
      <c r="D22" s="1" t="s">
        <v>3</v>
      </c>
    </row>
    <row r="23" spans="1:4" x14ac:dyDescent="0.25">
      <c r="A23" s="2">
        <v>44754</v>
      </c>
      <c r="B23" s="1">
        <v>3</v>
      </c>
      <c r="C23" s="4">
        <v>4.375</v>
      </c>
      <c r="D23" s="1" t="s">
        <v>3</v>
      </c>
    </row>
    <row r="24" spans="1:4" x14ac:dyDescent="0.25">
      <c r="A24" s="2">
        <v>44754</v>
      </c>
      <c r="B24" s="1">
        <v>3</v>
      </c>
      <c r="C24" s="4">
        <v>4.3671875</v>
      </c>
      <c r="D24" s="1" t="s">
        <v>3</v>
      </c>
    </row>
    <row r="25" spans="1:4" x14ac:dyDescent="0.25">
      <c r="A25" s="2">
        <v>44754</v>
      </c>
      <c r="B25" s="1">
        <v>3</v>
      </c>
      <c r="C25" s="4">
        <v>4.3671875</v>
      </c>
      <c r="D25" s="1" t="s">
        <v>3</v>
      </c>
    </row>
    <row r="26" spans="1:4" x14ac:dyDescent="0.25">
      <c r="A26" s="2">
        <v>44754</v>
      </c>
      <c r="B26" s="1">
        <v>3</v>
      </c>
      <c r="C26" s="4">
        <v>4.375</v>
      </c>
      <c r="D26" s="1" t="s">
        <v>3</v>
      </c>
    </row>
    <row r="27" spans="1:4" x14ac:dyDescent="0.25">
      <c r="A27" s="2">
        <v>44754</v>
      </c>
      <c r="B27" s="1">
        <v>3</v>
      </c>
      <c r="C27" s="4">
        <v>4.3671875</v>
      </c>
      <c r="D27" s="1" t="s">
        <v>3</v>
      </c>
    </row>
    <row r="28" spans="1:4" x14ac:dyDescent="0.25">
      <c r="A28" s="2">
        <v>44754</v>
      </c>
      <c r="B28" s="1">
        <v>3</v>
      </c>
      <c r="C28" s="4">
        <v>4.3828125</v>
      </c>
      <c r="D28" s="1" t="s">
        <v>3</v>
      </c>
    </row>
    <row r="29" spans="1:4" x14ac:dyDescent="0.25">
      <c r="A29" s="2">
        <v>44754</v>
      </c>
      <c r="B29" s="1">
        <v>3</v>
      </c>
      <c r="C29" s="4">
        <v>4.375</v>
      </c>
      <c r="D29" s="1" t="s">
        <v>3</v>
      </c>
    </row>
    <row r="30" spans="1:4" x14ac:dyDescent="0.25">
      <c r="A30" s="2">
        <v>44754</v>
      </c>
      <c r="B30" s="1">
        <v>3</v>
      </c>
      <c r="C30" s="4">
        <v>4.3515625</v>
      </c>
      <c r="D30" s="1" t="s">
        <v>3</v>
      </c>
    </row>
    <row r="31" spans="1:4" x14ac:dyDescent="0.25">
      <c r="A31" s="2">
        <v>44754</v>
      </c>
      <c r="B31" s="1">
        <v>3</v>
      </c>
      <c r="C31" s="4">
        <v>4.3671875</v>
      </c>
      <c r="D31" s="1" t="s">
        <v>3</v>
      </c>
    </row>
    <row r="32" spans="1:4" x14ac:dyDescent="0.25">
      <c r="A32" s="2">
        <v>44754</v>
      </c>
      <c r="B32" s="1">
        <v>4</v>
      </c>
      <c r="C32" s="4">
        <v>4.703125</v>
      </c>
      <c r="D32" s="1" t="s">
        <v>3</v>
      </c>
    </row>
    <row r="33" spans="1:4" x14ac:dyDescent="0.25">
      <c r="A33" s="2">
        <v>44754</v>
      </c>
      <c r="B33" s="1">
        <v>4</v>
      </c>
      <c r="C33" s="4">
        <v>4.71875</v>
      </c>
      <c r="D33" s="1" t="s">
        <v>3</v>
      </c>
    </row>
    <row r="34" spans="1:4" x14ac:dyDescent="0.25">
      <c r="A34" s="2">
        <v>44754</v>
      </c>
      <c r="B34" s="1">
        <v>4</v>
      </c>
      <c r="C34" s="4">
        <v>4.7421875</v>
      </c>
      <c r="D34" s="1" t="s">
        <v>3</v>
      </c>
    </row>
    <row r="35" spans="1:4" x14ac:dyDescent="0.25">
      <c r="A35" s="2">
        <v>44754</v>
      </c>
      <c r="B35" s="1">
        <v>4</v>
      </c>
      <c r="C35" s="4">
        <v>4.6875</v>
      </c>
      <c r="D35" s="1" t="s">
        <v>3</v>
      </c>
    </row>
    <row r="36" spans="1:4" x14ac:dyDescent="0.25">
      <c r="A36" s="2">
        <v>44754</v>
      </c>
      <c r="B36" s="1">
        <v>4</v>
      </c>
      <c r="C36" s="4">
        <v>4.703125</v>
      </c>
      <c r="D36" s="1" t="s">
        <v>3</v>
      </c>
    </row>
    <row r="37" spans="1:4" x14ac:dyDescent="0.25">
      <c r="A37" s="2">
        <v>44754</v>
      </c>
      <c r="B37" s="1">
        <v>4</v>
      </c>
      <c r="C37" s="4">
        <v>4.71875</v>
      </c>
      <c r="D37" s="1" t="s">
        <v>3</v>
      </c>
    </row>
    <row r="38" spans="1:4" x14ac:dyDescent="0.25">
      <c r="A38" s="2">
        <v>44754</v>
      </c>
      <c r="B38" s="1">
        <v>4</v>
      </c>
      <c r="C38" s="4">
        <v>4.7109375</v>
      </c>
      <c r="D38" s="1" t="s">
        <v>3</v>
      </c>
    </row>
    <row r="39" spans="1:4" x14ac:dyDescent="0.25">
      <c r="A39" s="2">
        <v>44754</v>
      </c>
      <c r="B39" s="1">
        <v>4</v>
      </c>
      <c r="C39" s="4">
        <v>4.7109375</v>
      </c>
      <c r="D39" s="1" t="s">
        <v>3</v>
      </c>
    </row>
    <row r="40" spans="1:4" x14ac:dyDescent="0.25">
      <c r="A40" s="2">
        <v>44754</v>
      </c>
      <c r="B40" s="1">
        <v>4</v>
      </c>
      <c r="C40" s="4">
        <v>4.65625</v>
      </c>
      <c r="D40" s="1" t="s">
        <v>3</v>
      </c>
    </row>
    <row r="41" spans="1:4" x14ac:dyDescent="0.25">
      <c r="A41" s="2">
        <v>44754</v>
      </c>
      <c r="B41" s="1">
        <v>4</v>
      </c>
      <c r="C41" s="4">
        <v>4.671875</v>
      </c>
      <c r="D41" s="1" t="s">
        <v>3</v>
      </c>
    </row>
    <row r="42" spans="1:4" x14ac:dyDescent="0.25">
      <c r="A42" s="2">
        <v>44755</v>
      </c>
      <c r="B42" s="1">
        <v>1</v>
      </c>
      <c r="C42" s="4">
        <v>3.7890625</v>
      </c>
      <c r="D42" s="1" t="s">
        <v>5</v>
      </c>
    </row>
    <row r="43" spans="1:4" x14ac:dyDescent="0.25">
      <c r="A43" s="2">
        <v>44755</v>
      </c>
      <c r="B43" s="1">
        <v>1</v>
      </c>
      <c r="C43" s="4">
        <f>121/32</f>
        <v>3.78125</v>
      </c>
      <c r="D43" s="1" t="s">
        <v>5</v>
      </c>
    </row>
    <row r="44" spans="1:4" x14ac:dyDescent="0.25">
      <c r="A44" s="2">
        <v>44755</v>
      </c>
      <c r="B44" s="1">
        <v>1</v>
      </c>
      <c r="C44" s="4">
        <f>241/64</f>
        <v>3.765625</v>
      </c>
      <c r="D44" s="1" t="s">
        <v>5</v>
      </c>
    </row>
    <row r="45" spans="1:4" x14ac:dyDescent="0.25">
      <c r="A45" s="2">
        <v>44755</v>
      </c>
      <c r="B45" s="1">
        <v>1</v>
      </c>
      <c r="C45" s="4">
        <f>241/64</f>
        <v>3.765625</v>
      </c>
      <c r="D45" s="1" t="s">
        <v>5</v>
      </c>
    </row>
    <row r="46" spans="1:4" x14ac:dyDescent="0.25">
      <c r="A46" s="2">
        <v>44755</v>
      </c>
      <c r="B46" s="1">
        <v>1</v>
      </c>
      <c r="C46" s="4">
        <f>241/64</f>
        <v>3.765625</v>
      </c>
      <c r="D46" s="1" t="s">
        <v>5</v>
      </c>
    </row>
    <row r="47" spans="1:4" x14ac:dyDescent="0.25">
      <c r="A47" s="2">
        <v>44755</v>
      </c>
      <c r="B47" s="1">
        <v>1</v>
      </c>
      <c r="C47" s="4">
        <f>485/128</f>
        <v>3.7890625</v>
      </c>
      <c r="D47" s="1" t="s">
        <v>5</v>
      </c>
    </row>
    <row r="48" spans="1:4" x14ac:dyDescent="0.25">
      <c r="A48" s="2">
        <v>44755</v>
      </c>
      <c r="B48" s="1">
        <v>1</v>
      </c>
      <c r="C48" s="4">
        <f>485/128</f>
        <v>3.7890625</v>
      </c>
      <c r="D48" s="1" t="s">
        <v>5</v>
      </c>
    </row>
    <row r="49" spans="1:4" x14ac:dyDescent="0.25">
      <c r="A49" s="2">
        <v>44755</v>
      </c>
      <c r="B49" s="1">
        <v>1</v>
      </c>
      <c r="C49" s="4">
        <f>483/128</f>
        <v>3.7734375</v>
      </c>
      <c r="D49" s="1" t="s">
        <v>5</v>
      </c>
    </row>
    <row r="50" spans="1:4" x14ac:dyDescent="0.25">
      <c r="A50" s="2">
        <v>44755</v>
      </c>
      <c r="B50" s="1">
        <v>1</v>
      </c>
      <c r="C50" s="4">
        <f>481/128</f>
        <v>3.7578125</v>
      </c>
      <c r="D50" s="1" t="s">
        <v>5</v>
      </c>
    </row>
    <row r="51" spans="1:4" x14ac:dyDescent="0.25">
      <c r="A51" s="2">
        <v>44755</v>
      </c>
      <c r="B51" s="1">
        <v>1</v>
      </c>
      <c r="C51" s="4">
        <f>481/128</f>
        <v>3.7578125</v>
      </c>
      <c r="D51" s="1" t="s">
        <v>5</v>
      </c>
    </row>
    <row r="52" spans="1:4" x14ac:dyDescent="0.25">
      <c r="A52" s="2">
        <v>44755</v>
      </c>
      <c r="B52" s="1">
        <v>2</v>
      </c>
      <c r="C52" s="4">
        <f>31/8</f>
        <v>3.875</v>
      </c>
      <c r="D52" s="1" t="s">
        <v>5</v>
      </c>
    </row>
    <row r="53" spans="1:4" x14ac:dyDescent="0.25">
      <c r="A53" s="2">
        <v>44755</v>
      </c>
      <c r="B53" s="1">
        <v>2</v>
      </c>
      <c r="C53" s="4">
        <f>31/8</f>
        <v>3.875</v>
      </c>
      <c r="D53" s="1" t="s">
        <v>5</v>
      </c>
    </row>
    <row r="54" spans="1:4" x14ac:dyDescent="0.25">
      <c r="A54" s="2">
        <v>44755</v>
      </c>
      <c r="B54" s="1">
        <v>2</v>
      </c>
      <c r="C54" s="4">
        <f>495/128</f>
        <v>3.8671875</v>
      </c>
      <c r="D54" s="1" t="s">
        <v>5</v>
      </c>
    </row>
    <row r="55" spans="1:4" x14ac:dyDescent="0.25">
      <c r="A55" s="2">
        <v>44755</v>
      </c>
      <c r="B55" s="1">
        <v>2</v>
      </c>
      <c r="C55" s="4">
        <f>247/64</f>
        <v>3.859375</v>
      </c>
      <c r="D55" s="1" t="s">
        <v>5</v>
      </c>
    </row>
    <row r="56" spans="1:4" x14ac:dyDescent="0.25">
      <c r="A56" s="2">
        <v>44755</v>
      </c>
      <c r="B56" s="1">
        <v>2</v>
      </c>
      <c r="C56" s="4">
        <f>247/64</f>
        <v>3.859375</v>
      </c>
      <c r="D56" s="1" t="s">
        <v>5</v>
      </c>
    </row>
    <row r="57" spans="1:4" x14ac:dyDescent="0.25">
      <c r="A57" s="2">
        <v>44755</v>
      </c>
      <c r="B57" s="1">
        <v>2</v>
      </c>
      <c r="C57" s="4">
        <f>247/64</f>
        <v>3.859375</v>
      </c>
      <c r="D57" s="1" t="s">
        <v>5</v>
      </c>
    </row>
    <row r="58" spans="1:4" x14ac:dyDescent="0.25">
      <c r="A58" s="2">
        <v>44755</v>
      </c>
      <c r="B58" s="1">
        <v>2</v>
      </c>
      <c r="C58" s="4">
        <f>249/64</f>
        <v>3.890625</v>
      </c>
      <c r="D58" s="1" t="s">
        <v>5</v>
      </c>
    </row>
    <row r="59" spans="1:4" x14ac:dyDescent="0.25">
      <c r="A59" s="2">
        <v>44755</v>
      </c>
      <c r="B59" s="1">
        <v>2</v>
      </c>
      <c r="C59" s="4">
        <f>501/128</f>
        <v>3.9140625</v>
      </c>
      <c r="D59" s="1" t="s">
        <v>5</v>
      </c>
    </row>
    <row r="60" spans="1:4" x14ac:dyDescent="0.25">
      <c r="A60" s="2">
        <v>44755</v>
      </c>
      <c r="B60" s="1">
        <v>2</v>
      </c>
      <c r="C60" s="4">
        <f>499/128</f>
        <v>3.8984375</v>
      </c>
      <c r="D60" s="1" t="s">
        <v>5</v>
      </c>
    </row>
    <row r="61" spans="1:4" x14ac:dyDescent="0.25">
      <c r="A61" s="2">
        <v>44755</v>
      </c>
      <c r="B61" s="1">
        <v>2</v>
      </c>
      <c r="C61" s="4">
        <f>493/128</f>
        <v>3.8515625</v>
      </c>
      <c r="D61" s="1" t="s">
        <v>5</v>
      </c>
    </row>
    <row r="62" spans="1:4" x14ac:dyDescent="0.25">
      <c r="A62" s="2">
        <v>44755</v>
      </c>
      <c r="B62" s="1">
        <v>3</v>
      </c>
      <c r="C62" s="4">
        <f>131/32</f>
        <v>4.09375</v>
      </c>
      <c r="D62" s="1" t="s">
        <v>5</v>
      </c>
    </row>
    <row r="63" spans="1:4" x14ac:dyDescent="0.25">
      <c r="A63" s="2">
        <v>44755</v>
      </c>
      <c r="B63" s="1">
        <v>3</v>
      </c>
      <c r="C63" s="4">
        <f>131/32</f>
        <v>4.09375</v>
      </c>
      <c r="D63" s="1" t="s">
        <v>5</v>
      </c>
    </row>
    <row r="64" spans="1:4" x14ac:dyDescent="0.25">
      <c r="A64" s="2">
        <v>44755</v>
      </c>
      <c r="B64" s="1">
        <v>3</v>
      </c>
      <c r="C64" s="4">
        <f>533/128</f>
        <v>4.1640625</v>
      </c>
      <c r="D64" s="1" t="s">
        <v>5</v>
      </c>
    </row>
    <row r="65" spans="1:4" x14ac:dyDescent="0.25">
      <c r="A65" s="2">
        <v>44755</v>
      </c>
      <c r="B65" s="1">
        <v>3</v>
      </c>
      <c r="C65" s="4">
        <f>261/64</f>
        <v>4.078125</v>
      </c>
      <c r="D65" s="1" t="s">
        <v>5</v>
      </c>
    </row>
    <row r="66" spans="1:4" x14ac:dyDescent="0.25">
      <c r="A66" s="2">
        <v>44755</v>
      </c>
      <c r="B66" s="1">
        <v>3</v>
      </c>
      <c r="C66" s="4">
        <f>521/128</f>
        <v>4.0703125</v>
      </c>
      <c r="D66" s="1" t="s">
        <v>5</v>
      </c>
    </row>
    <row r="67" spans="1:4" x14ac:dyDescent="0.25">
      <c r="A67" s="2">
        <v>44755</v>
      </c>
      <c r="B67" s="1">
        <v>3</v>
      </c>
      <c r="C67" s="4">
        <f>261/64</f>
        <v>4.078125</v>
      </c>
      <c r="D67" s="1" t="s">
        <v>5</v>
      </c>
    </row>
    <row r="68" spans="1:4" x14ac:dyDescent="0.25">
      <c r="A68" s="2">
        <v>44755</v>
      </c>
      <c r="B68" s="1">
        <v>3</v>
      </c>
      <c r="C68" s="4">
        <f>131/32</f>
        <v>4.09375</v>
      </c>
      <c r="D68" s="1" t="s">
        <v>5</v>
      </c>
    </row>
    <row r="69" spans="1:4" x14ac:dyDescent="0.25">
      <c r="A69" s="2">
        <v>44755</v>
      </c>
      <c r="B69" s="1">
        <v>3</v>
      </c>
      <c r="C69" s="4">
        <f>527/128</f>
        <v>4.1171875</v>
      </c>
      <c r="D69" s="1" t="s">
        <v>5</v>
      </c>
    </row>
    <row r="70" spans="1:4" x14ac:dyDescent="0.25">
      <c r="A70" s="2">
        <v>44755</v>
      </c>
      <c r="B70" s="1">
        <v>3</v>
      </c>
      <c r="C70" s="4">
        <f>523/128</f>
        <v>4.0859375</v>
      </c>
      <c r="D70" s="1" t="s">
        <v>5</v>
      </c>
    </row>
    <row r="71" spans="1:4" x14ac:dyDescent="0.25">
      <c r="A71" s="2">
        <v>44755</v>
      </c>
      <c r="B71" s="1">
        <v>3</v>
      </c>
      <c r="C71" s="4">
        <f>65/16</f>
        <v>4.0625</v>
      </c>
      <c r="D71" s="1" t="s">
        <v>5</v>
      </c>
    </row>
    <row r="72" spans="1:4" x14ac:dyDescent="0.25">
      <c r="A72" s="2">
        <v>44755</v>
      </c>
      <c r="B72" s="1">
        <v>4</v>
      </c>
      <c r="C72" s="4">
        <f>143/32</f>
        <v>4.46875</v>
      </c>
      <c r="D72" s="1" t="s">
        <v>5</v>
      </c>
    </row>
    <row r="73" spans="1:4" x14ac:dyDescent="0.25">
      <c r="A73" s="2">
        <v>44755</v>
      </c>
      <c r="B73" s="1">
        <v>4</v>
      </c>
      <c r="C73" s="4">
        <f>571/128</f>
        <v>4.4609375</v>
      </c>
      <c r="D73" s="1" t="s">
        <v>5</v>
      </c>
    </row>
    <row r="74" spans="1:4" x14ac:dyDescent="0.25">
      <c r="A74" s="2">
        <v>44755</v>
      </c>
      <c r="B74" s="1">
        <v>4</v>
      </c>
      <c r="C74" s="4">
        <f>567/128</f>
        <v>4.4296875</v>
      </c>
      <c r="D74" s="1" t="s">
        <v>5</v>
      </c>
    </row>
    <row r="75" spans="1:4" x14ac:dyDescent="0.25">
      <c r="A75" s="2">
        <v>44755</v>
      </c>
      <c r="B75" s="1">
        <v>4</v>
      </c>
      <c r="C75" s="4">
        <f>567/128</f>
        <v>4.4296875</v>
      </c>
      <c r="D75" s="1" t="s">
        <v>5</v>
      </c>
    </row>
    <row r="76" spans="1:4" x14ac:dyDescent="0.25">
      <c r="A76" s="2">
        <v>44755</v>
      </c>
      <c r="B76" s="1">
        <v>4</v>
      </c>
      <c r="C76" s="4">
        <f>71/16</f>
        <v>4.4375</v>
      </c>
      <c r="D76" s="1" t="s">
        <v>5</v>
      </c>
    </row>
    <row r="77" spans="1:4" x14ac:dyDescent="0.25">
      <c r="A77" s="2">
        <v>44755</v>
      </c>
      <c r="B77" s="1">
        <v>4</v>
      </c>
      <c r="C77" s="4">
        <f>285/64</f>
        <v>4.453125</v>
      </c>
      <c r="D77" s="1" t="s">
        <v>5</v>
      </c>
    </row>
    <row r="78" spans="1:4" x14ac:dyDescent="0.25">
      <c r="A78" s="2">
        <v>44755</v>
      </c>
      <c r="B78" s="1">
        <v>4</v>
      </c>
      <c r="C78" s="4">
        <f>573/128</f>
        <v>4.4765625</v>
      </c>
      <c r="D78" s="1" t="s">
        <v>5</v>
      </c>
    </row>
    <row r="79" spans="1:4" x14ac:dyDescent="0.25">
      <c r="A79" s="2">
        <v>44755</v>
      </c>
      <c r="B79" s="1">
        <v>4</v>
      </c>
      <c r="C79" s="4">
        <f>285/64</f>
        <v>4.453125</v>
      </c>
      <c r="D79" s="1" t="s">
        <v>5</v>
      </c>
    </row>
    <row r="80" spans="1:4" x14ac:dyDescent="0.25">
      <c r="A80" s="2">
        <v>44755</v>
      </c>
      <c r="B80" s="1">
        <v>4</v>
      </c>
      <c r="C80" s="4">
        <f>285/64</f>
        <v>4.453125</v>
      </c>
      <c r="D80" s="1" t="s">
        <v>5</v>
      </c>
    </row>
    <row r="81" spans="1:4" x14ac:dyDescent="0.25">
      <c r="A81" s="2">
        <v>44755</v>
      </c>
      <c r="B81" s="1">
        <v>4</v>
      </c>
      <c r="C81" s="4">
        <f>567/128</f>
        <v>4.4296875</v>
      </c>
      <c r="D81" s="1" t="s">
        <v>5</v>
      </c>
    </row>
    <row r="82" spans="1:4" x14ac:dyDescent="0.25">
      <c r="A82" s="2">
        <v>44755</v>
      </c>
      <c r="B82" s="1">
        <v>1</v>
      </c>
      <c r="C82" s="4">
        <f>7+1/16</f>
        <v>7.0625</v>
      </c>
      <c r="D82" s="1" t="s">
        <v>6</v>
      </c>
    </row>
    <row r="83" spans="1:4" x14ac:dyDescent="0.25">
      <c r="A83" s="2">
        <v>44755</v>
      </c>
      <c r="B83" s="1">
        <v>2</v>
      </c>
      <c r="C83" s="4">
        <f>7+2/16</f>
        <v>7.125</v>
      </c>
      <c r="D83" s="1" t="s">
        <v>6</v>
      </c>
    </row>
    <row r="84" spans="1:4" x14ac:dyDescent="0.25">
      <c r="A84" s="2">
        <v>44755</v>
      </c>
      <c r="B84" s="1">
        <v>3</v>
      </c>
      <c r="C84" s="4">
        <f>6+15/16</f>
        <v>6.9375</v>
      </c>
      <c r="D84" s="1" t="s">
        <v>6</v>
      </c>
    </row>
    <row r="85" spans="1:4" x14ac:dyDescent="0.25">
      <c r="A85" s="2">
        <v>44755</v>
      </c>
      <c r="B85" s="1">
        <v>4</v>
      </c>
      <c r="C85" s="4">
        <f>7+1/4</f>
        <v>7.25</v>
      </c>
      <c r="D85" s="1" t="s">
        <v>6</v>
      </c>
    </row>
    <row r="86" spans="1:4" x14ac:dyDescent="0.25">
      <c r="A86" s="2">
        <v>44756</v>
      </c>
      <c r="B86" s="1">
        <v>1</v>
      </c>
      <c r="C86" s="4">
        <f>7+1/16</f>
        <v>7.0625</v>
      </c>
      <c r="D86" s="1" t="s">
        <v>6</v>
      </c>
    </row>
    <row r="87" spans="1:4" x14ac:dyDescent="0.25">
      <c r="A87" s="2">
        <v>44756</v>
      </c>
      <c r="B87" s="1">
        <v>2</v>
      </c>
      <c r="C87" s="4">
        <f>7+2/16</f>
        <v>7.125</v>
      </c>
      <c r="D87" s="1" t="s">
        <v>6</v>
      </c>
    </row>
    <row r="88" spans="1:4" x14ac:dyDescent="0.25">
      <c r="A88" s="2">
        <v>44756</v>
      </c>
      <c r="B88" s="1">
        <v>3</v>
      </c>
      <c r="C88" s="4">
        <f>6+15/16</f>
        <v>6.9375</v>
      </c>
      <c r="D88" s="1" t="s">
        <v>6</v>
      </c>
    </row>
    <row r="89" spans="1:4" x14ac:dyDescent="0.25">
      <c r="A89" s="2">
        <v>44756</v>
      </c>
      <c r="B89" s="1">
        <v>4</v>
      </c>
      <c r="C89" s="4">
        <f>7+1/4</f>
        <v>7.25</v>
      </c>
      <c r="D89" s="1" t="s">
        <v>6</v>
      </c>
    </row>
    <row r="90" spans="1:4" x14ac:dyDescent="0.25">
      <c r="A90" s="2">
        <v>44763</v>
      </c>
      <c r="B90" s="1">
        <v>1</v>
      </c>
      <c r="C90" s="4">
        <f>7+1/16</f>
        <v>7.0625</v>
      </c>
      <c r="D90" s="1" t="s">
        <v>6</v>
      </c>
    </row>
    <row r="91" spans="1:4" x14ac:dyDescent="0.25">
      <c r="A91" s="2">
        <v>44763</v>
      </c>
      <c r="B91" s="1">
        <v>2</v>
      </c>
      <c r="C91" s="4">
        <f>7+2/16</f>
        <v>7.125</v>
      </c>
      <c r="D91" s="1" t="s">
        <v>6</v>
      </c>
    </row>
    <row r="92" spans="1:4" x14ac:dyDescent="0.25">
      <c r="A92" s="2">
        <v>44763</v>
      </c>
      <c r="B92" s="1">
        <v>3</v>
      </c>
      <c r="C92" s="4">
        <f>6+15/16</f>
        <v>6.9375</v>
      </c>
      <c r="D92" s="1" t="s">
        <v>6</v>
      </c>
    </row>
    <row r="93" spans="1:4" x14ac:dyDescent="0.25">
      <c r="A93" s="2">
        <v>44763</v>
      </c>
      <c r="B93" s="1">
        <v>4</v>
      </c>
      <c r="C93" s="4">
        <f>7+1/4</f>
        <v>7.25</v>
      </c>
      <c r="D93" s="1" t="s">
        <v>6</v>
      </c>
    </row>
    <row r="94" spans="1:4" x14ac:dyDescent="0.25">
      <c r="A94" s="2">
        <v>44767</v>
      </c>
      <c r="B94" s="1">
        <v>1</v>
      </c>
      <c r="C94" s="1">
        <f>6+12/16</f>
        <v>6.75</v>
      </c>
      <c r="D94" s="5">
        <v>9.3100000000000002E-2</v>
      </c>
    </row>
    <row r="95" spans="1:4" x14ac:dyDescent="0.25">
      <c r="A95" s="2">
        <v>44767</v>
      </c>
      <c r="B95" s="1">
        <v>2</v>
      </c>
      <c r="C95" s="1">
        <f>6+13/16</f>
        <v>6.8125</v>
      </c>
      <c r="D95" s="5">
        <v>9.3100000000000002E-2</v>
      </c>
    </row>
    <row r="96" spans="1:4" x14ac:dyDescent="0.25">
      <c r="A96" s="2">
        <v>44767</v>
      </c>
      <c r="B96" s="1">
        <v>3</v>
      </c>
      <c r="C96" s="1">
        <f>6+11/16</f>
        <v>6.6875</v>
      </c>
      <c r="D96" s="5">
        <v>9.3100000000000002E-2</v>
      </c>
    </row>
    <row r="97" spans="1:4" x14ac:dyDescent="0.25">
      <c r="A97" s="2">
        <v>44767</v>
      </c>
      <c r="B97" s="1">
        <v>4</v>
      </c>
      <c r="C97" s="1">
        <v>7</v>
      </c>
      <c r="D97" s="5">
        <v>9.3100000000000002E-2</v>
      </c>
    </row>
    <row r="98" spans="1:4" x14ac:dyDescent="0.25">
      <c r="A98" s="2">
        <v>44775</v>
      </c>
      <c r="B98" s="1">
        <v>1</v>
      </c>
      <c r="C98" s="1">
        <f>6+2/16</f>
        <v>6.125</v>
      </c>
      <c r="D98" s="5">
        <v>0.25719999999999998</v>
      </c>
    </row>
    <row r="99" spans="1:4" x14ac:dyDescent="0.25">
      <c r="A99" s="2">
        <v>44775</v>
      </c>
      <c r="B99" s="1">
        <v>2</v>
      </c>
      <c r="C99" s="1">
        <f>6+3/16</f>
        <v>6.1875</v>
      </c>
      <c r="D99" s="5">
        <v>0.25719999999999998</v>
      </c>
    </row>
    <row r="100" spans="1:4" x14ac:dyDescent="0.25">
      <c r="A100" s="2">
        <v>44775</v>
      </c>
      <c r="B100" s="1">
        <v>3</v>
      </c>
      <c r="C100" s="1">
        <f>6+5/16</f>
        <v>6.3125</v>
      </c>
      <c r="D100" s="5">
        <v>0.25719999999999998</v>
      </c>
    </row>
    <row r="101" spans="1:4" x14ac:dyDescent="0.25">
      <c r="A101" s="2">
        <v>44775</v>
      </c>
      <c r="B101" s="1">
        <v>4</v>
      </c>
      <c r="C101" s="1">
        <f>6+10/16</f>
        <v>6.625</v>
      </c>
      <c r="D101" s="5">
        <v>0.25719999999999998</v>
      </c>
    </row>
    <row r="102" spans="1:4" x14ac:dyDescent="0.25">
      <c r="A102" s="2">
        <v>44776</v>
      </c>
      <c r="B102" s="1">
        <v>1</v>
      </c>
      <c r="C102" s="1">
        <v>6</v>
      </c>
      <c r="D102" s="5">
        <v>0.2737</v>
      </c>
    </row>
    <row r="103" spans="1:4" x14ac:dyDescent="0.25">
      <c r="A103" s="2">
        <v>44776</v>
      </c>
      <c r="B103" s="1">
        <v>2</v>
      </c>
      <c r="C103" s="1">
        <f>6+2/16</f>
        <v>6.125</v>
      </c>
      <c r="D103" s="5">
        <v>0.2737</v>
      </c>
    </row>
    <row r="104" spans="1:4" x14ac:dyDescent="0.25">
      <c r="A104" s="2">
        <v>44776</v>
      </c>
      <c r="B104" s="1">
        <v>3</v>
      </c>
      <c r="C104" s="1">
        <f>6+5/16</f>
        <v>6.3125</v>
      </c>
      <c r="D104" s="5">
        <v>0.2737</v>
      </c>
    </row>
    <row r="105" spans="1:4" x14ac:dyDescent="0.25">
      <c r="A105" s="2">
        <v>44776</v>
      </c>
      <c r="B105" s="1">
        <v>4</v>
      </c>
      <c r="C105" s="1">
        <f>6+10/16</f>
        <v>6.625</v>
      </c>
      <c r="D105" s="5">
        <v>0.2737</v>
      </c>
    </row>
    <row r="106" spans="1:4" x14ac:dyDescent="0.25">
      <c r="A106" s="2">
        <v>44796</v>
      </c>
      <c r="B106" s="1">
        <v>1</v>
      </c>
      <c r="C106" s="1">
        <f>5+14/16</f>
        <v>5.875</v>
      </c>
      <c r="D106" s="5">
        <v>0.3518</v>
      </c>
    </row>
    <row r="107" spans="1:4" x14ac:dyDescent="0.25">
      <c r="A107" s="2">
        <v>44796</v>
      </c>
      <c r="B107" s="1">
        <v>2</v>
      </c>
      <c r="C107" s="1">
        <f>5+5/16</f>
        <v>5.3125</v>
      </c>
      <c r="D107" s="5">
        <v>0.3518</v>
      </c>
    </row>
    <row r="108" spans="1:4" x14ac:dyDescent="0.25">
      <c r="A108" s="2">
        <v>44796</v>
      </c>
      <c r="B108" s="1">
        <v>3</v>
      </c>
      <c r="C108" s="1">
        <f>6+5/16</f>
        <v>6.3125</v>
      </c>
      <c r="D108" s="5">
        <v>0.3518</v>
      </c>
    </row>
    <row r="109" spans="1:4" x14ac:dyDescent="0.25">
      <c r="A109" s="2">
        <v>44796</v>
      </c>
      <c r="B109" s="1">
        <v>4</v>
      </c>
      <c r="C109" s="1">
        <f>6+10/16</f>
        <v>6.625</v>
      </c>
      <c r="D109" s="5">
        <v>0.3518</v>
      </c>
    </row>
    <row r="110" spans="1:4" x14ac:dyDescent="0.25">
      <c r="A110" s="2">
        <v>44812</v>
      </c>
      <c r="B110" s="1">
        <v>1</v>
      </c>
      <c r="C110" s="1">
        <f>5+12/16</f>
        <v>5.75</v>
      </c>
      <c r="D110" s="5">
        <v>0.77990000000000004</v>
      </c>
    </row>
    <row r="111" spans="1:4" x14ac:dyDescent="0.25">
      <c r="A111" s="2">
        <v>44812</v>
      </c>
      <c r="B111" s="1">
        <v>2</v>
      </c>
      <c r="C111" s="1">
        <f>93/16</f>
        <v>5.8125</v>
      </c>
      <c r="D111" s="5">
        <v>0.77990000000000004</v>
      </c>
    </row>
    <row r="112" spans="1:4" x14ac:dyDescent="0.25">
      <c r="A112" s="2">
        <v>44812</v>
      </c>
      <c r="B112" s="1">
        <v>3</v>
      </c>
      <c r="C112" s="1">
        <f>5+14/16</f>
        <v>5.875</v>
      </c>
      <c r="D112" s="5">
        <v>0.77990000000000004</v>
      </c>
    </row>
    <row r="113" spans="1:4" x14ac:dyDescent="0.25">
      <c r="A113" s="2">
        <v>44812</v>
      </c>
      <c r="B113" s="1">
        <v>4</v>
      </c>
      <c r="C113" s="1">
        <f>6+3/16</f>
        <v>6.1875</v>
      </c>
      <c r="D113" s="5">
        <v>0.77990000000000004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1" sqref="D21"/>
    </sheetView>
  </sheetViews>
  <sheetFormatPr baseColWidth="10" defaultColWidth="9.140625" defaultRowHeight="15" x14ac:dyDescent="0.25"/>
  <cols>
    <col min="1" max="1" width="10.7109375" bestFit="1" customWidth="1"/>
    <col min="3" max="3" width="22" bestFit="1" customWidth="1"/>
    <col min="4" max="4" width="10.7109375" bestFit="1" customWidth="1"/>
    <col min="5" max="5" width="9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17</v>
      </c>
      <c r="E1" t="s">
        <v>16</v>
      </c>
    </row>
    <row r="2" spans="1:5" x14ac:dyDescent="0.25">
      <c r="A2" s="3">
        <v>44754</v>
      </c>
      <c r="B2">
        <v>1260</v>
      </c>
      <c r="C2" t="s">
        <v>11</v>
      </c>
      <c r="D2">
        <v>27</v>
      </c>
      <c r="E2" s="6">
        <f>+D2*1000/B2</f>
        <v>21.428571428571427</v>
      </c>
    </row>
    <row r="3" spans="1:5" x14ac:dyDescent="0.25">
      <c r="A3" s="3">
        <v>44754</v>
      </c>
      <c r="B3">
        <v>900</v>
      </c>
      <c r="C3" t="s">
        <v>10</v>
      </c>
      <c r="D3">
        <v>21</v>
      </c>
      <c r="E3" s="6">
        <f t="shared" ref="E3:E14" si="0">+D3*1000/B3</f>
        <v>23.333333333333332</v>
      </c>
    </row>
    <row r="4" spans="1:5" x14ac:dyDescent="0.25">
      <c r="A4" s="3">
        <v>44756</v>
      </c>
      <c r="B4">
        <v>1350</v>
      </c>
      <c r="C4" t="s">
        <v>11</v>
      </c>
      <c r="D4">
        <v>20</v>
      </c>
      <c r="E4" s="6">
        <f t="shared" si="0"/>
        <v>14.814814814814815</v>
      </c>
    </row>
    <row r="5" spans="1:5" x14ac:dyDescent="0.25">
      <c r="A5" s="3">
        <v>44756</v>
      </c>
      <c r="B5">
        <v>1360</v>
      </c>
      <c r="C5" t="s">
        <v>10</v>
      </c>
      <c r="D5">
        <v>14</v>
      </c>
      <c r="E5" s="6">
        <f t="shared" si="0"/>
        <v>10.294117647058824</v>
      </c>
    </row>
    <row r="6" spans="1:5" x14ac:dyDescent="0.25">
      <c r="A6" s="3">
        <v>44763</v>
      </c>
      <c r="B6">
        <v>2910</v>
      </c>
      <c r="C6" t="s">
        <v>10</v>
      </c>
      <c r="D6">
        <v>48</v>
      </c>
      <c r="E6" s="6">
        <f t="shared" si="0"/>
        <v>16.494845360824741</v>
      </c>
    </row>
    <row r="7" spans="1:5" x14ac:dyDescent="0.25">
      <c r="A7" s="3">
        <v>44767</v>
      </c>
      <c r="B7">
        <v>1000</v>
      </c>
      <c r="C7" t="s">
        <v>11</v>
      </c>
      <c r="D7">
        <v>20</v>
      </c>
      <c r="E7" s="6">
        <f t="shared" si="0"/>
        <v>20</v>
      </c>
    </row>
    <row r="8" spans="1:5" x14ac:dyDescent="0.25">
      <c r="A8" s="3">
        <v>44768</v>
      </c>
      <c r="B8">
        <v>1290</v>
      </c>
      <c r="C8" t="s">
        <v>11</v>
      </c>
      <c r="D8">
        <v>22</v>
      </c>
      <c r="E8" s="6">
        <f t="shared" si="0"/>
        <v>17.054263565891471</v>
      </c>
    </row>
    <row r="9" spans="1:5" x14ac:dyDescent="0.25">
      <c r="A9" s="3">
        <v>44775</v>
      </c>
      <c r="B9">
        <v>1340</v>
      </c>
      <c r="C9" t="s">
        <v>11</v>
      </c>
      <c r="D9">
        <v>23</v>
      </c>
      <c r="E9" s="6">
        <f t="shared" si="0"/>
        <v>17.164179104477611</v>
      </c>
    </row>
    <row r="10" spans="1:5" x14ac:dyDescent="0.25">
      <c r="A10" s="3">
        <v>44776</v>
      </c>
      <c r="B10">
        <v>790</v>
      </c>
      <c r="C10" t="s">
        <v>10</v>
      </c>
      <c r="D10">
        <v>17</v>
      </c>
      <c r="E10" s="6">
        <f t="shared" si="0"/>
        <v>21.518987341772153</v>
      </c>
    </row>
    <row r="11" spans="1:5" x14ac:dyDescent="0.25">
      <c r="A11" s="3">
        <v>44776</v>
      </c>
      <c r="B11">
        <v>700</v>
      </c>
      <c r="C11" t="s">
        <v>10</v>
      </c>
      <c r="D11">
        <v>16</v>
      </c>
      <c r="E11" s="6">
        <f t="shared" si="0"/>
        <v>22.857142857142858</v>
      </c>
    </row>
    <row r="12" spans="1:5" x14ac:dyDescent="0.25">
      <c r="A12" s="3">
        <v>44776</v>
      </c>
      <c r="B12">
        <v>1030</v>
      </c>
      <c r="C12" t="s">
        <v>10</v>
      </c>
      <c r="D12">
        <v>21</v>
      </c>
      <c r="E12" s="6">
        <f t="shared" si="0"/>
        <v>20.388349514563107</v>
      </c>
    </row>
    <row r="13" spans="1:5" x14ac:dyDescent="0.25">
      <c r="A13" s="3">
        <v>44776</v>
      </c>
      <c r="B13">
        <v>710</v>
      </c>
      <c r="C13" t="s">
        <v>10</v>
      </c>
      <c r="D13">
        <v>15</v>
      </c>
      <c r="E13" s="6">
        <f t="shared" si="0"/>
        <v>21.12676056338028</v>
      </c>
    </row>
    <row r="14" spans="1:5" x14ac:dyDescent="0.25">
      <c r="A14" s="3">
        <v>44776</v>
      </c>
      <c r="B14">
        <v>910</v>
      </c>
      <c r="C14" t="s">
        <v>11</v>
      </c>
      <c r="D14">
        <v>21</v>
      </c>
      <c r="E14" s="6">
        <f t="shared" si="0"/>
        <v>23.076923076923077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J24" sqref="J24"/>
    </sheetView>
  </sheetViews>
  <sheetFormatPr baseColWidth="10" defaultColWidth="9.140625" defaultRowHeight="15" x14ac:dyDescent="0.25"/>
  <cols>
    <col min="1" max="1" width="10.7109375" bestFit="1" customWidth="1"/>
    <col min="2" max="2" width="19.140625" bestFit="1" customWidth="1"/>
  </cols>
  <sheetData>
    <row r="1" spans="1:5" x14ac:dyDescent="0.25">
      <c r="A1" t="s">
        <v>7</v>
      </c>
      <c r="B1" t="s">
        <v>9</v>
      </c>
      <c r="C1" t="s">
        <v>12</v>
      </c>
      <c r="D1" t="s">
        <v>13</v>
      </c>
      <c r="E1" t="s">
        <v>14</v>
      </c>
    </row>
    <row r="2" spans="1:5" x14ac:dyDescent="0.25">
      <c r="A2" s="3">
        <v>44754</v>
      </c>
      <c r="B2" t="s">
        <v>10</v>
      </c>
      <c r="C2">
        <v>7470</v>
      </c>
      <c r="D2">
        <v>6570</v>
      </c>
      <c r="E2">
        <f t="shared" ref="E2:E5" si="0">+C2-D2</f>
        <v>900</v>
      </c>
    </row>
    <row r="3" spans="1:5" x14ac:dyDescent="0.25">
      <c r="A3" s="3">
        <v>44754</v>
      </c>
      <c r="B3" t="s">
        <v>15</v>
      </c>
      <c r="C3">
        <v>7830</v>
      </c>
      <c r="D3">
        <v>6570</v>
      </c>
      <c r="E3">
        <f t="shared" si="0"/>
        <v>1260</v>
      </c>
    </row>
    <row r="4" spans="1:5" x14ac:dyDescent="0.25">
      <c r="A4" s="3">
        <v>44756</v>
      </c>
      <c r="B4" t="s">
        <v>15</v>
      </c>
      <c r="C4">
        <v>7920</v>
      </c>
      <c r="D4">
        <v>6570</v>
      </c>
      <c r="E4">
        <f t="shared" si="0"/>
        <v>1350</v>
      </c>
    </row>
    <row r="5" spans="1:5" x14ac:dyDescent="0.25">
      <c r="A5" s="3">
        <v>44756</v>
      </c>
      <c r="B5" t="s">
        <v>10</v>
      </c>
      <c r="C5">
        <v>7930</v>
      </c>
      <c r="D5">
        <v>6570</v>
      </c>
      <c r="E5">
        <f t="shared" si="0"/>
        <v>1360</v>
      </c>
    </row>
    <row r="6" spans="1:5" x14ac:dyDescent="0.25">
      <c r="A6" s="3">
        <v>44760</v>
      </c>
      <c r="B6" t="s">
        <v>10</v>
      </c>
      <c r="C6">
        <v>7900</v>
      </c>
      <c r="D6">
        <v>6570</v>
      </c>
      <c r="E6">
        <f>+C6-D6</f>
        <v>1330</v>
      </c>
    </row>
    <row r="7" spans="1:5" x14ac:dyDescent="0.25">
      <c r="A7" s="3">
        <v>44760</v>
      </c>
      <c r="B7" t="s">
        <v>10</v>
      </c>
      <c r="C7">
        <v>7620</v>
      </c>
      <c r="D7">
        <v>6570</v>
      </c>
      <c r="E7">
        <f t="shared" ref="E7:E28" si="1">+C7-D7</f>
        <v>1050</v>
      </c>
    </row>
    <row r="8" spans="1:5" x14ac:dyDescent="0.25">
      <c r="A8" s="3">
        <v>44760</v>
      </c>
      <c r="B8" t="s">
        <v>10</v>
      </c>
      <c r="C8">
        <v>7680</v>
      </c>
      <c r="D8">
        <v>6570</v>
      </c>
      <c r="E8">
        <f t="shared" si="1"/>
        <v>1110</v>
      </c>
    </row>
    <row r="9" spans="1:5" x14ac:dyDescent="0.25">
      <c r="A9" s="3">
        <v>44760</v>
      </c>
      <c r="B9" t="s">
        <v>10</v>
      </c>
      <c r="C9">
        <v>7610</v>
      </c>
      <c r="D9">
        <v>6570</v>
      </c>
      <c r="E9">
        <f t="shared" si="1"/>
        <v>1040</v>
      </c>
    </row>
    <row r="10" spans="1:5" x14ac:dyDescent="0.25">
      <c r="A10" s="3">
        <v>44760</v>
      </c>
      <c r="B10" t="s">
        <v>10</v>
      </c>
      <c r="C10">
        <v>7670</v>
      </c>
      <c r="D10">
        <v>6570</v>
      </c>
      <c r="E10">
        <f t="shared" si="1"/>
        <v>1100</v>
      </c>
    </row>
    <row r="11" spans="1:5" x14ac:dyDescent="0.25">
      <c r="A11" s="3">
        <v>44760</v>
      </c>
      <c r="B11" t="s">
        <v>10</v>
      </c>
      <c r="C11">
        <v>7600</v>
      </c>
      <c r="D11">
        <v>6570</v>
      </c>
      <c r="E11">
        <f t="shared" si="1"/>
        <v>1030</v>
      </c>
    </row>
    <row r="12" spans="1:5" x14ac:dyDescent="0.25">
      <c r="A12" s="3">
        <v>44760</v>
      </c>
      <c r="B12" t="s">
        <v>10</v>
      </c>
      <c r="C12">
        <v>7660</v>
      </c>
      <c r="D12">
        <v>6570</v>
      </c>
      <c r="E12">
        <f t="shared" si="1"/>
        <v>1090</v>
      </c>
    </row>
    <row r="13" spans="1:5" x14ac:dyDescent="0.25">
      <c r="A13" s="3">
        <v>44760</v>
      </c>
      <c r="B13" t="s">
        <v>10</v>
      </c>
      <c r="C13">
        <v>7640</v>
      </c>
      <c r="D13">
        <v>6570</v>
      </c>
      <c r="E13">
        <f t="shared" si="1"/>
        <v>1070</v>
      </c>
    </row>
    <row r="14" spans="1:5" x14ac:dyDescent="0.25">
      <c r="A14" s="3">
        <v>44760</v>
      </c>
      <c r="B14" t="s">
        <v>10</v>
      </c>
      <c r="C14">
        <v>7500</v>
      </c>
      <c r="D14">
        <v>6570</v>
      </c>
      <c r="E14">
        <f t="shared" si="1"/>
        <v>930</v>
      </c>
    </row>
    <row r="15" spans="1:5" x14ac:dyDescent="0.25">
      <c r="A15" s="3">
        <v>44760</v>
      </c>
      <c r="B15" t="s">
        <v>10</v>
      </c>
      <c r="C15">
        <v>7510</v>
      </c>
      <c r="D15">
        <v>6570</v>
      </c>
      <c r="E15">
        <f t="shared" si="1"/>
        <v>940</v>
      </c>
    </row>
    <row r="16" spans="1:5" x14ac:dyDescent="0.25">
      <c r="A16" s="3">
        <v>44760</v>
      </c>
      <c r="B16" t="s">
        <v>10</v>
      </c>
      <c r="C16">
        <v>7720</v>
      </c>
      <c r="D16">
        <v>6570</v>
      </c>
      <c r="E16">
        <f t="shared" si="1"/>
        <v>1150</v>
      </c>
    </row>
    <row r="17" spans="1:5" x14ac:dyDescent="0.25">
      <c r="A17" s="3">
        <v>44763</v>
      </c>
      <c r="B17" t="s">
        <v>10</v>
      </c>
      <c r="C17">
        <v>7540</v>
      </c>
      <c r="D17">
        <v>6570</v>
      </c>
      <c r="E17">
        <f t="shared" si="1"/>
        <v>970</v>
      </c>
    </row>
    <row r="18" spans="1:5" x14ac:dyDescent="0.25">
      <c r="A18" s="3">
        <v>44763</v>
      </c>
      <c r="B18" t="s">
        <v>10</v>
      </c>
      <c r="C18">
        <v>7460</v>
      </c>
      <c r="D18">
        <v>6570</v>
      </c>
      <c r="E18">
        <f t="shared" si="1"/>
        <v>890</v>
      </c>
    </row>
    <row r="19" spans="1:5" x14ac:dyDescent="0.25">
      <c r="A19" s="3">
        <v>44763</v>
      </c>
      <c r="B19" t="s">
        <v>10</v>
      </c>
      <c r="C19">
        <v>7620</v>
      </c>
      <c r="D19">
        <v>6570</v>
      </c>
      <c r="E19">
        <f t="shared" si="1"/>
        <v>1050</v>
      </c>
    </row>
    <row r="20" spans="1:5" x14ac:dyDescent="0.25">
      <c r="A20" s="3">
        <v>44767</v>
      </c>
      <c r="B20" t="s">
        <v>15</v>
      </c>
      <c r="C20">
        <v>7620</v>
      </c>
      <c r="D20">
        <v>6620</v>
      </c>
      <c r="E20">
        <f t="shared" si="1"/>
        <v>1000</v>
      </c>
    </row>
    <row r="21" spans="1:5" x14ac:dyDescent="0.25">
      <c r="A21" s="3">
        <v>44768</v>
      </c>
      <c r="B21" t="s">
        <v>15</v>
      </c>
      <c r="C21">
        <v>7860</v>
      </c>
      <c r="D21">
        <v>6570</v>
      </c>
      <c r="E21">
        <f t="shared" si="1"/>
        <v>1290</v>
      </c>
    </row>
    <row r="22" spans="1:5" x14ac:dyDescent="0.25">
      <c r="A22" s="3">
        <v>44775</v>
      </c>
      <c r="B22" t="s">
        <v>15</v>
      </c>
      <c r="C22">
        <v>7940</v>
      </c>
      <c r="D22">
        <v>6600</v>
      </c>
      <c r="E22">
        <f t="shared" si="1"/>
        <v>1340</v>
      </c>
    </row>
    <row r="23" spans="1:5" x14ac:dyDescent="0.25">
      <c r="A23" s="3">
        <v>44775</v>
      </c>
      <c r="B23" t="s">
        <v>10</v>
      </c>
      <c r="C23">
        <v>7370</v>
      </c>
      <c r="D23">
        <v>6600</v>
      </c>
      <c r="E23">
        <f t="shared" si="1"/>
        <v>770</v>
      </c>
    </row>
    <row r="24" spans="1:5" x14ac:dyDescent="0.25">
      <c r="A24" s="3">
        <v>44776</v>
      </c>
      <c r="B24" t="s">
        <v>10</v>
      </c>
      <c r="C24">
        <v>7390</v>
      </c>
      <c r="D24">
        <v>6600</v>
      </c>
      <c r="E24">
        <f t="shared" si="1"/>
        <v>790</v>
      </c>
    </row>
    <row r="25" spans="1:5" x14ac:dyDescent="0.25">
      <c r="A25" s="3">
        <v>44776</v>
      </c>
      <c r="B25" t="s">
        <v>10</v>
      </c>
      <c r="C25">
        <v>7300</v>
      </c>
      <c r="D25">
        <v>6600</v>
      </c>
      <c r="E25">
        <f t="shared" si="1"/>
        <v>700</v>
      </c>
    </row>
    <row r="26" spans="1:5" x14ac:dyDescent="0.25">
      <c r="A26" s="3">
        <v>44776</v>
      </c>
      <c r="B26" t="s">
        <v>10</v>
      </c>
      <c r="C26">
        <v>7630</v>
      </c>
      <c r="D26">
        <v>6600</v>
      </c>
      <c r="E26">
        <f t="shared" si="1"/>
        <v>1030</v>
      </c>
    </row>
    <row r="27" spans="1:5" x14ac:dyDescent="0.25">
      <c r="A27" s="3">
        <v>44776</v>
      </c>
      <c r="B27" t="s">
        <v>10</v>
      </c>
      <c r="C27">
        <v>7310</v>
      </c>
      <c r="D27">
        <v>6600</v>
      </c>
      <c r="E27">
        <f t="shared" si="1"/>
        <v>710</v>
      </c>
    </row>
    <row r="28" spans="1:5" x14ac:dyDescent="0.25">
      <c r="A28" s="3">
        <v>44776</v>
      </c>
      <c r="B28" t="s">
        <v>15</v>
      </c>
      <c r="C28">
        <v>7510</v>
      </c>
      <c r="D28">
        <v>6600</v>
      </c>
      <c r="E28">
        <f t="shared" si="1"/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Medida Tornillos</vt:lpstr>
      <vt:lpstr>Molienda</vt:lpstr>
      <vt:lpstr>Pesajes paladas cargador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2022-10-21T16:07:08Z</dcterms:modified>
</cp:coreProperties>
</file>