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\ArduinoHeroLive\Arduino_demo\PWM_frequency_Uno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T43" i="1"/>
  <c r="R7" i="1" l="1"/>
  <c r="S9" i="1"/>
  <c r="S11" i="1" s="1"/>
  <c r="R4" i="1"/>
  <c r="S13" i="1"/>
  <c r="R12" i="1"/>
  <c r="R13" i="1"/>
</calcChain>
</file>

<file path=xl/sharedStrings.xml><?xml version="1.0" encoding="utf-8"?>
<sst xmlns="http://schemas.openxmlformats.org/spreadsheetml/2006/main" count="146" uniqueCount="84">
  <si>
    <t> 7 bit</t>
  </si>
  <si>
    <t> 6 bit </t>
  </si>
  <si>
    <t> 5 bit </t>
  </si>
  <si>
    <t> 4 bit </t>
  </si>
  <si>
    <t> 3 bit </t>
  </si>
  <si>
    <t> 2 bit </t>
  </si>
  <si>
    <t> 1 bit </t>
  </si>
  <si>
    <t> 0 bit </t>
  </si>
  <si>
    <t>TCCR0A</t>
  </si>
  <si>
    <t>COM0A1</t>
  </si>
  <si>
    <t>COM0A0 </t>
  </si>
  <si>
    <t>COM0B1</t>
  </si>
  <si>
    <t>COM0B0</t>
  </si>
  <si>
    <t>-</t>
  </si>
  <si>
    <t> -</t>
  </si>
  <si>
    <t> WGM01</t>
  </si>
  <si>
    <t>WGM00 </t>
  </si>
  <si>
    <t>Timer/Counter Control Register 0 A</t>
  </si>
  <si>
    <t>TCCR0B</t>
  </si>
  <si>
    <t>FOC0A</t>
  </si>
  <si>
    <t>FOC0B</t>
  </si>
  <si>
    <t>WGM02</t>
  </si>
  <si>
    <t> CS02</t>
  </si>
  <si>
    <t> CS01</t>
  </si>
  <si>
    <t>CS00 </t>
  </si>
  <si>
    <t>Timer/Counter Control Register 0 B</t>
  </si>
  <si>
    <t>COM0A0</t>
  </si>
  <si>
    <t> DESCRIPTION</t>
  </si>
  <si>
    <t>0 </t>
  </si>
  <si>
    <t> OC0A disabled</t>
  </si>
  <si>
    <t>1 </t>
  </si>
  <si>
    <t> WGM02 = 0: Normal Port Operation, OC0A Disconnected  WGM02 = 1: Toggle OC0A on Compare Match</t>
  </si>
  <si>
    <t> None-inverted mode (HIGH at bottom, LOW on Match)</t>
  </si>
  <si>
    <t> Inverted mode (LOW at bottom, HIGH on Match)</t>
  </si>
  <si>
    <t>Chọn kiểu so sánh (thường / đảo)</t>
  </si>
  <si>
    <t>Cài cho PD5</t>
  </si>
  <si>
    <t> OC0B disabled</t>
  </si>
  <si>
    <t> Reserved</t>
  </si>
  <si>
    <t>Cài cho PD6</t>
  </si>
  <si>
    <t>Chọn kiểu Counter (răng cưa/ tam giác)</t>
  </si>
  <si>
    <t> MODE</t>
  </si>
  <si>
    <t>WGM01</t>
  </si>
  <si>
    <t>WGM00</t>
  </si>
  <si>
    <t> TOP</t>
  </si>
  <si>
    <t> Normal </t>
  </si>
  <si>
    <t> 0xFF</t>
  </si>
  <si>
    <t> PWM Phase Corrected</t>
  </si>
  <si>
    <t> OCRA</t>
  </si>
  <si>
    <t> CTC</t>
  </si>
  <si>
    <t> Fast PWM </t>
  </si>
  <si>
    <t> Reserved </t>
  </si>
  <si>
    <t> OCR0A </t>
  </si>
  <si>
    <t> PWM Phase Corrected </t>
  </si>
  <si>
    <t> - </t>
  </si>
  <si>
    <t>Cài bộ chia tần số</t>
  </si>
  <si>
    <t> CS12</t>
  </si>
  <si>
    <t> CS11 </t>
  </si>
  <si>
    <t> CS10 </t>
  </si>
  <si>
    <t>Chọn để không kích hoạt TIMER này</t>
  </si>
  <si>
    <t> No Prescaling =F_Clock</t>
  </si>
  <si>
    <t> F_Clock / 8</t>
  </si>
  <si>
    <t> F_Clock / 64</t>
  </si>
  <si>
    <t> F_Clock / 256</t>
  </si>
  <si>
    <t> F_Clock / 1024</t>
  </si>
  <si>
    <t> Không dùng F_clock, đặt một xung P_clock vào pin T1 (PD5), xung kích clock có chuyển mức trạng thái 5v-&gt;0v. (Sườn xuống -Falling)</t>
  </si>
  <si>
    <t> Không dùng F_clock, đặt một xung P_clock vào pin T1 (PD5), xung kích clock có chuyển mức trạng thái 0v-&gt;5v. (Sườn lên-Rasing)</t>
  </si>
  <si>
    <t>pwm mode</t>
  </si>
  <si>
    <t>prescaler</t>
  </si>
  <si>
    <t>Top Value</t>
  </si>
  <si>
    <t>F_PWM (Hz)</t>
  </si>
  <si>
    <t>TIMER 0 - 8bit</t>
  </si>
  <si>
    <t>Duty cycle for pin 6</t>
  </si>
  <si>
    <t>Duty cycle for pin 5</t>
  </si>
  <si>
    <t>Không đảo, răng cưa</t>
  </si>
  <si>
    <t>Code</t>
  </si>
  <si>
    <t>Thông số</t>
  </si>
  <si>
    <t>Giá trị</t>
  </si>
  <si>
    <t>Giá trị quy đổi</t>
  </si>
  <si>
    <t>16MHz/(Top value*Prescaler)</t>
  </si>
  <si>
    <t>F_clock</t>
  </si>
  <si>
    <t>P_clock</t>
  </si>
  <si>
    <t>F_clock/prescaler</t>
  </si>
  <si>
    <t>16M</t>
  </si>
  <si>
    <t>16MHz/(2*Top value*Prescaler)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</si>
</sst>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CACD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0" applyFont="1"/>
    <xf numFmtId="0" fontId="0" fillId="8" borderId="0" xfId="0" applyFill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11" borderId="1" xfId="0" applyFill="1" applyBorder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A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41</xdr:row>
      <xdr:rowOff>38100</xdr:rowOff>
    </xdr:from>
    <xdr:to>
      <xdr:col>16</xdr:col>
      <xdr:colOff>216225</xdr:colOff>
      <xdr:row>73</xdr:row>
      <xdr:rowOff>43083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1080" y="8382000"/>
          <a:ext cx="7561905" cy="58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3</xdr:rowOff>
    </xdr:from>
    <xdr:to>
      <xdr:col>18</xdr:col>
      <xdr:colOff>121920</xdr:colOff>
      <xdr:row>39</xdr:row>
      <xdr:rowOff>98280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6320" y="4137663"/>
          <a:ext cx="10424160" cy="3938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>
      <selection activeCell="Q13" sqref="Q13"/>
    </sheetView>
  </sheetViews>
  <sheetFormatPr defaultRowHeight="14.4" x14ac:dyDescent="0.3"/>
  <cols>
    <col min="3" max="3" width="13" customWidth="1"/>
    <col min="4" max="4" width="37.44140625" customWidth="1"/>
    <col min="5" max="5" width="2.44140625" customWidth="1"/>
    <col min="11" max="11" width="12.5546875" customWidth="1"/>
    <col min="15" max="15" width="4.5546875" customWidth="1"/>
    <col min="16" max="16" width="18.6640625" bestFit="1" customWidth="1"/>
    <col min="17" max="17" width="25.21875" bestFit="1" customWidth="1"/>
    <col min="18" max="18" width="18.109375" bestFit="1" customWidth="1"/>
    <col min="19" max="19" width="12.33203125" bestFit="1" customWidth="1"/>
  </cols>
  <sheetData>
    <row r="1" spans="1:21" ht="23.4" x14ac:dyDescent="0.45">
      <c r="A1" s="13" t="s">
        <v>70</v>
      </c>
      <c r="B1" s="13"/>
      <c r="E1" s="14"/>
    </row>
    <row r="2" spans="1:21" x14ac:dyDescent="0.3">
      <c r="E2" s="14"/>
      <c r="F2" s="7" t="s">
        <v>17</v>
      </c>
    </row>
    <row r="3" spans="1:21" x14ac:dyDescent="0.3">
      <c r="A3" s="7" t="s">
        <v>34</v>
      </c>
      <c r="E3" s="14"/>
      <c r="F3" s="16"/>
      <c r="G3" s="16" t="s">
        <v>0</v>
      </c>
      <c r="H3" s="16" t="s">
        <v>1</v>
      </c>
      <c r="I3" s="16" t="s">
        <v>2</v>
      </c>
      <c r="J3" s="16" t="s">
        <v>3</v>
      </c>
      <c r="K3" s="16" t="s">
        <v>4</v>
      </c>
      <c r="L3" s="16" t="s">
        <v>5</v>
      </c>
      <c r="M3" s="16" t="s">
        <v>6</v>
      </c>
      <c r="N3" s="16" t="s">
        <v>7</v>
      </c>
      <c r="P3" s="15" t="s">
        <v>75</v>
      </c>
      <c r="Q3" s="15" t="s">
        <v>76</v>
      </c>
      <c r="R3" s="15" t="s">
        <v>74</v>
      </c>
      <c r="S3" s="15" t="s">
        <v>77</v>
      </c>
    </row>
    <row r="4" spans="1:21" x14ac:dyDescent="0.3">
      <c r="A4" t="s">
        <v>35</v>
      </c>
      <c r="E4" s="14"/>
      <c r="F4" s="1" t="s">
        <v>8</v>
      </c>
      <c r="G4" s="9" t="s">
        <v>9</v>
      </c>
      <c r="H4" s="9" t="s">
        <v>10</v>
      </c>
      <c r="I4" s="11" t="s">
        <v>11</v>
      </c>
      <c r="J4" s="11" t="s">
        <v>12</v>
      </c>
      <c r="K4" s="1" t="s">
        <v>13</v>
      </c>
      <c r="L4" s="1" t="s">
        <v>14</v>
      </c>
      <c r="M4" s="12" t="s">
        <v>15</v>
      </c>
      <c r="N4" s="12" t="s">
        <v>16</v>
      </c>
      <c r="P4" s="16" t="s">
        <v>66</v>
      </c>
      <c r="Q4" s="1" t="s">
        <v>73</v>
      </c>
      <c r="R4" s="1" t="str">
        <f>CONCATENATE("TCCR0A=0b",G5,H5,I5,J5,K5,L5,M5,N5)</f>
        <v>TCCR0A=0b11100011</v>
      </c>
      <c r="S4" s="1"/>
    </row>
    <row r="5" spans="1:21" x14ac:dyDescent="0.3">
      <c r="A5" s="11" t="s">
        <v>9</v>
      </c>
      <c r="B5" s="11" t="s">
        <v>26</v>
      </c>
      <c r="C5" s="18" t="s">
        <v>27</v>
      </c>
      <c r="D5" s="18"/>
      <c r="E5" s="14"/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P5" s="1"/>
      <c r="Q5" s="1"/>
      <c r="R5" s="1"/>
      <c r="S5" s="1"/>
    </row>
    <row r="6" spans="1:21" x14ac:dyDescent="0.3">
      <c r="A6" s="4">
        <v>0</v>
      </c>
      <c r="B6" s="4" t="s">
        <v>28</v>
      </c>
      <c r="C6" s="19" t="s">
        <v>29</v>
      </c>
      <c r="D6" s="19"/>
      <c r="E6" s="14"/>
      <c r="F6" s="7" t="s">
        <v>25</v>
      </c>
      <c r="P6" s="1"/>
      <c r="Q6" s="1"/>
      <c r="R6" s="1"/>
      <c r="S6" s="1"/>
    </row>
    <row r="7" spans="1:21" x14ac:dyDescent="0.3">
      <c r="A7" s="4">
        <v>0</v>
      </c>
      <c r="B7" s="4" t="s">
        <v>30</v>
      </c>
      <c r="C7" s="19" t="s">
        <v>31</v>
      </c>
      <c r="D7" s="19"/>
      <c r="E7" s="14"/>
      <c r="F7" s="2"/>
      <c r="G7" s="2" t="s">
        <v>0</v>
      </c>
      <c r="H7" s="2" t="s">
        <v>1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7</v>
      </c>
      <c r="P7" s="10" t="s">
        <v>67</v>
      </c>
      <c r="Q7" s="1">
        <v>64</v>
      </c>
      <c r="R7" s="1" t="str">
        <f>CONCATENATE("TCCR0B=0b",G9,H9,I9,J9,K9,L9,M9,N9)</f>
        <v>TCCR0B=0b00000011</v>
      </c>
      <c r="S7" s="1"/>
    </row>
    <row r="8" spans="1:21" x14ac:dyDescent="0.3">
      <c r="A8" s="4">
        <v>1</v>
      </c>
      <c r="B8" s="4" t="s">
        <v>28</v>
      </c>
      <c r="C8" s="19" t="s">
        <v>32</v>
      </c>
      <c r="D8" s="19"/>
      <c r="E8" s="14"/>
      <c r="F8" s="1" t="s">
        <v>18</v>
      </c>
      <c r="G8" s="1" t="s">
        <v>19</v>
      </c>
      <c r="H8" s="1" t="s">
        <v>20</v>
      </c>
      <c r="I8" s="1" t="s">
        <v>13</v>
      </c>
      <c r="J8" s="1" t="s">
        <v>13</v>
      </c>
      <c r="K8" s="1" t="s">
        <v>21</v>
      </c>
      <c r="L8" s="3" t="s">
        <v>22</v>
      </c>
      <c r="M8" s="3" t="s">
        <v>23</v>
      </c>
      <c r="N8" s="3" t="s">
        <v>24</v>
      </c>
      <c r="P8" s="1" t="s">
        <v>79</v>
      </c>
      <c r="Q8" s="1">
        <v>16000000</v>
      </c>
      <c r="R8" s="1"/>
      <c r="S8" s="1"/>
    </row>
    <row r="9" spans="1:21" x14ac:dyDescent="0.3">
      <c r="A9" s="4">
        <v>1</v>
      </c>
      <c r="B9" s="4" t="s">
        <v>30</v>
      </c>
      <c r="C9" s="19" t="s">
        <v>33</v>
      </c>
      <c r="D9" s="19"/>
      <c r="E9" s="14"/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P9" s="1" t="s">
        <v>80</v>
      </c>
      <c r="Q9" s="1" t="s">
        <v>81</v>
      </c>
      <c r="R9" s="1"/>
      <c r="S9" s="1">
        <f>Q8/Q7</f>
        <v>250000</v>
      </c>
    </row>
    <row r="10" spans="1:21" x14ac:dyDescent="0.3">
      <c r="A10" s="5" t="s">
        <v>38</v>
      </c>
      <c r="B10" s="5"/>
      <c r="C10" s="8"/>
      <c r="D10" s="8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1" t="s">
        <v>68</v>
      </c>
      <c r="Q10" s="1">
        <v>256</v>
      </c>
      <c r="R10" s="1"/>
      <c r="S10" s="1"/>
    </row>
    <row r="11" spans="1:21" x14ac:dyDescent="0.3">
      <c r="A11" s="17" t="s">
        <v>11</v>
      </c>
      <c r="B11" s="17" t="s">
        <v>12</v>
      </c>
      <c r="C11" s="20" t="s">
        <v>27</v>
      </c>
      <c r="D11" s="20"/>
      <c r="F11" s="7" t="s">
        <v>39</v>
      </c>
      <c r="P11" s="1" t="s">
        <v>69</v>
      </c>
      <c r="Q11" s="1" t="s">
        <v>78</v>
      </c>
      <c r="R11" s="1"/>
      <c r="S11" s="1">
        <f>S9/Q10</f>
        <v>976.5625</v>
      </c>
      <c r="U11" s="1" t="s">
        <v>83</v>
      </c>
    </row>
    <row r="12" spans="1:21" x14ac:dyDescent="0.3">
      <c r="A12" s="4">
        <v>0</v>
      </c>
      <c r="B12" s="4" t="s">
        <v>28</v>
      </c>
      <c r="C12" s="19" t="s">
        <v>36</v>
      </c>
      <c r="D12" s="19"/>
      <c r="F12" s="12" t="s">
        <v>40</v>
      </c>
      <c r="G12" s="12" t="s">
        <v>21</v>
      </c>
      <c r="H12" s="12" t="s">
        <v>41</v>
      </c>
      <c r="I12" s="12" t="s">
        <v>42</v>
      </c>
      <c r="J12" s="12" t="s">
        <v>43</v>
      </c>
      <c r="K12" s="12" t="s">
        <v>27</v>
      </c>
      <c r="P12" s="1" t="s">
        <v>71</v>
      </c>
      <c r="Q12" s="1">
        <v>127</v>
      </c>
      <c r="R12" s="1" t="str">
        <f>CONCATENATE("OCR0A=",Q12)</f>
        <v>OCR0A=127</v>
      </c>
      <c r="S12" s="1">
        <f>ROUND(Q12/Q10*100,0)</f>
        <v>50</v>
      </c>
    </row>
    <row r="13" spans="1:21" x14ac:dyDescent="0.3">
      <c r="A13" s="4">
        <v>0</v>
      </c>
      <c r="B13" s="4" t="s">
        <v>30</v>
      </c>
      <c r="C13" s="19" t="s">
        <v>37</v>
      </c>
      <c r="D13" s="19"/>
      <c r="F13" s="4">
        <v>0</v>
      </c>
      <c r="G13" s="4">
        <v>0</v>
      </c>
      <c r="H13" s="4" t="s">
        <v>28</v>
      </c>
      <c r="I13" s="4" t="s">
        <v>28</v>
      </c>
      <c r="J13" s="1"/>
      <c r="K13" s="1" t="s">
        <v>44</v>
      </c>
      <c r="P13" s="1" t="s">
        <v>72</v>
      </c>
      <c r="Q13" s="1">
        <v>125</v>
      </c>
      <c r="R13" s="1" t="str">
        <f>CONCATENATE("OCR0B=",Q13)</f>
        <v>OCR0B=125</v>
      </c>
      <c r="S13" s="1">
        <f>ROUND(Q13/Q10*100,0)</f>
        <v>49</v>
      </c>
    </row>
    <row r="14" spans="1:21" x14ac:dyDescent="0.3">
      <c r="A14" s="4">
        <v>1</v>
      </c>
      <c r="B14" s="4" t="s">
        <v>28</v>
      </c>
      <c r="C14" s="19" t="s">
        <v>32</v>
      </c>
      <c r="D14" s="19"/>
      <c r="F14" s="4">
        <v>1</v>
      </c>
      <c r="G14" s="4">
        <v>0</v>
      </c>
      <c r="H14" s="4" t="s">
        <v>28</v>
      </c>
      <c r="I14" s="4" t="s">
        <v>30</v>
      </c>
      <c r="J14" s="1" t="s">
        <v>45</v>
      </c>
      <c r="K14" s="1" t="s">
        <v>46</v>
      </c>
    </row>
    <row r="15" spans="1:21" x14ac:dyDescent="0.3">
      <c r="A15" s="4">
        <v>1</v>
      </c>
      <c r="B15" s="4" t="s">
        <v>30</v>
      </c>
      <c r="C15" s="19" t="s">
        <v>33</v>
      </c>
      <c r="D15" s="19"/>
      <c r="F15" s="4">
        <v>2</v>
      </c>
      <c r="G15" s="4">
        <v>0</v>
      </c>
      <c r="H15" s="4" t="s">
        <v>30</v>
      </c>
      <c r="I15" s="4" t="s">
        <v>28</v>
      </c>
      <c r="J15" s="1" t="s">
        <v>47</v>
      </c>
      <c r="K15" s="1" t="s">
        <v>48</v>
      </c>
    </row>
    <row r="16" spans="1:21" x14ac:dyDescent="0.3">
      <c r="F16" s="4">
        <v>3</v>
      </c>
      <c r="G16" s="4">
        <v>0</v>
      </c>
      <c r="H16" s="4" t="s">
        <v>30</v>
      </c>
      <c r="I16" s="4" t="s">
        <v>30</v>
      </c>
      <c r="J16" s="1" t="s">
        <v>45</v>
      </c>
      <c r="K16" s="1" t="s">
        <v>49</v>
      </c>
    </row>
    <row r="17" spans="1:11" x14ac:dyDescent="0.3">
      <c r="A17" s="7" t="s">
        <v>54</v>
      </c>
      <c r="F17" s="4">
        <v>4</v>
      </c>
      <c r="G17" s="4">
        <v>1</v>
      </c>
      <c r="H17" s="4">
        <v>0</v>
      </c>
      <c r="I17" s="4">
        <v>0</v>
      </c>
      <c r="J17" s="1" t="s">
        <v>14</v>
      </c>
      <c r="K17" s="1" t="s">
        <v>50</v>
      </c>
    </row>
    <row r="18" spans="1:11" x14ac:dyDescent="0.3">
      <c r="A18" s="3" t="s">
        <v>55</v>
      </c>
      <c r="B18" s="3" t="s">
        <v>56</v>
      </c>
      <c r="C18" s="3" t="s">
        <v>57</v>
      </c>
      <c r="D18" s="3" t="s">
        <v>27</v>
      </c>
      <c r="F18" s="4">
        <v>5</v>
      </c>
      <c r="G18" s="4" t="s">
        <v>30</v>
      </c>
      <c r="H18" s="4">
        <v>0</v>
      </c>
      <c r="I18" s="4" t="s">
        <v>30</v>
      </c>
      <c r="J18" s="1" t="s">
        <v>51</v>
      </c>
      <c r="K18" s="1" t="s">
        <v>52</v>
      </c>
    </row>
    <row r="19" spans="1:11" x14ac:dyDescent="0.3">
      <c r="A19" s="4">
        <v>0</v>
      </c>
      <c r="B19" s="4" t="s">
        <v>28</v>
      </c>
      <c r="C19" s="4" t="s">
        <v>28</v>
      </c>
      <c r="D19" s="1" t="s">
        <v>58</v>
      </c>
      <c r="F19" s="4">
        <v>6</v>
      </c>
      <c r="G19" s="4" t="s">
        <v>30</v>
      </c>
      <c r="H19" s="4" t="s">
        <v>30</v>
      </c>
      <c r="I19" s="4" t="s">
        <v>28</v>
      </c>
      <c r="J19" s="1" t="s">
        <v>53</v>
      </c>
      <c r="K19" s="1" t="s">
        <v>37</v>
      </c>
    </row>
    <row r="20" spans="1:11" x14ac:dyDescent="0.3">
      <c r="A20" s="4">
        <v>0</v>
      </c>
      <c r="B20" s="4" t="s">
        <v>28</v>
      </c>
      <c r="C20" s="4" t="s">
        <v>30</v>
      </c>
      <c r="D20" s="1" t="s">
        <v>59</v>
      </c>
      <c r="F20" s="4">
        <v>7</v>
      </c>
      <c r="G20" s="4" t="s">
        <v>30</v>
      </c>
      <c r="H20" s="4" t="s">
        <v>30</v>
      </c>
      <c r="I20" s="4" t="s">
        <v>30</v>
      </c>
      <c r="J20" s="1" t="s">
        <v>51</v>
      </c>
      <c r="K20" s="1" t="s">
        <v>49</v>
      </c>
    </row>
    <row r="21" spans="1:11" x14ac:dyDescent="0.3">
      <c r="A21" s="4">
        <v>0</v>
      </c>
      <c r="B21" s="4" t="s">
        <v>30</v>
      </c>
      <c r="C21" s="4" t="s">
        <v>28</v>
      </c>
      <c r="D21" s="1" t="s">
        <v>60</v>
      </c>
    </row>
    <row r="22" spans="1:11" x14ac:dyDescent="0.3">
      <c r="A22" s="4">
        <v>0</v>
      </c>
      <c r="B22" s="4" t="s">
        <v>30</v>
      </c>
      <c r="C22" s="4" t="s">
        <v>30</v>
      </c>
      <c r="D22" s="1" t="s">
        <v>61</v>
      </c>
    </row>
    <row r="23" spans="1:11" x14ac:dyDescent="0.3">
      <c r="A23" s="4">
        <v>1</v>
      </c>
      <c r="B23" s="4" t="s">
        <v>28</v>
      </c>
      <c r="C23" s="4" t="s">
        <v>28</v>
      </c>
      <c r="D23" s="1" t="s">
        <v>62</v>
      </c>
    </row>
    <row r="24" spans="1:11" x14ac:dyDescent="0.3">
      <c r="A24" s="4">
        <v>1</v>
      </c>
      <c r="B24" s="4" t="s">
        <v>28</v>
      </c>
      <c r="C24" s="4" t="s">
        <v>30</v>
      </c>
      <c r="D24" s="1" t="s">
        <v>63</v>
      </c>
    </row>
    <row r="25" spans="1:11" ht="43.2" x14ac:dyDescent="0.3">
      <c r="A25" s="4">
        <v>1</v>
      </c>
      <c r="B25" s="4" t="s">
        <v>30</v>
      </c>
      <c r="C25" s="4" t="s">
        <v>28</v>
      </c>
      <c r="D25" s="6" t="s">
        <v>64</v>
      </c>
    </row>
    <row r="26" spans="1:11" ht="43.2" x14ac:dyDescent="0.3">
      <c r="A26" s="4">
        <v>1</v>
      </c>
      <c r="B26" s="4" t="s">
        <v>30</v>
      </c>
      <c r="C26" s="4" t="s">
        <v>30</v>
      </c>
      <c r="D26" s="6" t="s">
        <v>65</v>
      </c>
    </row>
    <row r="43" spans="17:20" x14ac:dyDescent="0.3">
      <c r="Q43" s="21" t="s">
        <v>82</v>
      </c>
      <c r="R43">
        <v>16000000</v>
      </c>
      <c r="S43">
        <v>256</v>
      </c>
      <c r="T43">
        <f>R43/S43</f>
        <v>62500</v>
      </c>
    </row>
    <row r="46" spans="17:20" x14ac:dyDescent="0.3">
      <c r="Q46">
        <v>255</v>
      </c>
    </row>
    <row r="48" spans="17:20" x14ac:dyDescent="0.3">
      <c r="Q48">
        <v>25</v>
      </c>
    </row>
  </sheetData>
  <mergeCells count="10">
    <mergeCell ref="C15:D15"/>
    <mergeCell ref="C11:D11"/>
    <mergeCell ref="C7:D7"/>
    <mergeCell ref="C8:D8"/>
    <mergeCell ref="C9:D9"/>
    <mergeCell ref="C5:D5"/>
    <mergeCell ref="C6:D6"/>
    <mergeCell ref="C12:D12"/>
    <mergeCell ref="C13:D13"/>
    <mergeCell ref="C14:D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2021-03-19T09:16:47Z</dcterms:created>
  <dcterms:modified xsi:type="dcterms:W3CDTF">2021-03-20T04:04:31Z</dcterms:modified>
</cp:coreProperties>
</file>