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das\Documents\HadasLab\"/>
    </mc:Choice>
  </mc:AlternateContent>
  <bookViews>
    <workbookView xWindow="480" yWindow="540" windowWidth="25440" windowHeight="12165"/>
  </bookViews>
  <sheets>
    <sheet name="DNAseperation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I551" i="1" l="1"/>
  <c r="I550" i="1"/>
  <c r="I560" i="1"/>
  <c r="I559" i="1"/>
  <c r="I557" i="1"/>
  <c r="I558" i="1"/>
  <c r="I556" i="1"/>
  <c r="I555" i="1"/>
  <c r="I540" i="1" l="1"/>
  <c r="I539" i="1"/>
  <c r="I538" i="1"/>
  <c r="I537" i="1"/>
  <c r="I536" i="1"/>
  <c r="I535" i="1"/>
  <c r="I534" i="1"/>
  <c r="I525" i="1"/>
  <c r="I530" i="1"/>
  <c r="I529" i="1"/>
  <c r="I528" i="1"/>
  <c r="I527" i="1"/>
  <c r="I526" i="1"/>
  <c r="I524" i="1"/>
  <c r="I520" i="1" l="1"/>
  <c r="I519" i="1"/>
  <c r="I518" i="1"/>
  <c r="I517" i="1"/>
  <c r="I516" i="1"/>
  <c r="I515" i="1"/>
  <c r="I511" i="1"/>
  <c r="I510" i="1"/>
  <c r="I509" i="1"/>
  <c r="I508" i="1"/>
  <c r="I506" i="1"/>
  <c r="I505" i="1"/>
  <c r="I500" i="1" l="1"/>
  <c r="I499" i="1"/>
  <c r="I498" i="1"/>
  <c r="I497" i="1"/>
  <c r="I496" i="1"/>
  <c r="I495" i="1"/>
  <c r="I363" i="1"/>
  <c r="I362" i="1"/>
  <c r="I361" i="1"/>
  <c r="I360" i="1"/>
  <c r="I359" i="1"/>
  <c r="I358" i="1"/>
  <c r="I357" i="1"/>
  <c r="I348" i="1"/>
  <c r="I349" i="1"/>
  <c r="I350" i="1"/>
  <c r="I351" i="1"/>
  <c r="I352" i="1"/>
  <c r="I353" i="1"/>
  <c r="I347" i="1"/>
  <c r="I491" i="1" l="1"/>
  <c r="I490" i="1"/>
  <c r="I489" i="1"/>
  <c r="I488" i="1"/>
  <c r="I486" i="1"/>
  <c r="I485" i="1"/>
  <c r="I481" i="1"/>
  <c r="I480" i="1"/>
  <c r="I479" i="1"/>
  <c r="I478" i="1"/>
  <c r="I477" i="1"/>
  <c r="I476" i="1"/>
  <c r="I471" i="1" l="1"/>
  <c r="I470" i="1"/>
  <c r="I469" i="1"/>
  <c r="I468" i="1"/>
  <c r="I467" i="1"/>
  <c r="I466" i="1"/>
  <c r="I462" i="1" l="1"/>
  <c r="I461" i="1"/>
  <c r="I460" i="1"/>
  <c r="I459" i="1"/>
  <c r="I458" i="1"/>
  <c r="I457" i="1"/>
  <c r="E449" i="1" l="1"/>
  <c r="I449" i="1" s="1"/>
  <c r="E448" i="1"/>
  <c r="I451" i="1"/>
  <c r="I450" i="1"/>
  <c r="I448" i="1"/>
  <c r="I447" i="1"/>
  <c r="I446" i="1"/>
  <c r="I445" i="1"/>
  <c r="I436" i="1"/>
  <c r="I437" i="1"/>
  <c r="I438" i="1"/>
  <c r="I439" i="1"/>
  <c r="I440" i="1"/>
  <c r="I435" i="1"/>
  <c r="I434" i="1"/>
  <c r="I424" i="1"/>
  <c r="I425" i="1"/>
  <c r="I426" i="1"/>
  <c r="I427" i="1"/>
  <c r="I428" i="1"/>
  <c r="I429" i="1"/>
  <c r="I430" i="1"/>
  <c r="I415" i="1" l="1"/>
  <c r="I416" i="1"/>
  <c r="I417" i="1"/>
  <c r="I418" i="1"/>
  <c r="I419" i="1"/>
  <c r="I414" i="1"/>
  <c r="I409" i="1" l="1"/>
  <c r="I408" i="1"/>
  <c r="I407" i="1"/>
  <c r="I406" i="1"/>
  <c r="I405" i="1"/>
  <c r="I404" i="1"/>
  <c r="I396" i="1" l="1"/>
  <c r="I397" i="1"/>
  <c r="I398" i="1"/>
  <c r="I399" i="1"/>
  <c r="I400" i="1"/>
  <c r="I395" i="1"/>
  <c r="I390" i="1"/>
  <c r="I389" i="1"/>
  <c r="I388" i="1"/>
  <c r="I387" i="1"/>
  <c r="I386" i="1"/>
  <c r="I385" i="1"/>
  <c r="I377" i="1" l="1"/>
  <c r="I376" i="1"/>
  <c r="I375" i="1"/>
  <c r="I374" i="1"/>
  <c r="I373" i="1"/>
  <c r="I372" i="1"/>
  <c r="I371" i="1"/>
  <c r="I343" i="1"/>
  <c r="I342" i="1"/>
  <c r="I341" i="1"/>
  <c r="I340" i="1"/>
  <c r="I339" i="1"/>
  <c r="I338" i="1"/>
  <c r="I333" i="1"/>
  <c r="I332" i="1"/>
  <c r="I331" i="1"/>
  <c r="I330" i="1"/>
  <c r="I329" i="1"/>
  <c r="I328" i="1"/>
  <c r="I324" i="1" l="1"/>
  <c r="P320" i="1"/>
  <c r="P321" i="1" s="1"/>
  <c r="P263" i="1"/>
  <c r="P264" i="1" s="1"/>
  <c r="I323" i="1"/>
  <c r="I322" i="1"/>
  <c r="I321" i="1"/>
  <c r="I320" i="1"/>
  <c r="I319" i="1"/>
  <c r="I318" i="1"/>
  <c r="I314" i="1"/>
  <c r="I313" i="1"/>
  <c r="I312" i="1"/>
  <c r="I311" i="1"/>
  <c r="I310" i="1"/>
  <c r="I309" i="1"/>
  <c r="I304" i="1" l="1"/>
  <c r="I303" i="1"/>
  <c r="I302" i="1"/>
  <c r="I301" i="1"/>
  <c r="I300" i="1"/>
  <c r="I299" i="1"/>
  <c r="P258" i="1"/>
  <c r="P257" i="1"/>
  <c r="I295" i="1" l="1"/>
  <c r="I294" i="1"/>
  <c r="I293" i="1"/>
  <c r="I292" i="1"/>
  <c r="I291" i="1"/>
  <c r="I290" i="1"/>
  <c r="I289" i="1"/>
  <c r="I284" i="1"/>
  <c r="I283" i="1"/>
  <c r="I282" i="1"/>
  <c r="I281" i="1"/>
  <c r="I280" i="1"/>
  <c r="I279" i="1"/>
  <c r="I278" i="1"/>
  <c r="I277" i="1"/>
  <c r="I276" i="1"/>
  <c r="I275" i="1"/>
  <c r="I270" i="1" l="1"/>
  <c r="I269" i="1"/>
  <c r="I268" i="1"/>
  <c r="I267" i="1"/>
  <c r="I266" i="1"/>
  <c r="I265" i="1"/>
  <c r="I264" i="1"/>
  <c r="I252" i="1"/>
  <c r="I259" i="1"/>
  <c r="I258" i="1"/>
  <c r="I257" i="1"/>
  <c r="I256" i="1"/>
  <c r="I255" i="1"/>
  <c r="I254" i="1"/>
  <c r="I253" i="1"/>
  <c r="I247" i="1"/>
  <c r="I246" i="1"/>
  <c r="I245" i="1"/>
  <c r="I244" i="1"/>
  <c r="I243" i="1"/>
  <c r="I242" i="1"/>
  <c r="I241" i="1"/>
  <c r="I240" i="1"/>
  <c r="I235" i="1" l="1"/>
  <c r="I234" i="1"/>
  <c r="I233" i="1"/>
  <c r="I232" i="1"/>
  <c r="I231" i="1"/>
  <c r="I230" i="1"/>
  <c r="I229" i="1"/>
  <c r="I228" i="1"/>
  <c r="I227" i="1"/>
  <c r="I207" i="1" l="1"/>
  <c r="I222" i="1"/>
  <c r="I221" i="1"/>
  <c r="I220" i="1"/>
  <c r="I219" i="1"/>
  <c r="I218" i="1"/>
  <c r="I217" i="1"/>
  <c r="I216" i="1"/>
  <c r="I215" i="1"/>
  <c r="I211" i="1" l="1"/>
  <c r="I210" i="1"/>
  <c r="I209" i="1"/>
  <c r="I208" i="1"/>
  <c r="I206" i="1"/>
  <c r="I205" i="1"/>
  <c r="I204" i="1"/>
  <c r="I199" i="1" l="1"/>
  <c r="I198" i="1"/>
  <c r="I197" i="1"/>
  <c r="I196" i="1"/>
  <c r="I195" i="1"/>
  <c r="I194" i="1"/>
  <c r="I193" i="1"/>
  <c r="I192" i="1"/>
  <c r="I191" i="1"/>
  <c r="I186" i="1" l="1"/>
  <c r="I185" i="1"/>
  <c r="I184" i="1"/>
  <c r="I183" i="1"/>
  <c r="I182" i="1"/>
  <c r="I181" i="1"/>
  <c r="I180" i="1"/>
  <c r="I179" i="1"/>
  <c r="I174" i="1" l="1"/>
  <c r="I169" i="1"/>
  <c r="I170" i="1"/>
  <c r="I171" i="1"/>
  <c r="I172" i="1"/>
  <c r="I173" i="1"/>
  <c r="I168" i="1"/>
  <c r="I167" i="1"/>
  <c r="G158" i="1"/>
  <c r="I158" i="1" s="1"/>
  <c r="G159" i="1"/>
  <c r="I159" i="1" s="1"/>
  <c r="G160" i="1"/>
  <c r="I160" i="1" s="1"/>
  <c r="G161" i="1"/>
  <c r="I161" i="1" s="1"/>
  <c r="G162" i="1"/>
  <c r="I162" i="1" s="1"/>
  <c r="G157" i="1"/>
  <c r="I157" i="1" s="1"/>
  <c r="G156" i="1"/>
  <c r="I156" i="1" s="1"/>
  <c r="I152" i="1"/>
  <c r="I151" i="1"/>
  <c r="I150" i="1"/>
  <c r="I149" i="1"/>
  <c r="I148" i="1"/>
  <c r="I147" i="1"/>
  <c r="I146" i="1"/>
  <c r="I139" i="1"/>
  <c r="I140" i="1"/>
  <c r="I141" i="1"/>
  <c r="I142" i="1"/>
  <c r="I138" i="1"/>
  <c r="I132" i="1"/>
  <c r="I126" i="1"/>
  <c r="I127" i="1"/>
  <c r="I128" i="1"/>
  <c r="I129" i="1"/>
  <c r="I130" i="1"/>
  <c r="I131" i="1"/>
  <c r="I125" i="1"/>
  <c r="I112" i="1"/>
  <c r="I113" i="1"/>
  <c r="I114" i="1"/>
  <c r="I115" i="1"/>
  <c r="I116" i="1"/>
  <c r="I117" i="1"/>
  <c r="I118" i="1"/>
  <c r="I111" i="1"/>
  <c r="I106" i="1" l="1"/>
  <c r="I105" i="1"/>
  <c r="I104" i="1"/>
  <c r="I103" i="1"/>
  <c r="I102" i="1"/>
  <c r="I101" i="1"/>
  <c r="I100" i="1"/>
  <c r="I94" i="1"/>
  <c r="I93" i="1"/>
  <c r="I88" i="1"/>
  <c r="I87" i="1"/>
  <c r="I80" i="1"/>
  <c r="I79" i="1"/>
  <c r="I78" i="1"/>
  <c r="I77" i="1"/>
  <c r="I76" i="1"/>
  <c r="I75" i="1"/>
  <c r="I74" i="1"/>
  <c r="I68" i="1"/>
  <c r="I67" i="1"/>
  <c r="I66" i="1"/>
  <c r="I65" i="1"/>
  <c r="I64" i="1"/>
  <c r="I59" i="1"/>
  <c r="I58" i="1"/>
  <c r="I57" i="1"/>
  <c r="I56" i="1"/>
  <c r="I55" i="1"/>
  <c r="I34" i="1" l="1"/>
  <c r="I35" i="1"/>
  <c r="I36" i="1"/>
  <c r="I37" i="1"/>
  <c r="I38" i="1"/>
  <c r="I39" i="1"/>
  <c r="I40" i="1"/>
  <c r="I41" i="1"/>
  <c r="I33" i="1"/>
  <c r="I22" i="1"/>
  <c r="I23" i="1"/>
  <c r="I24" i="1"/>
  <c r="I25" i="1"/>
  <c r="I26" i="1"/>
  <c r="I27" i="1"/>
  <c r="I28" i="1"/>
  <c r="I13" i="1" l="1"/>
  <c r="I14" i="1"/>
  <c r="I15" i="1"/>
  <c r="I16" i="1"/>
  <c r="I17" i="1"/>
  <c r="I18" i="1"/>
  <c r="I19" i="1"/>
  <c r="I12" i="1"/>
  <c r="I4" i="1"/>
  <c r="I5" i="1"/>
  <c r="I6" i="1"/>
  <c r="I7" i="1"/>
  <c r="I3" i="1"/>
</calcChain>
</file>

<file path=xl/sharedStrings.xml><?xml version="1.0" encoding="utf-8"?>
<sst xmlns="http://schemas.openxmlformats.org/spreadsheetml/2006/main" count="454" uniqueCount="85">
  <si>
    <t>Time</t>
  </si>
  <si>
    <t>Flow</t>
  </si>
  <si>
    <t>%A</t>
  </si>
  <si>
    <t>%B</t>
  </si>
  <si>
    <t>%C</t>
  </si>
  <si>
    <t>%D</t>
  </si>
  <si>
    <t>Curve</t>
  </si>
  <si>
    <t>dna seperation</t>
  </si>
  <si>
    <t>RulaCy3B</t>
  </si>
  <si>
    <t>actual acetonitril %</t>
  </si>
  <si>
    <t>5% in TEAA</t>
  </si>
  <si>
    <t>10% in DDW</t>
  </si>
  <si>
    <t>20% inTEAA</t>
  </si>
  <si>
    <t>new method for dyes</t>
  </si>
  <si>
    <t xml:space="preserve"> new condition column</t>
  </si>
  <si>
    <t>10% in H2O</t>
  </si>
  <si>
    <t>long dna seperation</t>
  </si>
  <si>
    <t>long dna seperation Hadas</t>
  </si>
  <si>
    <t>long dna seperation Hadas New</t>
  </si>
  <si>
    <t>10%ACN</t>
  </si>
  <si>
    <t>8%ACN</t>
  </si>
  <si>
    <t>long dna seperation Hadas New2</t>
  </si>
  <si>
    <t>%A*</t>
  </si>
  <si>
    <t>%B*</t>
  </si>
  <si>
    <t>%C*</t>
  </si>
  <si>
    <t>A*=5%</t>
  </si>
  <si>
    <t>B*=15%</t>
  </si>
  <si>
    <t>C*=100</t>
  </si>
  <si>
    <t>Xterra unlabeled</t>
  </si>
  <si>
    <t>9% to 10.5%</t>
  </si>
  <si>
    <t>9% to 10.5% New</t>
  </si>
  <si>
    <t xml:space="preserve">6.5% to 10.5% </t>
  </si>
  <si>
    <t xml:space="preserve">7.5% to 12.5% </t>
  </si>
  <si>
    <t>RPG1</t>
  </si>
  <si>
    <t>RPG2</t>
  </si>
  <si>
    <t>RPG3</t>
  </si>
  <si>
    <t>RPG5</t>
  </si>
  <si>
    <t>RPG for click</t>
  </si>
  <si>
    <t>RPG6</t>
  </si>
  <si>
    <t>RPG7</t>
  </si>
  <si>
    <t>RPG8</t>
  </si>
  <si>
    <t>RPG2 Eyal</t>
  </si>
  <si>
    <t>w1_w2-seperation</t>
  </si>
  <si>
    <t>Calculation of B and D ratio in % from a given %</t>
  </si>
  <si>
    <t>B:</t>
  </si>
  <si>
    <t>%:</t>
  </si>
  <si>
    <t>D:</t>
  </si>
  <si>
    <t>RulaCy3Bnew</t>
  </si>
  <si>
    <t>RPGD</t>
  </si>
  <si>
    <t>RPGD1</t>
  </si>
  <si>
    <t>Calculation of B and A ratio in % from a given %</t>
  </si>
  <si>
    <t>A:</t>
  </si>
  <si>
    <t>RPGD2</t>
  </si>
  <si>
    <t>RPGD3</t>
  </si>
  <si>
    <t>RPGD4</t>
  </si>
  <si>
    <t>Xbridge Peptide BEH C18 300A 3.5um 4.6mm x 150mm</t>
  </si>
  <si>
    <t>XB1</t>
  </si>
  <si>
    <t>Xbshort</t>
  </si>
  <si>
    <t>XBlong</t>
  </si>
  <si>
    <t>RPGD3forOligoRP</t>
  </si>
  <si>
    <t>w2w1_550_sep</t>
  </si>
  <si>
    <t>RPGDw1w2</t>
  </si>
  <si>
    <t>RPGDw1w22</t>
  </si>
  <si>
    <t>XBlong2</t>
  </si>
  <si>
    <t>XBlong3</t>
  </si>
  <si>
    <t>RPGD3.2</t>
  </si>
  <si>
    <t>RPGD3.2short</t>
  </si>
  <si>
    <t>RPGD33</t>
  </si>
  <si>
    <t>RPGD331</t>
  </si>
  <si>
    <t>XB3</t>
  </si>
  <si>
    <t>RPGD3.3short</t>
  </si>
  <si>
    <t>RPGD3.4short</t>
  </si>
  <si>
    <t>RPGD3.5</t>
  </si>
  <si>
    <t>RPGD3.51</t>
  </si>
  <si>
    <t>SIZE EXCLUSTION</t>
  </si>
  <si>
    <t>Buffer B: TEAA 1M</t>
  </si>
  <si>
    <t>Buffer D: TEAA 1M, NaCl 500mM</t>
  </si>
  <si>
    <t>KW32longTEAA</t>
  </si>
  <si>
    <t>IE1</t>
  </si>
  <si>
    <t>Concetration NaCl [mM]</t>
  </si>
  <si>
    <t>Different pH</t>
  </si>
  <si>
    <t>Buffer A: DDW 500mM NaCl</t>
  </si>
  <si>
    <t>Buffer B: TEAA 1x pH 7</t>
  </si>
  <si>
    <t>Buffer C: TEAA 1x pH 5.5</t>
  </si>
  <si>
    <t>Buffer D: TEAA 1x pH 8.5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</si>
</sst>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b/>
      <sz val="18"/>
      <color theme="3"/>
      <name val="Cambria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b/>
      <sz val="10"/>
      <color rgb="FF0000FF"/>
      <name val="Times New Roman"/>
      <family val="1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9" fontId="0" fillId="0" borderId="0" xfId="0" applyNumberFormat="1"/>
    <xf numFmtId="0" fontId="18" fillId="0" borderId="10" xfId="0" applyFont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0" fontId="18" fillId="0" borderId="12" xfId="0" applyFont="1" applyBorder="1" applyAlignment="1">
      <alignment vertical="center" wrapText="1"/>
    </xf>
    <xf numFmtId="0" fontId="18" fillId="0" borderId="13" xfId="0" applyFont="1" applyBorder="1" applyAlignment="1">
      <alignment vertical="center" wrapText="1"/>
    </xf>
    <xf numFmtId="0" fontId="19" fillId="0" borderId="12" xfId="0" applyFont="1" applyBorder="1" applyAlignment="1">
      <alignment vertical="center" wrapText="1"/>
    </xf>
    <xf numFmtId="0" fontId="19" fillId="0" borderId="13" xfId="0" applyFont="1" applyBorder="1" applyAlignment="1">
      <alignment vertical="center" wrapText="1"/>
    </xf>
    <xf numFmtId="0" fontId="20" fillId="0" borderId="13" xfId="0" applyFont="1" applyBorder="1" applyAlignment="1">
      <alignment vertical="center" wrapText="1"/>
    </xf>
    <xf numFmtId="0" fontId="20" fillId="0" borderId="14" xfId="0" applyFont="1" applyFill="1" applyBorder="1" applyAlignment="1">
      <alignment vertical="center" wrapText="1"/>
    </xf>
    <xf numFmtId="0" fontId="0" fillId="0" borderId="0" xfId="0" applyNumberFormat="1"/>
    <xf numFmtId="0" fontId="0" fillId="33" borderId="0" xfId="0" applyFill="1"/>
    <xf numFmtId="0" fontId="0" fillId="34" borderId="0" xfId="0" applyFill="1"/>
    <xf numFmtId="0" fontId="21" fillId="0" borderId="0" xfId="0" applyFont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Program's Gradient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1457268220851661E-2"/>
          <c:y val="5.1400554097404488E-2"/>
          <c:w val="0.88390383811954576"/>
          <c:h val="0.83588363954505684"/>
        </c:manualLayout>
      </c:layout>
      <c:scatterChart>
        <c:scatterStyle val="lineMarker"/>
        <c:varyColors val="0"/>
        <c:ser>
          <c:idx val="0"/>
          <c:order val="0"/>
          <c:tx>
            <c:v>DNA seperation</c:v>
          </c:tx>
          <c:xVal>
            <c:numRef>
              <c:f>DNAseperation!$B$3:$B$7</c:f>
              <c:numCache>
                <c:formatCode>General</c:formatCode>
                <c:ptCount val="5"/>
                <c:pt idx="0">
                  <c:v>0.01</c:v>
                </c:pt>
                <c:pt idx="1">
                  <c:v>30</c:v>
                </c:pt>
                <c:pt idx="2">
                  <c:v>35</c:v>
                </c:pt>
                <c:pt idx="3">
                  <c:v>36</c:v>
                </c:pt>
                <c:pt idx="4">
                  <c:v>42</c:v>
                </c:pt>
              </c:numCache>
            </c:numRef>
          </c:xVal>
          <c:yVal>
            <c:numRef>
              <c:f>DNAseperation!$I$3:$I$7</c:f>
              <c:numCache>
                <c:formatCode>General</c:formatCode>
                <c:ptCount val="5"/>
                <c:pt idx="0">
                  <c:v>9.004999999999999</c:v>
                </c:pt>
                <c:pt idx="1">
                  <c:v>12.005000000000003</c:v>
                </c:pt>
                <c:pt idx="2">
                  <c:v>12.005000000000003</c:v>
                </c:pt>
                <c:pt idx="3">
                  <c:v>9.004999999999999</c:v>
                </c:pt>
                <c:pt idx="4">
                  <c:v>9.004999999999999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4A-448D-BE92-205A31E88E13}"/>
            </c:ext>
          </c:extLst>
        </c:ser>
        <c:ser>
          <c:idx val="1"/>
          <c:order val="1"/>
          <c:tx>
            <c:v>Rula Cy3B</c:v>
          </c:tx>
          <c:xVal>
            <c:numRef>
              <c:f>DNAseperation!$B$12:$B$19</c:f>
              <c:numCache>
                <c:formatCode>General</c:formatCode>
                <c:ptCount val="8"/>
                <c:pt idx="0">
                  <c:v>0.01</c:v>
                </c:pt>
                <c:pt idx="1">
                  <c:v>5</c:v>
                </c:pt>
                <c:pt idx="2">
                  <c:v>35</c:v>
                </c:pt>
                <c:pt idx="3">
                  <c:v>40</c:v>
                </c:pt>
                <c:pt idx="4">
                  <c:v>50</c:v>
                </c:pt>
                <c:pt idx="5">
                  <c:v>55</c:v>
                </c:pt>
                <c:pt idx="6">
                  <c:v>65</c:v>
                </c:pt>
                <c:pt idx="7">
                  <c:v>66</c:v>
                </c:pt>
              </c:numCache>
            </c:numRef>
          </c:xVal>
          <c:yVal>
            <c:numRef>
              <c:f>DNAseperation!$I$12:$I$19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52.5</c:v>
                </c:pt>
                <c:pt idx="3">
                  <c:v>100</c:v>
                </c:pt>
                <c:pt idx="4">
                  <c:v>100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4A-448D-BE92-205A31E88E13}"/>
            </c:ext>
          </c:extLst>
        </c:ser>
        <c:ser>
          <c:idx val="2"/>
          <c:order val="2"/>
          <c:tx>
            <c:v>new</c:v>
          </c:tx>
          <c:xVal>
            <c:numRef>
              <c:f>DNAseperation!$B$22:$B$29</c:f>
              <c:numCache>
                <c:formatCode>General</c:formatCode>
                <c:ptCount val="8"/>
                <c:pt idx="0">
                  <c:v>0.01</c:v>
                </c:pt>
                <c:pt idx="1">
                  <c:v>5</c:v>
                </c:pt>
                <c:pt idx="2">
                  <c:v>17.5</c:v>
                </c:pt>
                <c:pt idx="3">
                  <c:v>20</c:v>
                </c:pt>
                <c:pt idx="4">
                  <c:v>25</c:v>
                </c:pt>
                <c:pt idx="5">
                  <c:v>27</c:v>
                </c:pt>
                <c:pt idx="6">
                  <c:v>32</c:v>
                </c:pt>
                <c:pt idx="7">
                  <c:v>33</c:v>
                </c:pt>
              </c:numCache>
            </c:numRef>
          </c:xVal>
          <c:yVal>
            <c:numRef>
              <c:f>DNAseperation!$I$22:$I$29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52.5</c:v>
                </c:pt>
                <c:pt idx="3">
                  <c:v>100</c:v>
                </c:pt>
                <c:pt idx="4">
                  <c:v>100</c:v>
                </c:pt>
                <c:pt idx="5">
                  <c:v>5</c:v>
                </c:pt>
                <c:pt idx="6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4A-448D-BE92-205A31E88E13}"/>
            </c:ext>
          </c:extLst>
        </c:ser>
        <c:ser>
          <c:idx val="3"/>
          <c:order val="3"/>
          <c:tx>
            <c:v>new condition</c:v>
          </c:tx>
          <c:xVal>
            <c:numRef>
              <c:f>DNAseperation!$B$33:$B$41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14</c:v>
                </c:pt>
                <c:pt idx="6">
                  <c:v>16</c:v>
                </c:pt>
                <c:pt idx="7">
                  <c:v>17</c:v>
                </c:pt>
                <c:pt idx="8">
                  <c:v>23</c:v>
                </c:pt>
              </c:numCache>
            </c:numRef>
          </c:xVal>
          <c:yVal>
            <c:numRef>
              <c:f>DNAseperation!$I$33:$I$41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4A-448D-BE92-205A31E88E13}"/>
            </c:ext>
          </c:extLst>
        </c:ser>
        <c:ser>
          <c:idx val="4"/>
          <c:order val="4"/>
          <c:tx>
            <c:v>LDS</c:v>
          </c:tx>
          <c:xVal>
            <c:numRef>
              <c:f>DNAseperation!$B$55:$B$59</c:f>
              <c:numCache>
                <c:formatCode>General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45</c:v>
                </c:pt>
                <c:pt idx="3">
                  <c:v>46</c:v>
                </c:pt>
                <c:pt idx="4">
                  <c:v>52</c:v>
                </c:pt>
              </c:numCache>
            </c:numRef>
          </c:xVal>
          <c:yVal>
            <c:numRef>
              <c:f>DNAseperation!$I$55:$I$59</c:f>
              <c:numCache>
                <c:formatCode>General</c:formatCode>
                <c:ptCount val="5"/>
                <c:pt idx="0">
                  <c:v>10.25</c:v>
                </c:pt>
                <c:pt idx="1">
                  <c:v>12.5</c:v>
                </c:pt>
                <c:pt idx="2">
                  <c:v>12.5</c:v>
                </c:pt>
                <c:pt idx="3">
                  <c:v>10.25</c:v>
                </c:pt>
                <c:pt idx="4">
                  <c:v>10.25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4A-448D-BE92-205A31E88E13}"/>
            </c:ext>
          </c:extLst>
        </c:ser>
        <c:ser>
          <c:idx val="5"/>
          <c:order val="5"/>
          <c:tx>
            <c:v>LDSH</c:v>
          </c:tx>
          <c:xVal>
            <c:numRef>
              <c:f>DNAseperation!$B$64:$B$68</c:f>
              <c:numCache>
                <c:formatCode>General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45</c:v>
                </c:pt>
                <c:pt idx="3">
                  <c:v>46</c:v>
                </c:pt>
                <c:pt idx="4">
                  <c:v>52</c:v>
                </c:pt>
              </c:numCache>
            </c:numRef>
          </c:xVal>
          <c:yVal>
            <c:numRef>
              <c:f>DNAseperation!$I$64:$I$68</c:f>
              <c:numCache>
                <c:formatCode>General</c:formatCode>
                <c:ptCount val="5"/>
                <c:pt idx="0">
                  <c:v>11.75</c:v>
                </c:pt>
                <c:pt idx="1">
                  <c:v>12.5</c:v>
                </c:pt>
                <c:pt idx="2">
                  <c:v>12.5</c:v>
                </c:pt>
                <c:pt idx="3">
                  <c:v>10.25</c:v>
                </c:pt>
                <c:pt idx="4">
                  <c:v>10.25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04A-448D-BE92-205A31E88E13}"/>
            </c:ext>
          </c:extLst>
        </c:ser>
        <c:ser>
          <c:idx val="6"/>
          <c:order val="6"/>
          <c:tx>
            <c:v>LDSHN</c:v>
          </c:tx>
          <c:spPr>
            <a:ln>
              <a:solidFill>
                <a:schemeClr val="tx1"/>
              </a:solidFill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xVal>
            <c:numRef>
              <c:f>DNAseperation!$B$74:$B$80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55</c:v>
                </c:pt>
                <c:pt idx="3">
                  <c:v>56</c:v>
                </c:pt>
                <c:pt idx="4">
                  <c:v>60</c:v>
                </c:pt>
                <c:pt idx="5">
                  <c:v>61</c:v>
                </c:pt>
                <c:pt idx="6">
                  <c:v>65</c:v>
                </c:pt>
              </c:numCache>
            </c:numRef>
          </c:xVal>
          <c:yVal>
            <c:numRef>
              <c:f>DNAseperation!$I$74:$I$80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14</c:v>
                </c:pt>
                <c:pt idx="3">
                  <c:v>20</c:v>
                </c:pt>
                <c:pt idx="4">
                  <c:v>20</c:v>
                </c:pt>
                <c:pt idx="5">
                  <c:v>5</c:v>
                </c:pt>
                <c:pt idx="6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04A-448D-BE92-205A31E88E13}"/>
            </c:ext>
          </c:extLst>
        </c:ser>
        <c:ser>
          <c:idx val="7"/>
          <c:order val="7"/>
          <c:tx>
            <c:v>LDSNH2</c:v>
          </c:tx>
          <c:xVal>
            <c:numRef>
              <c:f>DNAseperation!$B$100:$B$106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110</c:v>
                </c:pt>
                <c:pt idx="3">
                  <c:v>111</c:v>
                </c:pt>
                <c:pt idx="4">
                  <c:v>115</c:v>
                </c:pt>
                <c:pt idx="5">
                  <c:v>116</c:v>
                </c:pt>
                <c:pt idx="6">
                  <c:v>120</c:v>
                </c:pt>
              </c:numCache>
            </c:numRef>
          </c:xVal>
          <c:yVal>
            <c:numRef>
              <c:f>DNAseperation!$I$100:$I$106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14</c:v>
                </c:pt>
                <c:pt idx="3">
                  <c:v>20</c:v>
                </c:pt>
                <c:pt idx="4">
                  <c:v>20</c:v>
                </c:pt>
                <c:pt idx="5">
                  <c:v>5</c:v>
                </c:pt>
                <c:pt idx="6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04A-448D-BE92-205A31E88E13}"/>
            </c:ext>
          </c:extLst>
        </c:ser>
        <c:ser>
          <c:idx val="8"/>
          <c:order val="8"/>
          <c:tx>
            <c:v>Xterra Unlabeled</c:v>
          </c:tx>
          <c:xVal>
            <c:numRef>
              <c:f>DNAseperation!$B$111:$B$118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15.01</c:v>
                </c:pt>
                <c:pt idx="3">
                  <c:v>16</c:v>
                </c:pt>
                <c:pt idx="4">
                  <c:v>16.010000000000002</c:v>
                </c:pt>
                <c:pt idx="5">
                  <c:v>17</c:v>
                </c:pt>
                <c:pt idx="6">
                  <c:v>17.010000000000002</c:v>
                </c:pt>
                <c:pt idx="7">
                  <c:v>22.5</c:v>
                </c:pt>
              </c:numCache>
            </c:numRef>
          </c:xVal>
          <c:yVal>
            <c:numRef>
              <c:f>DNAseperation!$I$111:$I$118</c:f>
              <c:numCache>
                <c:formatCode>General</c:formatCode>
                <c:ptCount val="8"/>
                <c:pt idx="0">
                  <c:v>7</c:v>
                </c:pt>
                <c:pt idx="1">
                  <c:v>10.75</c:v>
                </c:pt>
                <c:pt idx="2">
                  <c:v>100</c:v>
                </c:pt>
                <c:pt idx="3">
                  <c:v>100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04A-448D-BE92-205A31E88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61184"/>
        <c:axId val="91271552"/>
      </c:scatterChart>
      <c:valAx>
        <c:axId val="91261184"/>
        <c:scaling>
          <c:orientation val="minMax"/>
          <c:max val="6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271552"/>
        <c:crosses val="autoZero"/>
        <c:crossBetween val="midCat"/>
        <c:majorUnit val="5"/>
      </c:valAx>
      <c:valAx>
        <c:axId val="91271552"/>
        <c:scaling>
          <c:orientation val="minMax"/>
          <c:max val="10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REAL % AcN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261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Program's Gradient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1457268220851661E-2"/>
          <c:y val="5.1400554097404488E-2"/>
          <c:w val="0.88390383811954576"/>
          <c:h val="0.83588363954505684"/>
        </c:manualLayout>
      </c:layout>
      <c:scatterChart>
        <c:scatterStyle val="lineMarker"/>
        <c:varyColors val="0"/>
        <c:ser>
          <c:idx val="4"/>
          <c:order val="0"/>
          <c:tx>
            <c:v>LDS</c:v>
          </c:tx>
          <c:xVal>
            <c:numRef>
              <c:f>DNAseperation!$B$55:$B$59</c:f>
              <c:numCache>
                <c:formatCode>General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45</c:v>
                </c:pt>
                <c:pt idx="3">
                  <c:v>46</c:v>
                </c:pt>
                <c:pt idx="4">
                  <c:v>52</c:v>
                </c:pt>
              </c:numCache>
            </c:numRef>
          </c:xVal>
          <c:yVal>
            <c:numRef>
              <c:f>DNAseperation!$I$55:$I$59</c:f>
              <c:numCache>
                <c:formatCode>General</c:formatCode>
                <c:ptCount val="5"/>
                <c:pt idx="0">
                  <c:v>10.25</c:v>
                </c:pt>
                <c:pt idx="1">
                  <c:v>12.5</c:v>
                </c:pt>
                <c:pt idx="2">
                  <c:v>12.5</c:v>
                </c:pt>
                <c:pt idx="3">
                  <c:v>10.25</c:v>
                </c:pt>
                <c:pt idx="4">
                  <c:v>10.25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6A-49E6-9DC2-01D668C16F01}"/>
            </c:ext>
          </c:extLst>
        </c:ser>
        <c:ser>
          <c:idx val="5"/>
          <c:order val="1"/>
          <c:tx>
            <c:v>LDSH</c:v>
          </c:tx>
          <c:xVal>
            <c:numRef>
              <c:f>DNAseperation!$B$64:$B$68</c:f>
              <c:numCache>
                <c:formatCode>General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45</c:v>
                </c:pt>
                <c:pt idx="3">
                  <c:v>46</c:v>
                </c:pt>
                <c:pt idx="4">
                  <c:v>52</c:v>
                </c:pt>
              </c:numCache>
            </c:numRef>
          </c:xVal>
          <c:yVal>
            <c:numRef>
              <c:f>DNAseperation!$I$64:$I$68</c:f>
              <c:numCache>
                <c:formatCode>General</c:formatCode>
                <c:ptCount val="5"/>
                <c:pt idx="0">
                  <c:v>11.75</c:v>
                </c:pt>
                <c:pt idx="1">
                  <c:v>12.5</c:v>
                </c:pt>
                <c:pt idx="2">
                  <c:v>12.5</c:v>
                </c:pt>
                <c:pt idx="3">
                  <c:v>10.25</c:v>
                </c:pt>
                <c:pt idx="4">
                  <c:v>10.25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6A-49E6-9DC2-01D668C16F01}"/>
            </c:ext>
          </c:extLst>
        </c:ser>
        <c:ser>
          <c:idx val="6"/>
          <c:order val="2"/>
          <c:tx>
            <c:v>LDSHN</c:v>
          </c:tx>
          <c:spPr>
            <a:ln>
              <a:solidFill>
                <a:schemeClr val="tx1"/>
              </a:solidFill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xVal>
            <c:numRef>
              <c:f>DNAseperation!$B$74:$B$80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55</c:v>
                </c:pt>
                <c:pt idx="3">
                  <c:v>56</c:v>
                </c:pt>
                <c:pt idx="4">
                  <c:v>60</c:v>
                </c:pt>
                <c:pt idx="5">
                  <c:v>61</c:v>
                </c:pt>
                <c:pt idx="6">
                  <c:v>65</c:v>
                </c:pt>
              </c:numCache>
            </c:numRef>
          </c:xVal>
          <c:yVal>
            <c:numRef>
              <c:f>DNAseperation!$I$74:$I$80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14</c:v>
                </c:pt>
                <c:pt idx="3">
                  <c:v>20</c:v>
                </c:pt>
                <c:pt idx="4">
                  <c:v>20</c:v>
                </c:pt>
                <c:pt idx="5">
                  <c:v>5</c:v>
                </c:pt>
                <c:pt idx="6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6A-49E6-9DC2-01D668C16F01}"/>
            </c:ext>
          </c:extLst>
        </c:ser>
        <c:ser>
          <c:idx val="7"/>
          <c:order val="3"/>
          <c:tx>
            <c:v>LDSNH2</c:v>
          </c:tx>
          <c:xVal>
            <c:numRef>
              <c:f>DNAseperation!$B$100:$B$106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110</c:v>
                </c:pt>
                <c:pt idx="3">
                  <c:v>111</c:v>
                </c:pt>
                <c:pt idx="4">
                  <c:v>115</c:v>
                </c:pt>
                <c:pt idx="5">
                  <c:v>116</c:v>
                </c:pt>
                <c:pt idx="6">
                  <c:v>120</c:v>
                </c:pt>
              </c:numCache>
            </c:numRef>
          </c:xVal>
          <c:yVal>
            <c:numRef>
              <c:f>DNAseperation!$I$100:$I$106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14</c:v>
                </c:pt>
                <c:pt idx="3">
                  <c:v>20</c:v>
                </c:pt>
                <c:pt idx="4">
                  <c:v>20</c:v>
                </c:pt>
                <c:pt idx="5">
                  <c:v>5</c:v>
                </c:pt>
                <c:pt idx="6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6A-49E6-9DC2-01D668C16F01}"/>
            </c:ext>
          </c:extLst>
        </c:ser>
        <c:ser>
          <c:idx val="0"/>
          <c:order val="4"/>
          <c:tx>
            <c:v>9% to 10.5%</c:v>
          </c:tx>
          <c:xVal>
            <c:numRef>
              <c:f>DNAseperation!$B$138:$B$144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62</c:v>
                </c:pt>
                <c:pt idx="3">
                  <c:v>63</c:v>
                </c:pt>
                <c:pt idx="4">
                  <c:v>65</c:v>
                </c:pt>
              </c:numCache>
            </c:numRef>
          </c:xVal>
          <c:yVal>
            <c:numRef>
              <c:f>DNAseperation!$I$138:$I$144</c:f>
              <c:numCache>
                <c:formatCode>General</c:formatCode>
                <c:ptCount val="7"/>
                <c:pt idx="0">
                  <c:v>8.99</c:v>
                </c:pt>
                <c:pt idx="1">
                  <c:v>8.99</c:v>
                </c:pt>
                <c:pt idx="2">
                  <c:v>10.49</c:v>
                </c:pt>
                <c:pt idx="3">
                  <c:v>8.99</c:v>
                </c:pt>
                <c:pt idx="4">
                  <c:v>8.99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16A-49E6-9DC2-01D668C16F01}"/>
            </c:ext>
          </c:extLst>
        </c:ser>
        <c:ser>
          <c:idx val="1"/>
          <c:order val="5"/>
          <c:tx>
            <c:v>6.5% to 10.5%</c:v>
          </c:tx>
          <c:xVal>
            <c:numRef>
              <c:f>DNAseperation!$B$146:$B$152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</c:numCache>
            </c:numRef>
          </c:xVal>
          <c:yVal>
            <c:numRef>
              <c:f>DNAseperation!$I$146:$I$152</c:f>
              <c:numCache>
                <c:formatCode>General</c:formatCode>
                <c:ptCount val="7"/>
                <c:pt idx="0">
                  <c:v>6.5</c:v>
                </c:pt>
                <c:pt idx="1">
                  <c:v>6.5</c:v>
                </c:pt>
                <c:pt idx="2">
                  <c:v>10.49</c:v>
                </c:pt>
                <c:pt idx="3">
                  <c:v>20</c:v>
                </c:pt>
                <c:pt idx="4">
                  <c:v>20</c:v>
                </c:pt>
                <c:pt idx="5">
                  <c:v>6.5</c:v>
                </c:pt>
                <c:pt idx="6">
                  <c:v>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16A-49E6-9DC2-01D668C16F01}"/>
            </c:ext>
          </c:extLst>
        </c:ser>
        <c:ser>
          <c:idx val="2"/>
          <c:order val="6"/>
          <c:tx>
            <c:v>9 to 10.5 New</c:v>
          </c:tx>
          <c:xVal>
            <c:numRef>
              <c:f>DNAseperation!$B$167:$B$174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5.0999999999999996</c:v>
                </c:pt>
                <c:pt idx="3">
                  <c:v>70</c:v>
                </c:pt>
                <c:pt idx="4">
                  <c:v>72</c:v>
                </c:pt>
                <c:pt idx="5">
                  <c:v>77</c:v>
                </c:pt>
                <c:pt idx="6">
                  <c:v>80</c:v>
                </c:pt>
                <c:pt idx="7">
                  <c:v>85</c:v>
                </c:pt>
              </c:numCache>
            </c:numRef>
          </c:xVal>
          <c:yVal>
            <c:numRef>
              <c:f>DNAseperation!$I$167:$I$174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8.99</c:v>
                </c:pt>
                <c:pt idx="3">
                  <c:v>10.49</c:v>
                </c:pt>
                <c:pt idx="4">
                  <c:v>20</c:v>
                </c:pt>
                <c:pt idx="5">
                  <c:v>20</c:v>
                </c:pt>
                <c:pt idx="6">
                  <c:v>5</c:v>
                </c:pt>
                <c:pt idx="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16A-49E6-9DC2-01D668C16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49280"/>
        <c:axId val="92851200"/>
      </c:scatterChart>
      <c:valAx>
        <c:axId val="92849280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851200"/>
        <c:crosses val="autoZero"/>
        <c:crossBetween val="midCat"/>
        <c:majorUnit val="5"/>
      </c:valAx>
      <c:valAx>
        <c:axId val="92851200"/>
        <c:scaling>
          <c:orientation val="minMax"/>
          <c:max val="2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REAL % AcN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849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RPG1</c:v>
          </c:tx>
          <c:xVal>
            <c:numRef>
              <c:f>DNAseperation!$B$179:$B$186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5.0999999999999996</c:v>
                </c:pt>
                <c:pt idx="3">
                  <c:v>70</c:v>
                </c:pt>
                <c:pt idx="4">
                  <c:v>72</c:v>
                </c:pt>
                <c:pt idx="5">
                  <c:v>77</c:v>
                </c:pt>
                <c:pt idx="6">
                  <c:v>80</c:v>
                </c:pt>
                <c:pt idx="7">
                  <c:v>85</c:v>
                </c:pt>
              </c:numCache>
            </c:numRef>
          </c:xVal>
          <c:yVal>
            <c:numRef>
              <c:f>DNAseperation!$I$179:$I$186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8.99</c:v>
                </c:pt>
                <c:pt idx="3">
                  <c:v>15.5</c:v>
                </c:pt>
                <c:pt idx="4">
                  <c:v>20</c:v>
                </c:pt>
                <c:pt idx="5">
                  <c:v>20</c:v>
                </c:pt>
                <c:pt idx="6">
                  <c:v>5</c:v>
                </c:pt>
                <c:pt idx="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55-4EC0-AA10-ECB825880D86}"/>
            </c:ext>
          </c:extLst>
        </c:ser>
        <c:ser>
          <c:idx val="1"/>
          <c:order val="1"/>
          <c:tx>
            <c:v>RPG2</c:v>
          </c:tx>
          <c:xVal>
            <c:numRef>
              <c:f>DNAseperation!$B$191:$B$199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5.0999999999999996</c:v>
                </c:pt>
                <c:pt idx="3">
                  <c:v>40</c:v>
                </c:pt>
                <c:pt idx="4">
                  <c:v>72</c:v>
                </c:pt>
                <c:pt idx="5">
                  <c:v>72.099999999999994</c:v>
                </c:pt>
                <c:pt idx="6">
                  <c:v>77</c:v>
                </c:pt>
                <c:pt idx="7">
                  <c:v>80</c:v>
                </c:pt>
                <c:pt idx="8">
                  <c:v>85</c:v>
                </c:pt>
              </c:numCache>
            </c:numRef>
          </c:xVal>
          <c:yVal>
            <c:numRef>
              <c:f>DNAseperation!$I$191:$I$199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8.99</c:v>
                </c:pt>
                <c:pt idx="3">
                  <c:v>14</c:v>
                </c:pt>
                <c:pt idx="4">
                  <c:v>18.5</c:v>
                </c:pt>
                <c:pt idx="5">
                  <c:v>20</c:v>
                </c:pt>
                <c:pt idx="6">
                  <c:v>20</c:v>
                </c:pt>
                <c:pt idx="7">
                  <c:v>5</c:v>
                </c:pt>
                <c:pt idx="8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55-4EC0-AA10-ECB825880D86}"/>
            </c:ext>
          </c:extLst>
        </c:ser>
        <c:ser>
          <c:idx val="2"/>
          <c:order val="2"/>
          <c:tx>
            <c:v>RPG3</c:v>
          </c:tx>
          <c:xVal>
            <c:numRef>
              <c:f>DNAseperation!$B$204:$B$211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5.0999999999999996</c:v>
                </c:pt>
                <c:pt idx="3">
                  <c:v>72</c:v>
                </c:pt>
                <c:pt idx="4">
                  <c:v>72.099999999999994</c:v>
                </c:pt>
                <c:pt idx="5">
                  <c:v>77</c:v>
                </c:pt>
                <c:pt idx="6">
                  <c:v>80</c:v>
                </c:pt>
                <c:pt idx="7">
                  <c:v>85</c:v>
                </c:pt>
              </c:numCache>
            </c:numRef>
          </c:xVal>
          <c:yVal>
            <c:numRef>
              <c:f>DNAseperation!$I$204:$I$211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10.100000000000001</c:v>
                </c:pt>
                <c:pt idx="3">
                  <c:v>14</c:v>
                </c:pt>
                <c:pt idx="4">
                  <c:v>20</c:v>
                </c:pt>
                <c:pt idx="5">
                  <c:v>20</c:v>
                </c:pt>
                <c:pt idx="6">
                  <c:v>5</c:v>
                </c:pt>
                <c:pt idx="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55-4EC0-AA10-ECB825880D86}"/>
            </c:ext>
          </c:extLst>
        </c:ser>
        <c:ser>
          <c:idx val="3"/>
          <c:order val="3"/>
          <c:tx>
            <c:v>RPG5</c:v>
          </c:tx>
          <c:xVal>
            <c:numRef>
              <c:f>DNAseperation!$B$215:$B$222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5.0999999999999996</c:v>
                </c:pt>
                <c:pt idx="3">
                  <c:v>72</c:v>
                </c:pt>
                <c:pt idx="4">
                  <c:v>72.099999999999994</c:v>
                </c:pt>
                <c:pt idx="5">
                  <c:v>77</c:v>
                </c:pt>
                <c:pt idx="6">
                  <c:v>80</c:v>
                </c:pt>
                <c:pt idx="7">
                  <c:v>85</c:v>
                </c:pt>
              </c:numCache>
            </c:numRef>
          </c:xVal>
          <c:yVal>
            <c:numRef>
              <c:f>DNAseperation!$I$215:$I$222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8.99</c:v>
                </c:pt>
                <c:pt idx="3">
                  <c:v>49.65</c:v>
                </c:pt>
                <c:pt idx="4">
                  <c:v>49.65</c:v>
                </c:pt>
                <c:pt idx="5">
                  <c:v>49.65</c:v>
                </c:pt>
                <c:pt idx="6">
                  <c:v>5</c:v>
                </c:pt>
                <c:pt idx="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55-4EC0-AA10-ECB825880D86}"/>
            </c:ext>
          </c:extLst>
        </c:ser>
        <c:ser>
          <c:idx val="4"/>
          <c:order val="4"/>
          <c:tx>
            <c:v>RPG for Click</c:v>
          </c:tx>
          <c:xVal>
            <c:numRef>
              <c:f>DNAseperation!$B$227:$B$235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5.0999999999999996</c:v>
                </c:pt>
                <c:pt idx="3">
                  <c:v>10</c:v>
                </c:pt>
                <c:pt idx="4">
                  <c:v>72</c:v>
                </c:pt>
                <c:pt idx="5">
                  <c:v>72.099999999999994</c:v>
                </c:pt>
                <c:pt idx="6">
                  <c:v>77</c:v>
                </c:pt>
                <c:pt idx="7">
                  <c:v>80</c:v>
                </c:pt>
                <c:pt idx="8">
                  <c:v>85</c:v>
                </c:pt>
              </c:numCache>
            </c:numRef>
          </c:xVal>
          <c:yVal>
            <c:numRef>
              <c:f>DNAseperation!$I$227:$I$235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8.99</c:v>
                </c:pt>
                <c:pt idx="3">
                  <c:v>12.551000000000002</c:v>
                </c:pt>
                <c:pt idx="4">
                  <c:v>18.5</c:v>
                </c:pt>
                <c:pt idx="5">
                  <c:v>20</c:v>
                </c:pt>
                <c:pt idx="6">
                  <c:v>20</c:v>
                </c:pt>
                <c:pt idx="7">
                  <c:v>5</c:v>
                </c:pt>
                <c:pt idx="8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55-4EC0-AA10-ECB825880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24928"/>
        <c:axId val="92526464"/>
      </c:scatterChart>
      <c:valAx>
        <c:axId val="9252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526464"/>
        <c:crosses val="autoZero"/>
        <c:crossBetween val="midCat"/>
      </c:valAx>
      <c:valAx>
        <c:axId val="92526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524928"/>
        <c:crosses val="autoZero"/>
        <c:crossBetween val="midCat"/>
      </c:valAx>
    </c:plotArea>
    <c:legend>
      <c:legendPos val="l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RulaCy3B</c:v>
          </c:tx>
          <c:xVal>
            <c:numRef>
              <c:f>[1]DNAseperation!$B$268:$B$277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5.0999999999999996</c:v>
                </c:pt>
                <c:pt idx="3">
                  <c:v>40</c:v>
                </c:pt>
                <c:pt idx="4">
                  <c:v>72</c:v>
                </c:pt>
                <c:pt idx="5">
                  <c:v>85</c:v>
                </c:pt>
                <c:pt idx="6">
                  <c:v>95</c:v>
                </c:pt>
                <c:pt idx="7">
                  <c:v>110</c:v>
                </c:pt>
                <c:pt idx="8">
                  <c:v>130</c:v>
                </c:pt>
                <c:pt idx="9">
                  <c:v>135</c:v>
                </c:pt>
              </c:numCache>
            </c:numRef>
          </c:xVal>
          <c:yVal>
            <c:numRef>
              <c:f>[1]DNAseperation!$I$268:$I$277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8.99</c:v>
                </c:pt>
                <c:pt idx="3">
                  <c:v>14</c:v>
                </c:pt>
                <c:pt idx="4">
                  <c:v>20</c:v>
                </c:pt>
                <c:pt idx="5">
                  <c:v>40</c:v>
                </c:pt>
                <c:pt idx="6">
                  <c:v>100</c:v>
                </c:pt>
                <c:pt idx="7">
                  <c:v>100</c:v>
                </c:pt>
                <c:pt idx="8">
                  <c:v>5</c:v>
                </c:pt>
                <c:pt idx="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E6-4C56-8A6F-BE9A836343EC}"/>
            </c:ext>
          </c:extLst>
        </c:ser>
        <c:ser>
          <c:idx val="1"/>
          <c:order val="1"/>
          <c:tx>
            <c:v>RulaCy3Bnew</c:v>
          </c:tx>
          <c:xVal>
            <c:numRef>
              <c:f>DNAseperation!$B$299:$B$304</c:f>
              <c:numCache>
                <c:formatCode>General</c:formatCode>
                <c:ptCount val="6"/>
                <c:pt idx="0">
                  <c:v>0.01</c:v>
                </c:pt>
                <c:pt idx="1">
                  <c:v>5</c:v>
                </c:pt>
                <c:pt idx="2">
                  <c:v>35</c:v>
                </c:pt>
                <c:pt idx="3">
                  <c:v>37</c:v>
                </c:pt>
                <c:pt idx="4">
                  <c:v>37.1</c:v>
                </c:pt>
                <c:pt idx="5">
                  <c:v>40</c:v>
                </c:pt>
              </c:numCache>
            </c:numRef>
          </c:xVal>
          <c:yVal>
            <c:numRef>
              <c:f>DNAseperation!$I$299:$I$304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52.5</c:v>
                </c:pt>
                <c:pt idx="3">
                  <c:v>52.5</c:v>
                </c:pt>
                <c:pt idx="4">
                  <c:v>5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E6-4C56-8A6F-BE9A836343EC}"/>
            </c:ext>
          </c:extLst>
        </c:ser>
        <c:ser>
          <c:idx val="2"/>
          <c:order val="2"/>
          <c:tx>
            <c:v>RPGD</c:v>
          </c:tx>
          <c:xVal>
            <c:numRef>
              <c:f>DNAseperation!$B$309:$B$314</c:f>
              <c:numCache>
                <c:formatCode>General</c:formatCode>
                <c:ptCount val="6"/>
                <c:pt idx="0">
                  <c:v>0.01</c:v>
                </c:pt>
                <c:pt idx="1">
                  <c:v>5</c:v>
                </c:pt>
                <c:pt idx="2">
                  <c:v>55</c:v>
                </c:pt>
                <c:pt idx="3">
                  <c:v>57</c:v>
                </c:pt>
                <c:pt idx="4">
                  <c:v>57.1</c:v>
                </c:pt>
                <c:pt idx="5">
                  <c:v>62</c:v>
                </c:pt>
              </c:numCache>
            </c:numRef>
          </c:xVal>
          <c:yVal>
            <c:numRef>
              <c:f>DNAseperation!$I$309:$I$314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52.5</c:v>
                </c:pt>
                <c:pt idx="3">
                  <c:v>52.5</c:v>
                </c:pt>
                <c:pt idx="4">
                  <c:v>5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E6-4C56-8A6F-BE9A836343EC}"/>
            </c:ext>
          </c:extLst>
        </c:ser>
        <c:ser>
          <c:idx val="3"/>
          <c:order val="3"/>
          <c:tx>
            <c:v>RPGD1</c:v>
          </c:tx>
          <c:xVal>
            <c:numRef>
              <c:f>DNAseperation!$B$318:$B$324</c:f>
              <c:numCache>
                <c:formatCode>General</c:formatCode>
                <c:ptCount val="7"/>
                <c:pt idx="0">
                  <c:v>0.01</c:v>
                </c:pt>
                <c:pt idx="1">
                  <c:v>5</c:v>
                </c:pt>
                <c:pt idx="2">
                  <c:v>15</c:v>
                </c:pt>
                <c:pt idx="3">
                  <c:v>55</c:v>
                </c:pt>
                <c:pt idx="4">
                  <c:v>57</c:v>
                </c:pt>
                <c:pt idx="5">
                  <c:v>57.1</c:v>
                </c:pt>
                <c:pt idx="6">
                  <c:v>62</c:v>
                </c:pt>
              </c:numCache>
            </c:numRef>
          </c:xVal>
          <c:yVal>
            <c:numRef>
              <c:f>DNAseperation!$I$318:$I$324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20.010000000000002</c:v>
                </c:pt>
                <c:pt idx="3">
                  <c:v>54.97</c:v>
                </c:pt>
                <c:pt idx="4">
                  <c:v>54.97</c:v>
                </c:pt>
                <c:pt idx="5">
                  <c:v>5</c:v>
                </c:pt>
                <c:pt idx="6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E6-4C56-8A6F-BE9A836343EC}"/>
            </c:ext>
          </c:extLst>
        </c:ser>
        <c:ser>
          <c:idx val="4"/>
          <c:order val="4"/>
          <c:tx>
            <c:v>RPGD2</c:v>
          </c:tx>
          <c:xVal>
            <c:numRef>
              <c:f>DNAseperation!$B$328:$B$333</c:f>
              <c:numCache>
                <c:formatCode>General</c:formatCode>
                <c:ptCount val="6"/>
                <c:pt idx="0">
                  <c:v>0.01</c:v>
                </c:pt>
                <c:pt idx="1">
                  <c:v>5</c:v>
                </c:pt>
                <c:pt idx="2">
                  <c:v>70</c:v>
                </c:pt>
                <c:pt idx="3">
                  <c:v>72</c:v>
                </c:pt>
                <c:pt idx="4">
                  <c:v>72.099999999999994</c:v>
                </c:pt>
                <c:pt idx="5">
                  <c:v>77</c:v>
                </c:pt>
              </c:numCache>
            </c:numRef>
          </c:xVal>
          <c:yVal>
            <c:numRef>
              <c:f>DNAseperation!$I$328:$I$333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54.97</c:v>
                </c:pt>
                <c:pt idx="3">
                  <c:v>54.97</c:v>
                </c:pt>
                <c:pt idx="4">
                  <c:v>5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E6-4C56-8A6F-BE9A836343EC}"/>
            </c:ext>
          </c:extLst>
        </c:ser>
        <c:ser>
          <c:idx val="5"/>
          <c:order val="5"/>
          <c:tx>
            <c:v>RPGD3</c:v>
          </c:tx>
          <c:xVal>
            <c:numRef>
              <c:f>DNAseperation!$B$338:$B$343</c:f>
              <c:numCache>
                <c:formatCode>General</c:formatCode>
                <c:ptCount val="6"/>
                <c:pt idx="0">
                  <c:v>0.01</c:v>
                </c:pt>
                <c:pt idx="1">
                  <c:v>5</c:v>
                </c:pt>
                <c:pt idx="2">
                  <c:v>90</c:v>
                </c:pt>
                <c:pt idx="3">
                  <c:v>92</c:v>
                </c:pt>
                <c:pt idx="4">
                  <c:v>92.1</c:v>
                </c:pt>
                <c:pt idx="5">
                  <c:v>100</c:v>
                </c:pt>
              </c:numCache>
            </c:numRef>
          </c:xVal>
          <c:yVal>
            <c:numRef>
              <c:f>DNAseperation!$I$338:$I$343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60.004999999999995</c:v>
                </c:pt>
                <c:pt idx="3">
                  <c:v>60.004999999999995</c:v>
                </c:pt>
                <c:pt idx="4">
                  <c:v>5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E6-4C56-8A6F-BE9A836343EC}"/>
            </c:ext>
          </c:extLst>
        </c:ser>
        <c:ser>
          <c:idx val="6"/>
          <c:order val="6"/>
          <c:tx>
            <c:v>RPGD4</c:v>
          </c:tx>
          <c:xVal>
            <c:numRef>
              <c:f>DNAseperation!$B$371:$B$377</c:f>
              <c:numCache>
                <c:formatCode>General</c:formatCode>
                <c:ptCount val="7"/>
                <c:pt idx="0">
                  <c:v>0.01</c:v>
                </c:pt>
                <c:pt idx="1">
                  <c:v>5</c:v>
                </c:pt>
                <c:pt idx="2">
                  <c:v>90</c:v>
                </c:pt>
                <c:pt idx="3">
                  <c:v>155.5</c:v>
                </c:pt>
                <c:pt idx="4">
                  <c:v>160</c:v>
                </c:pt>
                <c:pt idx="5">
                  <c:v>162</c:v>
                </c:pt>
                <c:pt idx="6">
                  <c:v>170</c:v>
                </c:pt>
              </c:numCache>
            </c:numRef>
          </c:xVal>
          <c:yVal>
            <c:numRef>
              <c:f>DNAseperation!$I$371:$I$377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60.004999999999995</c:v>
                </c:pt>
                <c:pt idx="3">
                  <c:v>100</c:v>
                </c:pt>
                <c:pt idx="4">
                  <c:v>100</c:v>
                </c:pt>
                <c:pt idx="5">
                  <c:v>5</c:v>
                </c:pt>
                <c:pt idx="6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BE6-4C56-8A6F-BE9A836343EC}"/>
            </c:ext>
          </c:extLst>
        </c:ser>
        <c:ser>
          <c:idx val="7"/>
          <c:order val="7"/>
          <c:tx>
            <c:v>RPGD33</c:v>
          </c:tx>
          <c:xVal>
            <c:numRef>
              <c:f>DNAseperation!$B$347:$B$353</c:f>
              <c:numCache>
                <c:formatCode>General</c:formatCode>
                <c:ptCount val="7"/>
                <c:pt idx="0">
                  <c:v>0.01</c:v>
                </c:pt>
                <c:pt idx="1">
                  <c:v>5</c:v>
                </c:pt>
                <c:pt idx="2">
                  <c:v>5.0999999999999996</c:v>
                </c:pt>
                <c:pt idx="3">
                  <c:v>55</c:v>
                </c:pt>
                <c:pt idx="4">
                  <c:v>57</c:v>
                </c:pt>
                <c:pt idx="5">
                  <c:v>57.1</c:v>
                </c:pt>
                <c:pt idx="6">
                  <c:v>60</c:v>
                </c:pt>
              </c:numCache>
            </c:numRef>
          </c:xVal>
          <c:yVal>
            <c:numRef>
              <c:f>DNAseperation!$I$347:$I$353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25</c:v>
                </c:pt>
                <c:pt idx="4">
                  <c:v>25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BE6-4C56-8A6F-BE9A836343EC}"/>
            </c:ext>
          </c:extLst>
        </c:ser>
        <c:ser>
          <c:idx val="8"/>
          <c:order val="8"/>
          <c:tx>
            <c:v>RPGD331</c:v>
          </c:tx>
          <c:xVal>
            <c:numRef>
              <c:f>DNAseperation!$B$357:$B$363</c:f>
              <c:numCache>
                <c:formatCode>General</c:formatCode>
                <c:ptCount val="7"/>
                <c:pt idx="0">
                  <c:v>0.01</c:v>
                </c:pt>
                <c:pt idx="1">
                  <c:v>5</c:v>
                </c:pt>
                <c:pt idx="2">
                  <c:v>5.0999999999999996</c:v>
                </c:pt>
                <c:pt idx="3">
                  <c:v>55</c:v>
                </c:pt>
                <c:pt idx="4">
                  <c:v>57</c:v>
                </c:pt>
                <c:pt idx="5">
                  <c:v>57.1</c:v>
                </c:pt>
                <c:pt idx="6">
                  <c:v>60</c:v>
                </c:pt>
              </c:numCache>
            </c:numRef>
          </c:xVal>
          <c:yVal>
            <c:numRef>
              <c:f>DNAseperation!$I$357:$I$363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20</c:v>
                </c:pt>
                <c:pt idx="4">
                  <c:v>20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BE6-4C56-8A6F-BE9A83634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39232"/>
        <c:axId val="92640768"/>
      </c:scatterChart>
      <c:valAx>
        <c:axId val="92639232"/>
        <c:scaling>
          <c:orientation val="minMax"/>
          <c:max val="170"/>
        </c:scaling>
        <c:delete val="0"/>
        <c:axPos val="b"/>
        <c:numFmt formatCode="General" sourceLinked="1"/>
        <c:majorTickMark val="out"/>
        <c:minorTickMark val="none"/>
        <c:tickLblPos val="nextTo"/>
        <c:crossAx val="92640768"/>
        <c:crosses val="autoZero"/>
        <c:crossBetween val="midCat"/>
        <c:majorUnit val="5"/>
        <c:minorUnit val="2"/>
      </c:valAx>
      <c:valAx>
        <c:axId val="92640768"/>
        <c:scaling>
          <c:orientation val="minMax"/>
          <c:max val="1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639232"/>
        <c:crosses val="autoZero"/>
        <c:crossBetween val="midCat"/>
        <c:majorUnit val="5"/>
      </c:valAx>
    </c:plotArea>
    <c:legend>
      <c:legendPos val="l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XB1</c:v>
          </c:tx>
          <c:xVal>
            <c:numRef>
              <c:f>DNAseperation!$B$385:$B$390</c:f>
              <c:numCache>
                <c:formatCode>General</c:formatCode>
                <c:ptCount val="6"/>
                <c:pt idx="0">
                  <c:v>0.01</c:v>
                </c:pt>
                <c:pt idx="1">
                  <c:v>7</c:v>
                </c:pt>
                <c:pt idx="2">
                  <c:v>9</c:v>
                </c:pt>
                <c:pt idx="3">
                  <c:v>10</c:v>
                </c:pt>
                <c:pt idx="4">
                  <c:v>14</c:v>
                </c:pt>
                <c:pt idx="5">
                  <c:v>15</c:v>
                </c:pt>
              </c:numCache>
            </c:numRef>
          </c:xVal>
          <c:yVal>
            <c:numRef>
              <c:f>DNAseperation!$I$385:$I$390</c:f>
              <c:numCache>
                <c:formatCode>General</c:formatCode>
                <c:ptCount val="6"/>
                <c:pt idx="0">
                  <c:v>5</c:v>
                </c:pt>
                <c:pt idx="1">
                  <c:v>38.25</c:v>
                </c:pt>
                <c:pt idx="2">
                  <c:v>76.25</c:v>
                </c:pt>
                <c:pt idx="3">
                  <c:v>76.25</c:v>
                </c:pt>
                <c:pt idx="4">
                  <c:v>5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1D-4561-A7F7-E73F0D65083D}"/>
            </c:ext>
          </c:extLst>
        </c:ser>
        <c:ser>
          <c:idx val="1"/>
          <c:order val="1"/>
          <c:tx>
            <c:v>XBshort</c:v>
          </c:tx>
          <c:xVal>
            <c:numRef>
              <c:f>DNAseperation!$B$395:$B$400</c:f>
              <c:numCache>
                <c:formatCode>General</c:formatCode>
                <c:ptCount val="6"/>
                <c:pt idx="0">
                  <c:v>0.01</c:v>
                </c:pt>
                <c:pt idx="1">
                  <c:v>2</c:v>
                </c:pt>
                <c:pt idx="2">
                  <c:v>15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</c:numCache>
            </c:numRef>
          </c:xVal>
          <c:yVal>
            <c:numRef>
              <c:f>DNAseperation!$I$395:$I$400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40</c:v>
                </c:pt>
                <c:pt idx="3">
                  <c:v>40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1D-4561-A7F7-E73F0D65083D}"/>
            </c:ext>
          </c:extLst>
        </c:ser>
        <c:ser>
          <c:idx val="2"/>
          <c:order val="2"/>
          <c:tx>
            <c:v>Xblong</c:v>
          </c:tx>
          <c:xVal>
            <c:numRef>
              <c:f>DNAseperation!$B$404:$B$409</c:f>
              <c:numCache>
                <c:formatCode>General</c:formatCode>
                <c:ptCount val="6"/>
                <c:pt idx="0">
                  <c:v>0.01</c:v>
                </c:pt>
                <c:pt idx="1">
                  <c:v>5</c:v>
                </c:pt>
                <c:pt idx="2">
                  <c:v>50</c:v>
                </c:pt>
                <c:pt idx="3">
                  <c:v>53</c:v>
                </c:pt>
                <c:pt idx="4">
                  <c:v>55</c:v>
                </c:pt>
                <c:pt idx="5">
                  <c:v>60</c:v>
                </c:pt>
              </c:numCache>
            </c:numRef>
          </c:xVal>
          <c:yVal>
            <c:numRef>
              <c:f>DNAseperation!$I$404:$I$409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50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1D-4561-A7F7-E73F0D65083D}"/>
            </c:ext>
          </c:extLst>
        </c:ser>
        <c:ser>
          <c:idx val="3"/>
          <c:order val="3"/>
          <c:tx>
            <c:v>RPGD3forOligoRP</c:v>
          </c:tx>
          <c:xVal>
            <c:numRef>
              <c:f>DNAseperation!$B$414:$B$419</c:f>
              <c:numCache>
                <c:formatCode>General</c:formatCode>
                <c:ptCount val="6"/>
                <c:pt idx="0">
                  <c:v>0.01</c:v>
                </c:pt>
                <c:pt idx="1">
                  <c:v>5</c:v>
                </c:pt>
                <c:pt idx="2">
                  <c:v>90</c:v>
                </c:pt>
                <c:pt idx="3">
                  <c:v>92</c:v>
                </c:pt>
                <c:pt idx="4">
                  <c:v>92.1</c:v>
                </c:pt>
                <c:pt idx="5">
                  <c:v>100</c:v>
                </c:pt>
              </c:numCache>
            </c:numRef>
          </c:xVal>
          <c:yVal>
            <c:numRef>
              <c:f>DNAseperation!$I$414:$I$419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60</c:v>
                </c:pt>
                <c:pt idx="3">
                  <c:v>60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1D-4561-A7F7-E73F0D65083D}"/>
            </c:ext>
          </c:extLst>
        </c:ser>
        <c:ser>
          <c:idx val="4"/>
          <c:order val="4"/>
          <c:tx>
            <c:v>w2w1_550_sep</c:v>
          </c:tx>
          <c:xVal>
            <c:numRef>
              <c:f>DNAseperation!$C$424:$C$430</c:f>
              <c:numCache>
                <c:formatCode>General</c:formatCode>
                <c:ptCount val="7"/>
                <c:pt idx="0">
                  <c:v>0.01</c:v>
                </c:pt>
                <c:pt idx="1">
                  <c:v>5</c:v>
                </c:pt>
                <c:pt idx="2">
                  <c:v>5.0999999999999996</c:v>
                </c:pt>
                <c:pt idx="3">
                  <c:v>100</c:v>
                </c:pt>
                <c:pt idx="4">
                  <c:v>105</c:v>
                </c:pt>
                <c:pt idx="5">
                  <c:v>105.1</c:v>
                </c:pt>
                <c:pt idx="6">
                  <c:v>110</c:v>
                </c:pt>
              </c:numCache>
            </c:numRef>
          </c:xVal>
          <c:yVal>
            <c:numRef>
              <c:f>DNAseperation!$I$424:$I$430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12.98</c:v>
                </c:pt>
                <c:pt idx="3">
                  <c:v>52.5</c:v>
                </c:pt>
                <c:pt idx="4">
                  <c:v>52.5</c:v>
                </c:pt>
                <c:pt idx="5">
                  <c:v>5</c:v>
                </c:pt>
                <c:pt idx="6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1D-4561-A7F7-E73F0D65083D}"/>
            </c:ext>
          </c:extLst>
        </c:ser>
        <c:ser>
          <c:idx val="5"/>
          <c:order val="5"/>
          <c:tx>
            <c:v>RPGDw1w2</c:v>
          </c:tx>
          <c:xVal>
            <c:numRef>
              <c:f>DNAseperation!$B$434:$B$440</c:f>
              <c:numCache>
                <c:formatCode>General</c:formatCode>
                <c:ptCount val="7"/>
                <c:pt idx="0">
                  <c:v>0.01</c:v>
                </c:pt>
                <c:pt idx="1">
                  <c:v>5</c:v>
                </c:pt>
                <c:pt idx="2">
                  <c:v>6</c:v>
                </c:pt>
                <c:pt idx="3">
                  <c:v>70</c:v>
                </c:pt>
                <c:pt idx="4">
                  <c:v>72</c:v>
                </c:pt>
                <c:pt idx="5">
                  <c:v>72.099999999999994</c:v>
                </c:pt>
                <c:pt idx="6">
                  <c:v>77</c:v>
                </c:pt>
              </c:numCache>
            </c:numRef>
          </c:xVal>
          <c:yVal>
            <c:numRef>
              <c:f>DNAseperation!$I$434:$I$440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35</c:v>
                </c:pt>
                <c:pt idx="4">
                  <c:v>35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A1D-4561-A7F7-E73F0D65083D}"/>
            </c:ext>
          </c:extLst>
        </c:ser>
        <c:ser>
          <c:idx val="6"/>
          <c:order val="6"/>
          <c:tx>
            <c:v>RPGDw1w22</c:v>
          </c:tx>
          <c:xVal>
            <c:numRef>
              <c:f>DNAseperation!$B$445:$B$451</c:f>
              <c:numCache>
                <c:formatCode>General</c:formatCode>
                <c:ptCount val="7"/>
                <c:pt idx="0">
                  <c:v>0.01</c:v>
                </c:pt>
                <c:pt idx="1">
                  <c:v>5</c:v>
                </c:pt>
                <c:pt idx="2">
                  <c:v>10</c:v>
                </c:pt>
                <c:pt idx="3">
                  <c:v>70</c:v>
                </c:pt>
                <c:pt idx="4">
                  <c:v>72</c:v>
                </c:pt>
                <c:pt idx="5">
                  <c:v>72.099999999999994</c:v>
                </c:pt>
                <c:pt idx="6">
                  <c:v>77</c:v>
                </c:pt>
              </c:numCache>
            </c:numRef>
          </c:xVal>
          <c:yVal>
            <c:numRef>
              <c:f>DNAseperation!$I$445:$I$451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15</c:v>
                </c:pt>
                <c:pt idx="3">
                  <c:v>27.5</c:v>
                </c:pt>
                <c:pt idx="4">
                  <c:v>27.5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A1D-4561-A7F7-E73F0D65083D}"/>
            </c:ext>
          </c:extLst>
        </c:ser>
        <c:ser>
          <c:idx val="7"/>
          <c:order val="7"/>
          <c:tx>
            <c:v>XBlong2</c:v>
          </c:tx>
          <c:xVal>
            <c:numRef>
              <c:f>DNAseperation!$B$457:$B$462</c:f>
              <c:numCache>
                <c:formatCode>General</c:formatCode>
                <c:ptCount val="6"/>
                <c:pt idx="0">
                  <c:v>0.01</c:v>
                </c:pt>
                <c:pt idx="1">
                  <c:v>5</c:v>
                </c:pt>
                <c:pt idx="2">
                  <c:v>87</c:v>
                </c:pt>
                <c:pt idx="3">
                  <c:v>92</c:v>
                </c:pt>
                <c:pt idx="4">
                  <c:v>97</c:v>
                </c:pt>
                <c:pt idx="5">
                  <c:v>102</c:v>
                </c:pt>
              </c:numCache>
            </c:numRef>
          </c:xVal>
          <c:yVal>
            <c:numRef>
              <c:f>DNAseperation!$I$457:$I$462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90</c:v>
                </c:pt>
                <c:pt idx="3">
                  <c:v>90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A1D-4561-A7F7-E73F0D65083D}"/>
            </c:ext>
          </c:extLst>
        </c:ser>
        <c:ser>
          <c:idx val="8"/>
          <c:order val="8"/>
          <c:tx>
            <c:v>XBlong3</c:v>
          </c:tx>
          <c:xVal>
            <c:numRef>
              <c:f>DNAseperation!$B$466:$B$471</c:f>
              <c:numCache>
                <c:formatCode>General</c:formatCode>
                <c:ptCount val="6"/>
                <c:pt idx="0">
                  <c:v>0.01</c:v>
                </c:pt>
                <c:pt idx="1">
                  <c:v>5</c:v>
                </c:pt>
                <c:pt idx="2">
                  <c:v>50</c:v>
                </c:pt>
                <c:pt idx="3">
                  <c:v>53</c:v>
                </c:pt>
                <c:pt idx="4">
                  <c:v>55</c:v>
                </c:pt>
                <c:pt idx="5">
                  <c:v>60</c:v>
                </c:pt>
              </c:numCache>
            </c:numRef>
          </c:xVal>
          <c:yVal>
            <c:numRef>
              <c:f>DNAseperation!$I$466:$I$471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25</c:v>
                </c:pt>
                <c:pt idx="3">
                  <c:v>25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A1D-4561-A7F7-E73F0D65083D}"/>
            </c:ext>
          </c:extLst>
        </c:ser>
        <c:ser>
          <c:idx val="9"/>
          <c:order val="9"/>
          <c:tx>
            <c:v>RPGD3.2</c:v>
          </c:tx>
          <c:xVal>
            <c:numRef>
              <c:f>DNAseperation!$B$476:$B$481</c:f>
              <c:numCache>
                <c:formatCode>General</c:formatCode>
                <c:ptCount val="6"/>
                <c:pt idx="0">
                  <c:v>0.01</c:v>
                </c:pt>
                <c:pt idx="1">
                  <c:v>5</c:v>
                </c:pt>
                <c:pt idx="2">
                  <c:v>90</c:v>
                </c:pt>
                <c:pt idx="3">
                  <c:v>92</c:v>
                </c:pt>
                <c:pt idx="4">
                  <c:v>92.1</c:v>
                </c:pt>
                <c:pt idx="5">
                  <c:v>100</c:v>
                </c:pt>
              </c:numCache>
            </c:numRef>
          </c:xVal>
          <c:yVal>
            <c:numRef>
              <c:f>DNAseperation!$I$476:$I$481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35</c:v>
                </c:pt>
                <c:pt idx="3">
                  <c:v>35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A1D-4561-A7F7-E73F0D65083D}"/>
            </c:ext>
          </c:extLst>
        </c:ser>
        <c:ser>
          <c:idx val="10"/>
          <c:order val="10"/>
          <c:tx>
            <c:v>RPGD3.2short</c:v>
          </c:tx>
          <c:xVal>
            <c:numRef>
              <c:f>DNAseperation!$B$485:$B$491</c:f>
              <c:numCache>
                <c:formatCode>General</c:formatCode>
                <c:ptCount val="7"/>
                <c:pt idx="0">
                  <c:v>0.01</c:v>
                </c:pt>
                <c:pt idx="1">
                  <c:v>5</c:v>
                </c:pt>
                <c:pt idx="2">
                  <c:v>5.0999999999999996</c:v>
                </c:pt>
                <c:pt idx="3">
                  <c:v>60</c:v>
                </c:pt>
                <c:pt idx="4">
                  <c:v>62</c:v>
                </c:pt>
                <c:pt idx="5">
                  <c:v>62.1</c:v>
                </c:pt>
                <c:pt idx="6">
                  <c:v>67</c:v>
                </c:pt>
              </c:numCache>
            </c:numRef>
          </c:xVal>
          <c:yVal>
            <c:numRef>
              <c:f>DNAseperation!$I$485:$I$491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35</c:v>
                </c:pt>
                <c:pt idx="4">
                  <c:v>35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A1D-4561-A7F7-E73F0D65083D}"/>
            </c:ext>
          </c:extLst>
        </c:ser>
        <c:ser>
          <c:idx val="11"/>
          <c:order val="11"/>
          <c:tx>
            <c:v>RPGD3.3short</c:v>
          </c:tx>
          <c:xVal>
            <c:numRef>
              <c:f>DNAseperation!$B$505:$B$511</c:f>
              <c:numCache>
                <c:formatCode>General</c:formatCode>
                <c:ptCount val="7"/>
                <c:pt idx="0">
                  <c:v>0.01</c:v>
                </c:pt>
                <c:pt idx="1">
                  <c:v>5</c:v>
                </c:pt>
                <c:pt idx="2">
                  <c:v>5.0999999999999996</c:v>
                </c:pt>
                <c:pt idx="3">
                  <c:v>45</c:v>
                </c:pt>
                <c:pt idx="4">
                  <c:v>47</c:v>
                </c:pt>
                <c:pt idx="5">
                  <c:v>47.1</c:v>
                </c:pt>
                <c:pt idx="6">
                  <c:v>52</c:v>
                </c:pt>
              </c:numCache>
            </c:numRef>
          </c:xVal>
          <c:yVal>
            <c:numRef>
              <c:f>DNAseperation!$I$505:$I$511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30</c:v>
                </c:pt>
                <c:pt idx="4">
                  <c:v>30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A1D-4561-A7F7-E73F0D65083D}"/>
            </c:ext>
          </c:extLst>
        </c:ser>
        <c:ser>
          <c:idx val="12"/>
          <c:order val="12"/>
          <c:tx>
            <c:v>RPGD3.4short</c:v>
          </c:tx>
          <c:xVal>
            <c:numRef>
              <c:f>DNAseperation!$B$515:$B$520</c:f>
              <c:numCache>
                <c:formatCode>General</c:formatCode>
                <c:ptCount val="6"/>
                <c:pt idx="0">
                  <c:v>0.01</c:v>
                </c:pt>
                <c:pt idx="1">
                  <c:v>5</c:v>
                </c:pt>
                <c:pt idx="2">
                  <c:v>60</c:v>
                </c:pt>
                <c:pt idx="3">
                  <c:v>62</c:v>
                </c:pt>
                <c:pt idx="4">
                  <c:v>62.1</c:v>
                </c:pt>
                <c:pt idx="5">
                  <c:v>65</c:v>
                </c:pt>
              </c:numCache>
            </c:numRef>
          </c:xVal>
          <c:yVal>
            <c:numRef>
              <c:f>DNAseperation!$I$515:$I$520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30</c:v>
                </c:pt>
                <c:pt idx="3">
                  <c:v>30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A1D-4561-A7F7-E73F0D65083D}"/>
            </c:ext>
          </c:extLst>
        </c:ser>
        <c:ser>
          <c:idx val="13"/>
          <c:order val="13"/>
          <c:tx>
            <c:v>RPGD3.5</c:v>
          </c:tx>
          <c:xVal>
            <c:numRef>
              <c:f>DNAseperation!$B$524:$B$530</c:f>
              <c:numCache>
                <c:formatCode>General</c:formatCode>
                <c:ptCount val="7"/>
                <c:pt idx="0">
                  <c:v>0.01</c:v>
                </c:pt>
                <c:pt idx="1">
                  <c:v>2</c:v>
                </c:pt>
                <c:pt idx="2">
                  <c:v>5</c:v>
                </c:pt>
                <c:pt idx="3">
                  <c:v>30</c:v>
                </c:pt>
                <c:pt idx="4">
                  <c:v>32</c:v>
                </c:pt>
                <c:pt idx="5">
                  <c:v>32.1</c:v>
                </c:pt>
                <c:pt idx="6">
                  <c:v>35</c:v>
                </c:pt>
              </c:numCache>
            </c:numRef>
          </c:xVal>
          <c:yVal>
            <c:numRef>
              <c:f>DNAseperation!$I$524:$I$530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15</c:v>
                </c:pt>
                <c:pt idx="4">
                  <c:v>15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1B-446F-BBF9-B7BA4424BAED}"/>
            </c:ext>
          </c:extLst>
        </c:ser>
        <c:ser>
          <c:idx val="14"/>
          <c:order val="14"/>
          <c:tx>
            <c:v>RPGD3.51</c:v>
          </c:tx>
          <c:xVal>
            <c:numRef>
              <c:f>DNAseperation!$B$534:$B$540</c:f>
              <c:numCache>
                <c:formatCode>General</c:formatCode>
                <c:ptCount val="7"/>
                <c:pt idx="0">
                  <c:v>0.01</c:v>
                </c:pt>
                <c:pt idx="1">
                  <c:v>2</c:v>
                </c:pt>
                <c:pt idx="2">
                  <c:v>5</c:v>
                </c:pt>
                <c:pt idx="3">
                  <c:v>30</c:v>
                </c:pt>
                <c:pt idx="4">
                  <c:v>32</c:v>
                </c:pt>
                <c:pt idx="5">
                  <c:v>32.1</c:v>
                </c:pt>
                <c:pt idx="6">
                  <c:v>35</c:v>
                </c:pt>
              </c:numCache>
            </c:numRef>
          </c:xVal>
          <c:yVal>
            <c:numRef>
              <c:f>DNAseperation!$I$534:$I$540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15</c:v>
                </c:pt>
                <c:pt idx="4">
                  <c:v>15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1B-446F-BBF9-B7BA4424B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94016"/>
        <c:axId val="92695552"/>
      </c:scatterChart>
      <c:valAx>
        <c:axId val="92694016"/>
        <c:scaling>
          <c:orientation val="minMax"/>
          <c:max val="110"/>
        </c:scaling>
        <c:delete val="0"/>
        <c:axPos val="b"/>
        <c:numFmt formatCode="General" sourceLinked="1"/>
        <c:majorTickMark val="out"/>
        <c:minorTickMark val="none"/>
        <c:tickLblPos val="nextTo"/>
        <c:crossAx val="92695552"/>
        <c:crosses val="autoZero"/>
        <c:crossBetween val="midCat"/>
        <c:majorUnit val="2"/>
        <c:minorUnit val="2"/>
      </c:valAx>
      <c:valAx>
        <c:axId val="92695552"/>
        <c:scaling>
          <c:orientation val="minMax"/>
          <c:max val="1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694016"/>
        <c:crosses val="autoZero"/>
        <c:crossBetween val="midCat"/>
        <c:majorUnit val="5"/>
      </c:valAx>
    </c:plotArea>
    <c:legend>
      <c:legendPos val="l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SIZW EXCLUSION</a:t>
            </a:r>
            <a:r>
              <a:rPr lang="en-US" baseline="0"/>
              <a:t> GRADIENTS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IE1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DNAseperation!$B$555:$B$560</c:f>
              <c:numCache>
                <c:formatCode>General</c:formatCode>
                <c:ptCount val="6"/>
                <c:pt idx="0">
                  <c:v>0.01</c:v>
                </c:pt>
                <c:pt idx="1">
                  <c:v>3</c:v>
                </c:pt>
                <c:pt idx="2">
                  <c:v>25</c:v>
                </c:pt>
                <c:pt idx="3">
                  <c:v>27</c:v>
                </c:pt>
                <c:pt idx="4">
                  <c:v>27.1</c:v>
                </c:pt>
                <c:pt idx="5">
                  <c:v>30</c:v>
                </c:pt>
              </c:numCache>
            </c:numRef>
          </c:xVal>
          <c:yVal>
            <c:numRef>
              <c:f>DNAseperation!$I$555:$I$560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500</c:v>
                </c:pt>
                <c:pt idx="3">
                  <c:v>500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26-4920-B87B-2AA111B81749}"/>
            </c:ext>
          </c:extLst>
        </c:ser>
        <c:ser>
          <c:idx val="1"/>
          <c:order val="1"/>
          <c:tx>
            <c:v>KW32longTEAA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DNAseperation!$B$550:$B$551</c:f>
              <c:numCache>
                <c:formatCode>General</c:formatCode>
                <c:ptCount val="2"/>
                <c:pt idx="0">
                  <c:v>0.01</c:v>
                </c:pt>
                <c:pt idx="1">
                  <c:v>30</c:v>
                </c:pt>
              </c:numCache>
            </c:numRef>
          </c:xVal>
          <c:yVal>
            <c:numRef>
              <c:f>DNAseperation!$I$550:$I$551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26-4920-B87B-2AA111B81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126400"/>
        <c:axId val="254120824"/>
      </c:scatterChart>
      <c:valAx>
        <c:axId val="25412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  <a:p>
                <a:pPr>
                  <a:defRPr/>
                </a:pPr>
                <a:r>
                  <a:rPr lang="en-US"/>
                  <a:t>[min]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120824"/>
        <c:crosses val="autoZero"/>
        <c:crossBetween val="midCat"/>
      </c:valAx>
      <c:valAx>
        <c:axId val="254120824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Concetration</a:t>
                </a:r>
                <a:r>
                  <a:rPr lang="en-US" baseline="0"/>
                  <a:t> NaCl</a:t>
                </a:r>
              </a:p>
              <a:p>
                <a:pPr>
                  <a:defRPr/>
                </a:pPr>
                <a:r>
                  <a:rPr lang="en-US" baseline="0"/>
                  <a:t>[mM]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126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276226</xdr:colOff>
      <xdr:row>19</xdr:row>
      <xdr:rowOff>104774</xdr:rowOff>
    </xdr:from>
    <xdr:to>
      <xdr:col>27</xdr:col>
      <xdr:colOff>476252</xdr:colOff>
      <xdr:row>52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118</xdr:row>
      <xdr:rowOff>152400</xdr:rowOff>
    </xdr:from>
    <xdr:to>
      <xdr:col>31</xdr:col>
      <xdr:colOff>161926</xdr:colOff>
      <xdr:row>153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95250</xdr:colOff>
      <xdr:row>175</xdr:row>
      <xdr:rowOff>157162</xdr:rowOff>
    </xdr:from>
    <xdr:to>
      <xdr:col>17</xdr:col>
      <xdr:colOff>552450</xdr:colOff>
      <xdr:row>191</xdr:row>
      <xdr:rowOff>4762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76199</xdr:colOff>
      <xdr:row>323</xdr:row>
      <xdr:rowOff>85725</xdr:rowOff>
    </xdr:from>
    <xdr:to>
      <xdr:col>32</xdr:col>
      <xdr:colOff>371474</xdr:colOff>
      <xdr:row>359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485774</xdr:colOff>
      <xdr:row>463</xdr:row>
      <xdr:rowOff>123823</xdr:rowOff>
    </xdr:from>
    <xdr:to>
      <xdr:col>36</xdr:col>
      <xdr:colOff>590550</xdr:colOff>
      <xdr:row>538</xdr:row>
      <xdr:rowOff>180974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533400</xdr:colOff>
      <xdr:row>544</xdr:row>
      <xdr:rowOff>161925</xdr:rowOff>
    </xdr:from>
    <xdr:to>
      <xdr:col>29</xdr:col>
      <xdr:colOff>266700</xdr:colOff>
      <xdr:row>576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0.47641</cdr:x>
      <cdr:y>0.72901</cdr:y>
    </cdr:from>
    <cdr:to>
      <cdr:x>0.60847</cdr:x>
      <cdr:y>0.77398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976337" y="4534301"/>
          <a:ext cx="1656617" cy="2797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tx2"/>
              </a:solidFill>
            </a:rPr>
            <a:t>DNA</a:t>
          </a:r>
          <a:r>
            <a:rPr lang="en-US" sz="1100" baseline="0">
              <a:solidFill>
                <a:schemeClr val="tx2"/>
              </a:solidFill>
            </a:rPr>
            <a:t> seperation</a:t>
          </a:r>
          <a:endParaRPr lang="en-US" sz="1100">
            <a:solidFill>
              <a:schemeClr val="tx2"/>
            </a:solidFill>
          </a:endParaRPr>
        </a:p>
      </cdr:txBody>
    </cdr:sp>
  </cdr:relSizeAnchor>
  <cdr:relSizeAnchor xmlns:cdr="http://schemas.openxmlformats.org/drawingml/2006/chartDrawing">
    <cdr:from>
      <cdr:x>0.62194</cdr:x>
      <cdr:y>0.09272</cdr:y>
    </cdr:from>
    <cdr:to>
      <cdr:x>0.754</cdr:x>
      <cdr:y>0.13768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801903" y="576722"/>
          <a:ext cx="1656617" cy="2796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2"/>
              </a:solidFill>
            </a:rPr>
            <a:t>Rula</a:t>
          </a:r>
          <a:r>
            <a:rPr lang="en-US" sz="1100" baseline="0">
              <a:solidFill>
                <a:schemeClr val="accent2"/>
              </a:solidFill>
            </a:rPr>
            <a:t> Cy3B</a:t>
          </a:r>
          <a:endParaRPr lang="en-US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0.35425</cdr:x>
      <cdr:y>0.09717</cdr:y>
    </cdr:from>
    <cdr:to>
      <cdr:x>0.48631</cdr:x>
      <cdr:y>0.14214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443806" y="604401"/>
          <a:ext cx="1656617" cy="2797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3"/>
              </a:solidFill>
            </a:rPr>
            <a:t>new</a:t>
          </a:r>
        </a:p>
      </cdr:txBody>
    </cdr:sp>
  </cdr:relSizeAnchor>
  <cdr:relSizeAnchor xmlns:cdr="http://schemas.openxmlformats.org/drawingml/2006/chartDrawing">
    <cdr:from>
      <cdr:x>0.14144</cdr:x>
      <cdr:y>0.34816</cdr:y>
    </cdr:from>
    <cdr:to>
      <cdr:x>0.24449</cdr:x>
      <cdr:y>0.41501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774301" y="2165478"/>
          <a:ext cx="1292703" cy="4157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4"/>
              </a:solidFill>
            </a:rPr>
            <a:t>new condition column</a:t>
          </a:r>
        </a:p>
      </cdr:txBody>
    </cdr:sp>
  </cdr:relSizeAnchor>
  <cdr:relSizeAnchor xmlns:cdr="http://schemas.openxmlformats.org/drawingml/2006/chartDrawing">
    <cdr:from>
      <cdr:x>0.69352</cdr:x>
      <cdr:y>0.82246</cdr:y>
    </cdr:from>
    <cdr:to>
      <cdr:x>0.82558</cdr:x>
      <cdr:y>0.86743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8699784" y="5115538"/>
          <a:ext cx="1656617" cy="2797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6"/>
              </a:solidFill>
            </a:rPr>
            <a:t>LDSH</a:t>
          </a:r>
        </a:p>
      </cdr:txBody>
    </cdr:sp>
  </cdr:relSizeAnchor>
  <cdr:relSizeAnchor xmlns:cdr="http://schemas.openxmlformats.org/drawingml/2006/chartDrawing">
    <cdr:from>
      <cdr:x>0.07352</cdr:x>
      <cdr:y>0.73803</cdr:y>
    </cdr:from>
    <cdr:to>
      <cdr:x>0.20558</cdr:x>
      <cdr:y>0.783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922271" y="4590445"/>
          <a:ext cx="1656617" cy="2797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1"/>
              </a:solidFill>
            </a:rPr>
            <a:t>LDS</a:t>
          </a:r>
        </a:p>
      </cdr:txBody>
    </cdr:sp>
  </cdr:relSizeAnchor>
  <cdr:relSizeAnchor xmlns:cdr="http://schemas.openxmlformats.org/drawingml/2006/chartDrawing">
    <cdr:from>
      <cdr:x>0.81498</cdr:x>
      <cdr:y>0.66973</cdr:y>
    </cdr:from>
    <cdr:to>
      <cdr:x>0.94704</cdr:x>
      <cdr:y>0.7147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10223457" y="4165605"/>
          <a:ext cx="1656617" cy="2797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ysClr val="windowText" lastClr="000000"/>
              </a:solidFill>
            </a:rPr>
            <a:t>LDSHN</a:t>
          </a:r>
        </a:p>
      </cdr:txBody>
    </cdr:sp>
  </cdr:relSizeAnchor>
  <cdr:relSizeAnchor xmlns:cdr="http://schemas.openxmlformats.org/drawingml/2006/chartDrawing">
    <cdr:from>
      <cdr:x>0.86794</cdr:x>
      <cdr:y>0.73405</cdr:y>
    </cdr:from>
    <cdr:to>
      <cdr:x>1</cdr:x>
      <cdr:y>0.77902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10887809" y="4565680"/>
          <a:ext cx="1656617" cy="2797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2">
                  <a:lumMod val="75000"/>
                </a:schemeClr>
              </a:solidFill>
            </a:rPr>
            <a:t>LDSHN2</a:t>
          </a:r>
        </a:p>
      </cdr:txBody>
    </cdr:sp>
  </cdr:relSizeAnchor>
  <cdr:relSizeAnchor xmlns:cdr="http://schemas.openxmlformats.org/drawingml/2006/chartDrawing">
    <cdr:from>
      <cdr:x>0.16958</cdr:x>
      <cdr:y>0.11996</cdr:y>
    </cdr:from>
    <cdr:to>
      <cdr:x>0.30164</cdr:x>
      <cdr:y>0.16493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2127250" y="746125"/>
          <a:ext cx="1656617" cy="2797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3"/>
              </a:solidFill>
            </a:rPr>
            <a:t>Xterra</a:t>
          </a:r>
          <a:r>
            <a:rPr lang="en-US" sz="1100" baseline="0">
              <a:solidFill>
                <a:schemeClr val="accent3"/>
              </a:solidFill>
            </a:rPr>
            <a:t> Unlabeled</a:t>
          </a:r>
        </a:p>
        <a:p xmlns:a="http://schemas.openxmlformats.org/drawingml/2006/main">
          <a:endParaRPr lang="en-US" sz="1100">
            <a:solidFill>
              <a:schemeClr val="accent3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0.74824</cdr:x>
      <cdr:y>0.43651</cdr:y>
    </cdr:from>
    <cdr:to>
      <cdr:x>0.8803</cdr:x>
      <cdr:y>0.48148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86240" y="2715040"/>
          <a:ext cx="1656617" cy="2797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tx2"/>
              </a:solidFill>
            </a:rPr>
            <a:t>9%</a:t>
          </a:r>
          <a:r>
            <a:rPr lang="en-US" sz="1100" baseline="0">
              <a:solidFill>
                <a:schemeClr val="tx2"/>
              </a:solidFill>
            </a:rPr>
            <a:t> to 10.5%</a:t>
          </a:r>
          <a:endParaRPr lang="en-US" sz="1100">
            <a:solidFill>
              <a:schemeClr val="tx2"/>
            </a:solidFill>
          </a:endParaRPr>
        </a:p>
      </cdr:txBody>
    </cdr:sp>
  </cdr:relSizeAnchor>
  <cdr:relSizeAnchor xmlns:cdr="http://schemas.openxmlformats.org/drawingml/2006/chartDrawing">
    <cdr:from>
      <cdr:x>0.31235</cdr:x>
      <cdr:y>0.36764</cdr:y>
    </cdr:from>
    <cdr:to>
      <cdr:x>0.44441</cdr:x>
      <cdr:y>0.41261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918260" y="2286632"/>
          <a:ext cx="1656617" cy="2797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6"/>
              </a:solidFill>
            </a:rPr>
            <a:t>LDSH</a:t>
          </a:r>
        </a:p>
      </cdr:txBody>
    </cdr:sp>
  </cdr:relSizeAnchor>
  <cdr:relSizeAnchor xmlns:cdr="http://schemas.openxmlformats.org/drawingml/2006/chartDrawing">
    <cdr:from>
      <cdr:x>0.072</cdr:x>
      <cdr:y>0.44553</cdr:y>
    </cdr:from>
    <cdr:to>
      <cdr:x>0.20406</cdr:x>
      <cdr:y>0.4905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903216" y="2771142"/>
          <a:ext cx="1656617" cy="2797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1"/>
              </a:solidFill>
            </a:rPr>
            <a:t>LDS</a:t>
          </a:r>
        </a:p>
      </cdr:txBody>
    </cdr:sp>
  </cdr:relSizeAnchor>
  <cdr:relSizeAnchor xmlns:cdr="http://schemas.openxmlformats.org/drawingml/2006/chartDrawing">
    <cdr:from>
      <cdr:x>0.63806</cdr:x>
      <cdr:y>0.16131</cdr:y>
    </cdr:from>
    <cdr:to>
      <cdr:x>0.77012</cdr:x>
      <cdr:y>0.20628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8004131" y="1003303"/>
          <a:ext cx="1656617" cy="2797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ysClr val="windowText" lastClr="000000"/>
              </a:solidFill>
            </a:rPr>
            <a:t>LDSHN</a:t>
          </a:r>
        </a:p>
      </cdr:txBody>
    </cdr:sp>
  </cdr:relSizeAnchor>
  <cdr:relSizeAnchor xmlns:cdr="http://schemas.openxmlformats.org/drawingml/2006/chartDrawing">
    <cdr:from>
      <cdr:x>0.56574</cdr:x>
      <cdr:y>0.59469</cdr:y>
    </cdr:from>
    <cdr:to>
      <cdr:x>0.6978</cdr:x>
      <cdr:y>0.63966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7096859" y="3698888"/>
          <a:ext cx="1656617" cy="2797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2">
                  <a:lumMod val="75000"/>
                </a:schemeClr>
              </a:solidFill>
            </a:rPr>
            <a:t>LDSHN2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NAseperation%20Gradient%20plot%20-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NAseperation"/>
    </sheetNames>
    <sheetDataSet>
      <sheetData sheetId="0">
        <row r="268">
          <cell r="B268">
            <v>0</v>
          </cell>
          <cell r="I268">
            <v>5</v>
          </cell>
        </row>
        <row r="269">
          <cell r="B269">
            <v>5</v>
          </cell>
          <cell r="I269">
            <v>5</v>
          </cell>
        </row>
        <row r="270">
          <cell r="B270">
            <v>5.0999999999999996</v>
          </cell>
          <cell r="I270">
            <v>8.99</v>
          </cell>
        </row>
        <row r="271">
          <cell r="B271">
            <v>40</v>
          </cell>
          <cell r="I271">
            <v>14</v>
          </cell>
        </row>
        <row r="272">
          <cell r="B272">
            <v>72</v>
          </cell>
          <cell r="I272">
            <v>20</v>
          </cell>
        </row>
        <row r="273">
          <cell r="B273">
            <v>85</v>
          </cell>
          <cell r="I273">
            <v>40</v>
          </cell>
        </row>
        <row r="274">
          <cell r="B274">
            <v>95</v>
          </cell>
          <cell r="I274">
            <v>100</v>
          </cell>
        </row>
        <row r="275">
          <cell r="B275">
            <v>110</v>
          </cell>
          <cell r="I275">
            <v>100</v>
          </cell>
        </row>
        <row r="276">
          <cell r="B276">
            <v>130</v>
          </cell>
          <cell r="I276">
            <v>5</v>
          </cell>
        </row>
        <row r="277">
          <cell r="B277">
            <v>135</v>
          </cell>
          <cell r="I277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7"/>
  <sheetViews>
    <sheetView tabSelected="1" topLeftCell="A545" workbookViewId="0">
      <selection activeCell="B565" sqref="B565"/>
    </sheetView>
  </sheetViews>
  <sheetFormatPr defaultRowHeight="15"/>
  <cols>
    <col min="1" max="1" width="4" customWidth="1"/>
    <col min="6" max="6" width="8.7109375" customWidth="1"/>
    <col min="7" max="7" width="13" customWidth="1"/>
    <col min="9" max="9" width="11.7109375" customWidth="1"/>
    <col min="10" max="10" width="3.42578125" customWidth="1"/>
  </cols>
  <sheetData>
    <row r="1" spans="1:11">
      <c r="D1" s="1">
        <v>1</v>
      </c>
      <c r="E1" t="s">
        <v>10</v>
      </c>
      <c r="F1" t="s">
        <v>11</v>
      </c>
      <c r="G1" t="s">
        <v>12</v>
      </c>
    </row>
    <row r="2" spans="1:11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9</v>
      </c>
      <c r="K2" t="s">
        <v>7</v>
      </c>
    </row>
    <row r="3" spans="1:11">
      <c r="A3">
        <v>1</v>
      </c>
      <c r="B3">
        <v>0.01</v>
      </c>
      <c r="C3">
        <v>0.5</v>
      </c>
      <c r="D3">
        <v>0</v>
      </c>
      <c r="E3">
        <v>73.3</v>
      </c>
      <c r="F3">
        <v>0</v>
      </c>
      <c r="G3">
        <v>26.7</v>
      </c>
      <c r="H3">
        <v>6</v>
      </c>
      <c r="I3">
        <f>E3*0.05+G3*0.2</f>
        <v>9.004999999999999</v>
      </c>
    </row>
    <row r="4" spans="1:11">
      <c r="A4">
        <v>2</v>
      </c>
      <c r="B4">
        <v>30</v>
      </c>
      <c r="C4">
        <v>0.5</v>
      </c>
      <c r="D4">
        <v>0</v>
      </c>
      <c r="E4">
        <v>53.3</v>
      </c>
      <c r="F4">
        <v>0</v>
      </c>
      <c r="G4">
        <v>46.7</v>
      </c>
      <c r="H4">
        <v>6</v>
      </c>
      <c r="I4">
        <f>E4*0.05+G4*0.2</f>
        <v>12.005000000000003</v>
      </c>
    </row>
    <row r="5" spans="1:11">
      <c r="A5">
        <v>3</v>
      </c>
      <c r="B5">
        <v>35</v>
      </c>
      <c r="C5">
        <v>0.5</v>
      </c>
      <c r="D5">
        <v>0</v>
      </c>
      <c r="E5">
        <v>53.3</v>
      </c>
      <c r="F5">
        <v>0</v>
      </c>
      <c r="G5">
        <v>46.7</v>
      </c>
      <c r="H5">
        <v>6</v>
      </c>
      <c r="I5">
        <f>E5*0.05+G5*0.2</f>
        <v>12.005000000000003</v>
      </c>
    </row>
    <row r="6" spans="1:11">
      <c r="A6">
        <v>4</v>
      </c>
      <c r="B6">
        <v>36</v>
      </c>
      <c r="C6">
        <v>0.5</v>
      </c>
      <c r="D6">
        <v>0</v>
      </c>
      <c r="E6">
        <v>73.3</v>
      </c>
      <c r="F6">
        <v>0</v>
      </c>
      <c r="G6">
        <v>26.7</v>
      </c>
      <c r="H6">
        <v>6</v>
      </c>
      <c r="I6">
        <f>E6*0.05+G6*0.2</f>
        <v>9.004999999999999</v>
      </c>
    </row>
    <row r="7" spans="1:11">
      <c r="A7">
        <v>5</v>
      </c>
      <c r="B7">
        <v>42</v>
      </c>
      <c r="C7">
        <v>0.5</v>
      </c>
      <c r="D7">
        <v>0</v>
      </c>
      <c r="E7">
        <v>73.3</v>
      </c>
      <c r="F7">
        <v>0</v>
      </c>
      <c r="G7">
        <v>26.7</v>
      </c>
      <c r="H7">
        <v>6</v>
      </c>
      <c r="I7">
        <f>E7*0.05+G7*0.2</f>
        <v>9.004999999999999</v>
      </c>
    </row>
    <row r="11" spans="1:11">
      <c r="B11" t="s">
        <v>0</v>
      </c>
      <c r="C11" t="s">
        <v>1</v>
      </c>
      <c r="D11" t="s">
        <v>2</v>
      </c>
      <c r="E11" t="s">
        <v>3</v>
      </c>
      <c r="F11" t="s">
        <v>4</v>
      </c>
      <c r="G11" t="s">
        <v>5</v>
      </c>
      <c r="H11" t="s">
        <v>6</v>
      </c>
      <c r="K11" t="s">
        <v>8</v>
      </c>
    </row>
    <row r="12" spans="1:11">
      <c r="A12">
        <v>1</v>
      </c>
      <c r="B12">
        <v>0.01</v>
      </c>
      <c r="C12">
        <v>0.75</v>
      </c>
      <c r="D12">
        <v>0</v>
      </c>
      <c r="E12">
        <v>100</v>
      </c>
      <c r="F12">
        <v>0</v>
      </c>
      <c r="G12">
        <v>0</v>
      </c>
      <c r="H12">
        <v>6</v>
      </c>
      <c r="I12">
        <f>D12*1+E12*0.05</f>
        <v>5</v>
      </c>
    </row>
    <row r="13" spans="1:11">
      <c r="A13">
        <v>2</v>
      </c>
      <c r="B13">
        <v>5</v>
      </c>
      <c r="C13">
        <v>0.75</v>
      </c>
      <c r="D13">
        <v>0</v>
      </c>
      <c r="E13">
        <v>100</v>
      </c>
      <c r="F13">
        <v>0</v>
      </c>
      <c r="G13">
        <v>0</v>
      </c>
      <c r="H13">
        <v>6</v>
      </c>
      <c r="I13">
        <f t="shared" ref="I13:I28" si="0">D13*1+E13*0.05</f>
        <v>5</v>
      </c>
    </row>
    <row r="14" spans="1:11">
      <c r="A14">
        <v>3</v>
      </c>
      <c r="B14">
        <v>35</v>
      </c>
      <c r="C14">
        <v>0.75</v>
      </c>
      <c r="D14">
        <v>50</v>
      </c>
      <c r="E14">
        <v>50</v>
      </c>
      <c r="F14">
        <v>0</v>
      </c>
      <c r="G14">
        <v>0</v>
      </c>
      <c r="H14">
        <v>6</v>
      </c>
      <c r="I14">
        <f t="shared" si="0"/>
        <v>52.5</v>
      </c>
    </row>
    <row r="15" spans="1:11">
      <c r="A15">
        <v>4</v>
      </c>
      <c r="B15">
        <v>40</v>
      </c>
      <c r="C15">
        <v>0.75</v>
      </c>
      <c r="D15">
        <v>100</v>
      </c>
      <c r="E15">
        <v>0</v>
      </c>
      <c r="F15">
        <v>0</v>
      </c>
      <c r="G15">
        <v>0</v>
      </c>
      <c r="H15">
        <v>6</v>
      </c>
      <c r="I15">
        <f t="shared" si="0"/>
        <v>100</v>
      </c>
    </row>
    <row r="16" spans="1:11">
      <c r="A16">
        <v>5</v>
      </c>
      <c r="B16">
        <v>50</v>
      </c>
      <c r="C16">
        <v>0.75</v>
      </c>
      <c r="D16">
        <v>100</v>
      </c>
      <c r="E16">
        <v>0</v>
      </c>
      <c r="F16">
        <v>0</v>
      </c>
      <c r="G16">
        <v>0</v>
      </c>
      <c r="H16">
        <v>6</v>
      </c>
      <c r="I16">
        <f t="shared" si="0"/>
        <v>100</v>
      </c>
    </row>
    <row r="17" spans="1:9">
      <c r="A17">
        <v>6</v>
      </c>
      <c r="B17">
        <v>55</v>
      </c>
      <c r="C17">
        <v>0.75</v>
      </c>
      <c r="D17">
        <v>0</v>
      </c>
      <c r="E17">
        <v>100</v>
      </c>
      <c r="F17">
        <v>0</v>
      </c>
      <c r="G17">
        <v>0</v>
      </c>
      <c r="H17">
        <v>6</v>
      </c>
      <c r="I17">
        <f t="shared" si="0"/>
        <v>5</v>
      </c>
    </row>
    <row r="18" spans="1:9">
      <c r="A18">
        <v>7</v>
      </c>
      <c r="B18">
        <v>65</v>
      </c>
      <c r="C18">
        <v>0.75</v>
      </c>
      <c r="D18">
        <v>0</v>
      </c>
      <c r="E18">
        <v>100</v>
      </c>
      <c r="F18">
        <v>0</v>
      </c>
      <c r="G18">
        <v>0</v>
      </c>
      <c r="H18">
        <v>6</v>
      </c>
      <c r="I18">
        <f t="shared" si="0"/>
        <v>5</v>
      </c>
    </row>
    <row r="19" spans="1:9">
      <c r="A19">
        <v>8</v>
      </c>
      <c r="B19">
        <v>66</v>
      </c>
      <c r="C19">
        <v>0</v>
      </c>
      <c r="D19">
        <v>0</v>
      </c>
      <c r="E19">
        <v>100</v>
      </c>
      <c r="F19">
        <v>0</v>
      </c>
      <c r="G19">
        <v>0</v>
      </c>
      <c r="H19">
        <v>6</v>
      </c>
      <c r="I19">
        <f t="shared" si="0"/>
        <v>5</v>
      </c>
    </row>
    <row r="21" spans="1:9" ht="15.75" thickBot="1">
      <c r="D21" t="s">
        <v>13</v>
      </c>
    </row>
    <row r="22" spans="1:9" ht="15.75" thickBot="1">
      <c r="B22" s="2">
        <v>0.01</v>
      </c>
      <c r="C22" s="3">
        <v>0.75</v>
      </c>
      <c r="D22" s="3">
        <v>0</v>
      </c>
      <c r="E22" s="3">
        <v>100</v>
      </c>
      <c r="I22">
        <f t="shared" si="0"/>
        <v>5</v>
      </c>
    </row>
    <row r="23" spans="1:9" ht="15.75" thickBot="1">
      <c r="B23" s="4">
        <v>5</v>
      </c>
      <c r="C23" s="5">
        <v>0.75</v>
      </c>
      <c r="D23" s="5">
        <v>0</v>
      </c>
      <c r="E23" s="5">
        <v>100</v>
      </c>
      <c r="I23">
        <f t="shared" si="0"/>
        <v>5</v>
      </c>
    </row>
    <row r="24" spans="1:9" ht="15.75" thickBot="1">
      <c r="B24" s="4">
        <v>17.5</v>
      </c>
      <c r="C24" s="5">
        <v>0.75</v>
      </c>
      <c r="D24" s="5">
        <v>50</v>
      </c>
      <c r="E24" s="5">
        <v>50</v>
      </c>
      <c r="I24">
        <f t="shared" si="0"/>
        <v>52.5</v>
      </c>
    </row>
    <row r="25" spans="1:9" ht="15.75" thickBot="1">
      <c r="B25" s="4">
        <v>20</v>
      </c>
      <c r="C25" s="5">
        <v>0.75</v>
      </c>
      <c r="D25" s="5">
        <v>100</v>
      </c>
      <c r="E25" s="5">
        <v>0</v>
      </c>
      <c r="I25">
        <f t="shared" si="0"/>
        <v>100</v>
      </c>
    </row>
    <row r="26" spans="1:9" ht="15.75" thickBot="1">
      <c r="B26" s="4">
        <v>25</v>
      </c>
      <c r="C26" s="5">
        <v>0.75</v>
      </c>
      <c r="D26" s="5">
        <v>100</v>
      </c>
      <c r="E26" s="5">
        <v>0</v>
      </c>
      <c r="I26">
        <f t="shared" si="0"/>
        <v>100</v>
      </c>
    </row>
    <row r="27" spans="1:9" ht="15.75" thickBot="1">
      <c r="B27" s="4">
        <v>27</v>
      </c>
      <c r="C27" s="5">
        <v>0.75</v>
      </c>
      <c r="D27" s="5">
        <v>0</v>
      </c>
      <c r="E27" s="5">
        <v>100</v>
      </c>
      <c r="I27">
        <f t="shared" si="0"/>
        <v>5</v>
      </c>
    </row>
    <row r="28" spans="1:9" ht="15.75" thickBot="1">
      <c r="B28" s="4">
        <v>32</v>
      </c>
      <c r="C28" s="5">
        <v>0.75</v>
      </c>
      <c r="D28" s="5">
        <v>0</v>
      </c>
      <c r="E28" s="5">
        <v>100</v>
      </c>
      <c r="I28">
        <f t="shared" si="0"/>
        <v>5</v>
      </c>
    </row>
    <row r="29" spans="1:9" ht="15.75" thickBot="1">
      <c r="B29" s="4">
        <v>33</v>
      </c>
      <c r="C29" s="5">
        <v>0</v>
      </c>
      <c r="D29" s="5">
        <v>0</v>
      </c>
      <c r="E29" s="5">
        <v>100</v>
      </c>
    </row>
    <row r="31" spans="1:9">
      <c r="E31" t="s">
        <v>14</v>
      </c>
    </row>
    <row r="32" spans="1:9">
      <c r="F32" t="s">
        <v>15</v>
      </c>
    </row>
    <row r="33" spans="2:9" ht="15.75" thickBot="1">
      <c r="B33" s="6">
        <v>0</v>
      </c>
      <c r="C33" s="7">
        <v>0.1</v>
      </c>
      <c r="D33" s="7">
        <v>100</v>
      </c>
      <c r="F33" s="7">
        <v>0</v>
      </c>
      <c r="I33">
        <f>D33*1+E33*0.05+F33*0.1</f>
        <v>100</v>
      </c>
    </row>
    <row r="34" spans="2:9" ht="15.75" thickBot="1">
      <c r="B34" s="6">
        <v>1</v>
      </c>
      <c r="C34" s="7">
        <v>0.5</v>
      </c>
      <c r="D34" s="7">
        <v>100</v>
      </c>
      <c r="F34" s="7">
        <v>0</v>
      </c>
      <c r="I34">
        <f t="shared" ref="I34:I41" si="1">D34*1+E34*0.05+F34*0.1</f>
        <v>100</v>
      </c>
    </row>
    <row r="35" spans="2:9" ht="15.75" thickBot="1">
      <c r="B35" s="6">
        <v>5</v>
      </c>
      <c r="C35" s="7">
        <v>0.5</v>
      </c>
      <c r="D35" s="7">
        <v>100</v>
      </c>
      <c r="F35" s="7">
        <v>0</v>
      </c>
      <c r="I35">
        <f t="shared" si="1"/>
        <v>100</v>
      </c>
    </row>
    <row r="36" spans="2:9" ht="15.75" thickBot="1">
      <c r="B36" s="6">
        <v>6</v>
      </c>
      <c r="C36" s="7">
        <v>0.1</v>
      </c>
      <c r="D36" s="8">
        <v>0</v>
      </c>
      <c r="F36" s="8">
        <v>100</v>
      </c>
      <c r="I36">
        <f t="shared" si="1"/>
        <v>10</v>
      </c>
    </row>
    <row r="37" spans="2:9" ht="15.75" thickBot="1">
      <c r="B37" s="6">
        <v>7</v>
      </c>
      <c r="C37" s="7">
        <v>0.5</v>
      </c>
      <c r="D37" s="8">
        <v>0</v>
      </c>
      <c r="F37" s="8">
        <v>100</v>
      </c>
      <c r="I37">
        <f t="shared" si="1"/>
        <v>10</v>
      </c>
    </row>
    <row r="38" spans="2:9" ht="15.75" thickBot="1">
      <c r="B38" s="6">
        <v>14</v>
      </c>
      <c r="C38" s="7">
        <v>0.5</v>
      </c>
      <c r="D38" s="8">
        <v>0</v>
      </c>
      <c r="F38" s="8">
        <v>100</v>
      </c>
      <c r="I38">
        <f t="shared" si="1"/>
        <v>10</v>
      </c>
    </row>
    <row r="39" spans="2:9" ht="15.75" thickBot="1">
      <c r="B39" s="6">
        <v>16</v>
      </c>
      <c r="C39" s="7">
        <v>0.1</v>
      </c>
      <c r="D39" s="7">
        <v>0</v>
      </c>
      <c r="E39" s="7">
        <v>100</v>
      </c>
      <c r="F39" s="9">
        <v>0</v>
      </c>
      <c r="I39">
        <f t="shared" si="1"/>
        <v>5</v>
      </c>
    </row>
    <row r="40" spans="2:9" ht="15.75" thickBot="1">
      <c r="B40" s="6">
        <v>17</v>
      </c>
      <c r="C40" s="7">
        <v>0.5</v>
      </c>
      <c r="D40" s="7">
        <v>0</v>
      </c>
      <c r="E40" s="7">
        <v>100</v>
      </c>
      <c r="F40" s="9">
        <v>0</v>
      </c>
      <c r="I40">
        <f t="shared" si="1"/>
        <v>5</v>
      </c>
    </row>
    <row r="41" spans="2:9" ht="15.75" thickBot="1">
      <c r="B41" s="6">
        <v>23</v>
      </c>
      <c r="C41" s="7">
        <v>0.5</v>
      </c>
      <c r="D41" s="7">
        <v>0</v>
      </c>
      <c r="E41" s="7">
        <v>100</v>
      </c>
      <c r="F41" s="9">
        <v>0</v>
      </c>
      <c r="I41">
        <f t="shared" si="1"/>
        <v>5</v>
      </c>
    </row>
    <row r="54" spans="1:11">
      <c r="B54" t="s">
        <v>0</v>
      </c>
      <c r="C54" t="s">
        <v>1</v>
      </c>
      <c r="D54" t="s">
        <v>2</v>
      </c>
      <c r="E54" t="s">
        <v>3</v>
      </c>
      <c r="F54" t="s">
        <v>4</v>
      </c>
      <c r="G54" t="s">
        <v>5</v>
      </c>
      <c r="H54" t="s">
        <v>6</v>
      </c>
      <c r="I54" t="s">
        <v>9</v>
      </c>
      <c r="K54" t="s">
        <v>16</v>
      </c>
    </row>
    <row r="55" spans="1:11">
      <c r="A55">
        <v>1</v>
      </c>
      <c r="B55">
        <v>0</v>
      </c>
      <c r="C55">
        <v>0.5</v>
      </c>
      <c r="D55">
        <v>0</v>
      </c>
      <c r="E55">
        <v>65</v>
      </c>
      <c r="F55">
        <v>0</v>
      </c>
      <c r="G55">
        <v>35</v>
      </c>
      <c r="H55">
        <v>6</v>
      </c>
      <c r="I55">
        <f>E55*0.05+G55*0.2</f>
        <v>10.25</v>
      </c>
    </row>
    <row r="56" spans="1:11">
      <c r="A56">
        <v>2</v>
      </c>
      <c r="B56">
        <v>40</v>
      </c>
      <c r="C56">
        <v>0.5</v>
      </c>
      <c r="D56">
        <v>0</v>
      </c>
      <c r="E56">
        <v>50</v>
      </c>
      <c r="F56">
        <v>0</v>
      </c>
      <c r="G56">
        <v>50</v>
      </c>
      <c r="H56">
        <v>6</v>
      </c>
      <c r="I56">
        <f>E56*0.05+G56*0.2</f>
        <v>12.5</v>
      </c>
    </row>
    <row r="57" spans="1:11">
      <c r="A57">
        <v>3</v>
      </c>
      <c r="B57">
        <v>45</v>
      </c>
      <c r="C57">
        <v>0.5</v>
      </c>
      <c r="D57">
        <v>0</v>
      </c>
      <c r="E57">
        <v>50</v>
      </c>
      <c r="F57">
        <v>0</v>
      </c>
      <c r="G57">
        <v>50</v>
      </c>
      <c r="H57">
        <v>6</v>
      </c>
      <c r="I57">
        <f>E57*0.05+G57*0.2</f>
        <v>12.5</v>
      </c>
    </row>
    <row r="58" spans="1:11">
      <c r="A58">
        <v>4</v>
      </c>
      <c r="B58">
        <v>46</v>
      </c>
      <c r="C58">
        <v>0.5</v>
      </c>
      <c r="D58">
        <v>0</v>
      </c>
      <c r="E58">
        <v>65</v>
      </c>
      <c r="F58">
        <v>0</v>
      </c>
      <c r="G58">
        <v>35</v>
      </c>
      <c r="H58">
        <v>6</v>
      </c>
      <c r="I58">
        <f>E58*0.05+G58*0.2</f>
        <v>10.25</v>
      </c>
    </row>
    <row r="59" spans="1:11">
      <c r="A59">
        <v>5</v>
      </c>
      <c r="B59">
        <v>52</v>
      </c>
      <c r="C59">
        <v>0.5</v>
      </c>
      <c r="D59">
        <v>0</v>
      </c>
      <c r="E59">
        <v>65</v>
      </c>
      <c r="F59">
        <v>0</v>
      </c>
      <c r="G59">
        <v>35</v>
      </c>
      <c r="H59">
        <v>6</v>
      </c>
      <c r="I59">
        <f>E59*0.05+G59*0.2</f>
        <v>10.25</v>
      </c>
    </row>
    <row r="63" spans="1:11">
      <c r="B63" t="s">
        <v>0</v>
      </c>
      <c r="C63" t="s">
        <v>1</v>
      </c>
      <c r="D63" t="s">
        <v>2</v>
      </c>
      <c r="E63" t="s">
        <v>3</v>
      </c>
      <c r="F63" t="s">
        <v>4</v>
      </c>
      <c r="G63" t="s">
        <v>5</v>
      </c>
      <c r="H63" t="s">
        <v>6</v>
      </c>
      <c r="I63" t="s">
        <v>9</v>
      </c>
      <c r="K63" t="s">
        <v>17</v>
      </c>
    </row>
    <row r="64" spans="1:11">
      <c r="A64">
        <v>1</v>
      </c>
      <c r="B64">
        <v>0</v>
      </c>
      <c r="C64">
        <v>0.5</v>
      </c>
      <c r="D64">
        <v>0</v>
      </c>
      <c r="E64">
        <v>55</v>
      </c>
      <c r="F64">
        <v>0</v>
      </c>
      <c r="G64">
        <v>45</v>
      </c>
      <c r="H64">
        <v>6</v>
      </c>
      <c r="I64">
        <f>E64*0.05+G64*0.2</f>
        <v>11.75</v>
      </c>
    </row>
    <row r="65" spans="1:11">
      <c r="A65">
        <v>2</v>
      </c>
      <c r="B65">
        <v>40</v>
      </c>
      <c r="C65">
        <v>0.5</v>
      </c>
      <c r="D65">
        <v>0</v>
      </c>
      <c r="E65">
        <v>50</v>
      </c>
      <c r="F65">
        <v>0</v>
      </c>
      <c r="G65">
        <v>50</v>
      </c>
      <c r="H65">
        <v>6</v>
      </c>
      <c r="I65">
        <f>E65*0.05+G65*0.2</f>
        <v>12.5</v>
      </c>
    </row>
    <row r="66" spans="1:11">
      <c r="A66">
        <v>3</v>
      </c>
      <c r="B66">
        <v>45</v>
      </c>
      <c r="C66">
        <v>0.5</v>
      </c>
      <c r="D66">
        <v>0</v>
      </c>
      <c r="E66">
        <v>50</v>
      </c>
      <c r="F66">
        <v>0</v>
      </c>
      <c r="G66">
        <v>50</v>
      </c>
      <c r="H66">
        <v>6</v>
      </c>
      <c r="I66">
        <f>E66*0.05+G66*0.2</f>
        <v>12.5</v>
      </c>
    </row>
    <row r="67" spans="1:11">
      <c r="A67">
        <v>4</v>
      </c>
      <c r="B67">
        <v>46</v>
      </c>
      <c r="C67">
        <v>0.5</v>
      </c>
      <c r="D67">
        <v>0</v>
      </c>
      <c r="E67">
        <v>65</v>
      </c>
      <c r="F67">
        <v>0</v>
      </c>
      <c r="G67">
        <v>35</v>
      </c>
      <c r="H67">
        <v>6</v>
      </c>
      <c r="I67">
        <f>E67*0.05+G67*0.2</f>
        <v>10.25</v>
      </c>
    </row>
    <row r="68" spans="1:11">
      <c r="A68">
        <v>5</v>
      </c>
      <c r="B68">
        <v>52</v>
      </c>
      <c r="C68">
        <v>0.5</v>
      </c>
      <c r="D68">
        <v>0</v>
      </c>
      <c r="E68">
        <v>65</v>
      </c>
      <c r="F68">
        <v>0</v>
      </c>
      <c r="G68">
        <v>35</v>
      </c>
      <c r="H68">
        <v>6</v>
      </c>
      <c r="I68">
        <f>E68*0.05+G68*0.2</f>
        <v>10.25</v>
      </c>
    </row>
    <row r="73" spans="1:11">
      <c r="B73" t="s">
        <v>0</v>
      </c>
      <c r="C73" t="s">
        <v>1</v>
      </c>
      <c r="D73" t="s">
        <v>2</v>
      </c>
      <c r="E73" t="s">
        <v>3</v>
      </c>
      <c r="F73" t="s">
        <v>4</v>
      </c>
      <c r="G73" t="s">
        <v>5</v>
      </c>
      <c r="H73" t="s">
        <v>6</v>
      </c>
      <c r="I73" t="s">
        <v>9</v>
      </c>
      <c r="K73" t="s">
        <v>18</v>
      </c>
    </row>
    <row r="74" spans="1:11">
      <c r="A74">
        <v>1</v>
      </c>
      <c r="B74">
        <v>0</v>
      </c>
      <c r="C74">
        <v>0.5</v>
      </c>
      <c r="D74">
        <v>0</v>
      </c>
      <c r="E74">
        <v>100</v>
      </c>
      <c r="F74">
        <v>0</v>
      </c>
      <c r="G74">
        <v>0</v>
      </c>
      <c r="H74">
        <v>6</v>
      </c>
      <c r="I74">
        <f>E74*0.05+G74*0.2</f>
        <v>5</v>
      </c>
    </row>
    <row r="75" spans="1:11">
      <c r="A75">
        <v>2</v>
      </c>
      <c r="B75">
        <v>2</v>
      </c>
      <c r="C75">
        <v>0.5</v>
      </c>
      <c r="D75">
        <v>0</v>
      </c>
      <c r="E75">
        <v>100</v>
      </c>
      <c r="F75">
        <v>0</v>
      </c>
      <c r="G75">
        <v>0</v>
      </c>
      <c r="H75">
        <v>6</v>
      </c>
      <c r="I75">
        <f t="shared" ref="I75:I80" si="2">E75*0.05+G75*0.2</f>
        <v>5</v>
      </c>
    </row>
    <row r="76" spans="1:11">
      <c r="A76">
        <v>3</v>
      </c>
      <c r="B76">
        <v>55</v>
      </c>
      <c r="C76">
        <v>0.5</v>
      </c>
      <c r="D76">
        <v>0</v>
      </c>
      <c r="E76">
        <v>40</v>
      </c>
      <c r="F76">
        <v>0</v>
      </c>
      <c r="G76">
        <v>60</v>
      </c>
      <c r="H76">
        <v>6</v>
      </c>
      <c r="I76">
        <f t="shared" si="2"/>
        <v>14</v>
      </c>
    </row>
    <row r="77" spans="1:11">
      <c r="A77">
        <v>4</v>
      </c>
      <c r="B77">
        <v>56</v>
      </c>
      <c r="C77">
        <v>0.5</v>
      </c>
      <c r="D77">
        <v>0</v>
      </c>
      <c r="E77">
        <v>0</v>
      </c>
      <c r="F77">
        <v>0</v>
      </c>
      <c r="G77">
        <v>100</v>
      </c>
      <c r="H77">
        <v>6</v>
      </c>
      <c r="I77">
        <f t="shared" si="2"/>
        <v>20</v>
      </c>
    </row>
    <row r="78" spans="1:11">
      <c r="A78">
        <v>5</v>
      </c>
      <c r="B78">
        <v>60</v>
      </c>
      <c r="C78">
        <v>0.5</v>
      </c>
      <c r="D78">
        <v>0</v>
      </c>
      <c r="E78">
        <v>0</v>
      </c>
      <c r="F78">
        <v>0</v>
      </c>
      <c r="G78">
        <v>100</v>
      </c>
      <c r="H78">
        <v>6</v>
      </c>
      <c r="I78">
        <f t="shared" si="2"/>
        <v>20</v>
      </c>
    </row>
    <row r="79" spans="1:11">
      <c r="A79">
        <v>6</v>
      </c>
      <c r="B79">
        <v>61</v>
      </c>
      <c r="C79">
        <v>0.5</v>
      </c>
      <c r="D79">
        <v>0</v>
      </c>
      <c r="E79">
        <v>100</v>
      </c>
      <c r="F79">
        <v>0</v>
      </c>
      <c r="G79">
        <v>0</v>
      </c>
      <c r="H79">
        <v>6</v>
      </c>
      <c r="I79">
        <f t="shared" si="2"/>
        <v>5</v>
      </c>
    </row>
    <row r="80" spans="1:11">
      <c r="A80">
        <v>7</v>
      </c>
      <c r="B80">
        <v>65</v>
      </c>
      <c r="C80">
        <v>0.5</v>
      </c>
      <c r="D80">
        <v>0</v>
      </c>
      <c r="E80">
        <v>100</v>
      </c>
      <c r="F80">
        <v>0</v>
      </c>
      <c r="G80">
        <v>0</v>
      </c>
      <c r="H80">
        <v>6</v>
      </c>
      <c r="I80">
        <f t="shared" si="2"/>
        <v>5</v>
      </c>
    </row>
    <row r="86" spans="1:11">
      <c r="B86" t="s">
        <v>0</v>
      </c>
      <c r="C86" t="s">
        <v>1</v>
      </c>
      <c r="D86" t="s">
        <v>2</v>
      </c>
      <c r="E86" t="s">
        <v>3</v>
      </c>
      <c r="F86" t="s">
        <v>4</v>
      </c>
      <c r="G86" t="s">
        <v>5</v>
      </c>
      <c r="H86" t="s">
        <v>6</v>
      </c>
      <c r="I86" t="s">
        <v>9</v>
      </c>
      <c r="K86" t="s">
        <v>19</v>
      </c>
    </row>
    <row r="87" spans="1:11">
      <c r="A87">
        <v>1</v>
      </c>
      <c r="B87">
        <v>0</v>
      </c>
      <c r="C87">
        <v>0.5</v>
      </c>
      <c r="D87">
        <v>0</v>
      </c>
      <c r="E87">
        <v>66.5</v>
      </c>
      <c r="F87">
        <v>0</v>
      </c>
      <c r="G87">
        <v>33.5</v>
      </c>
      <c r="H87">
        <v>6</v>
      </c>
      <c r="I87">
        <f>E87*0.05+G87*0.2</f>
        <v>10.025</v>
      </c>
    </row>
    <row r="88" spans="1:11">
      <c r="A88">
        <v>2</v>
      </c>
      <c r="B88">
        <v>40</v>
      </c>
      <c r="C88">
        <v>0.5</v>
      </c>
      <c r="D88">
        <v>0</v>
      </c>
      <c r="E88">
        <v>66.5</v>
      </c>
      <c r="F88">
        <v>0</v>
      </c>
      <c r="G88">
        <v>33.5</v>
      </c>
      <c r="H88">
        <v>6</v>
      </c>
      <c r="I88">
        <f>E88*0.05+G88*0.2</f>
        <v>10.025</v>
      </c>
    </row>
    <row r="92" spans="1:11">
      <c r="B92" t="s">
        <v>0</v>
      </c>
      <c r="C92" t="s">
        <v>1</v>
      </c>
      <c r="D92" t="s">
        <v>2</v>
      </c>
      <c r="E92" t="s">
        <v>3</v>
      </c>
      <c r="F92" t="s">
        <v>4</v>
      </c>
      <c r="G92" t="s">
        <v>5</v>
      </c>
      <c r="H92" t="s">
        <v>6</v>
      </c>
      <c r="I92" t="s">
        <v>9</v>
      </c>
      <c r="K92" t="s">
        <v>20</v>
      </c>
    </row>
    <row r="93" spans="1:11">
      <c r="A93">
        <v>1</v>
      </c>
      <c r="B93">
        <v>0</v>
      </c>
      <c r="C93">
        <v>0.5</v>
      </c>
      <c r="D93">
        <v>0</v>
      </c>
      <c r="E93">
        <v>80</v>
      </c>
      <c r="F93">
        <v>0</v>
      </c>
      <c r="G93">
        <v>20</v>
      </c>
      <c r="H93">
        <v>6</v>
      </c>
      <c r="I93">
        <f>E93*0.05+G93*0.2</f>
        <v>8</v>
      </c>
    </row>
    <row r="94" spans="1:11">
      <c r="A94">
        <v>2</v>
      </c>
      <c r="B94">
        <v>40</v>
      </c>
      <c r="C94">
        <v>0.5</v>
      </c>
      <c r="D94">
        <v>0</v>
      </c>
      <c r="E94">
        <v>80</v>
      </c>
      <c r="F94">
        <v>0</v>
      </c>
      <c r="G94">
        <v>20</v>
      </c>
      <c r="H94">
        <v>6</v>
      </c>
      <c r="I94">
        <f>E94*0.05+G94*0.2</f>
        <v>8</v>
      </c>
    </row>
    <row r="99" spans="1:13">
      <c r="B99" t="s">
        <v>0</v>
      </c>
      <c r="C99" t="s">
        <v>1</v>
      </c>
      <c r="D99" t="s">
        <v>2</v>
      </c>
      <c r="E99" t="s">
        <v>3</v>
      </c>
      <c r="F99" t="s">
        <v>4</v>
      </c>
      <c r="G99" t="s">
        <v>5</v>
      </c>
      <c r="H99" t="s">
        <v>6</v>
      </c>
      <c r="I99" t="s">
        <v>9</v>
      </c>
      <c r="K99" t="s">
        <v>21</v>
      </c>
    </row>
    <row r="100" spans="1:13">
      <c r="A100">
        <v>1</v>
      </c>
      <c r="B100">
        <v>0</v>
      </c>
      <c r="C100">
        <v>0.5</v>
      </c>
      <c r="D100">
        <v>0</v>
      </c>
      <c r="E100">
        <v>100</v>
      </c>
      <c r="F100">
        <v>0</v>
      </c>
      <c r="G100">
        <v>0</v>
      </c>
      <c r="H100">
        <v>6</v>
      </c>
      <c r="I100">
        <f>E100*0.05+G100*0.2</f>
        <v>5</v>
      </c>
    </row>
    <row r="101" spans="1:13">
      <c r="A101">
        <v>2</v>
      </c>
      <c r="B101">
        <v>2</v>
      </c>
      <c r="C101">
        <v>0.5</v>
      </c>
      <c r="D101">
        <v>0</v>
      </c>
      <c r="E101">
        <v>100</v>
      </c>
      <c r="F101">
        <v>0</v>
      </c>
      <c r="G101">
        <v>0</v>
      </c>
      <c r="H101">
        <v>6</v>
      </c>
      <c r="I101">
        <f t="shared" ref="I101:I106" si="3">E101*0.05+G101*0.2</f>
        <v>5</v>
      </c>
    </row>
    <row r="102" spans="1:13">
      <c r="A102">
        <v>3</v>
      </c>
      <c r="B102">
        <v>110</v>
      </c>
      <c r="C102">
        <v>0.5</v>
      </c>
      <c r="D102">
        <v>0</v>
      </c>
      <c r="E102">
        <v>40</v>
      </c>
      <c r="F102">
        <v>0</v>
      </c>
      <c r="G102">
        <v>60</v>
      </c>
      <c r="H102">
        <v>6</v>
      </c>
      <c r="I102">
        <f t="shared" si="3"/>
        <v>14</v>
      </c>
    </row>
    <row r="103" spans="1:13">
      <c r="A103">
        <v>4</v>
      </c>
      <c r="B103">
        <v>111</v>
      </c>
      <c r="C103">
        <v>0.5</v>
      </c>
      <c r="D103">
        <v>0</v>
      </c>
      <c r="E103">
        <v>0</v>
      </c>
      <c r="F103">
        <v>0</v>
      </c>
      <c r="G103">
        <v>100</v>
      </c>
      <c r="H103">
        <v>6</v>
      </c>
      <c r="I103">
        <f t="shared" si="3"/>
        <v>20</v>
      </c>
    </row>
    <row r="104" spans="1:13">
      <c r="A104">
        <v>5</v>
      </c>
      <c r="B104">
        <v>115</v>
      </c>
      <c r="C104">
        <v>0.5</v>
      </c>
      <c r="D104">
        <v>0</v>
      </c>
      <c r="E104">
        <v>0</v>
      </c>
      <c r="F104">
        <v>0</v>
      </c>
      <c r="G104">
        <v>100</v>
      </c>
      <c r="H104">
        <v>6</v>
      </c>
      <c r="I104">
        <f t="shared" si="3"/>
        <v>20</v>
      </c>
    </row>
    <row r="105" spans="1:13">
      <c r="A105">
        <v>6</v>
      </c>
      <c r="B105">
        <v>116</v>
      </c>
      <c r="C105">
        <v>0.5</v>
      </c>
      <c r="D105">
        <v>0</v>
      </c>
      <c r="E105">
        <v>100</v>
      </c>
      <c r="F105">
        <v>0</v>
      </c>
      <c r="G105">
        <v>0</v>
      </c>
      <c r="H105">
        <v>6</v>
      </c>
      <c r="I105">
        <f t="shared" si="3"/>
        <v>5</v>
      </c>
    </row>
    <row r="106" spans="1:13">
      <c r="A106">
        <v>7</v>
      </c>
      <c r="B106">
        <v>120</v>
      </c>
      <c r="C106">
        <v>0.5</v>
      </c>
      <c r="D106">
        <v>0</v>
      </c>
      <c r="E106">
        <v>100</v>
      </c>
      <c r="F106">
        <v>0</v>
      </c>
      <c r="G106">
        <v>0</v>
      </c>
      <c r="H106">
        <v>6</v>
      </c>
      <c r="I106">
        <f t="shared" si="3"/>
        <v>5</v>
      </c>
    </row>
    <row r="110" spans="1:13">
      <c r="B110" t="s">
        <v>0</v>
      </c>
      <c r="C110" t="s">
        <v>1</v>
      </c>
      <c r="D110" t="s">
        <v>22</v>
      </c>
      <c r="E110" t="s">
        <v>23</v>
      </c>
      <c r="F110" t="s">
        <v>24</v>
      </c>
      <c r="G110" t="s">
        <v>5</v>
      </c>
      <c r="H110" t="s">
        <v>6</v>
      </c>
      <c r="I110" t="s">
        <v>9</v>
      </c>
      <c r="K110" t="s">
        <v>28</v>
      </c>
      <c r="M110" s="1" t="s">
        <v>25</v>
      </c>
    </row>
    <row r="111" spans="1:13">
      <c r="A111">
        <v>1</v>
      </c>
      <c r="B111">
        <v>0</v>
      </c>
      <c r="C111">
        <v>4.72</v>
      </c>
      <c r="D111">
        <v>80</v>
      </c>
      <c r="E111">
        <v>20</v>
      </c>
      <c r="F111">
        <v>0</v>
      </c>
      <c r="G111">
        <v>0</v>
      </c>
      <c r="H111">
        <v>6</v>
      </c>
      <c r="I111">
        <f>E111*0.15+D111*0.05+F111*1</f>
        <v>7</v>
      </c>
      <c r="M111" t="s">
        <v>26</v>
      </c>
    </row>
    <row r="112" spans="1:13">
      <c r="A112">
        <v>2</v>
      </c>
      <c r="B112">
        <v>15</v>
      </c>
      <c r="C112">
        <v>4.72</v>
      </c>
      <c r="D112">
        <v>42.5</v>
      </c>
      <c r="E112">
        <v>57.5</v>
      </c>
      <c r="F112">
        <v>0</v>
      </c>
      <c r="G112">
        <v>0</v>
      </c>
      <c r="H112">
        <v>6</v>
      </c>
      <c r="I112">
        <f t="shared" ref="I112:I118" si="4">E112*0.15+D112*0.05+F112*1</f>
        <v>10.75</v>
      </c>
      <c r="M112" t="s">
        <v>27</v>
      </c>
    </row>
    <row r="113" spans="1:11">
      <c r="A113">
        <v>3</v>
      </c>
      <c r="B113">
        <v>15.01</v>
      </c>
      <c r="C113">
        <v>4.72</v>
      </c>
      <c r="D113">
        <v>0</v>
      </c>
      <c r="E113">
        <v>0</v>
      </c>
      <c r="F113">
        <v>100</v>
      </c>
      <c r="G113">
        <v>0</v>
      </c>
      <c r="H113">
        <v>6</v>
      </c>
      <c r="I113">
        <f t="shared" si="4"/>
        <v>100</v>
      </c>
    </row>
    <row r="114" spans="1:11">
      <c r="A114">
        <v>4</v>
      </c>
      <c r="B114">
        <v>16</v>
      </c>
      <c r="C114">
        <v>4.72</v>
      </c>
      <c r="D114">
        <v>0</v>
      </c>
      <c r="E114">
        <v>0</v>
      </c>
      <c r="F114">
        <v>100</v>
      </c>
      <c r="G114">
        <v>0</v>
      </c>
      <c r="H114">
        <v>6</v>
      </c>
      <c r="I114">
        <f t="shared" si="4"/>
        <v>100</v>
      </c>
    </row>
    <row r="115" spans="1:11">
      <c r="A115">
        <v>5</v>
      </c>
      <c r="B115" s="10">
        <v>16.010000000000002</v>
      </c>
      <c r="C115">
        <v>4.72</v>
      </c>
      <c r="D115">
        <v>100</v>
      </c>
      <c r="E115">
        <v>0</v>
      </c>
      <c r="F115">
        <v>0</v>
      </c>
      <c r="G115">
        <v>0</v>
      </c>
      <c r="H115">
        <v>6</v>
      </c>
      <c r="I115">
        <f t="shared" si="4"/>
        <v>5</v>
      </c>
    </row>
    <row r="116" spans="1:11">
      <c r="A116">
        <v>6</v>
      </c>
      <c r="B116">
        <v>17</v>
      </c>
      <c r="C116">
        <v>4.72</v>
      </c>
      <c r="D116">
        <v>100</v>
      </c>
      <c r="E116">
        <v>0</v>
      </c>
      <c r="F116">
        <v>0</v>
      </c>
      <c r="G116">
        <v>0</v>
      </c>
      <c r="H116">
        <v>6</v>
      </c>
      <c r="I116">
        <f t="shared" si="4"/>
        <v>5</v>
      </c>
    </row>
    <row r="117" spans="1:11">
      <c r="A117">
        <v>7</v>
      </c>
      <c r="B117">
        <v>17.010000000000002</v>
      </c>
      <c r="C117">
        <v>9.44</v>
      </c>
      <c r="D117">
        <v>80</v>
      </c>
      <c r="E117">
        <v>20</v>
      </c>
      <c r="F117">
        <v>0</v>
      </c>
      <c r="G117">
        <v>0</v>
      </c>
      <c r="H117">
        <v>6</v>
      </c>
      <c r="I117">
        <f t="shared" si="4"/>
        <v>7</v>
      </c>
    </row>
    <row r="118" spans="1:11">
      <c r="A118">
        <v>8</v>
      </c>
      <c r="B118">
        <v>22.5</v>
      </c>
      <c r="C118">
        <v>9.44</v>
      </c>
      <c r="D118">
        <v>80</v>
      </c>
      <c r="E118">
        <v>20</v>
      </c>
      <c r="F118">
        <v>0</v>
      </c>
      <c r="G118">
        <v>0</v>
      </c>
      <c r="H118">
        <v>6</v>
      </c>
      <c r="I118">
        <f t="shared" si="4"/>
        <v>7</v>
      </c>
    </row>
    <row r="124" spans="1:11">
      <c r="B124" t="s">
        <v>0</v>
      </c>
      <c r="C124" t="s">
        <v>1</v>
      </c>
      <c r="D124" t="s">
        <v>2</v>
      </c>
      <c r="E124" t="s">
        <v>3</v>
      </c>
      <c r="F124" t="s">
        <v>4</v>
      </c>
      <c r="G124" t="s">
        <v>5</v>
      </c>
      <c r="H124" t="s">
        <v>6</v>
      </c>
      <c r="I124" t="s">
        <v>9</v>
      </c>
      <c r="K124" t="s">
        <v>28</v>
      </c>
    </row>
    <row r="125" spans="1:11">
      <c r="A125">
        <v>1</v>
      </c>
      <c r="B125">
        <v>0</v>
      </c>
      <c r="C125">
        <v>4.72</v>
      </c>
      <c r="D125">
        <v>0</v>
      </c>
      <c r="E125">
        <v>86.6</v>
      </c>
      <c r="F125">
        <v>0</v>
      </c>
      <c r="G125">
        <v>13.4</v>
      </c>
      <c r="H125">
        <v>6</v>
      </c>
      <c r="I125">
        <f>E125*0.05+G125*0.2+D125*1+F125*0.1</f>
        <v>7.01</v>
      </c>
    </row>
    <row r="126" spans="1:11">
      <c r="A126">
        <v>2</v>
      </c>
      <c r="B126">
        <v>15</v>
      </c>
      <c r="C126">
        <v>4.72</v>
      </c>
      <c r="D126">
        <v>0</v>
      </c>
      <c r="E126">
        <v>61.4</v>
      </c>
      <c r="F126">
        <v>0</v>
      </c>
      <c r="G126">
        <v>38.4</v>
      </c>
      <c r="H126">
        <v>6</v>
      </c>
      <c r="I126">
        <f t="shared" ref="I126:I132" si="5">E126*0.05+G126*0.2+D126*1+F126*0.1</f>
        <v>10.75</v>
      </c>
    </row>
    <row r="127" spans="1:11">
      <c r="A127">
        <v>3</v>
      </c>
      <c r="B127">
        <v>15.01</v>
      </c>
      <c r="C127">
        <v>4.72</v>
      </c>
      <c r="D127">
        <v>100</v>
      </c>
      <c r="E127">
        <v>0</v>
      </c>
      <c r="F127">
        <v>0</v>
      </c>
      <c r="G127">
        <v>0</v>
      </c>
      <c r="H127">
        <v>6</v>
      </c>
      <c r="I127">
        <f t="shared" si="5"/>
        <v>100</v>
      </c>
    </row>
    <row r="128" spans="1:11">
      <c r="A128">
        <v>4</v>
      </c>
      <c r="B128">
        <v>16</v>
      </c>
      <c r="C128">
        <v>4.72</v>
      </c>
      <c r="D128">
        <v>100</v>
      </c>
      <c r="E128">
        <v>0</v>
      </c>
      <c r="F128">
        <v>0</v>
      </c>
      <c r="G128">
        <v>0</v>
      </c>
      <c r="H128">
        <v>6</v>
      </c>
      <c r="I128">
        <f t="shared" si="5"/>
        <v>100</v>
      </c>
    </row>
    <row r="129" spans="1:11">
      <c r="A129">
        <v>5</v>
      </c>
      <c r="B129" s="10">
        <v>16.010000000000002</v>
      </c>
      <c r="C129">
        <v>4.72</v>
      </c>
      <c r="D129">
        <v>0</v>
      </c>
      <c r="E129">
        <v>100</v>
      </c>
      <c r="F129">
        <v>0</v>
      </c>
      <c r="G129">
        <v>0</v>
      </c>
      <c r="H129">
        <v>6</v>
      </c>
      <c r="I129">
        <f t="shared" si="5"/>
        <v>5</v>
      </c>
    </row>
    <row r="130" spans="1:11">
      <c r="A130">
        <v>6</v>
      </c>
      <c r="B130">
        <v>17</v>
      </c>
      <c r="C130">
        <v>4.72</v>
      </c>
      <c r="D130">
        <v>0</v>
      </c>
      <c r="E130">
        <v>100</v>
      </c>
      <c r="F130">
        <v>0</v>
      </c>
      <c r="G130">
        <v>0</v>
      </c>
      <c r="H130">
        <v>6</v>
      </c>
      <c r="I130">
        <f t="shared" si="5"/>
        <v>5</v>
      </c>
    </row>
    <row r="131" spans="1:11">
      <c r="A131">
        <v>7</v>
      </c>
      <c r="B131">
        <v>17.010000000000002</v>
      </c>
      <c r="C131">
        <v>9.44</v>
      </c>
      <c r="D131">
        <v>0</v>
      </c>
      <c r="E131">
        <v>86.6</v>
      </c>
      <c r="F131">
        <v>0</v>
      </c>
      <c r="G131">
        <v>13.4</v>
      </c>
      <c r="H131">
        <v>6</v>
      </c>
      <c r="I131">
        <f t="shared" si="5"/>
        <v>7.01</v>
      </c>
    </row>
    <row r="132" spans="1:11">
      <c r="A132">
        <v>8</v>
      </c>
      <c r="B132">
        <v>22.5</v>
      </c>
      <c r="C132">
        <v>9.44</v>
      </c>
      <c r="D132">
        <v>0</v>
      </c>
      <c r="E132">
        <v>86.6</v>
      </c>
      <c r="F132">
        <v>0</v>
      </c>
      <c r="G132">
        <v>13.4</v>
      </c>
      <c r="H132">
        <v>6</v>
      </c>
      <c r="I132">
        <f t="shared" si="5"/>
        <v>7.01</v>
      </c>
    </row>
    <row r="137" spans="1:11">
      <c r="B137" t="s">
        <v>0</v>
      </c>
      <c r="C137" t="s">
        <v>1</v>
      </c>
      <c r="D137" t="s">
        <v>2</v>
      </c>
      <c r="E137" t="s">
        <v>3</v>
      </c>
      <c r="F137" t="s">
        <v>4</v>
      </c>
      <c r="G137" t="s">
        <v>5</v>
      </c>
      <c r="H137" t="s">
        <v>6</v>
      </c>
      <c r="I137" t="s">
        <v>9</v>
      </c>
      <c r="K137" t="s">
        <v>29</v>
      </c>
    </row>
    <row r="138" spans="1:11">
      <c r="A138">
        <v>1</v>
      </c>
      <c r="B138">
        <v>0</v>
      </c>
      <c r="C138">
        <v>0.5</v>
      </c>
      <c r="D138">
        <v>0</v>
      </c>
      <c r="E138">
        <v>73.400000000000006</v>
      </c>
      <c r="F138">
        <v>0</v>
      </c>
      <c r="G138">
        <v>26.6</v>
      </c>
      <c r="H138">
        <v>6</v>
      </c>
      <c r="I138">
        <f>E138*0.05+G138*0.2+D138*1</f>
        <v>8.99</v>
      </c>
    </row>
    <row r="139" spans="1:11">
      <c r="A139">
        <v>2</v>
      </c>
      <c r="B139">
        <v>2</v>
      </c>
      <c r="C139">
        <v>0.5</v>
      </c>
      <c r="D139">
        <v>0</v>
      </c>
      <c r="E139">
        <v>73.400000000000006</v>
      </c>
      <c r="F139">
        <v>0</v>
      </c>
      <c r="G139">
        <v>26.6</v>
      </c>
      <c r="H139">
        <v>6</v>
      </c>
      <c r="I139">
        <f>E139*0.05+G139*0.2+D139*1</f>
        <v>8.99</v>
      </c>
    </row>
    <row r="140" spans="1:11">
      <c r="A140">
        <v>3</v>
      </c>
      <c r="B140">
        <v>62</v>
      </c>
      <c r="C140">
        <v>0.5</v>
      </c>
      <c r="D140">
        <v>0</v>
      </c>
      <c r="E140">
        <v>63.4</v>
      </c>
      <c r="F140">
        <v>0</v>
      </c>
      <c r="G140">
        <v>36.6</v>
      </c>
      <c r="H140">
        <v>6</v>
      </c>
      <c r="I140">
        <f>E140*0.05+G140*0.2+D140*1</f>
        <v>10.49</v>
      </c>
    </row>
    <row r="141" spans="1:11">
      <c r="A141">
        <v>4</v>
      </c>
      <c r="B141">
        <v>63</v>
      </c>
      <c r="C141">
        <v>0.5</v>
      </c>
      <c r="D141">
        <v>0</v>
      </c>
      <c r="E141">
        <v>73.400000000000006</v>
      </c>
      <c r="F141">
        <v>0</v>
      </c>
      <c r="G141">
        <v>26.6</v>
      </c>
      <c r="H141">
        <v>6</v>
      </c>
      <c r="I141">
        <f>E141*0.05+G141*0.2+D141*1</f>
        <v>8.99</v>
      </c>
    </row>
    <row r="142" spans="1:11">
      <c r="A142">
        <v>5</v>
      </c>
      <c r="B142">
        <v>65</v>
      </c>
      <c r="C142">
        <v>0.5</v>
      </c>
      <c r="D142">
        <v>0</v>
      </c>
      <c r="E142">
        <v>73.400000000000006</v>
      </c>
      <c r="F142">
        <v>0</v>
      </c>
      <c r="G142">
        <v>26.6</v>
      </c>
      <c r="H142">
        <v>6</v>
      </c>
      <c r="I142">
        <f>E142*0.05+G142*0.2+D142*1</f>
        <v>8.99</v>
      </c>
    </row>
    <row r="145" spans="1:11">
      <c r="B145" t="s">
        <v>0</v>
      </c>
      <c r="C145" t="s">
        <v>1</v>
      </c>
      <c r="D145" t="s">
        <v>2</v>
      </c>
      <c r="E145" t="s">
        <v>3</v>
      </c>
      <c r="F145" t="s">
        <v>4</v>
      </c>
      <c r="G145" t="s">
        <v>5</v>
      </c>
      <c r="H145" t="s">
        <v>6</v>
      </c>
      <c r="I145" t="s">
        <v>9</v>
      </c>
      <c r="K145" t="s">
        <v>31</v>
      </c>
    </row>
    <row r="146" spans="1:11">
      <c r="A146">
        <v>1</v>
      </c>
      <c r="B146">
        <v>0</v>
      </c>
      <c r="C146">
        <v>0.5</v>
      </c>
      <c r="D146">
        <v>0</v>
      </c>
      <c r="E146">
        <v>90</v>
      </c>
      <c r="F146">
        <v>0</v>
      </c>
      <c r="G146">
        <v>10</v>
      </c>
      <c r="H146">
        <v>6</v>
      </c>
      <c r="I146">
        <f t="shared" ref="I146:I152" si="6">E146*0.05+G146*0.2+D146*1</f>
        <v>6.5</v>
      </c>
    </row>
    <row r="147" spans="1:11">
      <c r="A147">
        <v>2</v>
      </c>
      <c r="B147">
        <v>5</v>
      </c>
      <c r="C147">
        <v>0.5</v>
      </c>
      <c r="D147">
        <v>0</v>
      </c>
      <c r="E147">
        <v>90</v>
      </c>
      <c r="F147">
        <v>0</v>
      </c>
      <c r="G147">
        <v>10</v>
      </c>
      <c r="H147">
        <v>6</v>
      </c>
      <c r="I147">
        <f t="shared" si="6"/>
        <v>6.5</v>
      </c>
    </row>
    <row r="148" spans="1:11">
      <c r="A148">
        <v>3</v>
      </c>
      <c r="B148">
        <v>70</v>
      </c>
      <c r="C148">
        <v>0.5</v>
      </c>
      <c r="D148">
        <v>0</v>
      </c>
      <c r="E148">
        <v>63.4</v>
      </c>
      <c r="F148">
        <v>0</v>
      </c>
      <c r="G148">
        <v>36.6</v>
      </c>
      <c r="H148">
        <v>6</v>
      </c>
      <c r="I148">
        <f t="shared" si="6"/>
        <v>10.49</v>
      </c>
    </row>
    <row r="149" spans="1:11">
      <c r="A149">
        <v>4</v>
      </c>
      <c r="B149">
        <v>75</v>
      </c>
      <c r="C149">
        <v>0.5</v>
      </c>
      <c r="D149">
        <v>0</v>
      </c>
      <c r="E149">
        <v>0</v>
      </c>
      <c r="F149">
        <v>0</v>
      </c>
      <c r="G149">
        <v>100</v>
      </c>
      <c r="H149">
        <v>6</v>
      </c>
      <c r="I149">
        <f t="shared" si="6"/>
        <v>20</v>
      </c>
    </row>
    <row r="150" spans="1:11">
      <c r="A150">
        <v>5</v>
      </c>
      <c r="B150">
        <v>80</v>
      </c>
      <c r="C150">
        <v>0.5</v>
      </c>
      <c r="D150">
        <v>0</v>
      </c>
      <c r="E150">
        <v>0</v>
      </c>
      <c r="F150">
        <v>0</v>
      </c>
      <c r="G150">
        <v>100</v>
      </c>
      <c r="H150">
        <v>6</v>
      </c>
      <c r="I150">
        <f t="shared" si="6"/>
        <v>20</v>
      </c>
    </row>
    <row r="151" spans="1:11">
      <c r="A151">
        <v>6</v>
      </c>
      <c r="B151">
        <v>85</v>
      </c>
      <c r="C151">
        <v>0.5</v>
      </c>
      <c r="D151">
        <v>0</v>
      </c>
      <c r="E151">
        <v>90</v>
      </c>
      <c r="F151">
        <v>0</v>
      </c>
      <c r="G151">
        <v>10</v>
      </c>
      <c r="H151">
        <v>6</v>
      </c>
      <c r="I151">
        <f t="shared" si="6"/>
        <v>6.5</v>
      </c>
    </row>
    <row r="152" spans="1:11">
      <c r="A152">
        <v>7</v>
      </c>
      <c r="B152">
        <v>90</v>
      </c>
      <c r="C152">
        <v>0.5</v>
      </c>
      <c r="D152">
        <v>0</v>
      </c>
      <c r="E152">
        <v>90</v>
      </c>
      <c r="F152">
        <v>0</v>
      </c>
      <c r="G152">
        <v>10</v>
      </c>
      <c r="H152">
        <v>6</v>
      </c>
      <c r="I152">
        <f t="shared" si="6"/>
        <v>6.5</v>
      </c>
    </row>
    <row r="155" spans="1:11">
      <c r="B155" t="s">
        <v>0</v>
      </c>
      <c r="C155" t="s">
        <v>1</v>
      </c>
      <c r="D155" t="s">
        <v>2</v>
      </c>
      <c r="E155" t="s">
        <v>3</v>
      </c>
      <c r="F155" t="s">
        <v>4</v>
      </c>
      <c r="G155" t="s">
        <v>5</v>
      </c>
      <c r="H155" t="s">
        <v>6</v>
      </c>
      <c r="I155" t="s">
        <v>9</v>
      </c>
      <c r="K155" t="s">
        <v>32</v>
      </c>
    </row>
    <row r="156" spans="1:11">
      <c r="A156">
        <v>1</v>
      </c>
      <c r="B156">
        <v>0</v>
      </c>
      <c r="C156">
        <v>0.5</v>
      </c>
      <c r="D156">
        <v>0</v>
      </c>
      <c r="E156">
        <v>82.9</v>
      </c>
      <c r="F156">
        <v>0</v>
      </c>
      <c r="G156">
        <f t="shared" ref="G156:G162" si="7">100-E156</f>
        <v>17.099999999999994</v>
      </c>
      <c r="H156">
        <v>6</v>
      </c>
      <c r="I156">
        <f>E156*0.05+G156*0.2+D156*1</f>
        <v>7.5649999999999995</v>
      </c>
    </row>
    <row r="157" spans="1:11">
      <c r="A157">
        <v>2</v>
      </c>
      <c r="B157">
        <v>5</v>
      </c>
      <c r="C157">
        <v>0.5</v>
      </c>
      <c r="D157">
        <v>0</v>
      </c>
      <c r="E157">
        <v>82.9</v>
      </c>
      <c r="F157">
        <v>0</v>
      </c>
      <c r="G157">
        <f t="shared" si="7"/>
        <v>17.099999999999994</v>
      </c>
      <c r="H157">
        <v>6</v>
      </c>
      <c r="I157">
        <f t="shared" ref="I157:I162" si="8">E157*0.05+G157*0.2+D157*1</f>
        <v>7.5649999999999995</v>
      </c>
    </row>
    <row r="158" spans="1:11">
      <c r="A158">
        <v>3</v>
      </c>
      <c r="B158">
        <v>75</v>
      </c>
      <c r="C158">
        <v>0.5</v>
      </c>
      <c r="D158">
        <v>0</v>
      </c>
      <c r="E158">
        <v>50</v>
      </c>
      <c r="F158">
        <v>0</v>
      </c>
      <c r="G158">
        <f t="shared" si="7"/>
        <v>50</v>
      </c>
      <c r="H158">
        <v>6</v>
      </c>
      <c r="I158">
        <f t="shared" si="8"/>
        <v>12.5</v>
      </c>
    </row>
    <row r="159" spans="1:11">
      <c r="A159">
        <v>4</v>
      </c>
      <c r="B159">
        <v>80</v>
      </c>
      <c r="C159">
        <v>0.5</v>
      </c>
      <c r="D159">
        <v>0</v>
      </c>
      <c r="E159">
        <v>0</v>
      </c>
      <c r="F159">
        <v>0</v>
      </c>
      <c r="G159">
        <f t="shared" si="7"/>
        <v>100</v>
      </c>
      <c r="H159">
        <v>6</v>
      </c>
      <c r="I159">
        <f t="shared" si="8"/>
        <v>20</v>
      </c>
    </row>
    <row r="160" spans="1:11">
      <c r="A160">
        <v>5</v>
      </c>
      <c r="B160">
        <v>85</v>
      </c>
      <c r="C160">
        <v>0.5</v>
      </c>
      <c r="D160">
        <v>0</v>
      </c>
      <c r="E160">
        <v>0</v>
      </c>
      <c r="F160">
        <v>0</v>
      </c>
      <c r="G160">
        <f t="shared" si="7"/>
        <v>100</v>
      </c>
      <c r="H160">
        <v>6</v>
      </c>
      <c r="I160">
        <f t="shared" si="8"/>
        <v>20</v>
      </c>
    </row>
    <row r="161" spans="1:11">
      <c r="A161">
        <v>6</v>
      </c>
      <c r="B161">
        <v>90</v>
      </c>
      <c r="C161">
        <v>0.5</v>
      </c>
      <c r="D161">
        <v>0</v>
      </c>
      <c r="E161">
        <v>82.9</v>
      </c>
      <c r="F161">
        <v>0</v>
      </c>
      <c r="G161">
        <f t="shared" si="7"/>
        <v>17.099999999999994</v>
      </c>
      <c r="H161">
        <v>6</v>
      </c>
      <c r="I161">
        <f t="shared" si="8"/>
        <v>7.5649999999999995</v>
      </c>
    </row>
    <row r="162" spans="1:11">
      <c r="A162">
        <v>7</v>
      </c>
      <c r="B162">
        <v>95</v>
      </c>
      <c r="C162">
        <v>0.5</v>
      </c>
      <c r="D162">
        <v>0</v>
      </c>
      <c r="E162">
        <v>82.9</v>
      </c>
      <c r="F162">
        <v>0</v>
      </c>
      <c r="G162">
        <f t="shared" si="7"/>
        <v>17.099999999999994</v>
      </c>
      <c r="H162">
        <v>6</v>
      </c>
      <c r="I162">
        <f t="shared" si="8"/>
        <v>7.5649999999999995</v>
      </c>
    </row>
    <row r="166" spans="1:11">
      <c r="B166" t="s">
        <v>0</v>
      </c>
      <c r="C166" t="s">
        <v>1</v>
      </c>
      <c r="D166" t="s">
        <v>2</v>
      </c>
      <c r="E166" t="s">
        <v>3</v>
      </c>
      <c r="F166" t="s">
        <v>4</v>
      </c>
      <c r="G166" t="s">
        <v>5</v>
      </c>
      <c r="H166" t="s">
        <v>6</v>
      </c>
      <c r="I166" t="s">
        <v>9</v>
      </c>
      <c r="K166" t="s">
        <v>30</v>
      </c>
    </row>
    <row r="167" spans="1:11">
      <c r="A167">
        <v>1</v>
      </c>
      <c r="B167">
        <v>0</v>
      </c>
      <c r="C167">
        <v>0.5</v>
      </c>
      <c r="D167">
        <v>0</v>
      </c>
      <c r="E167">
        <v>100</v>
      </c>
      <c r="F167">
        <v>0</v>
      </c>
      <c r="G167">
        <v>0</v>
      </c>
      <c r="H167">
        <v>6</v>
      </c>
      <c r="I167">
        <f t="shared" ref="I167:I174" si="9">E167*0.05+G167*0.2+D167*1</f>
        <v>5</v>
      </c>
    </row>
    <row r="168" spans="1:11">
      <c r="A168">
        <v>2</v>
      </c>
      <c r="B168">
        <v>5</v>
      </c>
      <c r="C168">
        <v>0.5</v>
      </c>
      <c r="D168">
        <v>0</v>
      </c>
      <c r="E168">
        <v>100</v>
      </c>
      <c r="F168">
        <v>0</v>
      </c>
      <c r="G168">
        <v>0</v>
      </c>
      <c r="H168">
        <v>6</v>
      </c>
      <c r="I168">
        <f t="shared" si="9"/>
        <v>5</v>
      </c>
    </row>
    <row r="169" spans="1:11">
      <c r="A169">
        <v>1</v>
      </c>
      <c r="B169">
        <v>5.0999999999999996</v>
      </c>
      <c r="C169">
        <v>0.5</v>
      </c>
      <c r="D169">
        <v>0</v>
      </c>
      <c r="E169">
        <v>73.400000000000006</v>
      </c>
      <c r="F169">
        <v>0</v>
      </c>
      <c r="G169">
        <v>26.6</v>
      </c>
      <c r="H169">
        <v>6</v>
      </c>
      <c r="I169">
        <f t="shared" si="9"/>
        <v>8.99</v>
      </c>
    </row>
    <row r="170" spans="1:11">
      <c r="A170">
        <v>2</v>
      </c>
      <c r="B170">
        <v>70</v>
      </c>
      <c r="C170">
        <v>0.5</v>
      </c>
      <c r="D170">
        <v>0</v>
      </c>
      <c r="E170">
        <v>63.4</v>
      </c>
      <c r="F170">
        <v>0</v>
      </c>
      <c r="G170">
        <v>36.6</v>
      </c>
      <c r="H170">
        <v>6</v>
      </c>
      <c r="I170">
        <f t="shared" si="9"/>
        <v>10.49</v>
      </c>
    </row>
    <row r="171" spans="1:11">
      <c r="A171">
        <v>3</v>
      </c>
      <c r="B171">
        <v>72</v>
      </c>
      <c r="C171">
        <v>0.5</v>
      </c>
      <c r="D171">
        <v>0</v>
      </c>
      <c r="E171">
        <v>0</v>
      </c>
      <c r="F171">
        <v>0</v>
      </c>
      <c r="G171">
        <v>100</v>
      </c>
      <c r="H171">
        <v>6</v>
      </c>
      <c r="I171">
        <f t="shared" si="9"/>
        <v>20</v>
      </c>
    </row>
    <row r="172" spans="1:11">
      <c r="A172">
        <v>4</v>
      </c>
      <c r="B172">
        <v>77</v>
      </c>
      <c r="C172">
        <v>0.5</v>
      </c>
      <c r="D172">
        <v>0</v>
      </c>
      <c r="E172">
        <v>0</v>
      </c>
      <c r="F172">
        <v>0</v>
      </c>
      <c r="G172">
        <v>100</v>
      </c>
      <c r="H172">
        <v>6</v>
      </c>
      <c r="I172">
        <f t="shared" si="9"/>
        <v>20</v>
      </c>
    </row>
    <row r="173" spans="1:11">
      <c r="A173">
        <v>5</v>
      </c>
      <c r="B173">
        <v>80</v>
      </c>
      <c r="C173">
        <v>0.5</v>
      </c>
      <c r="D173">
        <v>0</v>
      </c>
      <c r="E173">
        <v>100</v>
      </c>
      <c r="F173">
        <v>0</v>
      </c>
      <c r="G173">
        <v>0</v>
      </c>
      <c r="H173">
        <v>6</v>
      </c>
      <c r="I173">
        <f t="shared" si="9"/>
        <v>5</v>
      </c>
    </row>
    <row r="174" spans="1:11">
      <c r="A174">
        <v>6</v>
      </c>
      <c r="B174">
        <v>85</v>
      </c>
      <c r="C174">
        <v>0.5</v>
      </c>
      <c r="D174">
        <v>0</v>
      </c>
      <c r="E174">
        <v>100</v>
      </c>
      <c r="F174">
        <v>0</v>
      </c>
      <c r="G174">
        <v>0</v>
      </c>
      <c r="H174">
        <v>6</v>
      </c>
      <c r="I174">
        <f t="shared" si="9"/>
        <v>5</v>
      </c>
    </row>
    <row r="178" spans="1:11">
      <c r="B178" t="s">
        <v>0</v>
      </c>
      <c r="C178" t="s">
        <v>1</v>
      </c>
      <c r="D178" t="s">
        <v>2</v>
      </c>
      <c r="E178" t="s">
        <v>3</v>
      </c>
      <c r="F178" t="s">
        <v>4</v>
      </c>
      <c r="G178" t="s">
        <v>5</v>
      </c>
      <c r="H178" t="s">
        <v>6</v>
      </c>
      <c r="I178" t="s">
        <v>9</v>
      </c>
      <c r="K178" t="s">
        <v>33</v>
      </c>
    </row>
    <row r="179" spans="1:11">
      <c r="A179">
        <v>1</v>
      </c>
      <c r="B179">
        <v>0</v>
      </c>
      <c r="C179">
        <v>0.5</v>
      </c>
      <c r="D179">
        <v>0</v>
      </c>
      <c r="E179">
        <v>100</v>
      </c>
      <c r="F179">
        <v>0</v>
      </c>
      <c r="G179">
        <v>0</v>
      </c>
      <c r="H179">
        <v>6</v>
      </c>
      <c r="I179">
        <f t="shared" ref="I179:I186" si="10">E179*0.05+G179*0.2+D179*1</f>
        <v>5</v>
      </c>
    </row>
    <row r="180" spans="1:11">
      <c r="A180">
        <v>2</v>
      </c>
      <c r="B180">
        <v>5</v>
      </c>
      <c r="C180">
        <v>0.5</v>
      </c>
      <c r="D180">
        <v>0</v>
      </c>
      <c r="E180">
        <v>100</v>
      </c>
      <c r="F180">
        <v>0</v>
      </c>
      <c r="G180">
        <v>0</v>
      </c>
      <c r="H180">
        <v>6</v>
      </c>
      <c r="I180">
        <f t="shared" si="10"/>
        <v>5</v>
      </c>
    </row>
    <row r="181" spans="1:11">
      <c r="A181">
        <v>1</v>
      </c>
      <c r="B181">
        <v>5.0999999999999996</v>
      </c>
      <c r="C181">
        <v>0.5</v>
      </c>
      <c r="D181">
        <v>0</v>
      </c>
      <c r="E181">
        <v>73.400000000000006</v>
      </c>
      <c r="F181">
        <v>0</v>
      </c>
      <c r="G181">
        <v>26.6</v>
      </c>
      <c r="H181">
        <v>6</v>
      </c>
      <c r="I181">
        <f t="shared" si="10"/>
        <v>8.99</v>
      </c>
    </row>
    <row r="182" spans="1:11">
      <c r="A182">
        <v>2</v>
      </c>
      <c r="B182">
        <v>70</v>
      </c>
      <c r="C182">
        <v>0.5</v>
      </c>
      <c r="D182">
        <v>0</v>
      </c>
      <c r="E182">
        <v>30</v>
      </c>
      <c r="F182">
        <v>0</v>
      </c>
      <c r="G182">
        <v>70</v>
      </c>
      <c r="H182">
        <v>6</v>
      </c>
      <c r="I182">
        <f t="shared" si="10"/>
        <v>15.5</v>
      </c>
    </row>
    <row r="183" spans="1:11">
      <c r="A183">
        <v>3</v>
      </c>
      <c r="B183">
        <v>72</v>
      </c>
      <c r="C183">
        <v>0.5</v>
      </c>
      <c r="D183">
        <v>0</v>
      </c>
      <c r="E183">
        <v>0</v>
      </c>
      <c r="F183">
        <v>0</v>
      </c>
      <c r="G183">
        <v>100</v>
      </c>
      <c r="H183">
        <v>6</v>
      </c>
      <c r="I183">
        <f t="shared" si="10"/>
        <v>20</v>
      </c>
    </row>
    <row r="184" spans="1:11">
      <c r="A184">
        <v>4</v>
      </c>
      <c r="B184">
        <v>77</v>
      </c>
      <c r="C184">
        <v>0.5</v>
      </c>
      <c r="D184">
        <v>0</v>
      </c>
      <c r="E184">
        <v>0</v>
      </c>
      <c r="F184">
        <v>0</v>
      </c>
      <c r="G184">
        <v>100</v>
      </c>
      <c r="H184">
        <v>6</v>
      </c>
      <c r="I184">
        <f t="shared" si="10"/>
        <v>20</v>
      </c>
    </row>
    <row r="185" spans="1:11">
      <c r="A185">
        <v>5</v>
      </c>
      <c r="B185">
        <v>80</v>
      </c>
      <c r="C185">
        <v>0.5</v>
      </c>
      <c r="D185">
        <v>0</v>
      </c>
      <c r="E185">
        <v>100</v>
      </c>
      <c r="F185">
        <v>0</v>
      </c>
      <c r="G185">
        <v>0</v>
      </c>
      <c r="H185">
        <v>6</v>
      </c>
      <c r="I185">
        <f t="shared" si="10"/>
        <v>5</v>
      </c>
    </row>
    <row r="186" spans="1:11">
      <c r="A186">
        <v>6</v>
      </c>
      <c r="B186">
        <v>85</v>
      </c>
      <c r="C186">
        <v>0.5</v>
      </c>
      <c r="D186">
        <v>0</v>
      </c>
      <c r="E186">
        <v>100</v>
      </c>
      <c r="F186">
        <v>0</v>
      </c>
      <c r="G186">
        <v>0</v>
      </c>
      <c r="H186">
        <v>6</v>
      </c>
      <c r="I186">
        <f t="shared" si="10"/>
        <v>5</v>
      </c>
    </row>
    <row r="190" spans="1:11">
      <c r="B190" t="s">
        <v>0</v>
      </c>
      <c r="C190" t="s">
        <v>1</v>
      </c>
      <c r="D190" t="s">
        <v>2</v>
      </c>
      <c r="E190" t="s">
        <v>3</v>
      </c>
      <c r="F190" t="s">
        <v>4</v>
      </c>
      <c r="G190" t="s">
        <v>5</v>
      </c>
      <c r="H190" t="s">
        <v>6</v>
      </c>
      <c r="I190" t="s">
        <v>9</v>
      </c>
      <c r="K190" t="s">
        <v>34</v>
      </c>
    </row>
    <row r="191" spans="1:11">
      <c r="A191">
        <v>1</v>
      </c>
      <c r="B191">
        <v>0</v>
      </c>
      <c r="C191">
        <v>0.5</v>
      </c>
      <c r="D191">
        <v>0</v>
      </c>
      <c r="E191">
        <v>100</v>
      </c>
      <c r="F191">
        <v>0</v>
      </c>
      <c r="G191">
        <v>0</v>
      </c>
      <c r="H191">
        <v>6</v>
      </c>
      <c r="I191">
        <f t="shared" ref="I191:I199" si="11">E191*0.05+G191*0.2+D191*1</f>
        <v>5</v>
      </c>
    </row>
    <row r="192" spans="1:11">
      <c r="A192">
        <v>2</v>
      </c>
      <c r="B192">
        <v>5</v>
      </c>
      <c r="C192">
        <v>0.5</v>
      </c>
      <c r="D192">
        <v>0</v>
      </c>
      <c r="E192">
        <v>100</v>
      </c>
      <c r="F192">
        <v>0</v>
      </c>
      <c r="G192">
        <v>0</v>
      </c>
      <c r="H192">
        <v>6</v>
      </c>
      <c r="I192">
        <f t="shared" si="11"/>
        <v>5</v>
      </c>
    </row>
    <row r="193" spans="1:11">
      <c r="A193">
        <v>1</v>
      </c>
      <c r="B193">
        <v>5.0999999999999996</v>
      </c>
      <c r="C193">
        <v>0.5</v>
      </c>
      <c r="D193">
        <v>0</v>
      </c>
      <c r="E193">
        <v>73.400000000000006</v>
      </c>
      <c r="F193">
        <v>0</v>
      </c>
      <c r="G193">
        <v>26.6</v>
      </c>
      <c r="H193">
        <v>6</v>
      </c>
      <c r="I193">
        <f t="shared" si="11"/>
        <v>8.99</v>
      </c>
    </row>
    <row r="194" spans="1:11">
      <c r="A194">
        <v>2</v>
      </c>
      <c r="B194">
        <v>40</v>
      </c>
      <c r="C194">
        <v>0.5</v>
      </c>
      <c r="D194">
        <v>0</v>
      </c>
      <c r="E194">
        <v>40</v>
      </c>
      <c r="F194">
        <v>0</v>
      </c>
      <c r="G194">
        <v>60</v>
      </c>
      <c r="H194">
        <v>6</v>
      </c>
      <c r="I194">
        <f t="shared" si="11"/>
        <v>14</v>
      </c>
    </row>
    <row r="195" spans="1:11">
      <c r="A195">
        <v>3</v>
      </c>
      <c r="B195">
        <v>72</v>
      </c>
      <c r="C195">
        <v>0.5</v>
      </c>
      <c r="D195">
        <v>0</v>
      </c>
      <c r="E195">
        <v>10</v>
      </c>
      <c r="F195">
        <v>0</v>
      </c>
      <c r="G195">
        <v>90</v>
      </c>
      <c r="H195">
        <v>6</v>
      </c>
      <c r="I195">
        <f t="shared" si="11"/>
        <v>18.5</v>
      </c>
    </row>
    <row r="196" spans="1:11">
      <c r="A196">
        <v>4</v>
      </c>
      <c r="B196">
        <v>72.099999999999994</v>
      </c>
      <c r="C196">
        <v>0.5</v>
      </c>
      <c r="D196">
        <v>0</v>
      </c>
      <c r="E196">
        <v>0</v>
      </c>
      <c r="F196">
        <v>0</v>
      </c>
      <c r="G196">
        <v>100</v>
      </c>
      <c r="H196">
        <v>6</v>
      </c>
      <c r="I196">
        <f t="shared" si="11"/>
        <v>20</v>
      </c>
    </row>
    <row r="197" spans="1:11">
      <c r="A197">
        <v>5</v>
      </c>
      <c r="B197">
        <v>77</v>
      </c>
      <c r="C197">
        <v>0.5</v>
      </c>
      <c r="D197">
        <v>0</v>
      </c>
      <c r="E197">
        <v>0</v>
      </c>
      <c r="F197">
        <v>0</v>
      </c>
      <c r="G197">
        <v>100</v>
      </c>
      <c r="H197">
        <v>6</v>
      </c>
      <c r="I197">
        <f t="shared" si="11"/>
        <v>20</v>
      </c>
    </row>
    <row r="198" spans="1:11">
      <c r="A198">
        <v>6</v>
      </c>
      <c r="B198">
        <v>80</v>
      </c>
      <c r="C198">
        <v>0.5</v>
      </c>
      <c r="D198">
        <v>0</v>
      </c>
      <c r="E198">
        <v>100</v>
      </c>
      <c r="F198">
        <v>0</v>
      </c>
      <c r="G198">
        <v>0</v>
      </c>
      <c r="H198">
        <v>6</v>
      </c>
      <c r="I198">
        <f t="shared" si="11"/>
        <v>5</v>
      </c>
    </row>
    <row r="199" spans="1:11">
      <c r="A199">
        <v>7</v>
      </c>
      <c r="B199">
        <v>85</v>
      </c>
      <c r="C199">
        <v>0.5</v>
      </c>
      <c r="D199">
        <v>0</v>
      </c>
      <c r="E199">
        <v>100</v>
      </c>
      <c r="F199">
        <v>0</v>
      </c>
      <c r="G199">
        <v>0</v>
      </c>
      <c r="H199">
        <v>6</v>
      </c>
      <c r="I199">
        <f t="shared" si="11"/>
        <v>5</v>
      </c>
    </row>
    <row r="203" spans="1:11">
      <c r="B203" t="s">
        <v>0</v>
      </c>
      <c r="C203" t="s">
        <v>1</v>
      </c>
      <c r="D203" t="s">
        <v>2</v>
      </c>
      <c r="E203" t="s">
        <v>3</v>
      </c>
      <c r="F203" t="s">
        <v>4</v>
      </c>
      <c r="G203" t="s">
        <v>5</v>
      </c>
      <c r="H203" t="s">
        <v>6</v>
      </c>
      <c r="I203" t="s">
        <v>9</v>
      </c>
      <c r="K203" t="s">
        <v>35</v>
      </c>
    </row>
    <row r="204" spans="1:11">
      <c r="A204">
        <v>1</v>
      </c>
      <c r="B204">
        <v>0</v>
      </c>
      <c r="C204">
        <v>0.5</v>
      </c>
      <c r="D204">
        <v>0</v>
      </c>
      <c r="E204">
        <v>100</v>
      </c>
      <c r="F204">
        <v>0</v>
      </c>
      <c r="G204">
        <v>0</v>
      </c>
      <c r="H204">
        <v>6</v>
      </c>
      <c r="I204">
        <f t="shared" ref="I204:I211" si="12">E204*0.05+G204*0.2+D204*1</f>
        <v>5</v>
      </c>
    </row>
    <row r="205" spans="1:11">
      <c r="A205">
        <v>2</v>
      </c>
      <c r="B205">
        <v>5</v>
      </c>
      <c r="C205">
        <v>0.5</v>
      </c>
      <c r="D205">
        <v>0</v>
      </c>
      <c r="E205">
        <v>100</v>
      </c>
      <c r="F205">
        <v>0</v>
      </c>
      <c r="G205">
        <v>0</v>
      </c>
      <c r="H205">
        <v>6</v>
      </c>
      <c r="I205">
        <f t="shared" si="12"/>
        <v>5</v>
      </c>
    </row>
    <row r="206" spans="1:11">
      <c r="A206">
        <v>1</v>
      </c>
      <c r="B206">
        <v>5.0999999999999996</v>
      </c>
      <c r="C206">
        <v>0.5</v>
      </c>
      <c r="D206">
        <v>0</v>
      </c>
      <c r="E206">
        <v>66</v>
      </c>
      <c r="F206">
        <v>0</v>
      </c>
      <c r="G206">
        <v>34</v>
      </c>
      <c r="H206">
        <v>6</v>
      </c>
      <c r="I206">
        <f t="shared" si="12"/>
        <v>10.100000000000001</v>
      </c>
    </row>
    <row r="207" spans="1:11">
      <c r="A207">
        <v>2</v>
      </c>
      <c r="B207">
        <v>72</v>
      </c>
      <c r="C207">
        <v>0.5</v>
      </c>
      <c r="D207">
        <v>0</v>
      </c>
      <c r="E207">
        <v>40</v>
      </c>
      <c r="F207">
        <v>0</v>
      </c>
      <c r="G207">
        <v>60</v>
      </c>
      <c r="H207">
        <v>6</v>
      </c>
      <c r="I207">
        <f t="shared" si="12"/>
        <v>14</v>
      </c>
    </row>
    <row r="208" spans="1:11">
      <c r="A208">
        <v>4</v>
      </c>
      <c r="B208">
        <v>72.099999999999994</v>
      </c>
      <c r="C208">
        <v>0.5</v>
      </c>
      <c r="D208">
        <v>0</v>
      </c>
      <c r="E208">
        <v>0</v>
      </c>
      <c r="F208">
        <v>0</v>
      </c>
      <c r="G208">
        <v>100</v>
      </c>
      <c r="H208">
        <v>6</v>
      </c>
      <c r="I208">
        <f t="shared" si="12"/>
        <v>20</v>
      </c>
    </row>
    <row r="209" spans="1:11">
      <c r="A209">
        <v>5</v>
      </c>
      <c r="B209">
        <v>77</v>
      </c>
      <c r="C209">
        <v>0.5</v>
      </c>
      <c r="D209">
        <v>0</v>
      </c>
      <c r="E209">
        <v>0</v>
      </c>
      <c r="F209">
        <v>0</v>
      </c>
      <c r="G209">
        <v>100</v>
      </c>
      <c r="H209">
        <v>6</v>
      </c>
      <c r="I209">
        <f t="shared" si="12"/>
        <v>20</v>
      </c>
    </row>
    <row r="210" spans="1:11">
      <c r="A210">
        <v>6</v>
      </c>
      <c r="B210">
        <v>80</v>
      </c>
      <c r="C210">
        <v>0.5</v>
      </c>
      <c r="D210">
        <v>0</v>
      </c>
      <c r="E210">
        <v>100</v>
      </c>
      <c r="F210">
        <v>0</v>
      </c>
      <c r="G210">
        <v>0</v>
      </c>
      <c r="H210">
        <v>6</v>
      </c>
      <c r="I210">
        <f t="shared" si="12"/>
        <v>5</v>
      </c>
    </row>
    <row r="211" spans="1:11">
      <c r="A211">
        <v>7</v>
      </c>
      <c r="B211">
        <v>85</v>
      </c>
      <c r="C211">
        <v>0.5</v>
      </c>
      <c r="D211">
        <v>0</v>
      </c>
      <c r="E211">
        <v>100</v>
      </c>
      <c r="F211">
        <v>0</v>
      </c>
      <c r="G211">
        <v>0</v>
      </c>
      <c r="H211">
        <v>6</v>
      </c>
      <c r="I211">
        <f t="shared" si="12"/>
        <v>5</v>
      </c>
    </row>
    <row r="214" spans="1:11">
      <c r="B214" t="s">
        <v>0</v>
      </c>
      <c r="C214" t="s">
        <v>1</v>
      </c>
      <c r="D214" t="s">
        <v>2</v>
      </c>
      <c r="E214" t="s">
        <v>3</v>
      </c>
      <c r="F214" t="s">
        <v>4</v>
      </c>
      <c r="G214" t="s">
        <v>5</v>
      </c>
      <c r="H214" t="s">
        <v>6</v>
      </c>
      <c r="I214" t="s">
        <v>9</v>
      </c>
      <c r="K214" t="s">
        <v>36</v>
      </c>
    </row>
    <row r="215" spans="1:11">
      <c r="A215">
        <v>1</v>
      </c>
      <c r="B215">
        <v>0</v>
      </c>
      <c r="C215">
        <v>0.5</v>
      </c>
      <c r="D215">
        <v>0</v>
      </c>
      <c r="E215">
        <v>100</v>
      </c>
      <c r="F215">
        <v>0</v>
      </c>
      <c r="G215">
        <v>0</v>
      </c>
      <c r="H215">
        <v>6</v>
      </c>
      <c r="I215">
        <f t="shared" ref="I215:I222" si="13">E215*0.05+G215*0.2+D215*1</f>
        <v>5</v>
      </c>
    </row>
    <row r="216" spans="1:11">
      <c r="A216">
        <v>2</v>
      </c>
      <c r="B216">
        <v>5</v>
      </c>
      <c r="C216">
        <v>0.5</v>
      </c>
      <c r="D216">
        <v>0</v>
      </c>
      <c r="E216">
        <v>100</v>
      </c>
      <c r="F216">
        <v>0</v>
      </c>
      <c r="G216">
        <v>0</v>
      </c>
      <c r="H216">
        <v>6</v>
      </c>
      <c r="I216">
        <f t="shared" si="13"/>
        <v>5</v>
      </c>
    </row>
    <row r="217" spans="1:11">
      <c r="A217">
        <v>1</v>
      </c>
      <c r="B217">
        <v>5.0999999999999996</v>
      </c>
      <c r="C217">
        <v>0.5</v>
      </c>
      <c r="D217">
        <v>0</v>
      </c>
      <c r="E217">
        <v>73.400000000000006</v>
      </c>
      <c r="F217">
        <v>0</v>
      </c>
      <c r="G217">
        <v>26.6</v>
      </c>
      <c r="H217">
        <v>6</v>
      </c>
      <c r="I217">
        <f t="shared" si="13"/>
        <v>8.99</v>
      </c>
    </row>
    <row r="218" spans="1:11">
      <c r="A218">
        <v>3</v>
      </c>
      <c r="B218">
        <v>72</v>
      </c>
      <c r="C218">
        <v>0.5</v>
      </c>
      <c r="D218">
        <v>47</v>
      </c>
      <c r="E218">
        <v>53</v>
      </c>
      <c r="F218">
        <v>0</v>
      </c>
      <c r="G218">
        <v>0</v>
      </c>
      <c r="H218">
        <v>6</v>
      </c>
      <c r="I218">
        <f t="shared" si="13"/>
        <v>49.65</v>
      </c>
    </row>
    <row r="219" spans="1:11">
      <c r="A219">
        <v>4</v>
      </c>
      <c r="B219">
        <v>72.099999999999994</v>
      </c>
      <c r="C219">
        <v>0.5</v>
      </c>
      <c r="D219">
        <v>47</v>
      </c>
      <c r="E219">
        <v>53</v>
      </c>
      <c r="F219">
        <v>0</v>
      </c>
      <c r="G219">
        <v>0</v>
      </c>
      <c r="H219">
        <v>6</v>
      </c>
      <c r="I219">
        <f t="shared" si="13"/>
        <v>49.65</v>
      </c>
    </row>
    <row r="220" spans="1:11">
      <c r="A220">
        <v>5</v>
      </c>
      <c r="B220">
        <v>77</v>
      </c>
      <c r="C220">
        <v>0.5</v>
      </c>
      <c r="D220">
        <v>47</v>
      </c>
      <c r="E220">
        <v>53</v>
      </c>
      <c r="F220">
        <v>0</v>
      </c>
      <c r="G220">
        <v>0</v>
      </c>
      <c r="H220">
        <v>6</v>
      </c>
      <c r="I220">
        <f t="shared" si="13"/>
        <v>49.65</v>
      </c>
    </row>
    <row r="221" spans="1:11">
      <c r="A221">
        <v>6</v>
      </c>
      <c r="B221">
        <v>80</v>
      </c>
      <c r="C221">
        <v>0.5</v>
      </c>
      <c r="D221">
        <v>0</v>
      </c>
      <c r="E221">
        <v>100</v>
      </c>
      <c r="F221">
        <v>0</v>
      </c>
      <c r="G221">
        <v>0</v>
      </c>
      <c r="H221">
        <v>6</v>
      </c>
      <c r="I221">
        <f t="shared" si="13"/>
        <v>5</v>
      </c>
    </row>
    <row r="222" spans="1:11">
      <c r="A222">
        <v>7</v>
      </c>
      <c r="B222">
        <v>85</v>
      </c>
      <c r="C222">
        <v>0.5</v>
      </c>
      <c r="D222">
        <v>0</v>
      </c>
      <c r="E222">
        <v>100</v>
      </c>
      <c r="F222">
        <v>0</v>
      </c>
      <c r="G222">
        <v>0</v>
      </c>
      <c r="H222">
        <v>6</v>
      </c>
      <c r="I222">
        <f t="shared" si="13"/>
        <v>5</v>
      </c>
    </row>
    <row r="226" spans="1:11">
      <c r="B226" t="s">
        <v>0</v>
      </c>
      <c r="C226" t="s">
        <v>1</v>
      </c>
      <c r="D226" t="s">
        <v>2</v>
      </c>
      <c r="E226" t="s">
        <v>3</v>
      </c>
      <c r="F226" t="s">
        <v>4</v>
      </c>
      <c r="G226" t="s">
        <v>5</v>
      </c>
      <c r="H226" t="s">
        <v>6</v>
      </c>
      <c r="I226" t="s">
        <v>9</v>
      </c>
      <c r="K226" t="s">
        <v>37</v>
      </c>
    </row>
    <row r="227" spans="1:11">
      <c r="A227">
        <v>1</v>
      </c>
      <c r="B227">
        <v>0</v>
      </c>
      <c r="C227">
        <v>0.5</v>
      </c>
      <c r="D227">
        <v>0</v>
      </c>
      <c r="E227">
        <v>100</v>
      </c>
      <c r="F227">
        <v>0</v>
      </c>
      <c r="G227">
        <v>0</v>
      </c>
      <c r="H227">
        <v>6</v>
      </c>
      <c r="I227">
        <f>E227*0.05+G227*0.2+D227*1</f>
        <v>5</v>
      </c>
    </row>
    <row r="228" spans="1:11">
      <c r="A228">
        <v>2</v>
      </c>
      <c r="B228">
        <v>5</v>
      </c>
      <c r="C228">
        <v>0.5</v>
      </c>
      <c r="D228">
        <v>0</v>
      </c>
      <c r="E228">
        <v>100</v>
      </c>
      <c r="F228">
        <v>0</v>
      </c>
      <c r="G228">
        <v>0</v>
      </c>
      <c r="H228">
        <v>6</v>
      </c>
      <c r="I228">
        <f>E228*0.05+G228*0.2+D228*1</f>
        <v>5</v>
      </c>
    </row>
    <row r="229" spans="1:11">
      <c r="A229">
        <v>1</v>
      </c>
      <c r="B229">
        <v>5.0999999999999996</v>
      </c>
      <c r="C229">
        <v>0.5</v>
      </c>
      <c r="D229">
        <v>0</v>
      </c>
      <c r="E229">
        <v>73.400000000000006</v>
      </c>
      <c r="F229">
        <v>0</v>
      </c>
      <c r="G229">
        <v>26.6</v>
      </c>
      <c r="H229">
        <v>6</v>
      </c>
      <c r="I229">
        <f>E229*0.05+G229*0.2+D229*1</f>
        <v>8.99</v>
      </c>
    </row>
    <row r="230" spans="1:11">
      <c r="A230">
        <v>2</v>
      </c>
      <c r="B230">
        <v>10</v>
      </c>
      <c r="C230">
        <v>0.5</v>
      </c>
      <c r="D230">
        <v>0</v>
      </c>
      <c r="E230">
        <v>49.66</v>
      </c>
      <c r="F230">
        <v>0</v>
      </c>
      <c r="G230">
        <v>50.34</v>
      </c>
      <c r="H230">
        <v>6</v>
      </c>
      <c r="I230">
        <f t="shared" ref="I230:I235" si="14">E230*0.05+G230*0.2+D230*1</f>
        <v>12.551000000000002</v>
      </c>
    </row>
    <row r="231" spans="1:11">
      <c r="A231">
        <v>3</v>
      </c>
      <c r="B231">
        <v>72</v>
      </c>
      <c r="C231">
        <v>0.5</v>
      </c>
      <c r="D231">
        <v>0</v>
      </c>
      <c r="E231">
        <v>10</v>
      </c>
      <c r="F231">
        <v>0</v>
      </c>
      <c r="G231">
        <v>90</v>
      </c>
      <c r="H231">
        <v>6</v>
      </c>
      <c r="I231">
        <f t="shared" si="14"/>
        <v>18.5</v>
      </c>
    </row>
    <row r="232" spans="1:11">
      <c r="A232">
        <v>4</v>
      </c>
      <c r="B232">
        <v>72.099999999999994</v>
      </c>
      <c r="C232">
        <v>0.5</v>
      </c>
      <c r="D232">
        <v>0</v>
      </c>
      <c r="E232">
        <v>0</v>
      </c>
      <c r="F232">
        <v>0</v>
      </c>
      <c r="G232">
        <v>100</v>
      </c>
      <c r="H232">
        <v>6</v>
      </c>
      <c r="I232">
        <f t="shared" si="14"/>
        <v>20</v>
      </c>
    </row>
    <row r="233" spans="1:11">
      <c r="A233">
        <v>5</v>
      </c>
      <c r="B233">
        <v>77</v>
      </c>
      <c r="C233">
        <v>0.5</v>
      </c>
      <c r="D233">
        <v>0</v>
      </c>
      <c r="E233">
        <v>0</v>
      </c>
      <c r="F233">
        <v>0</v>
      </c>
      <c r="G233">
        <v>100</v>
      </c>
      <c r="H233">
        <v>6</v>
      </c>
      <c r="I233">
        <f t="shared" si="14"/>
        <v>20</v>
      </c>
    </row>
    <row r="234" spans="1:11">
      <c r="A234">
        <v>6</v>
      </c>
      <c r="B234">
        <v>80</v>
      </c>
      <c r="C234">
        <v>0.5</v>
      </c>
      <c r="D234">
        <v>0</v>
      </c>
      <c r="E234">
        <v>100</v>
      </c>
      <c r="F234">
        <v>0</v>
      </c>
      <c r="G234">
        <v>0</v>
      </c>
      <c r="H234">
        <v>6</v>
      </c>
      <c r="I234">
        <f t="shared" si="14"/>
        <v>5</v>
      </c>
    </row>
    <row r="235" spans="1:11">
      <c r="A235">
        <v>7</v>
      </c>
      <c r="B235">
        <v>85</v>
      </c>
      <c r="C235">
        <v>0.5</v>
      </c>
      <c r="D235">
        <v>0</v>
      </c>
      <c r="E235">
        <v>100</v>
      </c>
      <c r="F235">
        <v>0</v>
      </c>
      <c r="G235">
        <v>0</v>
      </c>
      <c r="H235">
        <v>6</v>
      </c>
      <c r="I235">
        <f t="shared" si="14"/>
        <v>5</v>
      </c>
    </row>
    <row r="239" spans="1:11">
      <c r="B239" t="s">
        <v>0</v>
      </c>
      <c r="C239" t="s">
        <v>1</v>
      </c>
      <c r="D239" t="s">
        <v>2</v>
      </c>
      <c r="E239" t="s">
        <v>3</v>
      </c>
      <c r="F239" t="s">
        <v>4</v>
      </c>
      <c r="G239" t="s">
        <v>5</v>
      </c>
      <c r="H239" t="s">
        <v>6</v>
      </c>
      <c r="I239" t="s">
        <v>9</v>
      </c>
      <c r="K239" t="s">
        <v>38</v>
      </c>
    </row>
    <row r="240" spans="1:11">
      <c r="A240">
        <v>1</v>
      </c>
      <c r="B240">
        <v>0</v>
      </c>
      <c r="C240">
        <v>0.5</v>
      </c>
      <c r="D240">
        <v>0</v>
      </c>
      <c r="E240">
        <v>100</v>
      </c>
      <c r="F240">
        <v>0</v>
      </c>
      <c r="G240">
        <v>0</v>
      </c>
      <c r="H240">
        <v>6</v>
      </c>
      <c r="I240">
        <f t="shared" ref="I240:I247" si="15">E240*0.05+G240*0.2+D240*1</f>
        <v>5</v>
      </c>
    </row>
    <row r="241" spans="1:19">
      <c r="A241">
        <v>2</v>
      </c>
      <c r="B241">
        <v>5</v>
      </c>
      <c r="C241">
        <v>0.5</v>
      </c>
      <c r="D241">
        <v>0</v>
      </c>
      <c r="E241">
        <v>100</v>
      </c>
      <c r="F241">
        <v>0</v>
      </c>
      <c r="G241">
        <v>0</v>
      </c>
      <c r="H241">
        <v>6</v>
      </c>
      <c r="I241">
        <f t="shared" si="15"/>
        <v>5</v>
      </c>
    </row>
    <row r="242" spans="1:19">
      <c r="A242">
        <v>1</v>
      </c>
      <c r="B242">
        <v>5.0999999999999996</v>
      </c>
      <c r="C242">
        <v>0.5</v>
      </c>
      <c r="D242">
        <v>0</v>
      </c>
      <c r="E242">
        <v>73.400000000000006</v>
      </c>
      <c r="F242">
        <v>0</v>
      </c>
      <c r="G242">
        <v>26.6</v>
      </c>
      <c r="H242">
        <v>6</v>
      </c>
      <c r="I242">
        <f t="shared" si="15"/>
        <v>8.99</v>
      </c>
    </row>
    <row r="243" spans="1:19">
      <c r="A243">
        <v>2</v>
      </c>
      <c r="B243">
        <v>35</v>
      </c>
      <c r="C243">
        <v>0.5</v>
      </c>
      <c r="D243">
        <v>0</v>
      </c>
      <c r="E243">
        <v>45</v>
      </c>
      <c r="F243">
        <v>0</v>
      </c>
      <c r="G243">
        <v>55</v>
      </c>
      <c r="H243">
        <v>6</v>
      </c>
      <c r="I243">
        <f t="shared" si="15"/>
        <v>13.25</v>
      </c>
    </row>
    <row r="244" spans="1:19">
      <c r="A244">
        <v>3</v>
      </c>
      <c r="B244">
        <v>37</v>
      </c>
      <c r="C244">
        <v>0.5</v>
      </c>
      <c r="D244">
        <v>0</v>
      </c>
      <c r="E244">
        <v>0</v>
      </c>
      <c r="F244">
        <v>0</v>
      </c>
      <c r="G244">
        <v>100</v>
      </c>
      <c r="H244">
        <v>6</v>
      </c>
      <c r="I244">
        <f t="shared" si="15"/>
        <v>20</v>
      </c>
    </row>
    <row r="245" spans="1:19">
      <c r="A245">
        <v>4</v>
      </c>
      <c r="B245">
        <v>40</v>
      </c>
      <c r="C245">
        <v>0.5</v>
      </c>
      <c r="D245">
        <v>0</v>
      </c>
      <c r="E245">
        <v>0</v>
      </c>
      <c r="F245">
        <v>0</v>
      </c>
      <c r="G245">
        <v>100</v>
      </c>
      <c r="H245">
        <v>6</v>
      </c>
      <c r="I245">
        <f t="shared" si="15"/>
        <v>20</v>
      </c>
    </row>
    <row r="246" spans="1:19">
      <c r="A246">
        <v>5</v>
      </c>
      <c r="B246">
        <v>45</v>
      </c>
      <c r="C246">
        <v>0.5</v>
      </c>
      <c r="D246">
        <v>0</v>
      </c>
      <c r="E246">
        <v>100</v>
      </c>
      <c r="F246">
        <v>0</v>
      </c>
      <c r="G246">
        <v>0</v>
      </c>
      <c r="H246">
        <v>6</v>
      </c>
      <c r="I246">
        <f t="shared" si="15"/>
        <v>5</v>
      </c>
    </row>
    <row r="247" spans="1:19">
      <c r="A247">
        <v>6</v>
      </c>
      <c r="B247">
        <v>50</v>
      </c>
      <c r="C247">
        <v>0.5</v>
      </c>
      <c r="D247">
        <v>0</v>
      </c>
      <c r="E247">
        <v>100</v>
      </c>
      <c r="F247">
        <v>0</v>
      </c>
      <c r="G247">
        <v>0</v>
      </c>
      <c r="H247">
        <v>6</v>
      </c>
      <c r="I247">
        <f t="shared" si="15"/>
        <v>5</v>
      </c>
    </row>
    <row r="251" spans="1:19">
      <c r="B251" t="s">
        <v>0</v>
      </c>
      <c r="C251" t="s">
        <v>1</v>
      </c>
      <c r="D251" t="s">
        <v>2</v>
      </c>
      <c r="E251" t="s">
        <v>3</v>
      </c>
      <c r="F251" t="s">
        <v>4</v>
      </c>
      <c r="G251" t="s">
        <v>5</v>
      </c>
      <c r="H251" t="s">
        <v>6</v>
      </c>
      <c r="I251" t="s">
        <v>9</v>
      </c>
      <c r="K251" t="s">
        <v>39</v>
      </c>
    </row>
    <row r="252" spans="1:19">
      <c r="A252">
        <v>1</v>
      </c>
      <c r="B252">
        <v>0</v>
      </c>
      <c r="C252">
        <v>0.5</v>
      </c>
      <c r="D252">
        <v>0</v>
      </c>
      <c r="E252">
        <v>100</v>
      </c>
      <c r="F252">
        <v>0</v>
      </c>
      <c r="G252">
        <v>0</v>
      </c>
      <c r="H252">
        <v>6</v>
      </c>
      <c r="I252">
        <f t="shared" ref="I252:I259" si="16">E252*0.05+G252*0.2+D252*1</f>
        <v>5</v>
      </c>
    </row>
    <row r="253" spans="1:19">
      <c r="A253">
        <v>2</v>
      </c>
      <c r="B253">
        <v>5</v>
      </c>
      <c r="C253">
        <v>0.5</v>
      </c>
      <c r="D253">
        <v>0</v>
      </c>
      <c r="E253">
        <v>100</v>
      </c>
      <c r="F253">
        <v>0</v>
      </c>
      <c r="G253">
        <v>0</v>
      </c>
      <c r="H253">
        <v>6</v>
      </c>
      <c r="I253">
        <f t="shared" si="16"/>
        <v>5</v>
      </c>
    </row>
    <row r="254" spans="1:19">
      <c r="A254">
        <v>1</v>
      </c>
      <c r="B254">
        <v>5.0999999999999996</v>
      </c>
      <c r="C254">
        <v>0.5</v>
      </c>
      <c r="D254">
        <v>0</v>
      </c>
      <c r="E254">
        <v>63</v>
      </c>
      <c r="F254">
        <v>0</v>
      </c>
      <c r="G254">
        <v>37</v>
      </c>
      <c r="H254">
        <v>6</v>
      </c>
      <c r="I254">
        <f t="shared" si="16"/>
        <v>10.55</v>
      </c>
    </row>
    <row r="255" spans="1:19">
      <c r="A255">
        <v>2</v>
      </c>
      <c r="B255">
        <v>15</v>
      </c>
      <c r="C255">
        <v>0.5</v>
      </c>
      <c r="D255">
        <v>0</v>
      </c>
      <c r="E255">
        <v>53</v>
      </c>
      <c r="F255">
        <v>0</v>
      </c>
      <c r="G255">
        <v>47</v>
      </c>
      <c r="H255">
        <v>6</v>
      </c>
      <c r="I255">
        <f t="shared" si="16"/>
        <v>12.05</v>
      </c>
      <c r="O255" s="13" t="s">
        <v>43</v>
      </c>
      <c r="P255" s="13"/>
      <c r="Q255" s="13"/>
      <c r="R255" s="13"/>
      <c r="S255" s="13"/>
    </row>
    <row r="256" spans="1:19">
      <c r="A256">
        <v>3</v>
      </c>
      <c r="B256">
        <v>17</v>
      </c>
      <c r="C256">
        <v>0.5</v>
      </c>
      <c r="D256">
        <v>0</v>
      </c>
      <c r="E256">
        <v>0</v>
      </c>
      <c r="F256">
        <v>0</v>
      </c>
      <c r="G256">
        <v>100</v>
      </c>
      <c r="H256">
        <v>6</v>
      </c>
      <c r="I256">
        <f t="shared" si="16"/>
        <v>20</v>
      </c>
      <c r="O256" s="11" t="s">
        <v>45</v>
      </c>
      <c r="P256" s="11">
        <v>15</v>
      </c>
    </row>
    <row r="257" spans="1:19">
      <c r="A257">
        <v>4</v>
      </c>
      <c r="B257">
        <v>20</v>
      </c>
      <c r="C257">
        <v>0.5</v>
      </c>
      <c r="D257">
        <v>0</v>
      </c>
      <c r="E257">
        <v>0</v>
      </c>
      <c r="F257">
        <v>0</v>
      </c>
      <c r="G257">
        <v>100</v>
      </c>
      <c r="H257">
        <v>6</v>
      </c>
      <c r="I257">
        <f t="shared" si="16"/>
        <v>20</v>
      </c>
      <c r="O257" s="12" t="s">
        <v>44</v>
      </c>
      <c r="P257" s="12">
        <f>(20-P256)/0.15</f>
        <v>33.333333333333336</v>
      </c>
    </row>
    <row r="258" spans="1:19">
      <c r="A258">
        <v>5</v>
      </c>
      <c r="B258">
        <v>25</v>
      </c>
      <c r="C258">
        <v>0.5</v>
      </c>
      <c r="D258">
        <v>0</v>
      </c>
      <c r="E258">
        <v>100</v>
      </c>
      <c r="F258">
        <v>0</v>
      </c>
      <c r="G258">
        <v>0</v>
      </c>
      <c r="H258">
        <v>6</v>
      </c>
      <c r="I258">
        <f t="shared" si="16"/>
        <v>5</v>
      </c>
      <c r="O258" s="12" t="s">
        <v>46</v>
      </c>
      <c r="P258" s="12">
        <f>(P256-5)/0.15</f>
        <v>66.666666666666671</v>
      </c>
    </row>
    <row r="259" spans="1:19">
      <c r="A259">
        <v>6</v>
      </c>
      <c r="B259">
        <v>30</v>
      </c>
      <c r="C259">
        <v>0.5</v>
      </c>
      <c r="D259">
        <v>0</v>
      </c>
      <c r="E259">
        <v>100</v>
      </c>
      <c r="F259">
        <v>0</v>
      </c>
      <c r="G259">
        <v>0</v>
      </c>
      <c r="H259">
        <v>6</v>
      </c>
      <c r="I259">
        <f t="shared" si="16"/>
        <v>5</v>
      </c>
    </row>
    <row r="261" spans="1:19">
      <c r="O261" s="13" t="s">
        <v>50</v>
      </c>
      <c r="P261" s="13"/>
      <c r="Q261" s="13"/>
      <c r="R261" s="13"/>
      <c r="S261" s="13"/>
    </row>
    <row r="262" spans="1:19">
      <c r="O262" s="11" t="s">
        <v>45</v>
      </c>
      <c r="P262" s="11">
        <v>52.5</v>
      </c>
    </row>
    <row r="263" spans="1:19">
      <c r="B263" t="s">
        <v>0</v>
      </c>
      <c r="C263" t="s">
        <v>1</v>
      </c>
      <c r="D263" t="s">
        <v>2</v>
      </c>
      <c r="E263" t="s">
        <v>3</v>
      </c>
      <c r="F263" t="s">
        <v>4</v>
      </c>
      <c r="G263" t="s">
        <v>5</v>
      </c>
      <c r="H263" t="s">
        <v>6</v>
      </c>
      <c r="I263" t="s">
        <v>9</v>
      </c>
      <c r="K263" t="s">
        <v>40</v>
      </c>
      <c r="O263" s="12" t="s">
        <v>44</v>
      </c>
      <c r="P263" s="12">
        <f>(100-P262)/0.95</f>
        <v>50</v>
      </c>
    </row>
    <row r="264" spans="1:19">
      <c r="A264">
        <v>1</v>
      </c>
      <c r="B264">
        <v>0</v>
      </c>
      <c r="C264">
        <v>0.5</v>
      </c>
      <c r="D264">
        <v>0</v>
      </c>
      <c r="E264">
        <v>100</v>
      </c>
      <c r="F264">
        <v>0</v>
      </c>
      <c r="G264">
        <v>0</v>
      </c>
      <c r="H264">
        <v>6</v>
      </c>
      <c r="I264">
        <f t="shared" ref="I264:I270" si="17">E264*0.05+G264*0.2+D264*1</f>
        <v>5</v>
      </c>
      <c r="O264" s="12" t="s">
        <v>51</v>
      </c>
      <c r="P264" s="12">
        <f>100-P263</f>
        <v>50</v>
      </c>
    </row>
    <row r="265" spans="1:19">
      <c r="A265">
        <v>2</v>
      </c>
      <c r="B265">
        <v>5</v>
      </c>
      <c r="C265">
        <v>0.5</v>
      </c>
      <c r="D265">
        <v>0</v>
      </c>
      <c r="E265">
        <v>100</v>
      </c>
      <c r="F265">
        <v>0</v>
      </c>
      <c r="G265">
        <v>0</v>
      </c>
      <c r="H265">
        <v>6</v>
      </c>
      <c r="I265">
        <f t="shared" si="17"/>
        <v>5</v>
      </c>
    </row>
    <row r="266" spans="1:19">
      <c r="A266">
        <v>2</v>
      </c>
      <c r="B266">
        <v>20</v>
      </c>
      <c r="C266">
        <v>0.5</v>
      </c>
      <c r="D266">
        <v>0</v>
      </c>
      <c r="E266">
        <v>53</v>
      </c>
      <c r="F266">
        <v>0</v>
      </c>
      <c r="G266">
        <v>47</v>
      </c>
      <c r="H266">
        <v>6</v>
      </c>
      <c r="I266">
        <f t="shared" si="17"/>
        <v>12.05</v>
      </c>
    </row>
    <row r="267" spans="1:19">
      <c r="A267">
        <v>3</v>
      </c>
      <c r="B267">
        <v>21</v>
      </c>
      <c r="C267">
        <v>0.5</v>
      </c>
      <c r="D267">
        <v>0</v>
      </c>
      <c r="E267">
        <v>0</v>
      </c>
      <c r="F267">
        <v>0</v>
      </c>
      <c r="G267">
        <v>100</v>
      </c>
      <c r="H267">
        <v>6</v>
      </c>
      <c r="I267">
        <f t="shared" si="17"/>
        <v>20</v>
      </c>
    </row>
    <row r="268" spans="1:19">
      <c r="A268">
        <v>4</v>
      </c>
      <c r="B268">
        <v>24</v>
      </c>
      <c r="C268">
        <v>0.5</v>
      </c>
      <c r="D268">
        <v>0</v>
      </c>
      <c r="E268">
        <v>0</v>
      </c>
      <c r="F268">
        <v>0</v>
      </c>
      <c r="G268">
        <v>100</v>
      </c>
      <c r="H268">
        <v>6</v>
      </c>
      <c r="I268">
        <f t="shared" si="17"/>
        <v>20</v>
      </c>
    </row>
    <row r="269" spans="1:19">
      <c r="A269">
        <v>5</v>
      </c>
      <c r="B269">
        <v>25</v>
      </c>
      <c r="C269">
        <v>0.5</v>
      </c>
      <c r="D269">
        <v>0</v>
      </c>
      <c r="E269">
        <v>100</v>
      </c>
      <c r="F269">
        <v>0</v>
      </c>
      <c r="G269">
        <v>0</v>
      </c>
      <c r="H269">
        <v>6</v>
      </c>
      <c r="I269">
        <f t="shared" si="17"/>
        <v>5</v>
      </c>
    </row>
    <row r="270" spans="1:19">
      <c r="A270">
        <v>6</v>
      </c>
      <c r="B270">
        <v>30</v>
      </c>
      <c r="C270">
        <v>0.5</v>
      </c>
      <c r="D270">
        <v>0</v>
      </c>
      <c r="E270">
        <v>100</v>
      </c>
      <c r="F270">
        <v>0</v>
      </c>
      <c r="G270">
        <v>0</v>
      </c>
      <c r="H270">
        <v>6</v>
      </c>
      <c r="I270">
        <f t="shared" si="17"/>
        <v>5</v>
      </c>
    </row>
    <row r="274" spans="1:11">
      <c r="B274" t="s">
        <v>0</v>
      </c>
      <c r="C274" t="s">
        <v>1</v>
      </c>
      <c r="D274" t="s">
        <v>2</v>
      </c>
      <c r="E274" t="s">
        <v>3</v>
      </c>
      <c r="F274" t="s">
        <v>4</v>
      </c>
      <c r="G274" t="s">
        <v>5</v>
      </c>
      <c r="H274" t="s">
        <v>6</v>
      </c>
      <c r="I274" t="s">
        <v>9</v>
      </c>
      <c r="K274" t="s">
        <v>41</v>
      </c>
    </row>
    <row r="275" spans="1:11">
      <c r="A275">
        <v>1</v>
      </c>
      <c r="B275">
        <v>0</v>
      </c>
      <c r="C275">
        <v>0.5</v>
      </c>
      <c r="D275">
        <v>0</v>
      </c>
      <c r="E275">
        <v>100</v>
      </c>
      <c r="F275">
        <v>0</v>
      </c>
      <c r="G275">
        <v>0</v>
      </c>
      <c r="H275">
        <v>6</v>
      </c>
      <c r="I275">
        <f>E275*0.05+G275*0.2+D275*1</f>
        <v>5</v>
      </c>
    </row>
    <row r="276" spans="1:11">
      <c r="A276">
        <v>2</v>
      </c>
      <c r="B276">
        <v>5</v>
      </c>
      <c r="C276">
        <v>0.5</v>
      </c>
      <c r="D276">
        <v>0</v>
      </c>
      <c r="E276">
        <v>100</v>
      </c>
      <c r="F276">
        <v>0</v>
      </c>
      <c r="G276">
        <v>0</v>
      </c>
      <c r="H276">
        <v>6</v>
      </c>
      <c r="I276">
        <f>E276*0.05+G276*0.2+D276*1</f>
        <v>5</v>
      </c>
    </row>
    <row r="277" spans="1:11">
      <c r="A277">
        <v>1</v>
      </c>
      <c r="B277">
        <v>5.0999999999999996</v>
      </c>
      <c r="C277">
        <v>0.5</v>
      </c>
      <c r="D277">
        <v>0</v>
      </c>
      <c r="E277">
        <v>73.400000000000006</v>
      </c>
      <c r="F277">
        <v>0</v>
      </c>
      <c r="G277">
        <v>26.6</v>
      </c>
      <c r="H277">
        <v>6</v>
      </c>
      <c r="I277">
        <f>E277*0.05+G277*0.2+D277*1</f>
        <v>8.99</v>
      </c>
    </row>
    <row r="278" spans="1:11">
      <c r="A278">
        <v>2</v>
      </c>
      <c r="B278">
        <v>40</v>
      </c>
      <c r="C278">
        <v>0.5</v>
      </c>
      <c r="D278">
        <v>0</v>
      </c>
      <c r="E278">
        <v>40</v>
      </c>
      <c r="F278">
        <v>0</v>
      </c>
      <c r="G278">
        <v>60</v>
      </c>
      <c r="H278">
        <v>6</v>
      </c>
      <c r="I278">
        <f t="shared" ref="I278:I283" si="18">E278*0.05+G278*0.2+D278*1</f>
        <v>14</v>
      </c>
    </row>
    <row r="279" spans="1:11">
      <c r="A279">
        <v>3</v>
      </c>
      <c r="B279">
        <v>72</v>
      </c>
      <c r="C279">
        <v>0.5</v>
      </c>
      <c r="D279">
        <v>0</v>
      </c>
      <c r="E279">
        <v>0</v>
      </c>
      <c r="F279">
        <v>0</v>
      </c>
      <c r="G279">
        <v>100</v>
      </c>
      <c r="H279">
        <v>6</v>
      </c>
      <c r="I279">
        <f t="shared" si="18"/>
        <v>20</v>
      </c>
    </row>
    <row r="280" spans="1:11">
      <c r="A280">
        <v>4</v>
      </c>
      <c r="B280">
        <v>85</v>
      </c>
      <c r="C280">
        <v>0.5</v>
      </c>
      <c r="D280">
        <v>25</v>
      </c>
      <c r="E280">
        <v>0</v>
      </c>
      <c r="F280">
        <v>0</v>
      </c>
      <c r="G280">
        <v>75</v>
      </c>
      <c r="H280">
        <v>6</v>
      </c>
      <c r="I280">
        <f t="shared" si="18"/>
        <v>40</v>
      </c>
    </row>
    <row r="281" spans="1:11">
      <c r="A281">
        <v>5</v>
      </c>
      <c r="B281">
        <v>95</v>
      </c>
      <c r="C281">
        <v>0.5</v>
      </c>
      <c r="D281">
        <v>100</v>
      </c>
      <c r="E281">
        <v>0</v>
      </c>
      <c r="F281">
        <v>0</v>
      </c>
      <c r="G281">
        <v>0</v>
      </c>
      <c r="H281">
        <v>6</v>
      </c>
      <c r="I281">
        <f t="shared" si="18"/>
        <v>100</v>
      </c>
    </row>
    <row r="282" spans="1:11">
      <c r="A282">
        <v>6</v>
      </c>
      <c r="B282">
        <v>110</v>
      </c>
      <c r="C282">
        <v>0.5</v>
      </c>
      <c r="D282">
        <v>100</v>
      </c>
      <c r="E282">
        <v>0</v>
      </c>
      <c r="F282">
        <v>0</v>
      </c>
      <c r="G282">
        <v>0</v>
      </c>
      <c r="H282">
        <v>6</v>
      </c>
      <c r="I282">
        <f t="shared" si="18"/>
        <v>100</v>
      </c>
    </row>
    <row r="283" spans="1:11">
      <c r="A283">
        <v>7</v>
      </c>
      <c r="B283">
        <v>130</v>
      </c>
      <c r="C283">
        <v>0.5</v>
      </c>
      <c r="D283">
        <v>0</v>
      </c>
      <c r="E283">
        <v>100</v>
      </c>
      <c r="F283">
        <v>0</v>
      </c>
      <c r="G283">
        <v>0</v>
      </c>
      <c r="H283">
        <v>6</v>
      </c>
      <c r="I283">
        <f t="shared" si="18"/>
        <v>5</v>
      </c>
    </row>
    <row r="284" spans="1:11">
      <c r="A284">
        <v>8</v>
      </c>
      <c r="B284">
        <v>135</v>
      </c>
      <c r="C284">
        <v>0.5</v>
      </c>
      <c r="D284">
        <v>0</v>
      </c>
      <c r="E284">
        <v>100</v>
      </c>
      <c r="F284">
        <v>0</v>
      </c>
      <c r="G284">
        <v>0</v>
      </c>
      <c r="H284">
        <v>6</v>
      </c>
      <c r="I284">
        <f>E284*0.05+G284*0.2+D284*1</f>
        <v>5</v>
      </c>
    </row>
    <row r="288" spans="1:11">
      <c r="B288" t="s">
        <v>0</v>
      </c>
      <c r="C288" t="s">
        <v>1</v>
      </c>
      <c r="D288" t="s">
        <v>2</v>
      </c>
      <c r="E288" t="s">
        <v>3</v>
      </c>
      <c r="F288" t="s">
        <v>4</v>
      </c>
      <c r="G288" t="s">
        <v>5</v>
      </c>
      <c r="H288" t="s">
        <v>6</v>
      </c>
      <c r="I288" t="s">
        <v>9</v>
      </c>
      <c r="K288" t="s">
        <v>42</v>
      </c>
    </row>
    <row r="289" spans="1:11">
      <c r="A289">
        <v>1</v>
      </c>
      <c r="B289">
        <v>0</v>
      </c>
      <c r="C289">
        <v>0.5</v>
      </c>
      <c r="D289">
        <v>0</v>
      </c>
      <c r="E289">
        <v>100</v>
      </c>
      <c r="F289">
        <v>0</v>
      </c>
      <c r="G289">
        <v>0</v>
      </c>
      <c r="H289">
        <v>6</v>
      </c>
      <c r="I289">
        <f t="shared" ref="I289:I295" si="19">E289*0.05+G289*0.2+D289*1</f>
        <v>5</v>
      </c>
    </row>
    <row r="290" spans="1:11">
      <c r="A290">
        <v>2</v>
      </c>
      <c r="B290">
        <v>5</v>
      </c>
      <c r="C290">
        <v>0.5</v>
      </c>
      <c r="D290">
        <v>0</v>
      </c>
      <c r="E290">
        <v>100</v>
      </c>
      <c r="F290">
        <v>0</v>
      </c>
      <c r="G290">
        <v>0</v>
      </c>
      <c r="H290">
        <v>6</v>
      </c>
      <c r="I290">
        <f t="shared" si="19"/>
        <v>5</v>
      </c>
    </row>
    <row r="291" spans="1:11">
      <c r="A291">
        <v>1</v>
      </c>
      <c r="B291">
        <v>5.0999999999999996</v>
      </c>
      <c r="C291">
        <v>0.5</v>
      </c>
      <c r="D291">
        <v>0</v>
      </c>
      <c r="E291">
        <v>47</v>
      </c>
      <c r="F291">
        <v>0</v>
      </c>
      <c r="G291">
        <v>53</v>
      </c>
      <c r="H291">
        <v>6</v>
      </c>
      <c r="I291">
        <f t="shared" si="19"/>
        <v>12.950000000000001</v>
      </c>
    </row>
    <row r="292" spans="1:11">
      <c r="A292">
        <v>3</v>
      </c>
      <c r="B292">
        <v>72</v>
      </c>
      <c r="C292">
        <v>0.5</v>
      </c>
      <c r="D292">
        <v>0</v>
      </c>
      <c r="E292">
        <v>0</v>
      </c>
      <c r="F292">
        <v>0</v>
      </c>
      <c r="G292">
        <v>100</v>
      </c>
      <c r="H292">
        <v>6</v>
      </c>
      <c r="I292">
        <f t="shared" si="19"/>
        <v>20</v>
      </c>
    </row>
    <row r="293" spans="1:11">
      <c r="A293">
        <v>4</v>
      </c>
      <c r="B293">
        <v>77</v>
      </c>
      <c r="C293">
        <v>0.5</v>
      </c>
      <c r="D293">
        <v>0</v>
      </c>
      <c r="E293">
        <v>0</v>
      </c>
      <c r="F293">
        <v>0</v>
      </c>
      <c r="G293">
        <v>100</v>
      </c>
      <c r="H293">
        <v>6</v>
      </c>
      <c r="I293">
        <f t="shared" si="19"/>
        <v>20</v>
      </c>
    </row>
    <row r="294" spans="1:11">
      <c r="A294">
        <v>5</v>
      </c>
      <c r="B294">
        <v>77.099999999999994</v>
      </c>
      <c r="C294">
        <v>0.5</v>
      </c>
      <c r="D294">
        <v>0</v>
      </c>
      <c r="E294">
        <v>100</v>
      </c>
      <c r="F294">
        <v>0</v>
      </c>
      <c r="G294">
        <v>0</v>
      </c>
      <c r="H294">
        <v>6</v>
      </c>
      <c r="I294">
        <f t="shared" si="19"/>
        <v>5</v>
      </c>
    </row>
    <row r="295" spans="1:11">
      <c r="A295">
        <v>5</v>
      </c>
      <c r="B295">
        <v>82</v>
      </c>
      <c r="C295">
        <v>0.5</v>
      </c>
      <c r="D295">
        <v>0</v>
      </c>
      <c r="E295">
        <v>100</v>
      </c>
      <c r="F295">
        <v>0</v>
      </c>
      <c r="G295">
        <v>0</v>
      </c>
      <c r="H295">
        <v>6</v>
      </c>
      <c r="I295">
        <f t="shared" si="19"/>
        <v>5</v>
      </c>
    </row>
    <row r="298" spans="1:11">
      <c r="B298" t="s">
        <v>0</v>
      </c>
      <c r="C298" t="s">
        <v>1</v>
      </c>
      <c r="D298" t="s">
        <v>2</v>
      </c>
      <c r="E298" t="s">
        <v>3</v>
      </c>
      <c r="F298" t="s">
        <v>4</v>
      </c>
      <c r="G298" t="s">
        <v>5</v>
      </c>
      <c r="H298" t="s">
        <v>6</v>
      </c>
      <c r="K298" t="s">
        <v>47</v>
      </c>
    </row>
    <row r="299" spans="1:11">
      <c r="A299">
        <v>1</v>
      </c>
      <c r="B299">
        <v>0.01</v>
      </c>
      <c r="C299">
        <v>1</v>
      </c>
      <c r="D299">
        <v>0</v>
      </c>
      <c r="E299">
        <v>100</v>
      </c>
      <c r="F299">
        <v>0</v>
      </c>
      <c r="G299">
        <v>0</v>
      </c>
      <c r="H299">
        <v>6</v>
      </c>
      <c r="I299">
        <f t="shared" ref="I299:I304" si="20">D299*1+E299*0.05</f>
        <v>5</v>
      </c>
    </row>
    <row r="300" spans="1:11">
      <c r="A300">
        <v>2</v>
      </c>
      <c r="B300">
        <v>5</v>
      </c>
      <c r="C300">
        <v>1</v>
      </c>
      <c r="D300">
        <v>0</v>
      </c>
      <c r="E300">
        <v>100</v>
      </c>
      <c r="F300">
        <v>0</v>
      </c>
      <c r="G300">
        <v>0</v>
      </c>
      <c r="H300">
        <v>6</v>
      </c>
      <c r="I300">
        <f t="shared" si="20"/>
        <v>5</v>
      </c>
    </row>
    <row r="301" spans="1:11">
      <c r="A301">
        <v>3</v>
      </c>
      <c r="B301">
        <v>35</v>
      </c>
      <c r="C301">
        <v>1</v>
      </c>
      <c r="D301">
        <v>50</v>
      </c>
      <c r="E301">
        <v>50</v>
      </c>
      <c r="F301">
        <v>0</v>
      </c>
      <c r="G301">
        <v>0</v>
      </c>
      <c r="H301">
        <v>6</v>
      </c>
      <c r="I301">
        <f t="shared" si="20"/>
        <v>52.5</v>
      </c>
    </row>
    <row r="302" spans="1:11">
      <c r="A302">
        <v>4</v>
      </c>
      <c r="B302">
        <v>37</v>
      </c>
      <c r="C302">
        <v>1</v>
      </c>
      <c r="D302">
        <v>50</v>
      </c>
      <c r="E302">
        <v>50</v>
      </c>
      <c r="F302">
        <v>0</v>
      </c>
      <c r="G302">
        <v>0</v>
      </c>
      <c r="H302">
        <v>6</v>
      </c>
      <c r="I302">
        <f t="shared" si="20"/>
        <v>52.5</v>
      </c>
    </row>
    <row r="303" spans="1:11">
      <c r="A303">
        <v>5</v>
      </c>
      <c r="B303">
        <v>37.1</v>
      </c>
      <c r="C303">
        <v>1</v>
      </c>
      <c r="D303">
        <v>0</v>
      </c>
      <c r="E303">
        <v>100</v>
      </c>
      <c r="F303">
        <v>0</v>
      </c>
      <c r="G303">
        <v>0</v>
      </c>
      <c r="H303">
        <v>6</v>
      </c>
      <c r="I303">
        <f t="shared" si="20"/>
        <v>5</v>
      </c>
    </row>
    <row r="304" spans="1:11">
      <c r="A304">
        <v>6</v>
      </c>
      <c r="B304">
        <v>40</v>
      </c>
      <c r="C304">
        <v>1</v>
      </c>
      <c r="D304">
        <v>0</v>
      </c>
      <c r="E304">
        <v>100</v>
      </c>
      <c r="F304">
        <v>0</v>
      </c>
      <c r="G304">
        <v>0</v>
      </c>
      <c r="H304">
        <v>6</v>
      </c>
      <c r="I304">
        <f t="shared" si="20"/>
        <v>5</v>
      </c>
    </row>
    <row r="308" spans="1:19">
      <c r="B308" t="s">
        <v>0</v>
      </c>
      <c r="C308" t="s">
        <v>1</v>
      </c>
      <c r="D308" t="s">
        <v>2</v>
      </c>
      <c r="E308" t="s">
        <v>3</v>
      </c>
      <c r="F308" t="s">
        <v>4</v>
      </c>
      <c r="G308" t="s">
        <v>5</v>
      </c>
      <c r="H308" t="s">
        <v>6</v>
      </c>
      <c r="K308" t="s">
        <v>48</v>
      </c>
    </row>
    <row r="309" spans="1:19">
      <c r="A309">
        <v>1</v>
      </c>
      <c r="B309">
        <v>0.01</v>
      </c>
      <c r="C309">
        <v>1</v>
      </c>
      <c r="D309">
        <v>0</v>
      </c>
      <c r="E309">
        <v>100</v>
      </c>
      <c r="F309">
        <v>0</v>
      </c>
      <c r="G309">
        <v>0</v>
      </c>
      <c r="H309">
        <v>6</v>
      </c>
      <c r="I309">
        <f t="shared" ref="I309:I314" si="21">D309*1+E309*0.05</f>
        <v>5</v>
      </c>
    </row>
    <row r="310" spans="1:19">
      <c r="A310">
        <v>2</v>
      </c>
      <c r="B310">
        <v>5</v>
      </c>
      <c r="C310">
        <v>1</v>
      </c>
      <c r="D310">
        <v>0</v>
      </c>
      <c r="E310">
        <v>100</v>
      </c>
      <c r="F310">
        <v>0</v>
      </c>
      <c r="G310">
        <v>0</v>
      </c>
      <c r="H310">
        <v>6</v>
      </c>
      <c r="I310">
        <f t="shared" si="21"/>
        <v>5</v>
      </c>
    </row>
    <row r="311" spans="1:19">
      <c r="A311">
        <v>3</v>
      </c>
      <c r="B311">
        <v>55</v>
      </c>
      <c r="C311">
        <v>1</v>
      </c>
      <c r="D311">
        <v>50</v>
      </c>
      <c r="E311">
        <v>50</v>
      </c>
      <c r="F311">
        <v>0</v>
      </c>
      <c r="G311">
        <v>0</v>
      </c>
      <c r="H311">
        <v>6</v>
      </c>
      <c r="I311">
        <f t="shared" si="21"/>
        <v>52.5</v>
      </c>
    </row>
    <row r="312" spans="1:19">
      <c r="A312">
        <v>4</v>
      </c>
      <c r="B312">
        <v>57</v>
      </c>
      <c r="C312">
        <v>1</v>
      </c>
      <c r="D312">
        <v>50</v>
      </c>
      <c r="E312">
        <v>50</v>
      </c>
      <c r="F312">
        <v>0</v>
      </c>
      <c r="G312">
        <v>0</v>
      </c>
      <c r="H312">
        <v>6</v>
      </c>
      <c r="I312">
        <f t="shared" si="21"/>
        <v>52.5</v>
      </c>
    </row>
    <row r="313" spans="1:19">
      <c r="A313">
        <v>5</v>
      </c>
      <c r="B313">
        <v>57.1</v>
      </c>
      <c r="C313">
        <v>1</v>
      </c>
      <c r="D313">
        <v>0</v>
      </c>
      <c r="E313">
        <v>100</v>
      </c>
      <c r="F313">
        <v>0</v>
      </c>
      <c r="G313">
        <v>0</v>
      </c>
      <c r="H313">
        <v>6</v>
      </c>
      <c r="I313">
        <f t="shared" si="21"/>
        <v>5</v>
      </c>
    </row>
    <row r="314" spans="1:19">
      <c r="A314">
        <v>6</v>
      </c>
      <c r="B314">
        <v>62</v>
      </c>
      <c r="C314">
        <v>1</v>
      </c>
      <c r="D314">
        <v>0</v>
      </c>
      <c r="E314">
        <v>100</v>
      </c>
      <c r="F314">
        <v>0</v>
      </c>
      <c r="G314">
        <v>0</v>
      </c>
      <c r="H314">
        <v>6</v>
      </c>
      <c r="I314">
        <f t="shared" si="21"/>
        <v>5</v>
      </c>
    </row>
    <row r="317" spans="1:19">
      <c r="B317" t="s">
        <v>0</v>
      </c>
      <c r="C317" t="s">
        <v>1</v>
      </c>
      <c r="D317" t="s">
        <v>2</v>
      </c>
      <c r="E317" t="s">
        <v>3</v>
      </c>
      <c r="F317" t="s">
        <v>4</v>
      </c>
      <c r="G317" t="s">
        <v>5</v>
      </c>
      <c r="H317" t="s">
        <v>6</v>
      </c>
      <c r="K317" t="s">
        <v>49</v>
      </c>
    </row>
    <row r="318" spans="1:19">
      <c r="A318">
        <v>1</v>
      </c>
      <c r="B318">
        <v>0.01</v>
      </c>
      <c r="C318">
        <v>0.5</v>
      </c>
      <c r="D318">
        <v>0</v>
      </c>
      <c r="E318">
        <v>100</v>
      </c>
      <c r="F318">
        <v>0</v>
      </c>
      <c r="G318">
        <v>0</v>
      </c>
      <c r="H318">
        <v>6</v>
      </c>
      <c r="I318">
        <f t="shared" ref="I318:I324" si="22">D318*1+E318*0.05</f>
        <v>5</v>
      </c>
      <c r="O318" s="13" t="s">
        <v>50</v>
      </c>
      <c r="P318" s="13"/>
      <c r="Q318" s="13"/>
      <c r="R318" s="13"/>
      <c r="S318" s="13"/>
    </row>
    <row r="319" spans="1:19">
      <c r="A319">
        <v>2</v>
      </c>
      <c r="B319">
        <v>5</v>
      </c>
      <c r="C319">
        <v>0.5</v>
      </c>
      <c r="D319">
        <v>0</v>
      </c>
      <c r="E319">
        <v>100</v>
      </c>
      <c r="F319">
        <v>0</v>
      </c>
      <c r="G319">
        <v>0</v>
      </c>
      <c r="H319">
        <v>6</v>
      </c>
      <c r="I319">
        <f t="shared" si="22"/>
        <v>5</v>
      </c>
      <c r="O319" s="11" t="s">
        <v>45</v>
      </c>
      <c r="P319" s="11">
        <v>60</v>
      </c>
    </row>
    <row r="320" spans="1:19">
      <c r="A320">
        <v>3</v>
      </c>
      <c r="B320">
        <v>15</v>
      </c>
      <c r="C320">
        <v>0.5</v>
      </c>
      <c r="D320">
        <v>15.8</v>
      </c>
      <c r="E320">
        <v>84.2</v>
      </c>
      <c r="F320">
        <v>0</v>
      </c>
      <c r="G320">
        <v>0</v>
      </c>
      <c r="H320">
        <v>6</v>
      </c>
      <c r="I320">
        <f t="shared" si="22"/>
        <v>20.010000000000002</v>
      </c>
      <c r="O320" s="12" t="s">
        <v>44</v>
      </c>
      <c r="P320" s="12">
        <f>(100-P319)/0.95</f>
        <v>42.10526315789474</v>
      </c>
    </row>
    <row r="321" spans="1:16">
      <c r="A321">
        <v>4</v>
      </c>
      <c r="B321">
        <v>55</v>
      </c>
      <c r="C321">
        <v>0.5</v>
      </c>
      <c r="D321">
        <v>52.6</v>
      </c>
      <c r="E321">
        <v>47.4</v>
      </c>
      <c r="F321">
        <v>0</v>
      </c>
      <c r="G321">
        <v>0</v>
      </c>
      <c r="H321">
        <v>6</v>
      </c>
      <c r="I321">
        <f t="shared" si="22"/>
        <v>54.97</v>
      </c>
      <c r="O321" s="12" t="s">
        <v>51</v>
      </c>
      <c r="P321" s="12">
        <f>100-P320</f>
        <v>57.89473684210526</v>
      </c>
    </row>
    <row r="322" spans="1:16">
      <c r="A322">
        <v>5</v>
      </c>
      <c r="B322">
        <v>57</v>
      </c>
      <c r="C322">
        <v>0.5</v>
      </c>
      <c r="D322">
        <v>52.6</v>
      </c>
      <c r="E322">
        <v>47.4</v>
      </c>
      <c r="F322">
        <v>0</v>
      </c>
      <c r="G322">
        <v>0</v>
      </c>
      <c r="H322">
        <v>6</v>
      </c>
      <c r="I322">
        <f t="shared" si="22"/>
        <v>54.97</v>
      </c>
    </row>
    <row r="323" spans="1:16">
      <c r="A323">
        <v>6</v>
      </c>
      <c r="B323">
        <v>57.1</v>
      </c>
      <c r="C323">
        <v>0.5</v>
      </c>
      <c r="D323">
        <v>0</v>
      </c>
      <c r="E323">
        <v>100</v>
      </c>
      <c r="F323">
        <v>0</v>
      </c>
      <c r="G323">
        <v>0</v>
      </c>
      <c r="H323">
        <v>6</v>
      </c>
      <c r="I323">
        <f t="shared" si="22"/>
        <v>5</v>
      </c>
    </row>
    <row r="324" spans="1:16">
      <c r="A324">
        <v>7</v>
      </c>
      <c r="B324">
        <v>62</v>
      </c>
      <c r="C324">
        <v>0.5</v>
      </c>
      <c r="D324">
        <v>0</v>
      </c>
      <c r="E324">
        <v>100</v>
      </c>
      <c r="F324">
        <v>0</v>
      </c>
      <c r="G324">
        <v>0</v>
      </c>
      <c r="H324">
        <v>6</v>
      </c>
      <c r="I324">
        <f t="shared" si="22"/>
        <v>5</v>
      </c>
    </row>
    <row r="327" spans="1:16">
      <c r="B327" t="s">
        <v>0</v>
      </c>
      <c r="C327" t="s">
        <v>1</v>
      </c>
      <c r="D327" t="s">
        <v>2</v>
      </c>
      <c r="E327" t="s">
        <v>3</v>
      </c>
      <c r="F327" t="s">
        <v>4</v>
      </c>
      <c r="G327" t="s">
        <v>5</v>
      </c>
      <c r="H327" t="s">
        <v>6</v>
      </c>
      <c r="K327" t="s">
        <v>52</v>
      </c>
    </row>
    <row r="328" spans="1:16">
      <c r="A328">
        <v>1</v>
      </c>
      <c r="B328">
        <v>0.01</v>
      </c>
      <c r="C328">
        <v>0.5</v>
      </c>
      <c r="D328">
        <v>0</v>
      </c>
      <c r="E328">
        <v>100</v>
      </c>
      <c r="F328">
        <v>0</v>
      </c>
      <c r="G328">
        <v>0</v>
      </c>
      <c r="H328">
        <v>6</v>
      </c>
      <c r="I328">
        <f t="shared" ref="I328:I333" si="23">D328*1+E328*0.05</f>
        <v>5</v>
      </c>
    </row>
    <row r="329" spans="1:16">
      <c r="A329">
        <v>2</v>
      </c>
      <c r="B329">
        <v>5</v>
      </c>
      <c r="C329">
        <v>0.5</v>
      </c>
      <c r="D329">
        <v>0</v>
      </c>
      <c r="E329">
        <v>100</v>
      </c>
      <c r="F329">
        <v>0</v>
      </c>
      <c r="G329">
        <v>0</v>
      </c>
      <c r="H329">
        <v>6</v>
      </c>
      <c r="I329">
        <f t="shared" si="23"/>
        <v>5</v>
      </c>
    </row>
    <row r="330" spans="1:16">
      <c r="A330">
        <v>4</v>
      </c>
      <c r="B330">
        <v>70</v>
      </c>
      <c r="C330">
        <v>0.5</v>
      </c>
      <c r="D330">
        <v>52.6</v>
      </c>
      <c r="E330">
        <v>47.4</v>
      </c>
      <c r="F330">
        <v>0</v>
      </c>
      <c r="G330">
        <v>0</v>
      </c>
      <c r="H330">
        <v>6</v>
      </c>
      <c r="I330">
        <f t="shared" si="23"/>
        <v>54.97</v>
      </c>
    </row>
    <row r="331" spans="1:16">
      <c r="A331">
        <v>5</v>
      </c>
      <c r="B331">
        <v>72</v>
      </c>
      <c r="C331">
        <v>0.5</v>
      </c>
      <c r="D331">
        <v>52.6</v>
      </c>
      <c r="E331">
        <v>47.4</v>
      </c>
      <c r="F331">
        <v>0</v>
      </c>
      <c r="G331">
        <v>0</v>
      </c>
      <c r="H331">
        <v>6</v>
      </c>
      <c r="I331">
        <f t="shared" si="23"/>
        <v>54.97</v>
      </c>
    </row>
    <row r="332" spans="1:16">
      <c r="A332">
        <v>6</v>
      </c>
      <c r="B332">
        <v>72.099999999999994</v>
      </c>
      <c r="C332">
        <v>0.5</v>
      </c>
      <c r="D332">
        <v>0</v>
      </c>
      <c r="E332">
        <v>100</v>
      </c>
      <c r="F332">
        <v>0</v>
      </c>
      <c r="G332">
        <v>0</v>
      </c>
      <c r="H332">
        <v>6</v>
      </c>
      <c r="I332">
        <f t="shared" si="23"/>
        <v>5</v>
      </c>
    </row>
    <row r="333" spans="1:16">
      <c r="A333">
        <v>7</v>
      </c>
      <c r="B333">
        <v>77</v>
      </c>
      <c r="C333">
        <v>0.5</v>
      </c>
      <c r="D333">
        <v>0</v>
      </c>
      <c r="E333">
        <v>100</v>
      </c>
      <c r="F333">
        <v>0</v>
      </c>
      <c r="G333">
        <v>0</v>
      </c>
      <c r="H333">
        <v>6</v>
      </c>
      <c r="I333">
        <f t="shared" si="23"/>
        <v>5</v>
      </c>
    </row>
    <row r="337" spans="1:11">
      <c r="B337" t="s">
        <v>0</v>
      </c>
      <c r="C337" t="s">
        <v>1</v>
      </c>
      <c r="D337" t="s">
        <v>2</v>
      </c>
      <c r="E337" t="s">
        <v>3</v>
      </c>
      <c r="F337" t="s">
        <v>4</v>
      </c>
      <c r="G337" t="s">
        <v>5</v>
      </c>
      <c r="H337" t="s">
        <v>6</v>
      </c>
      <c r="K337" t="s">
        <v>53</v>
      </c>
    </row>
    <row r="338" spans="1:11">
      <c r="A338">
        <v>1</v>
      </c>
      <c r="B338">
        <v>0.01</v>
      </c>
      <c r="C338">
        <v>0.5</v>
      </c>
      <c r="D338">
        <v>0</v>
      </c>
      <c r="E338">
        <v>100</v>
      </c>
      <c r="F338">
        <v>0</v>
      </c>
      <c r="G338">
        <v>0</v>
      </c>
      <c r="H338">
        <v>6</v>
      </c>
      <c r="I338">
        <f t="shared" ref="I338:I343" si="24">D338*1+E338*0.05</f>
        <v>5</v>
      </c>
    </row>
    <row r="339" spans="1:11">
      <c r="A339">
        <v>2</v>
      </c>
      <c r="B339">
        <v>5</v>
      </c>
      <c r="C339">
        <v>0.5</v>
      </c>
      <c r="D339">
        <v>0</v>
      </c>
      <c r="E339">
        <v>100</v>
      </c>
      <c r="F339">
        <v>0</v>
      </c>
      <c r="G339">
        <v>0</v>
      </c>
      <c r="H339">
        <v>6</v>
      </c>
      <c r="I339">
        <f t="shared" si="24"/>
        <v>5</v>
      </c>
    </row>
    <row r="340" spans="1:11">
      <c r="A340">
        <v>4</v>
      </c>
      <c r="B340">
        <v>90</v>
      </c>
      <c r="C340">
        <v>0.5</v>
      </c>
      <c r="D340">
        <v>57.9</v>
      </c>
      <c r="E340">
        <v>42.1</v>
      </c>
      <c r="F340">
        <v>0</v>
      </c>
      <c r="G340">
        <v>0</v>
      </c>
      <c r="H340">
        <v>6</v>
      </c>
      <c r="I340">
        <f t="shared" si="24"/>
        <v>60.004999999999995</v>
      </c>
    </row>
    <row r="341" spans="1:11">
      <c r="A341">
        <v>5</v>
      </c>
      <c r="B341">
        <v>92</v>
      </c>
      <c r="C341">
        <v>0.5</v>
      </c>
      <c r="D341">
        <v>57.9</v>
      </c>
      <c r="E341">
        <v>42.1</v>
      </c>
      <c r="F341">
        <v>0</v>
      </c>
      <c r="G341">
        <v>0</v>
      </c>
      <c r="H341">
        <v>6</v>
      </c>
      <c r="I341">
        <f t="shared" si="24"/>
        <v>60.004999999999995</v>
      </c>
    </row>
    <row r="342" spans="1:11">
      <c r="A342">
        <v>6</v>
      </c>
      <c r="B342">
        <v>92.1</v>
      </c>
      <c r="C342">
        <v>0.5</v>
      </c>
      <c r="D342">
        <v>0</v>
      </c>
      <c r="E342">
        <v>100</v>
      </c>
      <c r="F342">
        <v>0</v>
      </c>
      <c r="G342">
        <v>0</v>
      </c>
      <c r="H342">
        <v>6</v>
      </c>
      <c r="I342">
        <f t="shared" si="24"/>
        <v>5</v>
      </c>
    </row>
    <row r="343" spans="1:11">
      <c r="A343">
        <v>7</v>
      </c>
      <c r="B343">
        <v>100</v>
      </c>
      <c r="C343">
        <v>0.5</v>
      </c>
      <c r="D343">
        <v>0</v>
      </c>
      <c r="E343">
        <v>100</v>
      </c>
      <c r="F343">
        <v>0</v>
      </c>
      <c r="G343">
        <v>0</v>
      </c>
      <c r="H343">
        <v>6</v>
      </c>
      <c r="I343">
        <f t="shared" si="24"/>
        <v>5</v>
      </c>
    </row>
    <row r="346" spans="1:11">
      <c r="B346" t="s">
        <v>0</v>
      </c>
      <c r="C346" t="s">
        <v>1</v>
      </c>
      <c r="D346" t="s">
        <v>2</v>
      </c>
      <c r="E346" t="s">
        <v>3</v>
      </c>
      <c r="F346" t="s">
        <v>4</v>
      </c>
      <c r="G346" t="s">
        <v>5</v>
      </c>
      <c r="H346" t="s">
        <v>6</v>
      </c>
      <c r="K346" t="s">
        <v>67</v>
      </c>
    </row>
    <row r="347" spans="1:11">
      <c r="A347">
        <v>1</v>
      </c>
      <c r="B347">
        <v>0.01</v>
      </c>
      <c r="C347">
        <v>0.5</v>
      </c>
      <c r="D347">
        <v>0</v>
      </c>
      <c r="E347">
        <v>100</v>
      </c>
      <c r="F347">
        <v>0</v>
      </c>
      <c r="G347">
        <v>0</v>
      </c>
      <c r="H347">
        <v>6</v>
      </c>
      <c r="I347">
        <f>D347*1+E347*0</f>
        <v>0</v>
      </c>
    </row>
    <row r="348" spans="1:11">
      <c r="A348">
        <v>2</v>
      </c>
      <c r="B348">
        <v>5</v>
      </c>
      <c r="C348">
        <v>0.5</v>
      </c>
      <c r="D348">
        <v>0</v>
      </c>
      <c r="E348">
        <v>100</v>
      </c>
      <c r="F348">
        <v>0</v>
      </c>
      <c r="G348">
        <v>0</v>
      </c>
      <c r="H348">
        <v>6</v>
      </c>
      <c r="I348">
        <f t="shared" ref="I348:I353" si="25">D348*1+E348*0</f>
        <v>0</v>
      </c>
    </row>
    <row r="349" spans="1:11">
      <c r="A349">
        <v>3</v>
      </c>
      <c r="B349">
        <v>5.0999999999999996</v>
      </c>
      <c r="C349">
        <v>0.5</v>
      </c>
      <c r="D349">
        <v>5</v>
      </c>
      <c r="E349">
        <v>95</v>
      </c>
      <c r="F349">
        <v>0</v>
      </c>
      <c r="G349">
        <v>0</v>
      </c>
      <c r="H349">
        <v>6</v>
      </c>
      <c r="I349">
        <f t="shared" si="25"/>
        <v>5</v>
      </c>
    </row>
    <row r="350" spans="1:11">
      <c r="A350">
        <v>4</v>
      </c>
      <c r="B350">
        <v>55</v>
      </c>
      <c r="C350">
        <v>0.5</v>
      </c>
      <c r="D350">
        <v>25</v>
      </c>
      <c r="E350">
        <v>75</v>
      </c>
      <c r="F350">
        <v>0</v>
      </c>
      <c r="G350">
        <v>0</v>
      </c>
      <c r="H350">
        <v>6</v>
      </c>
      <c r="I350">
        <f t="shared" si="25"/>
        <v>25</v>
      </c>
    </row>
    <row r="351" spans="1:11">
      <c r="A351">
        <v>5</v>
      </c>
      <c r="B351">
        <v>57</v>
      </c>
      <c r="C351">
        <v>0.5</v>
      </c>
      <c r="D351">
        <v>25</v>
      </c>
      <c r="E351">
        <v>75</v>
      </c>
      <c r="F351">
        <v>0</v>
      </c>
      <c r="G351">
        <v>0</v>
      </c>
      <c r="H351">
        <v>6</v>
      </c>
      <c r="I351">
        <f t="shared" si="25"/>
        <v>25</v>
      </c>
    </row>
    <row r="352" spans="1:11">
      <c r="A352">
        <v>6</v>
      </c>
      <c r="B352">
        <v>57.1</v>
      </c>
      <c r="C352">
        <v>0.5</v>
      </c>
      <c r="D352">
        <v>0</v>
      </c>
      <c r="E352">
        <v>100</v>
      </c>
      <c r="F352">
        <v>0</v>
      </c>
      <c r="G352">
        <v>0</v>
      </c>
      <c r="H352">
        <v>6</v>
      </c>
      <c r="I352">
        <f t="shared" si="25"/>
        <v>0</v>
      </c>
    </row>
    <row r="353" spans="1:11">
      <c r="A353">
        <v>7</v>
      </c>
      <c r="B353">
        <v>60</v>
      </c>
      <c r="C353">
        <v>0.5</v>
      </c>
      <c r="D353">
        <v>0</v>
      </c>
      <c r="E353">
        <v>100</v>
      </c>
      <c r="F353">
        <v>0</v>
      </c>
      <c r="G353">
        <v>0</v>
      </c>
      <c r="H353">
        <v>6</v>
      </c>
      <c r="I353">
        <f t="shared" si="25"/>
        <v>0</v>
      </c>
    </row>
    <row r="356" spans="1:11">
      <c r="B356" t="s">
        <v>0</v>
      </c>
      <c r="C356" t="s">
        <v>1</v>
      </c>
      <c r="D356" t="s">
        <v>2</v>
      </c>
      <c r="E356" t="s">
        <v>3</v>
      </c>
      <c r="F356" t="s">
        <v>4</v>
      </c>
      <c r="G356" t="s">
        <v>5</v>
      </c>
      <c r="H356" t="s">
        <v>6</v>
      </c>
      <c r="K356" t="s">
        <v>68</v>
      </c>
    </row>
    <row r="357" spans="1:11">
      <c r="B357">
        <v>0.01</v>
      </c>
      <c r="C357">
        <v>0.5</v>
      </c>
      <c r="D357">
        <v>0</v>
      </c>
      <c r="E357">
        <v>100</v>
      </c>
      <c r="F357">
        <v>0</v>
      </c>
      <c r="G357">
        <v>0</v>
      </c>
      <c r="H357">
        <v>6</v>
      </c>
      <c r="I357">
        <f>D357*1+E357*0</f>
        <v>0</v>
      </c>
    </row>
    <row r="358" spans="1:11">
      <c r="B358">
        <v>5</v>
      </c>
      <c r="C358">
        <v>0.5</v>
      </c>
      <c r="D358">
        <v>0</v>
      </c>
      <c r="E358">
        <v>100</v>
      </c>
      <c r="F358">
        <v>0</v>
      </c>
      <c r="G358">
        <v>0</v>
      </c>
      <c r="H358">
        <v>6</v>
      </c>
      <c r="I358">
        <f t="shared" ref="I358:I363" si="26">D358*1+E358*0</f>
        <v>0</v>
      </c>
    </row>
    <row r="359" spans="1:11">
      <c r="B359">
        <v>5.0999999999999996</v>
      </c>
      <c r="C359">
        <v>0.5</v>
      </c>
      <c r="D359">
        <v>7</v>
      </c>
      <c r="E359">
        <v>93</v>
      </c>
      <c r="F359">
        <v>0</v>
      </c>
      <c r="G359">
        <v>0</v>
      </c>
      <c r="H359">
        <v>6</v>
      </c>
      <c r="I359">
        <f t="shared" si="26"/>
        <v>7</v>
      </c>
    </row>
    <row r="360" spans="1:11">
      <c r="B360">
        <v>55</v>
      </c>
      <c r="C360">
        <v>0.5</v>
      </c>
      <c r="D360">
        <v>20</v>
      </c>
      <c r="E360">
        <v>80</v>
      </c>
      <c r="F360">
        <v>0</v>
      </c>
      <c r="G360">
        <v>0</v>
      </c>
      <c r="H360">
        <v>6</v>
      </c>
      <c r="I360">
        <f t="shared" si="26"/>
        <v>20</v>
      </c>
    </row>
    <row r="361" spans="1:11">
      <c r="B361">
        <v>57</v>
      </c>
      <c r="C361">
        <v>0.5</v>
      </c>
      <c r="D361">
        <v>20</v>
      </c>
      <c r="E361">
        <v>80</v>
      </c>
      <c r="F361">
        <v>0</v>
      </c>
      <c r="G361">
        <v>0</v>
      </c>
      <c r="H361">
        <v>6</v>
      </c>
      <c r="I361">
        <f t="shared" si="26"/>
        <v>20</v>
      </c>
    </row>
    <row r="362" spans="1:11">
      <c r="B362">
        <v>57.1</v>
      </c>
      <c r="C362">
        <v>0.5</v>
      </c>
      <c r="D362">
        <v>0</v>
      </c>
      <c r="E362">
        <v>100</v>
      </c>
      <c r="F362">
        <v>0</v>
      </c>
      <c r="G362">
        <v>0</v>
      </c>
      <c r="H362">
        <v>6</v>
      </c>
      <c r="I362">
        <f t="shared" si="26"/>
        <v>0</v>
      </c>
    </row>
    <row r="363" spans="1:11">
      <c r="B363">
        <v>60</v>
      </c>
      <c r="C363">
        <v>0.5</v>
      </c>
      <c r="D363">
        <v>0</v>
      </c>
      <c r="E363">
        <v>100</v>
      </c>
      <c r="F363">
        <v>0</v>
      </c>
      <c r="G363">
        <v>0</v>
      </c>
      <c r="H363">
        <v>6</v>
      </c>
      <c r="I363">
        <f t="shared" si="26"/>
        <v>0</v>
      </c>
    </row>
    <row r="370" spans="1:11">
      <c r="B370" t="s">
        <v>0</v>
      </c>
      <c r="C370" t="s">
        <v>1</v>
      </c>
      <c r="D370" t="s">
        <v>2</v>
      </c>
      <c r="E370" t="s">
        <v>3</v>
      </c>
      <c r="F370" t="s">
        <v>4</v>
      </c>
      <c r="G370" t="s">
        <v>5</v>
      </c>
      <c r="H370" t="s">
        <v>6</v>
      </c>
      <c r="K370" t="s">
        <v>54</v>
      </c>
    </row>
    <row r="371" spans="1:11">
      <c r="A371">
        <v>1</v>
      </c>
      <c r="B371">
        <v>0.01</v>
      </c>
      <c r="C371">
        <v>0.5</v>
      </c>
      <c r="D371">
        <v>0</v>
      </c>
      <c r="E371">
        <v>100</v>
      </c>
      <c r="F371">
        <v>0</v>
      </c>
      <c r="G371">
        <v>0</v>
      </c>
      <c r="H371">
        <v>6</v>
      </c>
      <c r="I371">
        <f t="shared" ref="I371:I377" si="27">D371*1+E371*0.05</f>
        <v>5</v>
      </c>
    </row>
    <row r="372" spans="1:11">
      <c r="A372">
        <v>2</v>
      </c>
      <c r="B372">
        <v>5</v>
      </c>
      <c r="C372">
        <v>0.5</v>
      </c>
      <c r="D372">
        <v>0</v>
      </c>
      <c r="E372">
        <v>100</v>
      </c>
      <c r="F372">
        <v>0</v>
      </c>
      <c r="G372">
        <v>0</v>
      </c>
      <c r="H372">
        <v>6</v>
      </c>
      <c r="I372">
        <f t="shared" si="27"/>
        <v>5</v>
      </c>
    </row>
    <row r="373" spans="1:11">
      <c r="A373">
        <v>4</v>
      </c>
      <c r="B373">
        <v>90</v>
      </c>
      <c r="C373">
        <v>0.5</v>
      </c>
      <c r="D373">
        <v>57.9</v>
      </c>
      <c r="E373">
        <v>42.1</v>
      </c>
      <c r="F373">
        <v>0</v>
      </c>
      <c r="G373">
        <v>0</v>
      </c>
      <c r="H373">
        <v>6</v>
      </c>
      <c r="I373">
        <f t="shared" si="27"/>
        <v>60.004999999999995</v>
      </c>
    </row>
    <row r="374" spans="1:11">
      <c r="A374">
        <v>5</v>
      </c>
      <c r="B374">
        <v>155.5</v>
      </c>
      <c r="C374">
        <v>0.5</v>
      </c>
      <c r="D374">
        <v>100</v>
      </c>
      <c r="E374">
        <v>0</v>
      </c>
      <c r="F374">
        <v>0</v>
      </c>
      <c r="G374">
        <v>0</v>
      </c>
      <c r="H374">
        <v>6</v>
      </c>
      <c r="I374">
        <f t="shared" si="27"/>
        <v>100</v>
      </c>
    </row>
    <row r="375" spans="1:11">
      <c r="A375">
        <v>6</v>
      </c>
      <c r="B375">
        <v>160</v>
      </c>
      <c r="C375">
        <v>0.5</v>
      </c>
      <c r="D375">
        <v>100</v>
      </c>
      <c r="E375">
        <v>0</v>
      </c>
      <c r="F375">
        <v>0</v>
      </c>
      <c r="G375">
        <v>0</v>
      </c>
      <c r="H375">
        <v>6</v>
      </c>
      <c r="I375">
        <f t="shared" si="27"/>
        <v>100</v>
      </c>
    </row>
    <row r="376" spans="1:11">
      <c r="A376">
        <v>7</v>
      </c>
      <c r="B376">
        <v>162</v>
      </c>
      <c r="C376">
        <v>0.5</v>
      </c>
      <c r="D376">
        <v>0</v>
      </c>
      <c r="E376">
        <v>100</v>
      </c>
      <c r="F376">
        <v>0</v>
      </c>
      <c r="G376">
        <v>0</v>
      </c>
      <c r="H376">
        <v>6</v>
      </c>
      <c r="I376">
        <f t="shared" si="27"/>
        <v>5</v>
      </c>
    </row>
    <row r="377" spans="1:11">
      <c r="A377">
        <v>7</v>
      </c>
      <c r="B377">
        <v>170</v>
      </c>
      <c r="C377">
        <v>0.5</v>
      </c>
      <c r="D377">
        <v>0</v>
      </c>
      <c r="E377">
        <v>100</v>
      </c>
      <c r="F377">
        <v>0</v>
      </c>
      <c r="G377">
        <v>0</v>
      </c>
      <c r="H377">
        <v>6</v>
      </c>
      <c r="I377">
        <f t="shared" si="27"/>
        <v>5</v>
      </c>
    </row>
    <row r="381" spans="1:11">
      <c r="B381" t="s">
        <v>55</v>
      </c>
    </row>
    <row r="384" spans="1:11">
      <c r="B384" t="s">
        <v>0</v>
      </c>
      <c r="C384" t="s">
        <v>1</v>
      </c>
      <c r="D384" t="s">
        <v>2</v>
      </c>
      <c r="E384" t="s">
        <v>3</v>
      </c>
      <c r="F384" t="s">
        <v>4</v>
      </c>
      <c r="G384" t="s">
        <v>5</v>
      </c>
      <c r="H384" t="s">
        <v>6</v>
      </c>
      <c r="K384" t="s">
        <v>56</v>
      </c>
    </row>
    <row r="385" spans="1:11">
      <c r="A385">
        <v>1</v>
      </c>
      <c r="B385">
        <v>0.01</v>
      </c>
      <c r="C385">
        <v>1.5</v>
      </c>
      <c r="D385">
        <v>0</v>
      </c>
      <c r="E385">
        <v>100</v>
      </c>
      <c r="F385">
        <v>0</v>
      </c>
      <c r="G385">
        <v>0</v>
      </c>
      <c r="H385">
        <v>6</v>
      </c>
      <c r="I385">
        <f t="shared" ref="I385:I390" si="28">D385*1+E385*0.05</f>
        <v>5</v>
      </c>
    </row>
    <row r="386" spans="1:11">
      <c r="A386">
        <v>2</v>
      </c>
      <c r="B386">
        <v>7</v>
      </c>
      <c r="C386">
        <v>1.5</v>
      </c>
      <c r="D386">
        <v>35</v>
      </c>
      <c r="E386">
        <v>65</v>
      </c>
      <c r="F386">
        <v>0</v>
      </c>
      <c r="G386">
        <v>0</v>
      </c>
      <c r="H386">
        <v>6</v>
      </c>
      <c r="I386">
        <f t="shared" si="28"/>
        <v>38.25</v>
      </c>
    </row>
    <row r="387" spans="1:11">
      <c r="A387">
        <v>4</v>
      </c>
      <c r="B387">
        <v>9</v>
      </c>
      <c r="C387">
        <v>1.5</v>
      </c>
      <c r="D387">
        <v>75</v>
      </c>
      <c r="E387">
        <v>25</v>
      </c>
      <c r="F387">
        <v>0</v>
      </c>
      <c r="G387">
        <v>0</v>
      </c>
      <c r="H387">
        <v>6</v>
      </c>
      <c r="I387">
        <f t="shared" si="28"/>
        <v>76.25</v>
      </c>
    </row>
    <row r="388" spans="1:11">
      <c r="A388">
        <v>5</v>
      </c>
      <c r="B388">
        <v>10</v>
      </c>
      <c r="C388">
        <v>1.5</v>
      </c>
      <c r="D388">
        <v>75</v>
      </c>
      <c r="E388">
        <v>25</v>
      </c>
      <c r="F388">
        <v>0</v>
      </c>
      <c r="G388">
        <v>0</v>
      </c>
      <c r="H388">
        <v>6</v>
      </c>
      <c r="I388">
        <f t="shared" si="28"/>
        <v>76.25</v>
      </c>
    </row>
    <row r="389" spans="1:11">
      <c r="A389">
        <v>6</v>
      </c>
      <c r="B389">
        <v>14</v>
      </c>
      <c r="C389">
        <v>1.5</v>
      </c>
      <c r="D389">
        <v>0</v>
      </c>
      <c r="E389">
        <v>100</v>
      </c>
      <c r="F389">
        <v>0</v>
      </c>
      <c r="G389">
        <v>0</v>
      </c>
      <c r="H389">
        <v>6</v>
      </c>
      <c r="I389">
        <f t="shared" si="28"/>
        <v>5</v>
      </c>
    </row>
    <row r="390" spans="1:11">
      <c r="A390">
        <v>7</v>
      </c>
      <c r="B390">
        <v>15</v>
      </c>
      <c r="C390">
        <v>1.5</v>
      </c>
      <c r="D390">
        <v>0</v>
      </c>
      <c r="E390">
        <v>100</v>
      </c>
      <c r="F390">
        <v>0</v>
      </c>
      <c r="G390">
        <v>0</v>
      </c>
      <c r="H390">
        <v>6</v>
      </c>
      <c r="I390">
        <f t="shared" si="28"/>
        <v>5</v>
      </c>
    </row>
    <row r="394" spans="1:11">
      <c r="B394" t="s">
        <v>0</v>
      </c>
      <c r="C394" t="s">
        <v>1</v>
      </c>
      <c r="D394" t="s">
        <v>2</v>
      </c>
      <c r="E394" t="s">
        <v>3</v>
      </c>
      <c r="F394" t="s">
        <v>4</v>
      </c>
      <c r="G394" t="s">
        <v>5</v>
      </c>
      <c r="H394" t="s">
        <v>6</v>
      </c>
      <c r="K394" t="s">
        <v>57</v>
      </c>
    </row>
    <row r="395" spans="1:11">
      <c r="A395">
        <v>1</v>
      </c>
      <c r="B395">
        <v>0.01</v>
      </c>
      <c r="C395">
        <v>1.5</v>
      </c>
      <c r="D395">
        <v>0</v>
      </c>
      <c r="E395">
        <v>100</v>
      </c>
      <c r="F395">
        <v>0</v>
      </c>
      <c r="G395">
        <v>0</v>
      </c>
      <c r="H395">
        <v>6</v>
      </c>
      <c r="I395">
        <f t="shared" ref="I395:I400" si="29">D395*1+E395*0</f>
        <v>0</v>
      </c>
    </row>
    <row r="396" spans="1:11">
      <c r="A396">
        <v>2</v>
      </c>
      <c r="B396">
        <v>2</v>
      </c>
      <c r="C396">
        <v>1.5</v>
      </c>
      <c r="D396">
        <v>0</v>
      </c>
      <c r="E396">
        <v>100</v>
      </c>
      <c r="F396">
        <v>0</v>
      </c>
      <c r="G396">
        <v>0</v>
      </c>
      <c r="H396">
        <v>6</v>
      </c>
      <c r="I396">
        <f t="shared" si="29"/>
        <v>0</v>
      </c>
    </row>
    <row r="397" spans="1:11">
      <c r="A397">
        <v>3</v>
      </c>
      <c r="B397">
        <v>15</v>
      </c>
      <c r="C397">
        <v>1.5</v>
      </c>
      <c r="D397">
        <v>40</v>
      </c>
      <c r="E397">
        <v>60</v>
      </c>
      <c r="F397">
        <v>0</v>
      </c>
      <c r="G397">
        <v>0</v>
      </c>
      <c r="H397">
        <v>6</v>
      </c>
      <c r="I397">
        <f t="shared" si="29"/>
        <v>40</v>
      </c>
    </row>
    <row r="398" spans="1:11">
      <c r="A398">
        <v>4</v>
      </c>
      <c r="B398">
        <v>16</v>
      </c>
      <c r="C398">
        <v>1.5</v>
      </c>
      <c r="D398">
        <v>40</v>
      </c>
      <c r="E398">
        <v>60</v>
      </c>
      <c r="F398">
        <v>0</v>
      </c>
      <c r="G398">
        <v>0</v>
      </c>
      <c r="H398">
        <v>6</v>
      </c>
      <c r="I398">
        <f t="shared" si="29"/>
        <v>40</v>
      </c>
    </row>
    <row r="399" spans="1:11">
      <c r="A399">
        <v>5</v>
      </c>
      <c r="B399">
        <v>18</v>
      </c>
      <c r="C399">
        <v>1.5</v>
      </c>
      <c r="D399">
        <v>0</v>
      </c>
      <c r="E399">
        <v>100</v>
      </c>
      <c r="F399">
        <v>0</v>
      </c>
      <c r="G399">
        <v>0</v>
      </c>
      <c r="H399">
        <v>6</v>
      </c>
      <c r="I399">
        <f t="shared" si="29"/>
        <v>0</v>
      </c>
    </row>
    <row r="400" spans="1:11">
      <c r="A400">
        <v>6</v>
      </c>
      <c r="B400">
        <v>20</v>
      </c>
      <c r="C400">
        <v>1.5</v>
      </c>
      <c r="D400">
        <v>0</v>
      </c>
      <c r="E400">
        <v>100</v>
      </c>
      <c r="F400">
        <v>0</v>
      </c>
      <c r="G400">
        <v>0</v>
      </c>
      <c r="H400">
        <v>6</v>
      </c>
      <c r="I400">
        <f t="shared" si="29"/>
        <v>0</v>
      </c>
    </row>
    <row r="403" spans="1:11">
      <c r="B403" t="s">
        <v>0</v>
      </c>
      <c r="C403" t="s">
        <v>1</v>
      </c>
      <c r="D403" t="s">
        <v>2</v>
      </c>
      <c r="E403" t="s">
        <v>3</v>
      </c>
      <c r="F403" t="s">
        <v>4</v>
      </c>
      <c r="G403" t="s">
        <v>5</v>
      </c>
      <c r="H403" t="s">
        <v>6</v>
      </c>
      <c r="K403" t="s">
        <v>58</v>
      </c>
    </row>
    <row r="404" spans="1:11">
      <c r="A404">
        <v>1</v>
      </c>
      <c r="B404">
        <v>0.01</v>
      </c>
      <c r="C404">
        <v>1.5</v>
      </c>
      <c r="D404">
        <v>0</v>
      </c>
      <c r="E404">
        <v>100</v>
      </c>
      <c r="F404">
        <v>0</v>
      </c>
      <c r="G404">
        <v>0</v>
      </c>
      <c r="H404">
        <v>6</v>
      </c>
      <c r="I404">
        <f t="shared" ref="I404:I409" si="30">D404*1+E404*0</f>
        <v>0</v>
      </c>
    </row>
    <row r="405" spans="1:11">
      <c r="A405">
        <v>2</v>
      </c>
      <c r="B405">
        <v>5</v>
      </c>
      <c r="C405">
        <v>1.5</v>
      </c>
      <c r="D405">
        <v>0</v>
      </c>
      <c r="E405">
        <v>100</v>
      </c>
      <c r="F405">
        <v>0</v>
      </c>
      <c r="G405">
        <v>0</v>
      </c>
      <c r="H405">
        <v>6</v>
      </c>
      <c r="I405">
        <f t="shared" si="30"/>
        <v>0</v>
      </c>
    </row>
    <row r="406" spans="1:11">
      <c r="A406">
        <v>3</v>
      </c>
      <c r="B406">
        <v>50</v>
      </c>
      <c r="C406">
        <v>1.5</v>
      </c>
      <c r="D406">
        <v>50</v>
      </c>
      <c r="E406">
        <v>50</v>
      </c>
      <c r="F406">
        <v>0</v>
      </c>
      <c r="G406">
        <v>0</v>
      </c>
      <c r="H406">
        <v>6</v>
      </c>
      <c r="I406">
        <f t="shared" si="30"/>
        <v>50</v>
      </c>
    </row>
    <row r="407" spans="1:11">
      <c r="A407">
        <v>4</v>
      </c>
      <c r="B407">
        <v>53</v>
      </c>
      <c r="C407">
        <v>1.5</v>
      </c>
      <c r="D407">
        <v>50</v>
      </c>
      <c r="E407">
        <v>50</v>
      </c>
      <c r="F407">
        <v>0</v>
      </c>
      <c r="G407">
        <v>0</v>
      </c>
      <c r="H407">
        <v>6</v>
      </c>
      <c r="I407">
        <f t="shared" si="30"/>
        <v>50</v>
      </c>
    </row>
    <row r="408" spans="1:11">
      <c r="A408">
        <v>5</v>
      </c>
      <c r="B408">
        <v>55</v>
      </c>
      <c r="C408">
        <v>1.5</v>
      </c>
      <c r="D408">
        <v>0</v>
      </c>
      <c r="E408">
        <v>100</v>
      </c>
      <c r="F408">
        <v>0</v>
      </c>
      <c r="G408">
        <v>0</v>
      </c>
      <c r="H408">
        <v>6</v>
      </c>
      <c r="I408">
        <f t="shared" si="30"/>
        <v>0</v>
      </c>
    </row>
    <row r="409" spans="1:11">
      <c r="A409">
        <v>6</v>
      </c>
      <c r="B409">
        <v>60</v>
      </c>
      <c r="C409">
        <v>1.5</v>
      </c>
      <c r="D409">
        <v>0</v>
      </c>
      <c r="E409">
        <v>100</v>
      </c>
      <c r="F409">
        <v>0</v>
      </c>
      <c r="G409">
        <v>0</v>
      </c>
      <c r="H409">
        <v>6</v>
      </c>
      <c r="I409">
        <f t="shared" si="30"/>
        <v>0</v>
      </c>
    </row>
    <row r="413" spans="1:11">
      <c r="B413" t="s">
        <v>0</v>
      </c>
      <c r="C413" t="s">
        <v>1</v>
      </c>
      <c r="D413" t="s">
        <v>2</v>
      </c>
      <c r="E413" t="s">
        <v>3</v>
      </c>
      <c r="F413" t="s">
        <v>4</v>
      </c>
      <c r="G413" t="s">
        <v>5</v>
      </c>
      <c r="H413" t="s">
        <v>6</v>
      </c>
      <c r="K413" t="s">
        <v>59</v>
      </c>
    </row>
    <row r="414" spans="1:11">
      <c r="A414">
        <v>1</v>
      </c>
      <c r="B414">
        <v>0.01</v>
      </c>
      <c r="C414">
        <v>1.5</v>
      </c>
      <c r="D414">
        <v>0</v>
      </c>
      <c r="E414">
        <v>100</v>
      </c>
      <c r="F414">
        <v>0</v>
      </c>
      <c r="G414">
        <v>0</v>
      </c>
      <c r="H414">
        <v>6</v>
      </c>
      <c r="I414">
        <f t="shared" ref="I414:I419" si="31">D414*1+E414*0</f>
        <v>0</v>
      </c>
    </row>
    <row r="415" spans="1:11">
      <c r="A415">
        <v>2</v>
      </c>
      <c r="B415">
        <v>5</v>
      </c>
      <c r="C415">
        <v>1.5</v>
      </c>
      <c r="D415">
        <v>0</v>
      </c>
      <c r="E415">
        <v>100</v>
      </c>
      <c r="F415">
        <v>0</v>
      </c>
      <c r="G415">
        <v>0</v>
      </c>
      <c r="H415">
        <v>6</v>
      </c>
      <c r="I415">
        <f t="shared" si="31"/>
        <v>0</v>
      </c>
    </row>
    <row r="416" spans="1:11">
      <c r="A416">
        <v>4</v>
      </c>
      <c r="B416">
        <v>90</v>
      </c>
      <c r="C416">
        <v>1.5</v>
      </c>
      <c r="D416">
        <v>60</v>
      </c>
      <c r="E416">
        <v>40</v>
      </c>
      <c r="F416">
        <v>0</v>
      </c>
      <c r="G416">
        <v>0</v>
      </c>
      <c r="H416">
        <v>6</v>
      </c>
      <c r="I416">
        <f t="shared" si="31"/>
        <v>60</v>
      </c>
    </row>
    <row r="417" spans="1:11">
      <c r="A417">
        <v>5</v>
      </c>
      <c r="B417">
        <v>92</v>
      </c>
      <c r="C417">
        <v>1.5</v>
      </c>
      <c r="D417">
        <v>60</v>
      </c>
      <c r="E417">
        <v>40</v>
      </c>
      <c r="F417">
        <v>0</v>
      </c>
      <c r="G417">
        <v>0</v>
      </c>
      <c r="H417">
        <v>6</v>
      </c>
      <c r="I417">
        <f t="shared" si="31"/>
        <v>60</v>
      </c>
    </row>
    <row r="418" spans="1:11">
      <c r="A418">
        <v>6</v>
      </c>
      <c r="B418">
        <v>92.1</v>
      </c>
      <c r="C418">
        <v>1.5</v>
      </c>
      <c r="D418">
        <v>0</v>
      </c>
      <c r="E418">
        <v>100</v>
      </c>
      <c r="F418">
        <v>0</v>
      </c>
      <c r="G418">
        <v>0</v>
      </c>
      <c r="H418">
        <v>6</v>
      </c>
      <c r="I418">
        <f t="shared" si="31"/>
        <v>0</v>
      </c>
    </row>
    <row r="419" spans="1:11">
      <c r="A419">
        <v>7</v>
      </c>
      <c r="B419">
        <v>100</v>
      </c>
      <c r="C419">
        <v>1.5</v>
      </c>
      <c r="D419">
        <v>0</v>
      </c>
      <c r="E419">
        <v>100</v>
      </c>
      <c r="F419">
        <v>0</v>
      </c>
      <c r="G419">
        <v>0</v>
      </c>
      <c r="H419">
        <v>6</v>
      </c>
      <c r="I419">
        <f t="shared" si="31"/>
        <v>0</v>
      </c>
    </row>
    <row r="422" spans="1:11">
      <c r="K422" t="s">
        <v>60</v>
      </c>
    </row>
    <row r="423" spans="1:11">
      <c r="C423" t="s">
        <v>0</v>
      </c>
      <c r="D423" t="s">
        <v>1</v>
      </c>
      <c r="E423" t="s">
        <v>2</v>
      </c>
      <c r="F423" t="s">
        <v>3</v>
      </c>
      <c r="G423" t="s">
        <v>4</v>
      </c>
      <c r="H423" t="s">
        <v>5</v>
      </c>
    </row>
    <row r="424" spans="1:11">
      <c r="B424">
        <v>1</v>
      </c>
      <c r="C424">
        <v>0.01</v>
      </c>
      <c r="D424">
        <v>0.5</v>
      </c>
      <c r="E424">
        <v>0</v>
      </c>
      <c r="F424">
        <v>100</v>
      </c>
      <c r="G424">
        <v>0</v>
      </c>
      <c r="H424">
        <v>0</v>
      </c>
      <c r="I424">
        <f t="shared" ref="I424:I430" si="32">E424*1+F424*0.05+G424*0.1+H424*0.2</f>
        <v>5</v>
      </c>
    </row>
    <row r="425" spans="1:11">
      <c r="B425">
        <v>2</v>
      </c>
      <c r="C425">
        <v>5</v>
      </c>
      <c r="D425">
        <v>0.5</v>
      </c>
      <c r="E425">
        <v>0</v>
      </c>
      <c r="F425">
        <v>100</v>
      </c>
      <c r="G425">
        <v>0</v>
      </c>
      <c r="H425">
        <v>0</v>
      </c>
      <c r="I425">
        <f t="shared" si="32"/>
        <v>5</v>
      </c>
    </row>
    <row r="426" spans="1:11">
      <c r="B426">
        <v>3</v>
      </c>
      <c r="C426">
        <v>5.0999999999999996</v>
      </c>
      <c r="D426">
        <v>0.5</v>
      </c>
      <c r="E426">
        <v>8.4</v>
      </c>
      <c r="F426">
        <v>91.6</v>
      </c>
      <c r="G426">
        <v>0</v>
      </c>
      <c r="H426">
        <v>0</v>
      </c>
      <c r="I426">
        <f t="shared" si="32"/>
        <v>12.98</v>
      </c>
    </row>
    <row r="427" spans="1:11">
      <c r="B427">
        <v>4</v>
      </c>
      <c r="C427">
        <v>100</v>
      </c>
      <c r="D427">
        <v>0.5</v>
      </c>
      <c r="E427">
        <v>50</v>
      </c>
      <c r="F427">
        <v>50</v>
      </c>
      <c r="G427">
        <v>0</v>
      </c>
      <c r="H427">
        <v>0</v>
      </c>
      <c r="I427">
        <f t="shared" si="32"/>
        <v>52.5</v>
      </c>
    </row>
    <row r="428" spans="1:11">
      <c r="B428">
        <v>5</v>
      </c>
      <c r="C428">
        <v>105</v>
      </c>
      <c r="D428">
        <v>0.5</v>
      </c>
      <c r="E428">
        <v>50</v>
      </c>
      <c r="F428">
        <v>50</v>
      </c>
      <c r="G428">
        <v>0</v>
      </c>
      <c r="H428">
        <v>0</v>
      </c>
      <c r="I428">
        <f t="shared" si="32"/>
        <v>52.5</v>
      </c>
    </row>
    <row r="429" spans="1:11">
      <c r="B429">
        <v>6</v>
      </c>
      <c r="C429">
        <v>105.1</v>
      </c>
      <c r="D429">
        <v>0.5</v>
      </c>
      <c r="E429">
        <v>0</v>
      </c>
      <c r="F429">
        <v>100</v>
      </c>
      <c r="G429">
        <v>0</v>
      </c>
      <c r="H429">
        <v>0</v>
      </c>
      <c r="I429">
        <f t="shared" si="32"/>
        <v>5</v>
      </c>
    </row>
    <row r="430" spans="1:11">
      <c r="B430">
        <v>7</v>
      </c>
      <c r="C430">
        <v>110</v>
      </c>
      <c r="D430">
        <v>0.5</v>
      </c>
      <c r="E430">
        <v>0</v>
      </c>
      <c r="F430">
        <v>100</v>
      </c>
      <c r="G430">
        <v>0</v>
      </c>
      <c r="H430">
        <v>0</v>
      </c>
      <c r="I430">
        <f t="shared" si="32"/>
        <v>5</v>
      </c>
    </row>
    <row r="433" spans="1:11">
      <c r="B433" t="s">
        <v>0</v>
      </c>
      <c r="C433" t="s">
        <v>1</v>
      </c>
      <c r="D433" t="s">
        <v>2</v>
      </c>
      <c r="E433" t="s">
        <v>3</v>
      </c>
      <c r="F433" t="s">
        <v>4</v>
      </c>
      <c r="G433" t="s">
        <v>5</v>
      </c>
      <c r="H433" t="s">
        <v>6</v>
      </c>
      <c r="K433" t="s">
        <v>61</v>
      </c>
    </row>
    <row r="434" spans="1:11">
      <c r="A434">
        <v>1</v>
      </c>
      <c r="B434">
        <v>0.01</v>
      </c>
      <c r="C434">
        <v>1.5</v>
      </c>
      <c r="D434">
        <v>0</v>
      </c>
      <c r="E434">
        <v>100</v>
      </c>
      <c r="F434">
        <v>0</v>
      </c>
      <c r="G434">
        <v>0</v>
      </c>
      <c r="H434">
        <v>6</v>
      </c>
      <c r="I434">
        <f>D434*1+E434*0</f>
        <v>0</v>
      </c>
    </row>
    <row r="435" spans="1:11">
      <c r="A435">
        <v>2</v>
      </c>
      <c r="B435">
        <v>5</v>
      </c>
      <c r="C435">
        <v>1.5</v>
      </c>
      <c r="D435">
        <v>0</v>
      </c>
      <c r="E435">
        <v>100</v>
      </c>
      <c r="F435">
        <v>0</v>
      </c>
      <c r="G435">
        <v>0</v>
      </c>
      <c r="H435">
        <v>6</v>
      </c>
      <c r="I435">
        <f t="shared" ref="I435:I440" si="33">D435*1+E435*0</f>
        <v>0</v>
      </c>
    </row>
    <row r="436" spans="1:11">
      <c r="A436">
        <v>3</v>
      </c>
      <c r="B436">
        <v>6</v>
      </c>
      <c r="C436">
        <v>1.5</v>
      </c>
      <c r="D436">
        <v>9</v>
      </c>
      <c r="E436">
        <v>0</v>
      </c>
      <c r="F436">
        <v>0</v>
      </c>
      <c r="G436">
        <v>0</v>
      </c>
      <c r="H436">
        <v>6</v>
      </c>
      <c r="I436">
        <f t="shared" si="33"/>
        <v>9</v>
      </c>
    </row>
    <row r="437" spans="1:11">
      <c r="A437">
        <v>4</v>
      </c>
      <c r="B437">
        <v>70</v>
      </c>
      <c r="C437">
        <v>1.5</v>
      </c>
      <c r="D437">
        <v>35</v>
      </c>
      <c r="E437">
        <v>65</v>
      </c>
      <c r="F437">
        <v>0</v>
      </c>
      <c r="G437">
        <v>0</v>
      </c>
      <c r="H437">
        <v>6</v>
      </c>
      <c r="I437">
        <f t="shared" si="33"/>
        <v>35</v>
      </c>
    </row>
    <row r="438" spans="1:11">
      <c r="A438">
        <v>5</v>
      </c>
      <c r="B438">
        <v>72</v>
      </c>
      <c r="C438">
        <v>1.5</v>
      </c>
      <c r="D438">
        <v>35</v>
      </c>
      <c r="E438">
        <v>65</v>
      </c>
      <c r="F438">
        <v>0</v>
      </c>
      <c r="G438">
        <v>0</v>
      </c>
      <c r="H438">
        <v>6</v>
      </c>
      <c r="I438">
        <f t="shared" si="33"/>
        <v>35</v>
      </c>
    </row>
    <row r="439" spans="1:11">
      <c r="A439">
        <v>6</v>
      </c>
      <c r="B439">
        <v>72.099999999999994</v>
      </c>
      <c r="C439">
        <v>1.5</v>
      </c>
      <c r="D439">
        <v>0</v>
      </c>
      <c r="E439">
        <v>100</v>
      </c>
      <c r="F439">
        <v>0</v>
      </c>
      <c r="G439">
        <v>0</v>
      </c>
      <c r="H439">
        <v>6</v>
      </c>
      <c r="I439">
        <f t="shared" si="33"/>
        <v>0</v>
      </c>
    </row>
    <row r="440" spans="1:11">
      <c r="A440">
        <v>7</v>
      </c>
      <c r="B440">
        <v>77</v>
      </c>
      <c r="C440">
        <v>1.5</v>
      </c>
      <c r="D440">
        <v>0</v>
      </c>
      <c r="E440">
        <v>100</v>
      </c>
      <c r="F440">
        <v>0</v>
      </c>
      <c r="G440">
        <v>0</v>
      </c>
      <c r="H440">
        <v>6</v>
      </c>
      <c r="I440">
        <f t="shared" si="33"/>
        <v>0</v>
      </c>
    </row>
    <row r="444" spans="1:11">
      <c r="B444" t="s">
        <v>0</v>
      </c>
      <c r="C444" t="s">
        <v>1</v>
      </c>
      <c r="D444" t="s">
        <v>2</v>
      </c>
      <c r="E444" t="s">
        <v>3</v>
      </c>
      <c r="F444" t="s">
        <v>4</v>
      </c>
      <c r="G444" t="s">
        <v>5</v>
      </c>
      <c r="H444" t="s">
        <v>6</v>
      </c>
      <c r="K444" t="s">
        <v>62</v>
      </c>
    </row>
    <row r="445" spans="1:11">
      <c r="A445">
        <v>1</v>
      </c>
      <c r="B445">
        <v>0.01</v>
      </c>
      <c r="C445">
        <v>1.5</v>
      </c>
      <c r="D445">
        <v>0</v>
      </c>
      <c r="E445">
        <v>100</v>
      </c>
      <c r="F445">
        <v>0</v>
      </c>
      <c r="G445">
        <v>0</v>
      </c>
      <c r="H445">
        <v>6</v>
      </c>
      <c r="I445">
        <f>D445*1+E445*0</f>
        <v>0</v>
      </c>
    </row>
    <row r="446" spans="1:11">
      <c r="A446">
        <v>2</v>
      </c>
      <c r="B446">
        <v>5</v>
      </c>
      <c r="C446">
        <v>1.5</v>
      </c>
      <c r="D446">
        <v>0</v>
      </c>
      <c r="E446">
        <v>100</v>
      </c>
      <c r="F446">
        <v>0</v>
      </c>
      <c r="G446">
        <v>0</v>
      </c>
      <c r="H446">
        <v>6</v>
      </c>
      <c r="I446">
        <f t="shared" ref="I446:I451" si="34">D446*1+E446*0</f>
        <v>0</v>
      </c>
    </row>
    <row r="447" spans="1:11">
      <c r="A447">
        <v>3</v>
      </c>
      <c r="B447">
        <v>10</v>
      </c>
      <c r="C447">
        <v>1.5</v>
      </c>
      <c r="D447">
        <v>15</v>
      </c>
      <c r="E447">
        <v>85</v>
      </c>
      <c r="F447">
        <v>0</v>
      </c>
      <c r="G447">
        <v>0</v>
      </c>
      <c r="H447">
        <v>6</v>
      </c>
      <c r="I447">
        <f t="shared" si="34"/>
        <v>15</v>
      </c>
    </row>
    <row r="448" spans="1:11">
      <c r="A448">
        <v>4</v>
      </c>
      <c r="B448">
        <v>70</v>
      </c>
      <c r="C448">
        <v>1.5</v>
      </c>
      <c r="D448">
        <v>27.5</v>
      </c>
      <c r="E448">
        <f>100-27.5</f>
        <v>72.5</v>
      </c>
      <c r="F448">
        <v>0</v>
      </c>
      <c r="G448">
        <v>0</v>
      </c>
      <c r="H448">
        <v>6</v>
      </c>
      <c r="I448">
        <f t="shared" si="34"/>
        <v>27.5</v>
      </c>
    </row>
    <row r="449" spans="1:11">
      <c r="A449">
        <v>5</v>
      </c>
      <c r="B449">
        <v>72</v>
      </c>
      <c r="C449">
        <v>1.5</v>
      </c>
      <c r="D449">
        <v>27.5</v>
      </c>
      <c r="E449">
        <f>100-27.5</f>
        <v>72.5</v>
      </c>
      <c r="F449">
        <v>0</v>
      </c>
      <c r="G449">
        <v>0</v>
      </c>
      <c r="H449">
        <v>6</v>
      </c>
      <c r="I449">
        <f t="shared" si="34"/>
        <v>27.5</v>
      </c>
    </row>
    <row r="450" spans="1:11">
      <c r="A450">
        <v>6</v>
      </c>
      <c r="B450">
        <v>72.099999999999994</v>
      </c>
      <c r="C450">
        <v>1.5</v>
      </c>
      <c r="D450">
        <v>0</v>
      </c>
      <c r="E450">
        <v>100</v>
      </c>
      <c r="F450">
        <v>0</v>
      </c>
      <c r="G450">
        <v>0</v>
      </c>
      <c r="H450">
        <v>6</v>
      </c>
      <c r="I450">
        <f t="shared" si="34"/>
        <v>0</v>
      </c>
    </row>
    <row r="451" spans="1:11">
      <c r="A451">
        <v>7</v>
      </c>
      <c r="B451">
        <v>77</v>
      </c>
      <c r="C451">
        <v>1.5</v>
      </c>
      <c r="D451">
        <v>0</v>
      </c>
      <c r="E451">
        <v>100</v>
      </c>
      <c r="F451">
        <v>0</v>
      </c>
      <c r="G451">
        <v>0</v>
      </c>
      <c r="H451">
        <v>6</v>
      </c>
      <c r="I451">
        <f t="shared" si="34"/>
        <v>0</v>
      </c>
    </row>
    <row r="456" spans="1:11">
      <c r="B456" t="s">
        <v>0</v>
      </c>
      <c r="C456" t="s">
        <v>1</v>
      </c>
      <c r="D456" t="s">
        <v>2</v>
      </c>
      <c r="E456" t="s">
        <v>3</v>
      </c>
      <c r="F456" t="s">
        <v>4</v>
      </c>
      <c r="G456" t="s">
        <v>5</v>
      </c>
      <c r="H456" t="s">
        <v>6</v>
      </c>
      <c r="K456" t="s">
        <v>63</v>
      </c>
    </row>
    <row r="457" spans="1:11">
      <c r="A457">
        <v>1</v>
      </c>
      <c r="B457">
        <v>0.01</v>
      </c>
      <c r="C457">
        <v>1.5</v>
      </c>
      <c r="D457">
        <v>0</v>
      </c>
      <c r="E457">
        <v>100</v>
      </c>
      <c r="F457">
        <v>0</v>
      </c>
      <c r="G457">
        <v>0</v>
      </c>
      <c r="H457">
        <v>6</v>
      </c>
      <c r="I457">
        <f t="shared" ref="I457:I462" si="35">D457*1+E457*0</f>
        <v>0</v>
      </c>
    </row>
    <row r="458" spans="1:11">
      <c r="A458">
        <v>2</v>
      </c>
      <c r="B458">
        <v>5</v>
      </c>
      <c r="C458">
        <v>1.5</v>
      </c>
      <c r="D458">
        <v>0</v>
      </c>
      <c r="E458">
        <v>100</v>
      </c>
      <c r="F458">
        <v>0</v>
      </c>
      <c r="G458">
        <v>0</v>
      </c>
      <c r="H458">
        <v>6</v>
      </c>
      <c r="I458">
        <f t="shared" si="35"/>
        <v>0</v>
      </c>
    </row>
    <row r="459" spans="1:11">
      <c r="A459">
        <v>3</v>
      </c>
      <c r="B459">
        <v>87</v>
      </c>
      <c r="C459">
        <v>1.5</v>
      </c>
      <c r="D459">
        <v>90</v>
      </c>
      <c r="E459">
        <v>10</v>
      </c>
      <c r="F459">
        <v>0</v>
      </c>
      <c r="G459">
        <v>0</v>
      </c>
      <c r="H459">
        <v>6</v>
      </c>
      <c r="I459">
        <f t="shared" si="35"/>
        <v>90</v>
      </c>
    </row>
    <row r="460" spans="1:11">
      <c r="A460">
        <v>4</v>
      </c>
      <c r="B460">
        <v>92</v>
      </c>
      <c r="C460">
        <v>1.5</v>
      </c>
      <c r="D460">
        <v>90</v>
      </c>
      <c r="E460">
        <v>10</v>
      </c>
      <c r="F460">
        <v>0</v>
      </c>
      <c r="G460">
        <v>0</v>
      </c>
      <c r="H460">
        <v>6</v>
      </c>
      <c r="I460">
        <f t="shared" si="35"/>
        <v>90</v>
      </c>
    </row>
    <row r="461" spans="1:11">
      <c r="A461">
        <v>5</v>
      </c>
      <c r="B461">
        <v>97</v>
      </c>
      <c r="C461">
        <v>1.5</v>
      </c>
      <c r="D461">
        <v>0</v>
      </c>
      <c r="E461">
        <v>100</v>
      </c>
      <c r="F461">
        <v>0</v>
      </c>
      <c r="G461">
        <v>0</v>
      </c>
      <c r="H461">
        <v>6</v>
      </c>
      <c r="I461">
        <f t="shared" si="35"/>
        <v>0</v>
      </c>
    </row>
    <row r="462" spans="1:11">
      <c r="A462">
        <v>6</v>
      </c>
      <c r="B462">
        <v>102</v>
      </c>
      <c r="C462">
        <v>1.5</v>
      </c>
      <c r="D462">
        <v>0</v>
      </c>
      <c r="E462">
        <v>100</v>
      </c>
      <c r="F462">
        <v>0</v>
      </c>
      <c r="G462">
        <v>0</v>
      </c>
      <c r="H462">
        <v>6</v>
      </c>
      <c r="I462">
        <f t="shared" si="35"/>
        <v>0</v>
      </c>
    </row>
    <row r="465" spans="1:11">
      <c r="B465" t="s">
        <v>0</v>
      </c>
      <c r="C465" t="s">
        <v>1</v>
      </c>
      <c r="D465" t="s">
        <v>2</v>
      </c>
      <c r="E465" t="s">
        <v>3</v>
      </c>
      <c r="F465" t="s">
        <v>4</v>
      </c>
      <c r="G465" t="s">
        <v>5</v>
      </c>
      <c r="H465" t="s">
        <v>6</v>
      </c>
      <c r="K465" t="s">
        <v>64</v>
      </c>
    </row>
    <row r="466" spans="1:11">
      <c r="A466">
        <v>1</v>
      </c>
      <c r="B466">
        <v>0.01</v>
      </c>
      <c r="C466">
        <v>1.5</v>
      </c>
      <c r="D466">
        <v>0</v>
      </c>
      <c r="E466">
        <v>100</v>
      </c>
      <c r="F466">
        <v>0</v>
      </c>
      <c r="G466">
        <v>0</v>
      </c>
      <c r="H466">
        <v>6</v>
      </c>
      <c r="I466">
        <f t="shared" ref="I466:I471" si="36">D466*1+E466*0</f>
        <v>0</v>
      </c>
    </row>
    <row r="467" spans="1:11">
      <c r="A467">
        <v>2</v>
      </c>
      <c r="B467">
        <v>5</v>
      </c>
      <c r="C467">
        <v>1.5</v>
      </c>
      <c r="D467">
        <v>0</v>
      </c>
      <c r="E467">
        <v>100</v>
      </c>
      <c r="F467">
        <v>0</v>
      </c>
      <c r="G467">
        <v>0</v>
      </c>
      <c r="H467">
        <v>6</v>
      </c>
      <c r="I467">
        <f t="shared" si="36"/>
        <v>0</v>
      </c>
    </row>
    <row r="468" spans="1:11">
      <c r="A468">
        <v>3</v>
      </c>
      <c r="B468">
        <v>50</v>
      </c>
      <c r="C468">
        <v>1.5</v>
      </c>
      <c r="D468">
        <v>25</v>
      </c>
      <c r="E468">
        <v>75</v>
      </c>
      <c r="F468">
        <v>0</v>
      </c>
      <c r="G468">
        <v>0</v>
      </c>
      <c r="H468">
        <v>6</v>
      </c>
      <c r="I468">
        <f t="shared" si="36"/>
        <v>25</v>
      </c>
    </row>
    <row r="469" spans="1:11">
      <c r="A469">
        <v>4</v>
      </c>
      <c r="B469">
        <v>53</v>
      </c>
      <c r="C469">
        <v>1.5</v>
      </c>
      <c r="D469">
        <v>25</v>
      </c>
      <c r="E469">
        <v>75</v>
      </c>
      <c r="F469">
        <v>0</v>
      </c>
      <c r="G469">
        <v>0</v>
      </c>
      <c r="H469">
        <v>6</v>
      </c>
      <c r="I469">
        <f t="shared" si="36"/>
        <v>25</v>
      </c>
    </row>
    <row r="470" spans="1:11">
      <c r="A470">
        <v>5</v>
      </c>
      <c r="B470">
        <v>55</v>
      </c>
      <c r="C470">
        <v>1.5</v>
      </c>
      <c r="D470">
        <v>0</v>
      </c>
      <c r="E470">
        <v>100</v>
      </c>
      <c r="F470">
        <v>0</v>
      </c>
      <c r="G470">
        <v>0</v>
      </c>
      <c r="H470">
        <v>6</v>
      </c>
      <c r="I470">
        <f t="shared" si="36"/>
        <v>0</v>
      </c>
    </row>
    <row r="471" spans="1:11">
      <c r="A471">
        <v>6</v>
      </c>
      <c r="B471">
        <v>60</v>
      </c>
      <c r="C471">
        <v>1.5</v>
      </c>
      <c r="D471">
        <v>0</v>
      </c>
      <c r="E471">
        <v>100</v>
      </c>
      <c r="F471">
        <v>0</v>
      </c>
      <c r="G471">
        <v>0</v>
      </c>
      <c r="H471">
        <v>6</v>
      </c>
      <c r="I471">
        <f t="shared" si="36"/>
        <v>0</v>
      </c>
    </row>
    <row r="475" spans="1:11">
      <c r="B475" t="s">
        <v>0</v>
      </c>
      <c r="C475" t="s">
        <v>1</v>
      </c>
      <c r="D475" t="s">
        <v>2</v>
      </c>
      <c r="E475" t="s">
        <v>3</v>
      </c>
      <c r="F475" t="s">
        <v>4</v>
      </c>
      <c r="G475" t="s">
        <v>5</v>
      </c>
      <c r="H475" t="s">
        <v>6</v>
      </c>
      <c r="K475" t="s">
        <v>65</v>
      </c>
    </row>
    <row r="476" spans="1:11">
      <c r="A476">
        <v>1</v>
      </c>
      <c r="B476">
        <v>0.01</v>
      </c>
      <c r="C476">
        <v>1.5</v>
      </c>
      <c r="D476">
        <v>0</v>
      </c>
      <c r="E476">
        <v>100</v>
      </c>
      <c r="F476">
        <v>0</v>
      </c>
      <c r="G476">
        <v>0</v>
      </c>
      <c r="H476">
        <v>6</v>
      </c>
      <c r="I476">
        <f t="shared" ref="I476:I481" si="37">D476*1+E476*0</f>
        <v>0</v>
      </c>
    </row>
    <row r="477" spans="1:11">
      <c r="A477">
        <v>2</v>
      </c>
      <c r="B477">
        <v>5</v>
      </c>
      <c r="C477">
        <v>1.5</v>
      </c>
      <c r="D477">
        <v>0</v>
      </c>
      <c r="E477">
        <v>100</v>
      </c>
      <c r="F477">
        <v>0</v>
      </c>
      <c r="G477">
        <v>0</v>
      </c>
      <c r="H477">
        <v>6</v>
      </c>
      <c r="I477">
        <f t="shared" si="37"/>
        <v>0</v>
      </c>
    </row>
    <row r="478" spans="1:11">
      <c r="A478">
        <v>4</v>
      </c>
      <c r="B478">
        <v>90</v>
      </c>
      <c r="C478">
        <v>1.5</v>
      </c>
      <c r="D478">
        <v>35</v>
      </c>
      <c r="E478">
        <v>65</v>
      </c>
      <c r="F478">
        <v>0</v>
      </c>
      <c r="G478">
        <v>0</v>
      </c>
      <c r="H478">
        <v>6</v>
      </c>
      <c r="I478">
        <f t="shared" si="37"/>
        <v>35</v>
      </c>
    </row>
    <row r="479" spans="1:11">
      <c r="A479">
        <v>5</v>
      </c>
      <c r="B479">
        <v>92</v>
      </c>
      <c r="C479">
        <v>1.5</v>
      </c>
      <c r="D479">
        <v>35</v>
      </c>
      <c r="E479">
        <v>65</v>
      </c>
      <c r="F479">
        <v>0</v>
      </c>
      <c r="G479">
        <v>0</v>
      </c>
      <c r="H479">
        <v>6</v>
      </c>
      <c r="I479">
        <f t="shared" si="37"/>
        <v>35</v>
      </c>
    </row>
    <row r="480" spans="1:11">
      <c r="A480">
        <v>6</v>
      </c>
      <c r="B480">
        <v>92.1</v>
      </c>
      <c r="C480">
        <v>1.5</v>
      </c>
      <c r="D480">
        <v>0</v>
      </c>
      <c r="E480">
        <v>100</v>
      </c>
      <c r="F480">
        <v>0</v>
      </c>
      <c r="G480">
        <v>0</v>
      </c>
      <c r="H480">
        <v>6</v>
      </c>
      <c r="I480">
        <f t="shared" si="37"/>
        <v>0</v>
      </c>
    </row>
    <row r="481" spans="1:11">
      <c r="A481">
        <v>7</v>
      </c>
      <c r="B481">
        <v>100</v>
      </c>
      <c r="C481">
        <v>1.5</v>
      </c>
      <c r="D481">
        <v>0</v>
      </c>
      <c r="E481">
        <v>100</v>
      </c>
      <c r="F481">
        <v>0</v>
      </c>
      <c r="G481">
        <v>0</v>
      </c>
      <c r="H481">
        <v>6</v>
      </c>
      <c r="I481">
        <f t="shared" si="37"/>
        <v>0</v>
      </c>
    </row>
    <row r="484" spans="1:11">
      <c r="B484" t="s">
        <v>0</v>
      </c>
      <c r="C484" t="s">
        <v>1</v>
      </c>
      <c r="D484" t="s">
        <v>2</v>
      </c>
      <c r="E484" t="s">
        <v>3</v>
      </c>
      <c r="F484" t="s">
        <v>4</v>
      </c>
      <c r="G484" t="s">
        <v>5</v>
      </c>
      <c r="H484" t="s">
        <v>6</v>
      </c>
      <c r="K484" t="s">
        <v>66</v>
      </c>
    </row>
    <row r="485" spans="1:11">
      <c r="A485">
        <v>1</v>
      </c>
      <c r="B485">
        <v>0.01</v>
      </c>
      <c r="C485">
        <v>1.5</v>
      </c>
      <c r="D485">
        <v>0</v>
      </c>
      <c r="E485">
        <v>100</v>
      </c>
      <c r="F485">
        <v>0</v>
      </c>
      <c r="G485">
        <v>0</v>
      </c>
      <c r="H485">
        <v>6</v>
      </c>
      <c r="I485">
        <f t="shared" ref="I485:I491" si="38">D485*1+E485*0</f>
        <v>0</v>
      </c>
    </row>
    <row r="486" spans="1:11">
      <c r="A486">
        <v>2</v>
      </c>
      <c r="B486">
        <v>5</v>
      </c>
      <c r="C486">
        <v>1.5</v>
      </c>
      <c r="D486">
        <v>0</v>
      </c>
      <c r="E486">
        <v>100</v>
      </c>
      <c r="F486">
        <v>0</v>
      </c>
      <c r="G486">
        <v>0</v>
      </c>
      <c r="H486">
        <v>6</v>
      </c>
      <c r="I486">
        <f t="shared" si="38"/>
        <v>0</v>
      </c>
    </row>
    <row r="487" spans="1:11">
      <c r="A487">
        <v>3</v>
      </c>
      <c r="B487">
        <v>5.0999999999999996</v>
      </c>
      <c r="C487">
        <v>1.5</v>
      </c>
      <c r="D487">
        <v>10</v>
      </c>
      <c r="E487">
        <v>90</v>
      </c>
      <c r="F487">
        <v>0</v>
      </c>
      <c r="G487">
        <v>0</v>
      </c>
      <c r="H487">
        <v>6</v>
      </c>
      <c r="I487">
        <v>10</v>
      </c>
    </row>
    <row r="488" spans="1:11">
      <c r="A488">
        <v>4</v>
      </c>
      <c r="B488">
        <v>60</v>
      </c>
      <c r="C488">
        <v>1.5</v>
      </c>
      <c r="D488">
        <v>35</v>
      </c>
      <c r="E488">
        <v>65</v>
      </c>
      <c r="F488">
        <v>0</v>
      </c>
      <c r="G488">
        <v>0</v>
      </c>
      <c r="H488">
        <v>6</v>
      </c>
      <c r="I488">
        <f t="shared" si="38"/>
        <v>35</v>
      </c>
    </row>
    <row r="489" spans="1:11">
      <c r="A489">
        <v>5</v>
      </c>
      <c r="B489">
        <v>62</v>
      </c>
      <c r="C489">
        <v>1.5</v>
      </c>
      <c r="D489">
        <v>35</v>
      </c>
      <c r="E489">
        <v>65</v>
      </c>
      <c r="F489">
        <v>0</v>
      </c>
      <c r="G489">
        <v>0</v>
      </c>
      <c r="H489">
        <v>6</v>
      </c>
      <c r="I489">
        <f t="shared" si="38"/>
        <v>35</v>
      </c>
    </row>
    <row r="490" spans="1:11">
      <c r="A490">
        <v>6</v>
      </c>
      <c r="B490">
        <v>62.1</v>
      </c>
      <c r="C490">
        <v>1.5</v>
      </c>
      <c r="D490">
        <v>0</v>
      </c>
      <c r="E490">
        <v>100</v>
      </c>
      <c r="F490">
        <v>0</v>
      </c>
      <c r="G490">
        <v>0</v>
      </c>
      <c r="H490">
        <v>6</v>
      </c>
      <c r="I490">
        <f t="shared" si="38"/>
        <v>0</v>
      </c>
    </row>
    <row r="491" spans="1:11">
      <c r="A491">
        <v>7</v>
      </c>
      <c r="B491">
        <v>67</v>
      </c>
      <c r="C491">
        <v>1.5</v>
      </c>
      <c r="D491">
        <v>0</v>
      </c>
      <c r="E491">
        <v>100</v>
      </c>
      <c r="F491">
        <v>0</v>
      </c>
      <c r="G491">
        <v>0</v>
      </c>
      <c r="H491">
        <v>6</v>
      </c>
      <c r="I491">
        <f t="shared" si="38"/>
        <v>0</v>
      </c>
    </row>
    <row r="494" spans="1:11">
      <c r="B494" t="s">
        <v>0</v>
      </c>
      <c r="C494" t="s">
        <v>1</v>
      </c>
      <c r="D494" t="s">
        <v>2</v>
      </c>
      <c r="E494" t="s">
        <v>3</v>
      </c>
      <c r="F494" t="s">
        <v>4</v>
      </c>
      <c r="G494" t="s">
        <v>5</v>
      </c>
      <c r="H494" t="s">
        <v>6</v>
      </c>
      <c r="K494" t="s">
        <v>69</v>
      </c>
    </row>
    <row r="495" spans="1:11">
      <c r="A495">
        <v>1</v>
      </c>
      <c r="B495">
        <v>0.01</v>
      </c>
      <c r="C495">
        <v>0.5</v>
      </c>
      <c r="D495">
        <v>0</v>
      </c>
      <c r="E495">
        <v>100</v>
      </c>
      <c r="F495">
        <v>0</v>
      </c>
      <c r="G495">
        <v>0</v>
      </c>
      <c r="H495">
        <v>6</v>
      </c>
      <c r="I495">
        <f t="shared" ref="I495:I500" si="39">D495*1+E495*0</f>
        <v>0</v>
      </c>
    </row>
    <row r="496" spans="1:11">
      <c r="A496">
        <v>2</v>
      </c>
      <c r="B496">
        <v>5</v>
      </c>
      <c r="C496">
        <v>0.5</v>
      </c>
      <c r="D496">
        <v>0</v>
      </c>
      <c r="E496">
        <v>100</v>
      </c>
      <c r="F496">
        <v>0</v>
      </c>
      <c r="G496">
        <v>0</v>
      </c>
      <c r="H496">
        <v>6</v>
      </c>
      <c r="I496">
        <f t="shared" si="39"/>
        <v>0</v>
      </c>
    </row>
    <row r="497" spans="1:11">
      <c r="A497">
        <v>3</v>
      </c>
      <c r="B497">
        <v>50</v>
      </c>
      <c r="C497">
        <v>0.5</v>
      </c>
      <c r="D497">
        <v>30</v>
      </c>
      <c r="E497">
        <v>70</v>
      </c>
      <c r="F497">
        <v>0</v>
      </c>
      <c r="G497">
        <v>0</v>
      </c>
      <c r="H497">
        <v>6</v>
      </c>
      <c r="I497">
        <f t="shared" si="39"/>
        <v>30</v>
      </c>
    </row>
    <row r="498" spans="1:11">
      <c r="A498">
        <v>4</v>
      </c>
      <c r="B498">
        <v>53</v>
      </c>
      <c r="C498">
        <v>0.5</v>
      </c>
      <c r="D498">
        <v>30</v>
      </c>
      <c r="E498">
        <v>70</v>
      </c>
      <c r="F498">
        <v>0</v>
      </c>
      <c r="G498">
        <v>0</v>
      </c>
      <c r="H498">
        <v>6</v>
      </c>
      <c r="I498">
        <f t="shared" si="39"/>
        <v>30</v>
      </c>
    </row>
    <row r="499" spans="1:11">
      <c r="A499">
        <v>5</v>
      </c>
      <c r="B499">
        <v>55</v>
      </c>
      <c r="C499">
        <v>0.5</v>
      </c>
      <c r="D499">
        <v>0</v>
      </c>
      <c r="E499">
        <v>100</v>
      </c>
      <c r="F499">
        <v>0</v>
      </c>
      <c r="G499">
        <v>0</v>
      </c>
      <c r="H499">
        <v>6</v>
      </c>
      <c r="I499">
        <f t="shared" si="39"/>
        <v>0</v>
      </c>
    </row>
    <row r="500" spans="1:11">
      <c r="A500">
        <v>6</v>
      </c>
      <c r="B500">
        <v>60</v>
      </c>
      <c r="C500">
        <v>0.5</v>
      </c>
      <c r="D500">
        <v>0</v>
      </c>
      <c r="E500">
        <v>100</v>
      </c>
      <c r="F500">
        <v>0</v>
      </c>
      <c r="G500">
        <v>0</v>
      </c>
      <c r="H500">
        <v>6</v>
      </c>
      <c r="I500">
        <f t="shared" si="39"/>
        <v>0</v>
      </c>
    </row>
    <row r="504" spans="1:11">
      <c r="B504" t="s">
        <v>0</v>
      </c>
      <c r="C504" t="s">
        <v>1</v>
      </c>
      <c r="D504" t="s">
        <v>2</v>
      </c>
      <c r="E504" t="s">
        <v>3</v>
      </c>
      <c r="F504" t="s">
        <v>4</v>
      </c>
      <c r="G504" t="s">
        <v>5</v>
      </c>
      <c r="H504" t="s">
        <v>6</v>
      </c>
      <c r="K504" t="s">
        <v>70</v>
      </c>
    </row>
    <row r="505" spans="1:11">
      <c r="A505">
        <v>1</v>
      </c>
      <c r="B505">
        <v>0.01</v>
      </c>
      <c r="C505">
        <v>1.5</v>
      </c>
      <c r="D505">
        <v>0</v>
      </c>
      <c r="E505">
        <v>100</v>
      </c>
      <c r="F505">
        <v>0</v>
      </c>
      <c r="G505">
        <v>0</v>
      </c>
      <c r="H505">
        <v>6</v>
      </c>
      <c r="I505">
        <f>D505*1+E505*0</f>
        <v>0</v>
      </c>
    </row>
    <row r="506" spans="1:11">
      <c r="A506">
        <v>2</v>
      </c>
      <c r="B506">
        <v>5</v>
      </c>
      <c r="C506">
        <v>1.5</v>
      </c>
      <c r="D506">
        <v>0</v>
      </c>
      <c r="E506">
        <v>100</v>
      </c>
      <c r="F506">
        <v>0</v>
      </c>
      <c r="G506">
        <v>0</v>
      </c>
      <c r="H506">
        <v>6</v>
      </c>
      <c r="I506">
        <f>D506*1+E506*0</f>
        <v>0</v>
      </c>
    </row>
    <row r="507" spans="1:11">
      <c r="A507">
        <v>3</v>
      </c>
      <c r="B507">
        <v>5.0999999999999996</v>
      </c>
      <c r="C507">
        <v>1.5</v>
      </c>
      <c r="D507">
        <v>10</v>
      </c>
      <c r="E507">
        <v>90</v>
      </c>
      <c r="F507">
        <v>0</v>
      </c>
      <c r="G507">
        <v>0</v>
      </c>
      <c r="H507">
        <v>6</v>
      </c>
      <c r="I507">
        <v>10</v>
      </c>
    </row>
    <row r="508" spans="1:11">
      <c r="A508">
        <v>4</v>
      </c>
      <c r="B508">
        <v>45</v>
      </c>
      <c r="C508">
        <v>1.5</v>
      </c>
      <c r="D508">
        <v>30</v>
      </c>
      <c r="E508">
        <v>70</v>
      </c>
      <c r="F508">
        <v>0</v>
      </c>
      <c r="G508">
        <v>0</v>
      </c>
      <c r="H508">
        <v>6</v>
      </c>
      <c r="I508">
        <f>D508*1+E508*0</f>
        <v>30</v>
      </c>
    </row>
    <row r="509" spans="1:11">
      <c r="A509">
        <v>5</v>
      </c>
      <c r="B509">
        <v>47</v>
      </c>
      <c r="C509">
        <v>1.5</v>
      </c>
      <c r="D509">
        <v>30</v>
      </c>
      <c r="E509">
        <v>70</v>
      </c>
      <c r="F509">
        <v>0</v>
      </c>
      <c r="G509">
        <v>0</v>
      </c>
      <c r="H509">
        <v>6</v>
      </c>
      <c r="I509">
        <f>D509*1+E509*0</f>
        <v>30</v>
      </c>
    </row>
    <row r="510" spans="1:11">
      <c r="A510">
        <v>6</v>
      </c>
      <c r="B510">
        <v>47.1</v>
      </c>
      <c r="C510">
        <v>1.5</v>
      </c>
      <c r="D510">
        <v>0</v>
      </c>
      <c r="E510">
        <v>100</v>
      </c>
      <c r="F510">
        <v>0</v>
      </c>
      <c r="G510">
        <v>0</v>
      </c>
      <c r="H510">
        <v>6</v>
      </c>
      <c r="I510">
        <f>D510*1+E510*0</f>
        <v>0</v>
      </c>
    </row>
    <row r="511" spans="1:11">
      <c r="A511">
        <v>7</v>
      </c>
      <c r="B511">
        <v>52</v>
      </c>
      <c r="C511">
        <v>1.5</v>
      </c>
      <c r="D511">
        <v>0</v>
      </c>
      <c r="E511">
        <v>100</v>
      </c>
      <c r="F511">
        <v>0</v>
      </c>
      <c r="G511">
        <v>0</v>
      </c>
      <c r="H511">
        <v>6</v>
      </c>
      <c r="I511">
        <f>D511*1+E511*0</f>
        <v>0</v>
      </c>
    </row>
    <row r="514" spans="1:11">
      <c r="B514" t="s">
        <v>0</v>
      </c>
      <c r="C514" t="s">
        <v>1</v>
      </c>
      <c r="D514" t="s">
        <v>2</v>
      </c>
      <c r="E514" t="s">
        <v>3</v>
      </c>
      <c r="F514" t="s">
        <v>4</v>
      </c>
      <c r="G514" t="s">
        <v>5</v>
      </c>
      <c r="H514" t="s">
        <v>6</v>
      </c>
      <c r="K514" t="s">
        <v>71</v>
      </c>
    </row>
    <row r="515" spans="1:11">
      <c r="A515">
        <v>1</v>
      </c>
      <c r="B515">
        <v>0.01</v>
      </c>
      <c r="C515">
        <v>1.5</v>
      </c>
      <c r="D515">
        <v>0</v>
      </c>
      <c r="E515">
        <v>100</v>
      </c>
      <c r="F515">
        <v>0</v>
      </c>
      <c r="G515">
        <v>0</v>
      </c>
      <c r="H515">
        <v>6</v>
      </c>
      <c r="I515">
        <f t="shared" ref="I515:I520" si="40">D515*1+E515*0</f>
        <v>0</v>
      </c>
    </row>
    <row r="516" spans="1:11">
      <c r="A516">
        <v>2</v>
      </c>
      <c r="B516">
        <v>5</v>
      </c>
      <c r="C516">
        <v>1.5</v>
      </c>
      <c r="D516">
        <v>0</v>
      </c>
      <c r="E516">
        <v>100</v>
      </c>
      <c r="F516">
        <v>0</v>
      </c>
      <c r="G516">
        <v>0</v>
      </c>
      <c r="H516">
        <v>6</v>
      </c>
      <c r="I516">
        <f t="shared" si="40"/>
        <v>0</v>
      </c>
    </row>
    <row r="517" spans="1:11">
      <c r="A517">
        <v>4</v>
      </c>
      <c r="B517">
        <v>60</v>
      </c>
      <c r="C517">
        <v>1.5</v>
      </c>
      <c r="D517">
        <v>30</v>
      </c>
      <c r="E517">
        <v>70</v>
      </c>
      <c r="F517">
        <v>0</v>
      </c>
      <c r="G517">
        <v>0</v>
      </c>
      <c r="H517">
        <v>6</v>
      </c>
      <c r="I517">
        <f t="shared" si="40"/>
        <v>30</v>
      </c>
    </row>
    <row r="518" spans="1:11">
      <c r="A518">
        <v>5</v>
      </c>
      <c r="B518">
        <v>62</v>
      </c>
      <c r="C518">
        <v>1.5</v>
      </c>
      <c r="D518">
        <v>30</v>
      </c>
      <c r="E518">
        <v>70</v>
      </c>
      <c r="F518">
        <v>0</v>
      </c>
      <c r="G518">
        <v>0</v>
      </c>
      <c r="H518">
        <v>6</v>
      </c>
      <c r="I518">
        <f t="shared" si="40"/>
        <v>30</v>
      </c>
    </row>
    <row r="519" spans="1:11">
      <c r="A519">
        <v>6</v>
      </c>
      <c r="B519">
        <v>62.1</v>
      </c>
      <c r="C519">
        <v>1.5</v>
      </c>
      <c r="D519">
        <v>0</v>
      </c>
      <c r="E519">
        <v>100</v>
      </c>
      <c r="F519">
        <v>0</v>
      </c>
      <c r="G519">
        <v>0</v>
      </c>
      <c r="H519">
        <v>6</v>
      </c>
      <c r="I519">
        <f t="shared" si="40"/>
        <v>0</v>
      </c>
    </row>
    <row r="520" spans="1:11">
      <c r="A520">
        <v>7</v>
      </c>
      <c r="B520">
        <v>65</v>
      </c>
      <c r="C520">
        <v>1.5</v>
      </c>
      <c r="D520">
        <v>0</v>
      </c>
      <c r="E520">
        <v>100</v>
      </c>
      <c r="F520">
        <v>0</v>
      </c>
      <c r="G520">
        <v>0</v>
      </c>
      <c r="H520">
        <v>6</v>
      </c>
      <c r="I520">
        <f t="shared" si="40"/>
        <v>0</v>
      </c>
    </row>
    <row r="523" spans="1:11">
      <c r="B523" t="s">
        <v>0</v>
      </c>
      <c r="C523" t="s">
        <v>1</v>
      </c>
      <c r="D523" t="s">
        <v>2</v>
      </c>
      <c r="E523" t="s">
        <v>3</v>
      </c>
      <c r="F523" t="s">
        <v>4</v>
      </c>
      <c r="G523" t="s">
        <v>5</v>
      </c>
      <c r="H523" t="s">
        <v>6</v>
      </c>
      <c r="K523" t="s">
        <v>72</v>
      </c>
    </row>
    <row r="524" spans="1:11">
      <c r="A524">
        <v>1</v>
      </c>
      <c r="B524">
        <v>0.01</v>
      </c>
      <c r="C524">
        <v>1.5</v>
      </c>
      <c r="D524">
        <v>0</v>
      </c>
      <c r="E524">
        <v>100</v>
      </c>
      <c r="F524">
        <v>0</v>
      </c>
      <c r="G524">
        <v>0</v>
      </c>
      <c r="H524">
        <v>6</v>
      </c>
      <c r="I524">
        <f t="shared" ref="I524:I530" si="41">D524*1+E524*0</f>
        <v>0</v>
      </c>
    </row>
    <row r="525" spans="1:11">
      <c r="A525">
        <v>2</v>
      </c>
      <c r="B525">
        <v>2</v>
      </c>
      <c r="C525">
        <v>1.5</v>
      </c>
      <c r="D525">
        <v>0</v>
      </c>
      <c r="E525">
        <v>100</v>
      </c>
      <c r="F525">
        <v>0</v>
      </c>
      <c r="G525">
        <v>0</v>
      </c>
      <c r="H525">
        <v>6</v>
      </c>
      <c r="I525">
        <f>D525*1+E525*0</f>
        <v>0</v>
      </c>
    </row>
    <row r="526" spans="1:11">
      <c r="A526">
        <v>3</v>
      </c>
      <c r="B526">
        <v>5</v>
      </c>
      <c r="C526">
        <v>1.5</v>
      </c>
      <c r="D526">
        <v>5</v>
      </c>
      <c r="E526">
        <v>95</v>
      </c>
      <c r="F526">
        <v>0</v>
      </c>
      <c r="G526">
        <v>0</v>
      </c>
      <c r="H526">
        <v>6</v>
      </c>
      <c r="I526">
        <f t="shared" si="41"/>
        <v>5</v>
      </c>
    </row>
    <row r="527" spans="1:11">
      <c r="A527">
        <v>4</v>
      </c>
      <c r="B527">
        <v>30</v>
      </c>
      <c r="C527">
        <v>1.5</v>
      </c>
      <c r="D527">
        <v>15</v>
      </c>
      <c r="E527">
        <v>85</v>
      </c>
      <c r="F527">
        <v>0</v>
      </c>
      <c r="G527">
        <v>0</v>
      </c>
      <c r="H527">
        <v>6</v>
      </c>
      <c r="I527">
        <f t="shared" si="41"/>
        <v>15</v>
      </c>
    </row>
    <row r="528" spans="1:11">
      <c r="A528">
        <v>5</v>
      </c>
      <c r="B528">
        <v>32</v>
      </c>
      <c r="C528">
        <v>1.5</v>
      </c>
      <c r="D528">
        <v>15</v>
      </c>
      <c r="E528">
        <v>85</v>
      </c>
      <c r="F528">
        <v>0</v>
      </c>
      <c r="G528">
        <v>0</v>
      </c>
      <c r="H528">
        <v>6</v>
      </c>
      <c r="I528">
        <f t="shared" si="41"/>
        <v>15</v>
      </c>
    </row>
    <row r="529" spans="1:11">
      <c r="A529">
        <v>6</v>
      </c>
      <c r="B529">
        <v>32.1</v>
      </c>
      <c r="C529">
        <v>1.5</v>
      </c>
      <c r="D529">
        <v>0</v>
      </c>
      <c r="E529">
        <v>100</v>
      </c>
      <c r="F529">
        <v>0</v>
      </c>
      <c r="G529">
        <v>0</v>
      </c>
      <c r="H529">
        <v>6</v>
      </c>
      <c r="I529">
        <f t="shared" si="41"/>
        <v>0</v>
      </c>
    </row>
    <row r="530" spans="1:11">
      <c r="A530">
        <v>7</v>
      </c>
      <c r="B530">
        <v>35</v>
      </c>
      <c r="C530">
        <v>1.5</v>
      </c>
      <c r="D530">
        <v>0</v>
      </c>
      <c r="E530">
        <v>100</v>
      </c>
      <c r="F530">
        <v>0</v>
      </c>
      <c r="G530">
        <v>0</v>
      </c>
      <c r="H530">
        <v>6</v>
      </c>
      <c r="I530">
        <f t="shared" si="41"/>
        <v>0</v>
      </c>
    </row>
    <row r="533" spans="1:11">
      <c r="B533" t="s">
        <v>0</v>
      </c>
      <c r="C533" t="s">
        <v>1</v>
      </c>
      <c r="D533" t="s">
        <v>2</v>
      </c>
      <c r="E533" t="s">
        <v>3</v>
      </c>
      <c r="F533" t="s">
        <v>4</v>
      </c>
      <c r="G533" t="s">
        <v>5</v>
      </c>
      <c r="H533" t="s">
        <v>6</v>
      </c>
      <c r="K533" t="s">
        <v>73</v>
      </c>
    </row>
    <row r="534" spans="1:11">
      <c r="A534">
        <v>1</v>
      </c>
      <c r="B534">
        <v>0.01</v>
      </c>
      <c r="C534">
        <v>1.5</v>
      </c>
      <c r="D534">
        <v>0</v>
      </c>
      <c r="E534">
        <v>100</v>
      </c>
      <c r="F534">
        <v>0</v>
      </c>
      <c r="G534">
        <v>0</v>
      </c>
      <c r="H534">
        <v>6</v>
      </c>
      <c r="I534">
        <f t="shared" ref="I534:I540" si="42">D534*1+E534*0</f>
        <v>0</v>
      </c>
    </row>
    <row r="535" spans="1:11">
      <c r="A535">
        <v>2</v>
      </c>
      <c r="B535">
        <v>2</v>
      </c>
      <c r="C535">
        <v>1.5</v>
      </c>
      <c r="D535">
        <v>0</v>
      </c>
      <c r="E535">
        <v>100</v>
      </c>
      <c r="F535">
        <v>0</v>
      </c>
      <c r="G535">
        <v>0</v>
      </c>
      <c r="H535">
        <v>6</v>
      </c>
      <c r="I535">
        <f t="shared" si="42"/>
        <v>0</v>
      </c>
    </row>
    <row r="536" spans="1:11">
      <c r="A536">
        <v>3</v>
      </c>
      <c r="B536">
        <v>5</v>
      </c>
      <c r="C536">
        <v>1.5</v>
      </c>
      <c r="D536">
        <v>8</v>
      </c>
      <c r="E536">
        <v>92</v>
      </c>
      <c r="F536">
        <v>0</v>
      </c>
      <c r="G536">
        <v>0</v>
      </c>
      <c r="H536">
        <v>6</v>
      </c>
      <c r="I536">
        <f t="shared" si="42"/>
        <v>8</v>
      </c>
    </row>
    <row r="537" spans="1:11">
      <c r="A537">
        <v>4</v>
      </c>
      <c r="B537">
        <v>30</v>
      </c>
      <c r="C537">
        <v>1.5</v>
      </c>
      <c r="D537">
        <v>15</v>
      </c>
      <c r="E537">
        <v>85</v>
      </c>
      <c r="F537">
        <v>0</v>
      </c>
      <c r="G537">
        <v>0</v>
      </c>
      <c r="H537">
        <v>6</v>
      </c>
      <c r="I537">
        <f t="shared" si="42"/>
        <v>15</v>
      </c>
    </row>
    <row r="538" spans="1:11">
      <c r="A538">
        <v>5</v>
      </c>
      <c r="B538">
        <v>32</v>
      </c>
      <c r="C538">
        <v>1.5</v>
      </c>
      <c r="D538">
        <v>15</v>
      </c>
      <c r="E538">
        <v>85</v>
      </c>
      <c r="F538">
        <v>0</v>
      </c>
      <c r="G538">
        <v>0</v>
      </c>
      <c r="H538">
        <v>6</v>
      </c>
      <c r="I538">
        <f t="shared" si="42"/>
        <v>15</v>
      </c>
    </row>
    <row r="539" spans="1:11">
      <c r="A539">
        <v>6</v>
      </c>
      <c r="B539">
        <v>32.1</v>
      </c>
      <c r="C539">
        <v>1.5</v>
      </c>
      <c r="D539">
        <v>0</v>
      </c>
      <c r="E539">
        <v>100</v>
      </c>
      <c r="F539">
        <v>0</v>
      </c>
      <c r="G539">
        <v>0</v>
      </c>
      <c r="H539">
        <v>6</v>
      </c>
      <c r="I539">
        <f t="shared" si="42"/>
        <v>0</v>
      </c>
    </row>
    <row r="540" spans="1:11">
      <c r="A540">
        <v>7</v>
      </c>
      <c r="B540">
        <v>35</v>
      </c>
      <c r="C540">
        <v>1.5</v>
      </c>
      <c r="D540">
        <v>0</v>
      </c>
      <c r="E540">
        <v>100</v>
      </c>
      <c r="F540">
        <v>0</v>
      </c>
      <c r="G540">
        <v>0</v>
      </c>
      <c r="H540">
        <v>6</v>
      </c>
      <c r="I540">
        <f t="shared" si="42"/>
        <v>0</v>
      </c>
    </row>
    <row r="544" spans="1:11" ht="23.25">
      <c r="E544" s="14" t="s">
        <v>74</v>
      </c>
    </row>
    <row r="546" spans="1:12">
      <c r="B546" t="s">
        <v>75</v>
      </c>
    </row>
    <row r="547" spans="1:12">
      <c r="B547" t="s">
        <v>76</v>
      </c>
    </row>
    <row r="549" spans="1:12">
      <c r="B549" t="s">
        <v>0</v>
      </c>
      <c r="C549" t="s">
        <v>1</v>
      </c>
      <c r="D549" t="s">
        <v>2</v>
      </c>
      <c r="E549" t="s">
        <v>3</v>
      </c>
      <c r="F549" t="s">
        <v>4</v>
      </c>
      <c r="G549" t="s">
        <v>5</v>
      </c>
      <c r="H549" t="s">
        <v>6</v>
      </c>
      <c r="I549" t="s">
        <v>79</v>
      </c>
      <c r="L549" t="s">
        <v>77</v>
      </c>
    </row>
    <row r="550" spans="1:12">
      <c r="A550">
        <v>1</v>
      </c>
      <c r="B550">
        <v>0.01</v>
      </c>
      <c r="C550">
        <v>0.5</v>
      </c>
      <c r="D550">
        <v>0</v>
      </c>
      <c r="E550">
        <v>100</v>
      </c>
      <c r="F550">
        <v>0</v>
      </c>
      <c r="G550">
        <v>0</v>
      </c>
      <c r="H550">
        <v>6</v>
      </c>
      <c r="I550">
        <f>G550*5</f>
        <v>0</v>
      </c>
    </row>
    <row r="551" spans="1:12">
      <c r="A551">
        <v>2</v>
      </c>
      <c r="B551">
        <v>30</v>
      </c>
      <c r="C551">
        <v>0.5</v>
      </c>
      <c r="D551">
        <v>0</v>
      </c>
      <c r="E551">
        <v>100</v>
      </c>
      <c r="F551">
        <v>0</v>
      </c>
      <c r="G551">
        <v>0</v>
      </c>
      <c r="H551">
        <v>6</v>
      </c>
      <c r="I551">
        <f>G551*5</f>
        <v>0</v>
      </c>
    </row>
    <row r="554" spans="1:12">
      <c r="B554" t="s">
        <v>0</v>
      </c>
      <c r="C554" t="s">
        <v>1</v>
      </c>
      <c r="D554" t="s">
        <v>2</v>
      </c>
      <c r="E554" t="s">
        <v>3</v>
      </c>
      <c r="F554" t="s">
        <v>4</v>
      </c>
      <c r="G554" t="s">
        <v>5</v>
      </c>
      <c r="H554" t="s">
        <v>6</v>
      </c>
      <c r="I554" t="s">
        <v>79</v>
      </c>
      <c r="L554" t="s">
        <v>78</v>
      </c>
    </row>
    <row r="555" spans="1:12">
      <c r="A555">
        <v>1</v>
      </c>
      <c r="B555">
        <v>0.01</v>
      </c>
      <c r="C555">
        <v>0.5</v>
      </c>
      <c r="D555">
        <v>0</v>
      </c>
      <c r="E555">
        <v>100</v>
      </c>
      <c r="F555">
        <v>0</v>
      </c>
      <c r="G555">
        <v>0</v>
      </c>
      <c r="H555">
        <v>6</v>
      </c>
      <c r="I555">
        <f>G555*5</f>
        <v>0</v>
      </c>
    </row>
    <row r="556" spans="1:12">
      <c r="A556">
        <v>2</v>
      </c>
      <c r="B556">
        <v>3</v>
      </c>
      <c r="C556">
        <v>0.5</v>
      </c>
      <c r="D556">
        <v>0</v>
      </c>
      <c r="E556">
        <v>100</v>
      </c>
      <c r="F556">
        <v>0</v>
      </c>
      <c r="G556">
        <v>0</v>
      </c>
      <c r="H556">
        <v>6</v>
      </c>
      <c r="I556">
        <f>G556*5</f>
        <v>0</v>
      </c>
    </row>
    <row r="557" spans="1:12">
      <c r="A557">
        <v>3</v>
      </c>
      <c r="B557">
        <v>25</v>
      </c>
      <c r="C557">
        <v>0.5</v>
      </c>
      <c r="D557">
        <v>0</v>
      </c>
      <c r="E557">
        <v>0</v>
      </c>
      <c r="F557">
        <v>0</v>
      </c>
      <c r="G557">
        <v>100</v>
      </c>
      <c r="H557">
        <v>6</v>
      </c>
      <c r="I557">
        <f t="shared" ref="I557:I560" si="43">G557*5</f>
        <v>500</v>
      </c>
    </row>
    <row r="558" spans="1:12">
      <c r="A558">
        <v>4</v>
      </c>
      <c r="B558">
        <v>27</v>
      </c>
      <c r="C558">
        <v>0.5</v>
      </c>
      <c r="D558">
        <v>0</v>
      </c>
      <c r="E558">
        <v>0</v>
      </c>
      <c r="F558">
        <v>0</v>
      </c>
      <c r="G558">
        <v>100</v>
      </c>
      <c r="H558">
        <v>6</v>
      </c>
      <c r="I558">
        <f t="shared" si="43"/>
        <v>500</v>
      </c>
    </row>
    <row r="559" spans="1:12">
      <c r="A559">
        <v>5</v>
      </c>
      <c r="B559">
        <v>27.1</v>
      </c>
      <c r="C559">
        <v>0.5</v>
      </c>
      <c r="D559">
        <v>0</v>
      </c>
      <c r="E559">
        <v>100</v>
      </c>
      <c r="F559">
        <v>0</v>
      </c>
      <c r="G559">
        <v>0</v>
      </c>
      <c r="H559">
        <v>6</v>
      </c>
      <c r="I559">
        <f t="shared" si="43"/>
        <v>0</v>
      </c>
    </row>
    <row r="560" spans="1:12">
      <c r="A560">
        <v>6</v>
      </c>
      <c r="B560">
        <v>30</v>
      </c>
      <c r="C560">
        <v>0.5</v>
      </c>
      <c r="D560">
        <v>0</v>
      </c>
      <c r="E560">
        <v>100</v>
      </c>
      <c r="F560">
        <v>0</v>
      </c>
      <c r="G560">
        <v>0</v>
      </c>
      <c r="H560">
        <v>6</v>
      </c>
      <c r="I560">
        <f t="shared" si="43"/>
        <v>0</v>
      </c>
    </row>
    <row r="564" spans="2:4">
      <c r="B564" s="13" t="s">
        <v>80</v>
      </c>
      <c r="D564" t="s">
        <v>81</v>
      </c>
    </row>
    <row r="565" spans="2:4">
      <c r="D565" t="s">
        <v>82</v>
      </c>
    </row>
    <row r="566" spans="2:4">
      <c r="D566" t="s">
        <v>83</v>
      </c>
    </row>
    <row r="567" spans="2:4">
      <c r="D567" t="s">
        <v>84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DNAseperation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optic-lab-Y</dc:creator>
  <cp:lastModifiedBy>Hadas</cp:lastModifiedBy>
  <cp:lastPrinted>2014-12-21T11:44:26Z</cp:lastPrinted>
  <dcterms:created xsi:type="dcterms:W3CDTF">2014-11-12T10:08:38Z</dcterms:created>
  <dcterms:modified xsi:type="dcterms:W3CDTF">2016-05-10T09:40:00Z</dcterms:modified>
</cp:coreProperties>
</file>