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CEA0B60-776A-4CFF-A36E-F03DAE80CC6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91029"/>
  <pivotCaches>
    <pivotCache cacheId="2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/>
  <c r="C6" i="5"/>
  <c r="C7" i="5"/>
  <c r="C8" i="5"/>
  <c r="C4" i="5"/>
  <c r="B3" i="10"/>
  <c r="B4" i="10"/>
  <c r="B5" i="10"/>
  <c r="B2" i="10"/>
  <c r="F4" i="9"/>
  <c r="F5" i="9"/>
  <c r="F6" i="9"/>
  <c r="F7" i="9"/>
  <c r="F8" i="9"/>
  <c r="F9" i="9"/>
  <c r="F10" i="9"/>
  <c r="F11" i="9"/>
  <c r="F12" i="9"/>
  <c r="F13" i="9"/>
  <c r="F3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2" i="9"/>
  <c r="J4" i="6" a="1"/>
  <c r="J4" i="6" s="1"/>
  <c r="J5" i="6" a="1"/>
  <c r="J5" i="6"/>
  <c r="J6" i="6" a="1"/>
  <c r="J6" i="6" s="1"/>
  <c r="J7" i="6" a="1"/>
  <c r="J7" i="6"/>
  <c r="J8" i="6" a="1"/>
  <c r="J8" i="6" s="1"/>
  <c r="J9" i="6" a="1"/>
  <c r="J9" i="6"/>
  <c r="J10" i="6" a="1"/>
  <c r="J10" i="6" s="1"/>
  <c r="J11" i="6" a="1"/>
  <c r="J11" i="6"/>
  <c r="J12" i="6" a="1"/>
  <c r="J12" i="6" s="1"/>
  <c r="J13" i="6" a="1"/>
  <c r="J13" i="6"/>
  <c r="J14" i="6" a="1"/>
  <c r="J14" i="6" s="1"/>
  <c r="J15" i="6" a="1"/>
  <c r="J15" i="6"/>
  <c r="J16" i="6" a="1"/>
  <c r="J16" i="6" s="1"/>
  <c r="J17" i="6" a="1"/>
  <c r="J17" i="6"/>
  <c r="J18" i="6" a="1"/>
  <c r="J18" i="6" s="1"/>
  <c r="J19" i="6" a="1"/>
  <c r="J19" i="6"/>
  <c r="J20" i="6" a="1"/>
  <c r="J20" i="6" s="1"/>
  <c r="J21" i="6" a="1"/>
  <c r="J21" i="6"/>
  <c r="J22" i="6" a="1"/>
  <c r="J22" i="6" s="1"/>
  <c r="J23" i="6" a="1"/>
  <c r="J23" i="6"/>
  <c r="J24" i="6" a="1"/>
  <c r="J24" i="6" s="1"/>
  <c r="J25" i="6" a="1"/>
  <c r="J25" i="6"/>
  <c r="J3" i="6" a="1"/>
  <c r="J3" i="6" s="1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3" i="6"/>
  <c r="J5" i="5"/>
  <c r="J6" i="5"/>
  <c r="J7" i="5"/>
  <c r="J8" i="5"/>
  <c r="J4" i="5"/>
  <c r="I4" i="4" l="1"/>
  <c r="I3" i="4"/>
  <c r="I2" i="4"/>
  <c r="J5" i="2"/>
  <c r="O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<sst xmlns="http://schemas.openxmlformats.org/spreadsheetml/2006/main" count="251" uniqueCount="199">
  <si>
    <t>1. count the two digit no.s from the given data</t>
  </si>
  <si>
    <t>Q1</t>
  </si>
  <si>
    <t>Q2</t>
  </si>
  <si>
    <t>Q3</t>
  </si>
  <si>
    <t>Q4</t>
  </si>
  <si>
    <t>Product1</t>
  </si>
  <si>
    <t>Product2</t>
  </si>
  <si>
    <t>Product3</t>
  </si>
  <si>
    <t>Product4</t>
  </si>
  <si>
    <t>Product5</t>
  </si>
  <si>
    <t>Product6</t>
  </si>
  <si>
    <t>1.Find the value of given quarter and given product according to the above validation</t>
  </si>
  <si>
    <t>Q3. Protect the cell which is colured in Yellow?</t>
  </si>
  <si>
    <t>OrderID</t>
  </si>
  <si>
    <t>Sales Person</t>
  </si>
  <si>
    <t>Buchanan</t>
  </si>
  <si>
    <t>Suyama</t>
  </si>
  <si>
    <t>Lee</t>
  </si>
  <si>
    <t>Leverling</t>
  </si>
  <si>
    <t>Dodsworth</t>
  </si>
  <si>
    <t>S No.</t>
  </si>
  <si>
    <t>Name</t>
  </si>
  <si>
    <t>Middle Name</t>
  </si>
  <si>
    <t>Output</t>
  </si>
  <si>
    <t>First Name</t>
  </si>
  <si>
    <t>Ram Kumar Yadav</t>
  </si>
  <si>
    <t>Kumar</t>
  </si>
  <si>
    <t>Mr. Ram Kumar Yadav</t>
  </si>
  <si>
    <t>Ram</t>
  </si>
  <si>
    <t>Vaid Prakash Sharma</t>
  </si>
  <si>
    <t>Prakash</t>
  </si>
  <si>
    <t>Mr. Vaid Prakash Sharma</t>
  </si>
  <si>
    <t>Vaid</t>
  </si>
  <si>
    <t>Naresh singh walia</t>
  </si>
  <si>
    <t>Singh</t>
  </si>
  <si>
    <t>Mr. Naresh singh walia</t>
  </si>
  <si>
    <t>Naresh</t>
  </si>
  <si>
    <t>Jitnder Pal Bhatia</t>
  </si>
  <si>
    <t>Pal</t>
  </si>
  <si>
    <t>Mr. Jitnder Pal Bhatia</t>
  </si>
  <si>
    <t>Jitnder</t>
  </si>
  <si>
    <t>Neil Arm strong</t>
  </si>
  <si>
    <t>Arm</t>
  </si>
  <si>
    <t>Mr. Neil Arm strong</t>
  </si>
  <si>
    <t>Neil</t>
  </si>
  <si>
    <t>Find out the first name from the below text strings</t>
  </si>
  <si>
    <t>Find out the middle name from the below text strings</t>
  </si>
  <si>
    <t>Student Data</t>
  </si>
  <si>
    <t>Roll No.</t>
  </si>
  <si>
    <t>Student Name</t>
  </si>
  <si>
    <t>Eng</t>
  </si>
  <si>
    <t>Hindi</t>
  </si>
  <si>
    <t>Maths</t>
  </si>
  <si>
    <t>Science</t>
  </si>
  <si>
    <t>Social Studies</t>
  </si>
  <si>
    <t>Total Marks</t>
  </si>
  <si>
    <t>Percentage</t>
  </si>
  <si>
    <t>Grade</t>
  </si>
  <si>
    <t>Pass/Fail</t>
  </si>
  <si>
    <t>Vikas Sharma</t>
  </si>
  <si>
    <t>Sachin</t>
  </si>
  <si>
    <t>Rohit</t>
  </si>
  <si>
    <t>Slab</t>
  </si>
  <si>
    <t>Broad</t>
  </si>
  <si>
    <t>Gilchrist</t>
  </si>
  <si>
    <t>Efficiency</t>
  </si>
  <si>
    <t>Rating</t>
  </si>
  <si>
    <t>Symonds</t>
  </si>
  <si>
    <t>&gt;33%</t>
  </si>
  <si>
    <t>C</t>
  </si>
  <si>
    <t>Pollard</t>
  </si>
  <si>
    <t>&gt;33.01% and &lt;=45%</t>
  </si>
  <si>
    <t>B+</t>
  </si>
  <si>
    <t>Mccullum</t>
  </si>
  <si>
    <t>&gt;=45.01% and &lt;=60%</t>
  </si>
  <si>
    <t>B</t>
  </si>
  <si>
    <t>Chris Gayle</t>
  </si>
  <si>
    <t>&gt;=60.01% and &lt;=80%</t>
  </si>
  <si>
    <t>A</t>
  </si>
  <si>
    <t>Morne MorkHD</t>
  </si>
  <si>
    <t>&gt;=80.01%</t>
  </si>
  <si>
    <t>A+</t>
  </si>
  <si>
    <t>S Shreesanth</t>
  </si>
  <si>
    <t>Harbhajan</t>
  </si>
  <si>
    <t>R.P Singh</t>
  </si>
  <si>
    <t>Pass if Marks is greater than Equal to 33%</t>
  </si>
  <si>
    <t>Naman Ojha</t>
  </si>
  <si>
    <t>Fail if Marks is less than 33%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</si>
  <si>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</si>
  <si>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</si>
  <si>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</si>
  <si>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</si>
  <si>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</si>
  <si>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</si>
  <si>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</si>
  <si>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</si>
  <si>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</si>
  <si>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Calculate total marks, Percentage, Grade as per the slab and the student is pass or fail</t>
  </si>
  <si>
    <t>CYTD</t>
  </si>
  <si>
    <t>FYTD</t>
  </si>
  <si>
    <t>Item</t>
  </si>
  <si>
    <t>Sales</t>
  </si>
  <si>
    <t>Profit</t>
  </si>
  <si>
    <t>D</t>
  </si>
  <si>
    <t>E</t>
  </si>
  <si>
    <t>F</t>
  </si>
  <si>
    <t>G</t>
  </si>
  <si>
    <t>H</t>
  </si>
  <si>
    <t>Create a graph which shows sales in primary axis and profit in secondary axis</t>
  </si>
  <si>
    <t>Product</t>
  </si>
  <si>
    <t>Revenue</t>
  </si>
  <si>
    <t>Expense</t>
  </si>
  <si>
    <t>I</t>
  </si>
  <si>
    <t>Create a pivot table in an existing sheet and calculate profit by adding a calculated field in a pivot</t>
  </si>
  <si>
    <t>DOB</t>
  </si>
  <si>
    <t xml:space="preserve">Based on the data provided below, find out how many people are born in the month of Jan, Feb,…Nov, Dec. 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</si>
  <si>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</si>
  <si>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</si>
  <si>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</si>
  <si>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</si>
  <si>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</si>
  <si>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</si>
  <si>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</si>
  <si>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</si>
  <si>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</si>
  <si>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</si>
  <si>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</si>
  <si>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</si>
  <si>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</si>
  <si>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</si>
  <si>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</si>
  <si>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</si>
  <si>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</si>
  <si>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</si>
  <si>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</si>
  <si>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</si>
  <si>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</si>
  <si>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</si>
  <si>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</si>
  <si>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</si>
  <si>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</si>
  <si>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</si>
  <si>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</si>
  <si>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</si>
  <si>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</si>
  <si>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</si>
  <si>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</si>
  <si>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</si>
  <si>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</si>
  <si>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</si>
  <si>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</si>
  <si>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</si>
  <si>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</si>
  <si>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</si>
  <si>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</si>
  <si>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</si>
  <si>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</si>
  <si>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</si>
  <si>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</si>
  <si>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</si>
  <si>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</si>
  <si>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</si>
  <si>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</si>
  <si>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</si>
  <si>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</si>
  <si>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</si>
  <si>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</si>
  <si>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</si>
  <si>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</si>
  <si>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</si>
  <si>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</si>
  <si>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</si>
  <si>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</si>
  <si>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</si>
  <si>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Description</t>
  </si>
  <si>
    <t>Q4. Find out the cheque no. from the data</t>
  </si>
  <si>
    <t>sardeep.checkno.12345</t>
  </si>
  <si>
    <t>rahuldated12/05/2015checkno.123456</t>
  </si>
  <si>
    <t>tilakraj.checkno.000789</t>
  </si>
  <si>
    <t>Rohit.Gupta.Checkno.123456</t>
  </si>
  <si>
    <t>Cheque No.</t>
  </si>
  <si>
    <t>Row Labels</t>
  </si>
  <si>
    <t>Grand Total</t>
  </si>
  <si>
    <t>Sum of Profit</t>
  </si>
  <si>
    <t>Sum of Revenue</t>
  </si>
  <si>
    <t>Sum of Expense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</si>
  <si>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</si>
  <si>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</si>
  <si>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</si>
  <si>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</si>
  <si>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</si>
  <si>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</si>
  <si>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</si>
  <si>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</si>
  <si>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</si>
  <si>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</si>
  <si>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</si>
  <si>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</si>
  <si>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No.people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</si>
</sst>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Protection="1">
      <protection locked="0"/>
    </xf>
    <xf numFmtId="0" fontId="1" fillId="3" borderId="1" xfId="1" quotePrefix="1" applyFont="1" applyFill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2" borderId="1" xfId="0" applyFont="1" applyFill="1" applyBorder="1"/>
    <xf numFmtId="9" fontId="6" fillId="2" borderId="1" xfId="0" applyNumberFormat="1" applyFont="1" applyFill="1" applyBorder="1"/>
    <xf numFmtId="0" fontId="6" fillId="4" borderId="0" xfId="0" applyFont="1" applyFill="1"/>
    <xf numFmtId="0" fontId="7" fillId="3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5" fontId="1" fillId="3" borderId="1" xfId="0" applyNumberFormat="1" applyFont="1" applyFill="1" applyBorder="1"/>
    <xf numFmtId="15" fontId="0" fillId="0" borderId="0" xfId="0" applyNumberFormat="1"/>
    <xf numFmtId="0" fontId="2" fillId="0" borderId="1" xfId="0" applyFont="1" applyBorder="1"/>
    <xf numFmtId="0" fontId="1" fillId="3" borderId="3" xfId="0" applyFont="1" applyFill="1" applyBorder="1" applyAlignment="1" applyProtection="1">
      <alignment horizontal="left"/>
      <protection locked="0"/>
    </xf>
    <xf numFmtId="0" fontId="1" fillId="3" borderId="4" xfId="0" applyFont="1" applyFill="1" applyBorder="1" applyAlignment="1" applyProtection="1">
      <alignment horizontal="left"/>
      <protection locked="0"/>
    </xf>
    <xf numFmtId="0" fontId="1" fillId="3" borderId="5" xfId="0" applyFont="1" applyFill="1" applyBorder="1" applyAlignment="1" applyProtection="1">
      <alignment horizontal="left"/>
      <protection locked="0"/>
    </xf>
    <xf numFmtId="0" fontId="8" fillId="4" borderId="0" xfId="0" applyFont="1" applyFill="1" applyAlignment="1">
      <alignment horizontal="left" wrapText="1"/>
    </xf>
    <xf numFmtId="0" fontId="5" fillId="4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4" fillId="0" borderId="1" xfId="1" quotePrefix="1" applyNumberFormat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_Pivot - Salesperson Reports" xfId="1" xr:uid="{00000000-0005-0000-0000-000001000000}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'Q7'!$B$3:$B$10</c:f>
              <c:numCache>
                <c:formatCode>General</c:formatCode>
                <c:ptCount val="8"/>
                <c:pt idx="0">
                  <c:v>4700</c:v>
                </c:pt>
                <c:pt idx="1">
                  <c:v>2640</c:v>
                </c:pt>
                <c:pt idx="2">
                  <c:v>2187</c:v>
                </c:pt>
                <c:pt idx="3">
                  <c:v>3004</c:v>
                </c:pt>
                <c:pt idx="4">
                  <c:v>2489</c:v>
                </c:pt>
                <c:pt idx="5">
                  <c:v>3122</c:v>
                </c:pt>
                <c:pt idx="6">
                  <c:v>2012</c:v>
                </c:pt>
                <c:pt idx="7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C-4D1A-BCEE-0481609F475D}"/>
            </c:ext>
          </c:extLst>
        </c:ser>
        <c:ser>
          <c:idx val="1"/>
          <c:order val="1"/>
          <c:tx>
            <c:strRef>
              <c:f>'Q7'!$C$2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'Q7'!$C$3:$C$10</c:f>
              <c:numCache>
                <c:formatCode>General</c:formatCode>
                <c:ptCount val="8"/>
                <c:pt idx="0">
                  <c:v>2842</c:v>
                </c:pt>
                <c:pt idx="1">
                  <c:v>1249</c:v>
                </c:pt>
                <c:pt idx="2">
                  <c:v>1587</c:v>
                </c:pt>
                <c:pt idx="3">
                  <c:v>2371</c:v>
                </c:pt>
                <c:pt idx="4">
                  <c:v>2738</c:v>
                </c:pt>
                <c:pt idx="5">
                  <c:v>3863</c:v>
                </c:pt>
                <c:pt idx="6">
                  <c:v>3459</c:v>
                </c:pt>
                <c:pt idx="7">
                  <c:v>3419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FC-4D1A-BCEE-0481609F4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073344"/>
        <c:axId val="326073824"/>
      </c:barChart>
      <c:catAx>
        <c:axId val="3260733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073824"/>
        <c:crosses val="autoZero"/>
        <c:auto val="1"/>
        <c:lblAlgn val="ctr"/>
        <c:lblOffset val="100"/>
        <c:noMultiLvlLbl val="0"/>
      </c:catAx>
      <c:valAx>
        <c:axId val="32607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07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128587</xdr:rowOff>
    </xdr:from>
    <xdr:to>
      <xdr:col>12</xdr:col>
      <xdr:colOff>552450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C5D10-C43D-CBCB-FBBE-1948928BF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15.747429166666" createdVersion="8" refreshedVersion="8" minRefreshableVersion="3" recordCount="9" xr:uid="{F4629AE6-6D8E-49A9-AF83-C04BDEE1FDDC}">
  <cacheSource type="worksheet">
    <worksheetSource ref="A1:C10" sheet="Q8"/>
  </cacheSource>
  <cacheFields count="4">
    <cacheField name="Product" numFmtId="0">
      <sharedItems count="9">
        <s v="A"/>
        <s v="B"/>
        <s v="C"/>
        <s v="D"/>
        <s v="E"/>
        <s v="F"/>
        <s v="G"/>
        <s v="H"/>
        <s v="I"/>
      </sharedItems>
    </cacheField>
    <cacheField name="Revenue" numFmtId="0">
      <sharedItems containsSemiMixedTypes="0" containsString="0" containsNumber="1" containsInteger="1" minValue="2352" maxValue="11090"/>
    </cacheField>
    <cacheField name="Expense" numFmtId="0">
      <sharedItems containsSemiMixedTypes="0" containsString="0" containsNumber="1" containsInteger="1" minValue="738" maxValue="2961"/>
    </cacheField>
    <cacheField name="Profit" numFmtId="0" formula="(Revenue -Expense 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1090"/>
    <n v="2102"/>
  </r>
  <r>
    <x v="1"/>
    <n v="9189"/>
    <n v="1899"/>
  </r>
  <r>
    <x v="2"/>
    <n v="4426"/>
    <n v="1157"/>
  </r>
  <r>
    <x v="3"/>
    <n v="8415"/>
    <n v="738"/>
  </r>
  <r>
    <x v="4"/>
    <n v="4123"/>
    <n v="1886"/>
  </r>
  <r>
    <x v="5"/>
    <n v="3474"/>
    <n v="1425"/>
  </r>
  <r>
    <x v="6"/>
    <n v="10722"/>
    <n v="1465"/>
  </r>
  <r>
    <x v="7"/>
    <n v="2352"/>
    <n v="2961"/>
  </r>
  <r>
    <x v="8"/>
    <n v="7841"/>
    <n v="25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10EF3-160B-4C2B-8CE3-066681D3370F}" name="PivotTable6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I14" firstHeaderRow="0" firstDataRow="1" firstDataCol="1"/>
  <pivotFields count="4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1" baseField="0" baseItem="0"/>
    <dataField name="Sum of Expense" fld="2" baseField="0" baseItem="0"/>
    <dataField name="Sum of Profi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showGridLines="0" topLeftCell="G1" workbookViewId="0">
      <selection activeCell="O1" sqref="O1"/>
    </sheetView>
  </sheetViews>
  <sheetFormatPr defaultRowHeight="15" x14ac:dyDescent="0.25"/>
  <cols>
    <col min="13" max="13" width="42.7109375" bestFit="1" customWidth="1"/>
    <col min="14" max="14" width="5.5703125" customWidth="1"/>
  </cols>
  <sheetData>
    <row r="1" spans="1:15" x14ac:dyDescent="0.25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  <c r="M1" t="s">
        <v>0</v>
      </c>
      <c r="O1" s="1">
        <f>COUNTIFS(G1:K24,"&gt;=10",G1:K24,"&lt;=99")</f>
        <v>8</v>
      </c>
    </row>
    <row r="2" spans="1:15" x14ac:dyDescent="0.25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</row>
    <row r="3" spans="1:15" x14ac:dyDescent="0.25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5" x14ac:dyDescent="0.25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5" x14ac:dyDescent="0.25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5" x14ac:dyDescent="0.25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5" x14ac:dyDescent="0.25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5" x14ac:dyDescent="0.25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5" x14ac:dyDescent="0.25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5" x14ac:dyDescent="0.25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5" x14ac:dyDescent="0.25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5" x14ac:dyDescent="0.25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5" x14ac:dyDescent="0.25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5" x14ac:dyDescent="0.25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5" x14ac:dyDescent="0.25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5" x14ac:dyDescent="0.25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25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25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25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25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25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25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25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25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showGridLines="0" workbookViewId="0">
      <selection activeCell="J5" sqref="J5"/>
    </sheetView>
  </sheetViews>
  <sheetFormatPr defaultRowHeight="15" x14ac:dyDescent="0.25"/>
  <cols>
    <col min="8" max="12" width="14.7109375" customWidth="1"/>
  </cols>
  <sheetData>
    <row r="1" spans="1:10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25">
      <c r="A2" s="2" t="s">
        <v>5</v>
      </c>
      <c r="B2" s="3">
        <v>224789</v>
      </c>
      <c r="C2" s="3">
        <v>127750</v>
      </c>
      <c r="D2" s="3">
        <v>188622</v>
      </c>
      <c r="E2" s="3">
        <v>215972</v>
      </c>
    </row>
    <row r="3" spans="1:10" x14ac:dyDescent="0.25">
      <c r="A3" s="2" t="s">
        <v>6</v>
      </c>
      <c r="B3" s="3">
        <v>273617</v>
      </c>
      <c r="C3" s="3">
        <v>310450</v>
      </c>
      <c r="D3" s="3">
        <v>16484</v>
      </c>
      <c r="E3" s="3">
        <v>204802</v>
      </c>
    </row>
    <row r="4" spans="1:10" x14ac:dyDescent="0.25">
      <c r="A4" s="2" t="s">
        <v>7</v>
      </c>
      <c r="B4" s="3">
        <v>180523</v>
      </c>
      <c r="C4" s="3">
        <v>169481</v>
      </c>
      <c r="D4" s="3">
        <v>197774</v>
      </c>
      <c r="E4" s="3">
        <v>275837</v>
      </c>
    </row>
    <row r="5" spans="1:10" x14ac:dyDescent="0.25">
      <c r="A5" s="2" t="s">
        <v>8</v>
      </c>
      <c r="B5" s="3">
        <v>26854</v>
      </c>
      <c r="C5" s="3">
        <v>157752</v>
      </c>
      <c r="D5" s="3">
        <v>56231</v>
      </c>
      <c r="E5" s="3">
        <v>243285</v>
      </c>
      <c r="H5" s="2" t="s">
        <v>2</v>
      </c>
      <c r="I5" s="2" t="s">
        <v>7</v>
      </c>
      <c r="J5" s="1">
        <f>_xlfn.XLOOKUP(I5,A1:A7,C1:C7,0,0)</f>
        <v>169481</v>
      </c>
    </row>
    <row r="6" spans="1:10" x14ac:dyDescent="0.25">
      <c r="A6" s="2" t="s">
        <v>9</v>
      </c>
      <c r="B6" s="3">
        <v>122420</v>
      </c>
      <c r="C6" s="3">
        <v>254307</v>
      </c>
      <c r="D6" s="3">
        <v>161682</v>
      </c>
      <c r="E6" s="3">
        <v>116720</v>
      </c>
    </row>
    <row r="7" spans="1:10" x14ac:dyDescent="0.25">
      <c r="A7" s="2" t="s">
        <v>10</v>
      </c>
      <c r="B7" s="3">
        <v>15618</v>
      </c>
      <c r="C7" s="3">
        <v>290770</v>
      </c>
      <c r="D7" s="3">
        <v>192488</v>
      </c>
      <c r="E7" s="3">
        <v>280013</v>
      </c>
      <c r="H7" t="s">
        <v>11</v>
      </c>
    </row>
  </sheetData>
  <dataValidations count="2">
    <dataValidation type="list" allowBlank="1" showInputMessage="1" showErrorMessage="1" sqref="I5" xr:uid="{00000000-0002-0000-0100-000000000000}">
      <formula1>$A$2:$A$7</formula1>
    </dataValidation>
    <dataValidation type="list" allowBlank="1" showInputMessage="1" showErrorMessage="1" sqref="H5" xr:uid="{00000000-0002-0000-0100-000001000000}">
      <formula1>$B$1:$E$1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3"/>
  <sheetViews>
    <sheetView showGridLines="0" workbookViewId="0">
      <selection activeCell="B1048576" sqref="B1048576"/>
    </sheetView>
  </sheetViews>
  <sheetFormatPr defaultColWidth="9.140625" defaultRowHeight="15" x14ac:dyDescent="0.25"/>
  <cols>
    <col min="1" max="16384" width="9.140625" style="5"/>
  </cols>
  <sheetData>
    <row r="2" spans="2:15" ht="15.75" thickBot="1" x14ac:dyDescent="0.3"/>
    <row r="3" spans="2:15" ht="15.75" thickBot="1" x14ac:dyDescent="0.3">
      <c r="B3" s="4"/>
      <c r="E3" s="22" t="s">
        <v>12</v>
      </c>
      <c r="F3" s="23"/>
      <c r="G3" s="23"/>
      <c r="H3" s="23"/>
      <c r="I3" s="23"/>
      <c r="J3" s="23"/>
      <c r="K3" s="23"/>
      <c r="L3" s="23"/>
      <c r="M3" s="23"/>
      <c r="N3" s="23"/>
      <c r="O3" s="24"/>
    </row>
  </sheetData>
  <sheetProtection password="CF7A" sheet="1" objects="1" scenarios="1"/>
  <mergeCells count="1">
    <mergeCell ref="E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showGridLines="0" workbookViewId="0">
      <selection activeCell="I5" sqref="I5"/>
    </sheetView>
  </sheetViews>
  <sheetFormatPr defaultRowHeight="15" x14ac:dyDescent="0.25"/>
  <cols>
    <col min="2" max="2" width="12.140625" bestFit="1" customWidth="1"/>
    <col min="9" max="9" width="12.42578125" customWidth="1"/>
  </cols>
  <sheetData>
    <row r="1" spans="1:9" x14ac:dyDescent="0.25">
      <c r="A1" s="6" t="s">
        <v>13</v>
      </c>
      <c r="B1" s="6" t="s">
        <v>14</v>
      </c>
      <c r="H1" s="6" t="s">
        <v>13</v>
      </c>
      <c r="I1" s="6" t="s">
        <v>14</v>
      </c>
    </row>
    <row r="2" spans="1:9" x14ac:dyDescent="0.25">
      <c r="A2" s="53">
        <v>10248</v>
      </c>
      <c r="B2" s="8" t="s">
        <v>15</v>
      </c>
      <c r="H2" s="7">
        <v>10250</v>
      </c>
      <c r="I2" s="1" t="str">
        <f>VLOOKUP(H2,$A$1:$B$9,MATCH(I1,A1:B1),FALSE)</f>
        <v>Lee</v>
      </c>
    </row>
    <row r="3" spans="1:9" x14ac:dyDescent="0.25">
      <c r="A3" s="7">
        <v>10249</v>
      </c>
      <c r="B3" s="8" t="s">
        <v>16</v>
      </c>
      <c r="H3" s="7">
        <v>10251</v>
      </c>
      <c r="I3" s="1" t="str">
        <f t="shared" ref="I3:I4" si="0">VLOOKUP(H3,$A$1:$B$9,MATCH(I2,A2:B2),FALSE)</f>
        <v>Leverling</v>
      </c>
    </row>
    <row r="4" spans="1:9" x14ac:dyDescent="0.25">
      <c r="A4" s="53">
        <v>10250</v>
      </c>
      <c r="B4" s="8" t="s">
        <v>17</v>
      </c>
      <c r="H4" s="7">
        <v>10252</v>
      </c>
      <c r="I4" s="1" t="str">
        <f>_xlfn.XLOOKUP(H4,A2:A9,B2:B9,0,0)</f>
        <v>Dodsworth</v>
      </c>
    </row>
    <row r="5" spans="1:9" x14ac:dyDescent="0.25">
      <c r="A5" s="7">
        <v>10251</v>
      </c>
      <c r="B5" s="8" t="s">
        <v>18</v>
      </c>
    </row>
    <row r="6" spans="1:9" x14ac:dyDescent="0.25">
      <c r="A6" s="53">
        <v>10252</v>
      </c>
      <c r="B6" s="8" t="s">
        <v>19</v>
      </c>
    </row>
    <row r="7" spans="1:9" x14ac:dyDescent="0.25">
      <c r="A7" s="7">
        <v>10253</v>
      </c>
      <c r="B7" s="8" t="s">
        <v>18</v>
      </c>
    </row>
    <row r="8" spans="1:9" x14ac:dyDescent="0.25">
      <c r="A8" s="53">
        <v>10254</v>
      </c>
      <c r="B8" s="8" t="s">
        <v>15</v>
      </c>
    </row>
    <row r="9" spans="1:9" x14ac:dyDescent="0.25">
      <c r="A9" s="7">
        <v>10255</v>
      </c>
      <c r="B9" s="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showGridLines="0" tabSelected="1" workbookViewId="0">
      <selection activeCell="C4" sqref="C4"/>
    </sheetView>
  </sheetViews>
  <sheetFormatPr defaultRowHeight="15" x14ac:dyDescent="0.25"/>
  <cols>
    <col min="2" max="2" width="19.5703125" bestFit="1" customWidth="1"/>
    <col min="3" max="3" width="13.28515625" bestFit="1" customWidth="1"/>
    <col min="9" max="9" width="23.140625" bestFit="1" customWidth="1"/>
    <col min="10" max="10" width="10.5703125" bestFit="1" customWidth="1"/>
  </cols>
  <sheetData>
    <row r="1" spans="1:11" x14ac:dyDescent="0.25">
      <c r="A1" s="9" t="s">
        <v>46</v>
      </c>
      <c r="H1" s="9" t="s">
        <v>45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23</v>
      </c>
      <c r="H3" s="2" t="s">
        <v>20</v>
      </c>
      <c r="I3" s="2" t="s">
        <v>21</v>
      </c>
      <c r="J3" s="2" t="s">
        <v>24</v>
      </c>
      <c r="K3" s="2" t="s">
        <v>23</v>
      </c>
    </row>
    <row r="4" spans="1:11" x14ac:dyDescent="0.25">
      <c r="A4" s="3">
        <v>1</v>
      </c>
      <c r="B4" s="3" t="s">
        <v>25</v>
      </c>
      <c r="C4" s="3" t="str">
        <f>MID(B4,SEARCH(" ",B4)+1,SEARCH(" ",B4,SEARCH(" ",B4)+1)-SEARCH(" ",B4)-1)</f>
        <v>Kumar</v>
      </c>
      <c r="D4" s="1" t="s">
        <v>26</v>
      </c>
      <c r="H4" s="3">
        <v>1</v>
      </c>
      <c r="I4" s="3" t="s">
        <v>27</v>
      </c>
      <c r="J4" s="3" t="str">
        <f>MID(I4,SEARCH(" ",I4)+1,(SEARCH(" ",I4,SEARCH(" ",I4)+1)-(SEARCH(" ",I4)+1)))</f>
        <v>Ram</v>
      </c>
      <c r="K4" s="1" t="s">
        <v>28</v>
      </c>
    </row>
    <row r="5" spans="1:11" x14ac:dyDescent="0.25">
      <c r="A5" s="3">
        <v>2</v>
      </c>
      <c r="B5" s="3" t="s">
        <v>29</v>
      </c>
      <c r="C5" s="3" t="str">
        <f t="shared" ref="C5:C8" si="0">MID(B5,SEARCH(" ",B5)+1,SEARCH(" ",B5,SEARCH(" ",B5)+1)-SEARCH(" ",B5)-1)</f>
        <v>Prakash</v>
      </c>
      <c r="D5" s="1" t="s">
        <v>30</v>
      </c>
      <c r="H5" s="3">
        <v>2</v>
      </c>
      <c r="I5" s="3" t="s">
        <v>31</v>
      </c>
      <c r="J5" s="3" t="str">
        <f t="shared" ref="J5:J8" si="1">MID(I5,SEARCH(" ",I5)+1,(SEARCH(" ",I5,SEARCH(" ",I5)+1)-(SEARCH(" ",I5)+1)))</f>
        <v>Vaid</v>
      </c>
      <c r="K5" s="1" t="s">
        <v>32</v>
      </c>
    </row>
    <row r="6" spans="1:11" x14ac:dyDescent="0.25">
      <c r="A6" s="3">
        <v>3</v>
      </c>
      <c r="B6" s="3" t="s">
        <v>33</v>
      </c>
      <c r="C6" s="3" t="str">
        <f t="shared" si="0"/>
        <v>singh</v>
      </c>
      <c r="D6" s="1" t="s">
        <v>34</v>
      </c>
      <c r="H6" s="3">
        <v>3</v>
      </c>
      <c r="I6" s="3" t="s">
        <v>35</v>
      </c>
      <c r="J6" s="3" t="str">
        <f t="shared" si="1"/>
        <v>Naresh</v>
      </c>
      <c r="K6" s="1" t="s">
        <v>36</v>
      </c>
    </row>
    <row r="7" spans="1:11" x14ac:dyDescent="0.25">
      <c r="A7" s="3">
        <v>4</v>
      </c>
      <c r="B7" s="3" t="s">
        <v>37</v>
      </c>
      <c r="C7" s="3" t="str">
        <f t="shared" si="0"/>
        <v>Pal</v>
      </c>
      <c r="D7" s="1" t="s">
        <v>38</v>
      </c>
      <c r="H7" s="3">
        <v>4</v>
      </c>
      <c r="I7" s="3" t="s">
        <v>39</v>
      </c>
      <c r="J7" s="3" t="str">
        <f t="shared" si="1"/>
        <v>Jitnder</v>
      </c>
      <c r="K7" s="1" t="s">
        <v>40</v>
      </c>
    </row>
    <row r="8" spans="1:11" x14ac:dyDescent="0.25">
      <c r="A8" s="3">
        <v>5</v>
      </c>
      <c r="B8" s="3" t="s">
        <v>41</v>
      </c>
      <c r="C8" s="3" t="str">
        <f t="shared" si="0"/>
        <v>Arm</v>
      </c>
      <c r="D8" s="1" t="s">
        <v>42</v>
      </c>
      <c r="H8" s="3">
        <v>5</v>
      </c>
      <c r="I8" s="3" t="s">
        <v>43</v>
      </c>
      <c r="J8" s="3" t="str">
        <f t="shared" si="1"/>
        <v>Neil</v>
      </c>
      <c r="K8" s="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"/>
  <sheetViews>
    <sheetView showGridLines="0" zoomScale="85" zoomScaleNormal="85" workbookViewId="0">
      <selection activeCell="J3" sqref="J3:J25"/>
    </sheetView>
  </sheetViews>
  <sheetFormatPr defaultRowHeight="15" x14ac:dyDescent="0.25"/>
  <cols>
    <col min="2" max="2" width="16" bestFit="1" customWidth="1"/>
    <col min="3" max="11" width="14.28515625" customWidth="1"/>
  </cols>
  <sheetData>
    <row r="1" spans="1:18" ht="15.75" x14ac:dyDescent="0.25">
      <c r="A1" s="10" t="s">
        <v>47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30.75" customHeight="1" x14ac:dyDescent="0.25">
      <c r="A2" s="16" t="s">
        <v>48</v>
      </c>
      <c r="B2" s="16" t="s">
        <v>49</v>
      </c>
      <c r="C2" s="16" t="s">
        <v>50</v>
      </c>
      <c r="D2" s="16" t="s">
        <v>51</v>
      </c>
      <c r="E2" s="16" t="s">
        <v>52</v>
      </c>
      <c r="F2" s="17" t="s">
        <v>53</v>
      </c>
      <c r="G2" s="16" t="s">
        <v>54</v>
      </c>
      <c r="H2" s="18" t="s">
        <v>55</v>
      </c>
      <c r="I2" s="18" t="s">
        <v>56</v>
      </c>
      <c r="J2" s="18" t="s">
        <v>57</v>
      </c>
      <c r="K2" s="16" t="s">
        <v>58</v>
      </c>
      <c r="L2" s="11"/>
      <c r="M2" s="25" t="s">
        <v>97</v>
      </c>
      <c r="N2" s="25"/>
      <c r="O2" s="25"/>
      <c r="P2" s="25"/>
      <c r="Q2" s="25"/>
      <c r="R2" s="11"/>
    </row>
    <row r="3" spans="1:18" ht="15.75" x14ac:dyDescent="0.25">
      <c r="A3" s="12">
        <v>815864</v>
      </c>
      <c r="B3" s="12" t="s">
        <v>59</v>
      </c>
      <c r="C3" s="12">
        <v>57</v>
      </c>
      <c r="D3" s="12">
        <v>25</v>
      </c>
      <c r="E3" s="12">
        <v>41</v>
      </c>
      <c r="F3" s="12">
        <v>62</v>
      </c>
      <c r="G3" s="12">
        <v>93</v>
      </c>
      <c r="H3" s="13">
        <f>SUM(C3:G3)</f>
        <v>278</v>
      </c>
      <c r="I3" s="14">
        <f>H3/500</f>
        <v>0.55600000000000005</v>
      </c>
      <c r="J3" s="13" t="str" cm="1">
        <f t="array" ref="J3">_xlfn.SWITCH(TRUE,I3&gt;=80%,"A+",I3&gt;=60%,"A",I3&gt;=45%,"B",I3&gt;33%,"B+","c")</f>
        <v>B</v>
      </c>
      <c r="K3" s="13" t="str">
        <f>IF(I3&gt;=33%,"Pass","Fail")</f>
        <v>Pass</v>
      </c>
      <c r="L3" s="11"/>
      <c r="M3" s="25"/>
      <c r="N3" s="25"/>
      <c r="O3" s="25"/>
      <c r="P3" s="25"/>
      <c r="Q3" s="25"/>
      <c r="R3" s="11"/>
    </row>
    <row r="4" spans="1:18" ht="16.5" thickBot="1" x14ac:dyDescent="0.3">
      <c r="A4" s="12">
        <v>815865</v>
      </c>
      <c r="B4" s="12" t="s">
        <v>60</v>
      </c>
      <c r="C4" s="12">
        <v>52</v>
      </c>
      <c r="D4" s="12">
        <v>64</v>
      </c>
      <c r="E4" s="12">
        <v>40</v>
      </c>
      <c r="F4" s="12">
        <v>62</v>
      </c>
      <c r="G4" s="12">
        <v>48</v>
      </c>
      <c r="H4" s="13">
        <f t="shared" ref="H4:H25" si="0">SUM(C4:G4)</f>
        <v>266</v>
      </c>
      <c r="I4" s="14">
        <f t="shared" ref="I4:I25" si="1">H4/500</f>
        <v>0.53200000000000003</v>
      </c>
      <c r="J4" s="13" t="str" cm="1">
        <f t="array" ref="J4">_xlfn.SWITCH(TRUE,I4&gt;=80%,"A+",I4&gt;=60%,"A",I4&gt;=45%,"B",I4&gt;33%,"B+","c")</f>
        <v>B</v>
      </c>
      <c r="K4" s="13" t="str">
        <f t="shared" ref="K4:K25" si="2">IF(I4&gt;=33%,"Pass","Fail")</f>
        <v>Pass</v>
      </c>
      <c r="L4" s="11"/>
      <c r="M4" s="11"/>
      <c r="N4" s="11"/>
      <c r="O4" s="11"/>
      <c r="P4" s="11"/>
      <c r="Q4" s="11"/>
      <c r="R4" s="11"/>
    </row>
    <row r="5" spans="1:18" ht="15.75" x14ac:dyDescent="0.25">
      <c r="A5" s="12">
        <v>815866</v>
      </c>
      <c r="B5" s="12" t="s">
        <v>61</v>
      </c>
      <c r="C5" s="12">
        <v>35</v>
      </c>
      <c r="D5" s="12">
        <v>60</v>
      </c>
      <c r="E5" s="12">
        <v>44</v>
      </c>
      <c r="F5" s="12">
        <v>59</v>
      </c>
      <c r="G5" s="12">
        <v>82</v>
      </c>
      <c r="H5" s="13">
        <f t="shared" si="0"/>
        <v>280</v>
      </c>
      <c r="I5" s="14">
        <f t="shared" si="1"/>
        <v>0.56000000000000005</v>
      </c>
      <c r="J5" s="13" t="str" cm="1">
        <f t="array" ref="J5">_xlfn.SWITCH(TRUE,I5&gt;=80%,"A+",I5&gt;=60%,"A",I5&gt;=45%,"B",I5&gt;33%,"B+","c")</f>
        <v>B</v>
      </c>
      <c r="K5" s="13" t="str">
        <f t="shared" si="2"/>
        <v>Pass</v>
      </c>
      <c r="L5" s="11"/>
      <c r="M5" s="26" t="s">
        <v>62</v>
      </c>
      <c r="N5" s="27"/>
      <c r="O5" s="27"/>
      <c r="P5" s="27"/>
      <c r="Q5" s="28"/>
      <c r="R5" s="11"/>
    </row>
    <row r="6" spans="1:18" ht="16.5" thickBot="1" x14ac:dyDescent="0.3">
      <c r="A6" s="12">
        <v>815867</v>
      </c>
      <c r="B6" s="12" t="s">
        <v>63</v>
      </c>
      <c r="C6" s="12">
        <v>65</v>
      </c>
      <c r="D6" s="12">
        <v>86</v>
      </c>
      <c r="E6" s="12">
        <v>24</v>
      </c>
      <c r="F6" s="12">
        <v>88</v>
      </c>
      <c r="G6" s="12">
        <v>96</v>
      </c>
      <c r="H6" s="13">
        <f t="shared" si="0"/>
        <v>359</v>
      </c>
      <c r="I6" s="14">
        <f t="shared" si="1"/>
        <v>0.71799999999999997</v>
      </c>
      <c r="J6" s="13" t="str" cm="1">
        <f t="array" ref="J6">_xlfn.SWITCH(TRUE,I6&gt;=80%,"A+",I6&gt;=60%,"A",I6&gt;=45%,"B",I6&gt;33%,"B+","c")</f>
        <v>A</v>
      </c>
      <c r="K6" s="13" t="str">
        <f t="shared" si="2"/>
        <v>Pass</v>
      </c>
      <c r="L6" s="11"/>
      <c r="M6" s="29"/>
      <c r="N6" s="30"/>
      <c r="O6" s="30"/>
      <c r="P6" s="30"/>
      <c r="Q6" s="31"/>
      <c r="R6" s="11"/>
    </row>
    <row r="7" spans="1:18" ht="16.5" thickBot="1" x14ac:dyDescent="0.3">
      <c r="A7" s="12">
        <v>815868</v>
      </c>
      <c r="B7" s="12" t="s">
        <v>64</v>
      </c>
      <c r="C7" s="12">
        <v>42</v>
      </c>
      <c r="D7" s="12">
        <v>74</v>
      </c>
      <c r="E7" s="12">
        <v>83</v>
      </c>
      <c r="F7" s="12">
        <v>96</v>
      </c>
      <c r="G7" s="12">
        <v>72</v>
      </c>
      <c r="H7" s="13">
        <f t="shared" si="0"/>
        <v>367</v>
      </c>
      <c r="I7" s="14">
        <f t="shared" si="1"/>
        <v>0.73399999999999999</v>
      </c>
      <c r="J7" s="13" t="str" cm="1">
        <f t="array" ref="J7">_xlfn.SWITCH(TRUE,I7&gt;=80%,"A+",I7&gt;=60%,"A",I7&gt;=45%,"B",I7&gt;33%,"B+","c")</f>
        <v>A</v>
      </c>
      <c r="K7" s="13" t="str">
        <f t="shared" si="2"/>
        <v>Pass</v>
      </c>
      <c r="L7" s="11"/>
      <c r="M7" s="32" t="s">
        <v>65</v>
      </c>
      <c r="N7" s="33"/>
      <c r="O7" s="34"/>
      <c r="P7" s="35" t="s">
        <v>66</v>
      </c>
      <c r="Q7" s="36"/>
      <c r="R7" s="11"/>
    </row>
    <row r="8" spans="1:18" ht="15.75" x14ac:dyDescent="0.25">
      <c r="A8" s="12">
        <v>815869</v>
      </c>
      <c r="B8" s="12" t="s">
        <v>67</v>
      </c>
      <c r="C8" s="12">
        <v>21</v>
      </c>
      <c r="D8" s="12">
        <v>85</v>
      </c>
      <c r="E8" s="12">
        <v>73</v>
      </c>
      <c r="F8" s="12">
        <v>30</v>
      </c>
      <c r="G8" s="12">
        <v>36</v>
      </c>
      <c r="H8" s="13">
        <f t="shared" si="0"/>
        <v>245</v>
      </c>
      <c r="I8" s="14">
        <f t="shared" si="1"/>
        <v>0.49</v>
      </c>
      <c r="J8" s="13" t="str" cm="1">
        <f t="array" ref="J8">_xlfn.SWITCH(TRUE,I8&gt;=80%,"A+",I8&gt;=60%,"A",I8&gt;=45%,"B",I8&gt;33%,"B+","c")</f>
        <v>B</v>
      </c>
      <c r="K8" s="13" t="str">
        <f t="shared" si="2"/>
        <v>Pass</v>
      </c>
      <c r="L8" s="11"/>
      <c r="M8" s="37" t="s">
        <v>68</v>
      </c>
      <c r="N8" s="38"/>
      <c r="O8" s="39"/>
      <c r="P8" s="40" t="s">
        <v>69</v>
      </c>
      <c r="Q8" s="41"/>
      <c r="R8" s="11"/>
    </row>
    <row r="9" spans="1:18" ht="15.75" x14ac:dyDescent="0.25">
      <c r="A9" s="12">
        <v>815870</v>
      </c>
      <c r="B9" s="12" t="s">
        <v>70</v>
      </c>
      <c r="C9" s="12">
        <v>76</v>
      </c>
      <c r="D9" s="12">
        <v>37</v>
      </c>
      <c r="E9" s="12">
        <v>33</v>
      </c>
      <c r="F9" s="12">
        <v>67</v>
      </c>
      <c r="G9" s="12">
        <v>62</v>
      </c>
      <c r="H9" s="13">
        <f t="shared" si="0"/>
        <v>275</v>
      </c>
      <c r="I9" s="14">
        <f t="shared" si="1"/>
        <v>0.55000000000000004</v>
      </c>
      <c r="J9" s="13" t="str" cm="1">
        <f t="array" ref="J9">_xlfn.SWITCH(TRUE,I9&gt;=80%,"A+",I9&gt;=60%,"A",I9&gt;=45%,"B",I9&gt;33%,"B+","c")</f>
        <v>B</v>
      </c>
      <c r="K9" s="13" t="str">
        <f t="shared" si="2"/>
        <v>Pass</v>
      </c>
      <c r="L9" s="11"/>
      <c r="M9" s="47" t="s">
        <v>71</v>
      </c>
      <c r="N9" s="48"/>
      <c r="O9" s="49"/>
      <c r="P9" s="47" t="s">
        <v>72</v>
      </c>
      <c r="Q9" s="49"/>
      <c r="R9" s="11"/>
    </row>
    <row r="10" spans="1:18" ht="15.75" x14ac:dyDescent="0.25">
      <c r="A10" s="12">
        <v>815871</v>
      </c>
      <c r="B10" s="12" t="s">
        <v>73</v>
      </c>
      <c r="C10" s="12">
        <v>71</v>
      </c>
      <c r="D10" s="12">
        <v>85</v>
      </c>
      <c r="E10" s="12">
        <v>89</v>
      </c>
      <c r="F10" s="12">
        <v>88</v>
      </c>
      <c r="G10" s="12">
        <v>88</v>
      </c>
      <c r="H10" s="13">
        <f t="shared" si="0"/>
        <v>421</v>
      </c>
      <c r="I10" s="14">
        <f t="shared" si="1"/>
        <v>0.84199999999999997</v>
      </c>
      <c r="J10" s="13" t="str" cm="1">
        <f t="array" ref="J10">_xlfn.SWITCH(TRUE,I10&gt;=80%,"A+",I10&gt;=60%,"A",I10&gt;=45%,"B",I10&gt;33%,"B+","c")</f>
        <v>A+</v>
      </c>
      <c r="K10" s="13" t="str">
        <f t="shared" si="2"/>
        <v>Pass</v>
      </c>
      <c r="L10" s="11"/>
      <c r="M10" s="47" t="s">
        <v>74</v>
      </c>
      <c r="N10" s="48"/>
      <c r="O10" s="49"/>
      <c r="P10" s="47" t="s">
        <v>75</v>
      </c>
      <c r="Q10" s="49"/>
      <c r="R10" s="11"/>
    </row>
    <row r="11" spans="1:18" ht="15.75" x14ac:dyDescent="0.25">
      <c r="A11" s="12">
        <v>815872</v>
      </c>
      <c r="B11" s="12" t="s">
        <v>76</v>
      </c>
      <c r="C11" s="12">
        <v>88</v>
      </c>
      <c r="D11" s="12">
        <v>86</v>
      </c>
      <c r="E11" s="12">
        <v>91</v>
      </c>
      <c r="F11" s="12">
        <v>99</v>
      </c>
      <c r="G11" s="12">
        <v>90</v>
      </c>
      <c r="H11" s="13">
        <f t="shared" si="0"/>
        <v>454</v>
      </c>
      <c r="I11" s="14">
        <f t="shared" si="1"/>
        <v>0.90800000000000003</v>
      </c>
      <c r="J11" s="13" t="str" cm="1">
        <f t="array" ref="J11">_xlfn.SWITCH(TRUE,I11&gt;=80%,"A+",I11&gt;=60%,"A",I11&gt;=45%,"B",I11&gt;33%,"B+","c")</f>
        <v>A+</v>
      </c>
      <c r="K11" s="13" t="str">
        <f t="shared" si="2"/>
        <v>Pass</v>
      </c>
      <c r="L11" s="11"/>
      <c r="M11" s="50" t="s">
        <v>77</v>
      </c>
      <c r="N11" s="51"/>
      <c r="O11" s="52"/>
      <c r="P11" s="47" t="s">
        <v>78</v>
      </c>
      <c r="Q11" s="49"/>
      <c r="R11" s="11"/>
    </row>
    <row r="12" spans="1:18" ht="16.5" thickBot="1" x14ac:dyDescent="0.3">
      <c r="A12" s="12">
        <v>815873</v>
      </c>
      <c r="B12" s="12" t="s">
        <v>79</v>
      </c>
      <c r="C12" s="12">
        <v>29</v>
      </c>
      <c r="D12" s="12">
        <v>34</v>
      </c>
      <c r="E12" s="12">
        <v>89</v>
      </c>
      <c r="F12" s="12">
        <v>60</v>
      </c>
      <c r="G12" s="12">
        <v>70</v>
      </c>
      <c r="H12" s="13">
        <f t="shared" si="0"/>
        <v>282</v>
      </c>
      <c r="I12" s="14">
        <f t="shared" si="1"/>
        <v>0.56399999999999995</v>
      </c>
      <c r="J12" s="13" t="str" cm="1">
        <f t="array" ref="J12">_xlfn.SWITCH(TRUE,I12&gt;=80%,"A+",I12&gt;=60%,"A",I12&gt;=45%,"B",I12&gt;33%,"B+","c")</f>
        <v>B</v>
      </c>
      <c r="K12" s="13" t="str">
        <f t="shared" si="2"/>
        <v>Pass</v>
      </c>
      <c r="L12" s="11"/>
      <c r="M12" s="42" t="s">
        <v>80</v>
      </c>
      <c r="N12" s="43"/>
      <c r="O12" s="44"/>
      <c r="P12" s="45" t="s">
        <v>81</v>
      </c>
      <c r="Q12" s="46"/>
      <c r="R12" s="11"/>
    </row>
    <row r="13" spans="1:18" ht="15.75" x14ac:dyDescent="0.25">
      <c r="A13" s="12">
        <v>815874</v>
      </c>
      <c r="B13" s="12" t="s">
        <v>82</v>
      </c>
      <c r="C13" s="12">
        <v>26</v>
      </c>
      <c r="D13" s="12">
        <v>82</v>
      </c>
      <c r="E13" s="12">
        <v>73</v>
      </c>
      <c r="F13" s="12">
        <v>46</v>
      </c>
      <c r="G13" s="12">
        <v>62</v>
      </c>
      <c r="H13" s="13">
        <f t="shared" si="0"/>
        <v>289</v>
      </c>
      <c r="I13" s="14">
        <f t="shared" si="1"/>
        <v>0.57799999999999996</v>
      </c>
      <c r="J13" s="13" t="str" cm="1">
        <f t="array" ref="J13">_xlfn.SWITCH(TRUE,I13&gt;=80%,"A+",I13&gt;=60%,"A",I13&gt;=45%,"B",I13&gt;33%,"B+","c")</f>
        <v>B</v>
      </c>
      <c r="K13" s="13" t="str">
        <f t="shared" si="2"/>
        <v>Pass</v>
      </c>
      <c r="L13" s="11"/>
      <c r="M13" s="11"/>
      <c r="N13" s="11"/>
      <c r="O13" s="11"/>
      <c r="P13" s="11"/>
      <c r="Q13" s="11"/>
      <c r="R13" s="11"/>
    </row>
    <row r="14" spans="1:18" ht="15.75" x14ac:dyDescent="0.25">
      <c r="A14" s="12">
        <v>815875</v>
      </c>
      <c r="B14" s="12" t="s">
        <v>83</v>
      </c>
      <c r="C14" s="12">
        <v>53</v>
      </c>
      <c r="D14" s="12">
        <v>27</v>
      </c>
      <c r="E14" s="12">
        <v>30</v>
      </c>
      <c r="F14" s="12">
        <v>86</v>
      </c>
      <c r="G14" s="12">
        <v>38</v>
      </c>
      <c r="H14" s="13">
        <f t="shared" si="0"/>
        <v>234</v>
      </c>
      <c r="I14" s="14">
        <f t="shared" si="1"/>
        <v>0.46800000000000003</v>
      </c>
      <c r="J14" s="13" t="str" cm="1">
        <f t="array" ref="J14">_xlfn.SWITCH(TRUE,I14&gt;=80%,"A+",I14&gt;=60%,"A",I14&gt;=45%,"B",I14&gt;33%,"B+","c")</f>
        <v>B</v>
      </c>
      <c r="K14" s="13" t="str">
        <f t="shared" si="2"/>
        <v>Pass</v>
      </c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2">
        <v>815876</v>
      </c>
      <c r="B15" s="12" t="s">
        <v>84</v>
      </c>
      <c r="C15" s="12">
        <v>66</v>
      </c>
      <c r="D15" s="12">
        <v>22</v>
      </c>
      <c r="E15" s="12">
        <v>50</v>
      </c>
      <c r="F15" s="12">
        <v>73</v>
      </c>
      <c r="G15" s="12">
        <v>23</v>
      </c>
      <c r="H15" s="13">
        <f t="shared" si="0"/>
        <v>234</v>
      </c>
      <c r="I15" s="14">
        <f t="shared" si="1"/>
        <v>0.46800000000000003</v>
      </c>
      <c r="J15" s="13" t="str" cm="1">
        <f t="array" ref="J15">_xlfn.SWITCH(TRUE,I15&gt;=80%,"A+",I15&gt;=60%,"A",I15&gt;=45%,"B",I15&gt;33%,"B+","c")</f>
        <v>B</v>
      </c>
      <c r="K15" s="13" t="str">
        <f t="shared" si="2"/>
        <v>Pass</v>
      </c>
      <c r="L15" s="11"/>
      <c r="M15" s="15" t="s">
        <v>85</v>
      </c>
      <c r="N15" s="15"/>
      <c r="O15" s="15"/>
      <c r="P15" s="15"/>
      <c r="Q15" s="15"/>
      <c r="R15" s="11"/>
    </row>
    <row r="16" spans="1:18" ht="15.75" x14ac:dyDescent="0.25">
      <c r="A16" s="12">
        <v>815877</v>
      </c>
      <c r="B16" s="12" t="s">
        <v>86</v>
      </c>
      <c r="C16" s="12">
        <v>33</v>
      </c>
      <c r="D16" s="12">
        <v>63</v>
      </c>
      <c r="E16" s="12">
        <v>95</v>
      </c>
      <c r="F16" s="12">
        <v>74</v>
      </c>
      <c r="G16" s="12">
        <v>70</v>
      </c>
      <c r="H16" s="13">
        <f t="shared" si="0"/>
        <v>335</v>
      </c>
      <c r="I16" s="14">
        <f t="shared" si="1"/>
        <v>0.67</v>
      </c>
      <c r="J16" s="13" t="str" cm="1">
        <f t="array" ref="J16">_xlfn.SWITCH(TRUE,I16&gt;=80%,"A+",I16&gt;=60%,"A",I16&gt;=45%,"B",I16&gt;33%,"B+","c")</f>
        <v>A</v>
      </c>
      <c r="K16" s="13" t="str">
        <f t="shared" si="2"/>
        <v>Pass</v>
      </c>
      <c r="L16" s="11"/>
      <c r="M16" s="15" t="s">
        <v>87</v>
      </c>
      <c r="N16" s="15"/>
      <c r="O16" s="15"/>
      <c r="P16" s="15"/>
      <c r="Q16" s="15"/>
      <c r="R16" s="11"/>
    </row>
    <row r="17" spans="1:18" ht="15.75" x14ac:dyDescent="0.25">
      <c r="A17" s="12">
        <v>815878</v>
      </c>
      <c r="B17" s="12" t="s">
        <v>88</v>
      </c>
      <c r="C17" s="12">
        <v>24</v>
      </c>
      <c r="D17" s="12">
        <v>51</v>
      </c>
      <c r="E17" s="12">
        <v>70</v>
      </c>
      <c r="F17" s="12">
        <v>47</v>
      </c>
      <c r="G17" s="12">
        <v>28</v>
      </c>
      <c r="H17" s="13">
        <f t="shared" si="0"/>
        <v>220</v>
      </c>
      <c r="I17" s="14">
        <f t="shared" si="1"/>
        <v>0.44</v>
      </c>
      <c r="J17" s="13" t="str" cm="1">
        <f t="array" ref="J17">_xlfn.SWITCH(TRUE,I17&gt;=80%,"A+",I17&gt;=60%,"A",I17&gt;=45%,"B",I17&gt;33%,"B+","c")</f>
        <v>B+</v>
      </c>
      <c r="K17" s="13" t="str">
        <f t="shared" si="2"/>
        <v>Pass</v>
      </c>
      <c r="L17" s="11"/>
      <c r="M17" s="11"/>
      <c r="N17" s="11"/>
      <c r="O17" s="11"/>
      <c r="P17" s="11"/>
      <c r="Q17" s="11"/>
      <c r="R17" s="11"/>
    </row>
    <row r="18" spans="1:18" ht="15.75" x14ac:dyDescent="0.25">
      <c r="A18" s="12">
        <v>815879</v>
      </c>
      <c r="B18" s="12" t="s">
        <v>89</v>
      </c>
      <c r="C18" s="12">
        <v>62</v>
      </c>
      <c r="D18" s="12">
        <v>88</v>
      </c>
      <c r="E18" s="12">
        <v>84</v>
      </c>
      <c r="F18" s="12">
        <v>68</v>
      </c>
      <c r="G18" s="12">
        <v>65</v>
      </c>
      <c r="H18" s="13">
        <f t="shared" si="0"/>
        <v>367</v>
      </c>
      <c r="I18" s="14">
        <f t="shared" si="1"/>
        <v>0.73399999999999999</v>
      </c>
      <c r="J18" s="13" t="str" cm="1">
        <f t="array" ref="J18">_xlfn.SWITCH(TRUE,I18&gt;=80%,"A+",I18&gt;=60%,"A",I18&gt;=45%,"B",I18&gt;33%,"B+","c")</f>
        <v>A</v>
      </c>
      <c r="K18" s="13" t="str">
        <f t="shared" si="2"/>
        <v>Pass</v>
      </c>
      <c r="L18" s="11"/>
      <c r="M18" s="11"/>
      <c r="N18" s="11"/>
      <c r="O18" s="11"/>
      <c r="P18" s="11"/>
      <c r="Q18" s="11"/>
      <c r="R18" s="11"/>
    </row>
    <row r="19" spans="1:18" ht="15.75" x14ac:dyDescent="0.25">
      <c r="A19" s="12">
        <v>815880</v>
      </c>
      <c r="B19" s="12" t="s">
        <v>90</v>
      </c>
      <c r="C19" s="12">
        <v>21</v>
      </c>
      <c r="D19" s="12">
        <v>41</v>
      </c>
      <c r="E19" s="12">
        <v>41</v>
      </c>
      <c r="F19" s="12">
        <v>62</v>
      </c>
      <c r="G19" s="12">
        <v>47</v>
      </c>
      <c r="H19" s="13">
        <f t="shared" si="0"/>
        <v>212</v>
      </c>
      <c r="I19" s="14">
        <f t="shared" si="1"/>
        <v>0.42399999999999999</v>
      </c>
      <c r="J19" s="13" t="str" cm="1">
        <f t="array" ref="J19">_xlfn.SWITCH(TRUE,I19&gt;=80%,"A+",I19&gt;=60%,"A",I19&gt;=45%,"B",I19&gt;33%,"B+","c")</f>
        <v>B+</v>
      </c>
      <c r="K19" s="13" t="str">
        <f t="shared" si="2"/>
        <v>Pass</v>
      </c>
      <c r="L19" s="11"/>
      <c r="M19" s="11"/>
      <c r="N19" s="11"/>
      <c r="O19" s="11"/>
      <c r="P19" s="11"/>
      <c r="Q19" s="11"/>
      <c r="R19" s="11"/>
    </row>
    <row r="20" spans="1:18" ht="15.75" x14ac:dyDescent="0.25">
      <c r="A20" s="12">
        <v>815881</v>
      </c>
      <c r="B20" s="12" t="s">
        <v>91</v>
      </c>
      <c r="C20" s="12">
        <v>92</v>
      </c>
      <c r="D20" s="12">
        <v>53</v>
      </c>
      <c r="E20" s="12">
        <v>91</v>
      </c>
      <c r="F20" s="12">
        <v>32</v>
      </c>
      <c r="G20" s="12">
        <v>52</v>
      </c>
      <c r="H20" s="13">
        <f t="shared" si="0"/>
        <v>320</v>
      </c>
      <c r="I20" s="14">
        <f t="shared" si="1"/>
        <v>0.64</v>
      </c>
      <c r="J20" s="13" t="str" cm="1">
        <f t="array" ref="J20">_xlfn.SWITCH(TRUE,I20&gt;=80%,"A+",I20&gt;=60%,"A",I20&gt;=45%,"B",I20&gt;33%,"B+","c")</f>
        <v>A</v>
      </c>
      <c r="K20" s="13" t="str">
        <f t="shared" si="2"/>
        <v>Pass</v>
      </c>
      <c r="L20" s="11"/>
      <c r="M20" s="11"/>
      <c r="N20" s="11"/>
      <c r="O20" s="11"/>
      <c r="P20" s="11"/>
      <c r="Q20" s="11"/>
      <c r="R20" s="11"/>
    </row>
    <row r="21" spans="1:18" ht="15.75" x14ac:dyDescent="0.25">
      <c r="A21" s="12">
        <v>815882</v>
      </c>
      <c r="B21" s="12" t="s">
        <v>92</v>
      </c>
      <c r="C21" s="12">
        <v>71</v>
      </c>
      <c r="D21" s="12">
        <v>88</v>
      </c>
      <c r="E21" s="12">
        <v>25</v>
      </c>
      <c r="F21" s="12">
        <v>89</v>
      </c>
      <c r="G21" s="12">
        <v>72</v>
      </c>
      <c r="H21" s="13">
        <f t="shared" si="0"/>
        <v>345</v>
      </c>
      <c r="I21" s="14">
        <f t="shared" si="1"/>
        <v>0.69</v>
      </c>
      <c r="J21" s="13" t="str" cm="1">
        <f t="array" ref="J21">_xlfn.SWITCH(TRUE,I21&gt;=80%,"A+",I21&gt;=60%,"A",I21&gt;=45%,"B",I21&gt;33%,"B+","c")</f>
        <v>A</v>
      </c>
      <c r="K21" s="13" t="str">
        <f t="shared" si="2"/>
        <v>Pass</v>
      </c>
      <c r="L21" s="11"/>
      <c r="M21" s="11"/>
      <c r="N21" s="11"/>
      <c r="O21" s="11"/>
      <c r="P21" s="11"/>
      <c r="Q21" s="11"/>
      <c r="R21" s="11"/>
    </row>
    <row r="22" spans="1:18" ht="15.75" x14ac:dyDescent="0.25">
      <c r="A22" s="12">
        <v>815883</v>
      </c>
      <c r="B22" s="12" t="s">
        <v>93</v>
      </c>
      <c r="C22" s="12">
        <v>66</v>
      </c>
      <c r="D22" s="12">
        <v>68</v>
      </c>
      <c r="E22" s="12">
        <v>96</v>
      </c>
      <c r="F22" s="12">
        <v>44</v>
      </c>
      <c r="G22" s="12">
        <v>72</v>
      </c>
      <c r="H22" s="13">
        <f t="shared" si="0"/>
        <v>346</v>
      </c>
      <c r="I22" s="14">
        <f t="shared" si="1"/>
        <v>0.69199999999999995</v>
      </c>
      <c r="J22" s="13" t="str" cm="1">
        <f t="array" ref="J22">_xlfn.SWITCH(TRUE,I22&gt;=80%,"A+",I22&gt;=60%,"A",I22&gt;=45%,"B",I22&gt;33%,"B+","c")</f>
        <v>A</v>
      </c>
      <c r="K22" s="13" t="str">
        <f t="shared" si="2"/>
        <v>Pass</v>
      </c>
      <c r="L22" s="11"/>
      <c r="M22" s="11"/>
      <c r="N22" s="11"/>
      <c r="O22" s="11"/>
      <c r="P22" s="11"/>
      <c r="Q22" s="11"/>
      <c r="R22" s="11"/>
    </row>
    <row r="23" spans="1:18" ht="15.75" x14ac:dyDescent="0.25">
      <c r="A23" s="12">
        <v>815884</v>
      </c>
      <c r="B23" s="12" t="s">
        <v>94</v>
      </c>
      <c r="C23" s="12">
        <v>33</v>
      </c>
      <c r="D23" s="12">
        <v>29</v>
      </c>
      <c r="E23" s="12">
        <v>27</v>
      </c>
      <c r="F23" s="12">
        <v>44</v>
      </c>
      <c r="G23" s="12">
        <v>21</v>
      </c>
      <c r="H23" s="13">
        <f t="shared" si="0"/>
        <v>154</v>
      </c>
      <c r="I23" s="14">
        <f t="shared" si="1"/>
        <v>0.308</v>
      </c>
      <c r="J23" s="13" t="str" cm="1">
        <f t="array" ref="J23">_xlfn.SWITCH(TRUE,I23&gt;=80%,"A+",I23&gt;=60%,"A",I23&gt;=45%,"B",I23&gt;33%,"B+","c")</f>
        <v>c</v>
      </c>
      <c r="K23" s="13" t="str">
        <f t="shared" si="2"/>
        <v>Fail</v>
      </c>
      <c r="L23" s="11"/>
      <c r="M23" s="11"/>
      <c r="N23" s="11"/>
      <c r="O23" s="11"/>
      <c r="P23" s="11"/>
      <c r="Q23" s="11"/>
      <c r="R23" s="11"/>
    </row>
    <row r="24" spans="1:18" ht="15.75" x14ac:dyDescent="0.25">
      <c r="A24" s="12">
        <v>815885</v>
      </c>
      <c r="B24" s="12" t="s">
        <v>95</v>
      </c>
      <c r="C24" s="12">
        <v>22</v>
      </c>
      <c r="D24" s="12">
        <v>28</v>
      </c>
      <c r="E24" s="12">
        <v>33</v>
      </c>
      <c r="F24" s="12">
        <v>26</v>
      </c>
      <c r="G24" s="12">
        <v>42</v>
      </c>
      <c r="H24" s="13">
        <f t="shared" si="0"/>
        <v>151</v>
      </c>
      <c r="I24" s="14">
        <f t="shared" si="1"/>
        <v>0.30199999999999999</v>
      </c>
      <c r="J24" s="13" t="str" cm="1">
        <f t="array" ref="J24">_xlfn.SWITCH(TRUE,I24&gt;=80%,"A+",I24&gt;=60%,"A",I24&gt;=45%,"B",I24&gt;33%,"B+","c")</f>
        <v>c</v>
      </c>
      <c r="K24" s="13" t="str">
        <f t="shared" si="2"/>
        <v>Fail</v>
      </c>
      <c r="L24" s="11"/>
      <c r="M24" s="11"/>
      <c r="N24" s="11"/>
      <c r="O24" s="11"/>
      <c r="P24" s="11"/>
      <c r="Q24" s="11"/>
      <c r="R24" s="11"/>
    </row>
    <row r="25" spans="1:18" ht="15.75" x14ac:dyDescent="0.25">
      <c r="A25" s="12">
        <v>815886</v>
      </c>
      <c r="B25" s="12" t="s">
        <v>96</v>
      </c>
      <c r="C25" s="12">
        <v>48</v>
      </c>
      <c r="D25" s="12">
        <v>82</v>
      </c>
      <c r="E25" s="12">
        <v>95</v>
      </c>
      <c r="F25" s="12">
        <v>53</v>
      </c>
      <c r="G25" s="12">
        <v>47</v>
      </c>
      <c r="H25" s="13">
        <f t="shared" si="0"/>
        <v>325</v>
      </c>
      <c r="I25" s="14">
        <f t="shared" si="1"/>
        <v>0.65</v>
      </c>
      <c r="J25" s="13" t="str" cm="1">
        <f t="array" ref="J25">_xlfn.SWITCH(TRUE,I25&gt;=80%,"A+",I25&gt;=60%,"A",I25&gt;=45%,"B",I25&gt;33%,"B+","c")</f>
        <v>A</v>
      </c>
      <c r="K25" s="13" t="str">
        <f t="shared" si="2"/>
        <v>Pass</v>
      </c>
      <c r="L25" s="11"/>
      <c r="M25" s="11"/>
      <c r="N25" s="11"/>
      <c r="O25" s="11"/>
      <c r="P25" s="11"/>
      <c r="Q25" s="11"/>
      <c r="R25" s="11"/>
    </row>
  </sheetData>
  <mergeCells count="14">
    <mergeCell ref="M12:O12"/>
    <mergeCell ref="P12:Q12"/>
    <mergeCell ref="M9:O9"/>
    <mergeCell ref="P9:Q9"/>
    <mergeCell ref="M10:O10"/>
    <mergeCell ref="P10:Q10"/>
    <mergeCell ref="M11:O11"/>
    <mergeCell ref="P11:Q11"/>
    <mergeCell ref="M2:Q3"/>
    <mergeCell ref="M5:Q6"/>
    <mergeCell ref="M7:O7"/>
    <mergeCell ref="P7:Q7"/>
    <mergeCell ref="M8:O8"/>
    <mergeCell ref="P8:Q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>
      <selection activeCell="N16" sqref="N16"/>
    </sheetView>
  </sheetViews>
  <sheetFormatPr defaultRowHeight="15" x14ac:dyDescent="0.25"/>
  <cols>
    <col min="10" max="10" width="13.140625" bestFit="1" customWidth="1"/>
    <col min="11" max="11" width="12.140625" bestFit="1" customWidth="1"/>
    <col min="12" max="12" width="12.5703125" bestFit="1" customWidth="1"/>
    <col min="13" max="13" width="13.28515625" bestFit="1" customWidth="1"/>
    <col min="14" max="14" width="13.7109375" bestFit="1" customWidth="1"/>
  </cols>
  <sheetData>
    <row r="1" spans="1:8" x14ac:dyDescent="0.25">
      <c r="A1" s="9"/>
      <c r="B1" t="s">
        <v>98</v>
      </c>
      <c r="D1" t="s">
        <v>99</v>
      </c>
      <c r="F1" s="9"/>
      <c r="H1" t="s">
        <v>108</v>
      </c>
    </row>
    <row r="2" spans="1:8" x14ac:dyDescent="0.25">
      <c r="A2" t="s">
        <v>100</v>
      </c>
      <c r="B2" t="s">
        <v>101</v>
      </c>
      <c r="C2" t="s">
        <v>102</v>
      </c>
      <c r="D2" t="s">
        <v>101</v>
      </c>
      <c r="E2" t="s">
        <v>102</v>
      </c>
    </row>
    <row r="3" spans="1:8" x14ac:dyDescent="0.25">
      <c r="A3" t="s">
        <v>78</v>
      </c>
      <c r="B3">
        <v>4700</v>
      </c>
      <c r="C3">
        <v>2842</v>
      </c>
      <c r="D3">
        <v>2677</v>
      </c>
      <c r="E3">
        <v>3636</v>
      </c>
    </row>
    <row r="4" spans="1:8" x14ac:dyDescent="0.25">
      <c r="A4" t="s">
        <v>75</v>
      </c>
      <c r="B4">
        <v>2640</v>
      </c>
      <c r="C4">
        <v>1249</v>
      </c>
      <c r="D4">
        <v>2843</v>
      </c>
      <c r="E4">
        <v>2877</v>
      </c>
    </row>
    <row r="5" spans="1:8" x14ac:dyDescent="0.25">
      <c r="A5" t="s">
        <v>69</v>
      </c>
      <c r="B5">
        <v>2187</v>
      </c>
      <c r="C5">
        <v>1587</v>
      </c>
      <c r="D5">
        <v>3476</v>
      </c>
      <c r="E5">
        <v>3492</v>
      </c>
    </row>
    <row r="6" spans="1:8" x14ac:dyDescent="0.25">
      <c r="A6" t="s">
        <v>103</v>
      </c>
      <c r="B6">
        <v>3004</v>
      </c>
      <c r="C6">
        <v>2371</v>
      </c>
      <c r="D6">
        <v>3468</v>
      </c>
      <c r="E6">
        <v>2333</v>
      </c>
    </row>
    <row r="7" spans="1:8" x14ac:dyDescent="0.25">
      <c r="A7" t="s">
        <v>104</v>
      </c>
      <c r="B7">
        <v>2489</v>
      </c>
      <c r="C7">
        <v>2738</v>
      </c>
      <c r="D7">
        <v>3303</v>
      </c>
      <c r="E7">
        <v>2623</v>
      </c>
    </row>
    <row r="8" spans="1:8" x14ac:dyDescent="0.25">
      <c r="A8" t="s">
        <v>105</v>
      </c>
      <c r="B8">
        <v>3122</v>
      </c>
      <c r="C8">
        <v>3863</v>
      </c>
      <c r="D8">
        <v>4245</v>
      </c>
      <c r="E8">
        <v>2058</v>
      </c>
    </row>
    <row r="9" spans="1:8" x14ac:dyDescent="0.25">
      <c r="A9" t="s">
        <v>106</v>
      </c>
      <c r="B9">
        <v>2012</v>
      </c>
      <c r="C9">
        <v>3459</v>
      </c>
      <c r="D9">
        <v>2217</v>
      </c>
      <c r="E9">
        <v>4209</v>
      </c>
    </row>
    <row r="10" spans="1:8" x14ac:dyDescent="0.25">
      <c r="A10" t="s">
        <v>107</v>
      </c>
      <c r="B10">
        <v>3714</v>
      </c>
      <c r="C10">
        <v>3419</v>
      </c>
      <c r="D10">
        <v>1450</v>
      </c>
      <c r="E10">
        <v>2690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showGridLines="0" workbookViewId="0">
      <selection activeCell="F4" sqref="F4"/>
    </sheetView>
  </sheetViews>
  <sheetFormatPr defaultRowHeight="15" x14ac:dyDescent="0.25"/>
  <cols>
    <col min="6" max="6" width="13.140625" bestFit="1" customWidth="1"/>
    <col min="7" max="7" width="15.5703125" bestFit="1" customWidth="1"/>
    <col min="8" max="8" width="15.140625" bestFit="1" customWidth="1"/>
    <col min="9" max="9" width="12.5703125" bestFit="1" customWidth="1"/>
  </cols>
  <sheetData>
    <row r="1" spans="1:9" x14ac:dyDescent="0.25">
      <c r="A1" s="9" t="s">
        <v>109</v>
      </c>
      <c r="B1" s="9" t="s">
        <v>110</v>
      </c>
      <c r="C1" s="9" t="s">
        <v>111</v>
      </c>
      <c r="F1" s="9" t="s">
        <v>113</v>
      </c>
    </row>
    <row r="2" spans="1:9" x14ac:dyDescent="0.25">
      <c r="A2" t="s">
        <v>78</v>
      </c>
      <c r="B2">
        <v>11090</v>
      </c>
      <c r="C2">
        <v>2102</v>
      </c>
    </row>
    <row r="3" spans="1:9" x14ac:dyDescent="0.25">
      <c r="A3" t="s">
        <v>75</v>
      </c>
      <c r="B3">
        <v>9189</v>
      </c>
      <c r="C3">
        <v>1899</v>
      </c>
    </row>
    <row r="4" spans="1:9" x14ac:dyDescent="0.25">
      <c r="A4" t="s">
        <v>69</v>
      </c>
      <c r="B4">
        <v>4426</v>
      </c>
      <c r="C4">
        <v>1157</v>
      </c>
      <c r="F4" s="54" t="s">
        <v>181</v>
      </c>
      <c r="G4" t="s">
        <v>184</v>
      </c>
      <c r="H4" t="s">
        <v>185</v>
      </c>
      <c r="I4" t="s">
        <v>183</v>
      </c>
    </row>
    <row r="5" spans="1:9" x14ac:dyDescent="0.25">
      <c r="A5" t="s">
        <v>103</v>
      </c>
      <c r="B5">
        <v>8415</v>
      </c>
      <c r="C5">
        <v>738</v>
      </c>
      <c r="F5" s="55" t="s">
        <v>78</v>
      </c>
      <c r="G5" s="56">
        <v>11090</v>
      </c>
      <c r="H5" s="56">
        <v>2102</v>
      </c>
      <c r="I5" s="56">
        <v>8988</v>
      </c>
    </row>
    <row r="6" spans="1:9" x14ac:dyDescent="0.25">
      <c r="A6" t="s">
        <v>104</v>
      </c>
      <c r="B6">
        <v>4123</v>
      </c>
      <c r="C6">
        <v>1886</v>
      </c>
      <c r="F6" s="55" t="s">
        <v>75</v>
      </c>
      <c r="G6" s="56">
        <v>9189</v>
      </c>
      <c r="H6" s="56">
        <v>1899</v>
      </c>
      <c r="I6" s="56">
        <v>7290</v>
      </c>
    </row>
    <row r="7" spans="1:9" x14ac:dyDescent="0.25">
      <c r="A7" t="s">
        <v>105</v>
      </c>
      <c r="B7">
        <v>3474</v>
      </c>
      <c r="C7">
        <v>1425</v>
      </c>
      <c r="F7" s="55" t="s">
        <v>69</v>
      </c>
      <c r="G7" s="56">
        <v>4426</v>
      </c>
      <c r="H7" s="56">
        <v>1157</v>
      </c>
      <c r="I7" s="56">
        <v>3269</v>
      </c>
    </row>
    <row r="8" spans="1:9" x14ac:dyDescent="0.25">
      <c r="A8" t="s">
        <v>106</v>
      </c>
      <c r="B8">
        <v>10722</v>
      </c>
      <c r="C8">
        <v>1465</v>
      </c>
      <c r="F8" s="55" t="s">
        <v>103</v>
      </c>
      <c r="G8" s="56">
        <v>8415</v>
      </c>
      <c r="H8" s="56">
        <v>738</v>
      </c>
      <c r="I8" s="56">
        <v>7677</v>
      </c>
    </row>
    <row r="9" spans="1:9" x14ac:dyDescent="0.25">
      <c r="A9" t="s">
        <v>107</v>
      </c>
      <c r="B9">
        <v>2352</v>
      </c>
      <c r="C9">
        <v>2961</v>
      </c>
      <c r="F9" s="55" t="s">
        <v>104</v>
      </c>
      <c r="G9" s="56">
        <v>4123</v>
      </c>
      <c r="H9" s="56">
        <v>1886</v>
      </c>
      <c r="I9" s="56">
        <v>2237</v>
      </c>
    </row>
    <row r="10" spans="1:9" x14ac:dyDescent="0.25">
      <c r="A10" t="s">
        <v>112</v>
      </c>
      <c r="B10">
        <v>7841</v>
      </c>
      <c r="C10">
        <v>2556</v>
      </c>
      <c r="F10" s="55" t="s">
        <v>105</v>
      </c>
      <c r="G10" s="56">
        <v>3474</v>
      </c>
      <c r="H10" s="56">
        <v>1425</v>
      </c>
      <c r="I10" s="56">
        <v>2049</v>
      </c>
    </row>
    <row r="11" spans="1:9" x14ac:dyDescent="0.25">
      <c r="F11" s="55" t="s">
        <v>106</v>
      </c>
      <c r="G11" s="56">
        <v>10722</v>
      </c>
      <c r="H11" s="56">
        <v>1465</v>
      </c>
      <c r="I11" s="56">
        <v>9257</v>
      </c>
    </row>
    <row r="12" spans="1:9" x14ac:dyDescent="0.25">
      <c r="F12" s="55" t="s">
        <v>107</v>
      </c>
      <c r="G12" s="56">
        <v>2352</v>
      </c>
      <c r="H12" s="56">
        <v>2961</v>
      </c>
      <c r="I12" s="56">
        <v>-609</v>
      </c>
    </row>
    <row r="13" spans="1:9" x14ac:dyDescent="0.25">
      <c r="F13" s="55" t="s">
        <v>112</v>
      </c>
      <c r="G13" s="56">
        <v>7841</v>
      </c>
      <c r="H13" s="56">
        <v>2556</v>
      </c>
      <c r="I13" s="56">
        <v>5285</v>
      </c>
    </row>
    <row r="14" spans="1:9" x14ac:dyDescent="0.25">
      <c r="F14" s="55" t="s">
        <v>182</v>
      </c>
      <c r="G14" s="56">
        <v>61632</v>
      </c>
      <c r="H14" s="56">
        <v>16189</v>
      </c>
      <c r="I14" s="56">
        <v>45443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4"/>
  <sheetViews>
    <sheetView showGridLines="0" workbookViewId="0">
      <selection activeCell="F13" sqref="F13"/>
    </sheetView>
  </sheetViews>
  <sheetFormatPr defaultRowHeight="15" x14ac:dyDescent="0.25"/>
  <cols>
    <col min="2" max="2" width="10.140625" style="20" bestFit="1" customWidth="1"/>
  </cols>
  <sheetData>
    <row r="1" spans="1:6" x14ac:dyDescent="0.25">
      <c r="A1" s="2" t="s">
        <v>21</v>
      </c>
      <c r="B1" s="19" t="s">
        <v>114</v>
      </c>
      <c r="E1" s="9" t="s">
        <v>115</v>
      </c>
    </row>
    <row r="2" spans="1:6" x14ac:dyDescent="0.25">
      <c r="A2" s="3" t="s">
        <v>116</v>
      </c>
      <c r="B2" s="8">
        <v>20441</v>
      </c>
      <c r="C2" t="str">
        <f>TEXT(B2,"mmm")</f>
        <v>Dec</v>
      </c>
      <c r="E2" t="s">
        <v>186</v>
      </c>
      <c r="F2" t="s">
        <v>198</v>
      </c>
    </row>
    <row r="3" spans="1:6" x14ac:dyDescent="0.25">
      <c r="A3" s="3" t="s">
        <v>117</v>
      </c>
      <c r="B3" s="8">
        <v>23249</v>
      </c>
      <c r="C3" t="str">
        <f t="shared" ref="C3:C66" si="0">TEXT(B3,"mmm")</f>
        <v>Aug</v>
      </c>
      <c r="E3" t="s">
        <v>187</v>
      </c>
      <c r="F3">
        <f>COUNTIF(C2:C76,E3)</f>
        <v>4</v>
      </c>
    </row>
    <row r="4" spans="1:6" x14ac:dyDescent="0.25">
      <c r="A4" s="3" t="s">
        <v>118</v>
      </c>
      <c r="B4" s="8">
        <v>17469</v>
      </c>
      <c r="C4" t="str">
        <f t="shared" si="0"/>
        <v>Oct</v>
      </c>
      <c r="E4" t="s">
        <v>188</v>
      </c>
      <c r="F4">
        <f t="shared" ref="F4:F13" si="1">COUNTIF(C3:C77,E4)</f>
        <v>6</v>
      </c>
    </row>
    <row r="5" spans="1:6" x14ac:dyDescent="0.25">
      <c r="A5" s="3" t="s">
        <v>119</v>
      </c>
      <c r="B5" s="8">
        <v>25935</v>
      </c>
      <c r="C5" t="str">
        <f t="shared" si="0"/>
        <v>Jan</v>
      </c>
      <c r="E5" t="s">
        <v>189</v>
      </c>
      <c r="F5">
        <f t="shared" si="1"/>
        <v>6</v>
      </c>
    </row>
    <row r="6" spans="1:6" x14ac:dyDescent="0.25">
      <c r="A6" s="3" t="s">
        <v>120</v>
      </c>
      <c r="B6" s="8">
        <v>22643</v>
      </c>
      <c r="C6" t="str">
        <f t="shared" si="0"/>
        <v>Dec</v>
      </c>
      <c r="E6" t="s">
        <v>190</v>
      </c>
      <c r="F6">
        <f t="shared" si="1"/>
        <v>5</v>
      </c>
    </row>
    <row r="7" spans="1:6" x14ac:dyDescent="0.25">
      <c r="A7" s="3" t="s">
        <v>121</v>
      </c>
      <c r="B7" s="8">
        <v>29144</v>
      </c>
      <c r="C7" t="str">
        <f t="shared" si="0"/>
        <v>Oct</v>
      </c>
      <c r="E7" t="s">
        <v>191</v>
      </c>
      <c r="F7">
        <f t="shared" si="1"/>
        <v>7</v>
      </c>
    </row>
    <row r="8" spans="1:6" x14ac:dyDescent="0.25">
      <c r="A8" s="3" t="s">
        <v>122</v>
      </c>
      <c r="B8" s="8">
        <v>26025</v>
      </c>
      <c r="C8" t="str">
        <f t="shared" si="0"/>
        <v>Apr</v>
      </c>
      <c r="E8" t="s">
        <v>192</v>
      </c>
      <c r="F8">
        <f t="shared" si="1"/>
        <v>4</v>
      </c>
    </row>
    <row r="9" spans="1:6" x14ac:dyDescent="0.25">
      <c r="A9" s="3" t="s">
        <v>123</v>
      </c>
      <c r="B9" s="8">
        <v>24420</v>
      </c>
      <c r="C9" t="str">
        <f t="shared" si="0"/>
        <v>Nov</v>
      </c>
      <c r="E9" t="s">
        <v>193</v>
      </c>
      <c r="F9">
        <f t="shared" si="1"/>
        <v>7</v>
      </c>
    </row>
    <row r="10" spans="1:6" x14ac:dyDescent="0.25">
      <c r="A10" s="3" t="s">
        <v>124</v>
      </c>
      <c r="B10" s="8">
        <v>22596</v>
      </c>
      <c r="C10" t="str">
        <f t="shared" si="0"/>
        <v>Nov</v>
      </c>
      <c r="E10" t="s">
        <v>194</v>
      </c>
      <c r="F10">
        <f t="shared" si="1"/>
        <v>6</v>
      </c>
    </row>
    <row r="11" spans="1:6" x14ac:dyDescent="0.25">
      <c r="A11" s="3" t="s">
        <v>125</v>
      </c>
      <c r="B11" s="8">
        <v>13755</v>
      </c>
      <c r="C11" t="str">
        <f t="shared" si="0"/>
        <v>Aug</v>
      </c>
      <c r="E11" t="s">
        <v>195</v>
      </c>
      <c r="F11">
        <f t="shared" si="1"/>
        <v>6</v>
      </c>
    </row>
    <row r="12" spans="1:6" x14ac:dyDescent="0.25">
      <c r="A12" s="3" t="s">
        <v>126</v>
      </c>
      <c r="B12" s="8">
        <v>22784</v>
      </c>
      <c r="C12" t="str">
        <f t="shared" si="0"/>
        <v>May</v>
      </c>
      <c r="E12" t="s">
        <v>196</v>
      </c>
      <c r="F12">
        <f t="shared" si="1"/>
        <v>11</v>
      </c>
    </row>
    <row r="13" spans="1:6" x14ac:dyDescent="0.25">
      <c r="A13" s="3" t="s">
        <v>126</v>
      </c>
      <c r="B13" s="8">
        <v>20756</v>
      </c>
      <c r="C13" t="str">
        <f t="shared" si="0"/>
        <v>Oct</v>
      </c>
      <c r="E13" t="s">
        <v>197</v>
      </c>
      <c r="F13">
        <f t="shared" si="1"/>
        <v>0</v>
      </c>
    </row>
    <row r="14" spans="1:6" x14ac:dyDescent="0.25">
      <c r="A14" s="3" t="s">
        <v>126</v>
      </c>
      <c r="B14" s="8">
        <v>22860</v>
      </c>
      <c r="C14" t="str">
        <f t="shared" si="0"/>
        <v>Aug</v>
      </c>
    </row>
    <row r="15" spans="1:6" x14ac:dyDescent="0.25">
      <c r="A15" s="3" t="s">
        <v>127</v>
      </c>
      <c r="B15" s="8">
        <v>20638</v>
      </c>
      <c r="C15" t="str">
        <f t="shared" si="0"/>
        <v>Jul</v>
      </c>
    </row>
    <row r="16" spans="1:6" x14ac:dyDescent="0.25">
      <c r="A16" s="3" t="s">
        <v>128</v>
      </c>
      <c r="B16" s="8">
        <v>25633</v>
      </c>
      <c r="C16" t="str">
        <f t="shared" si="0"/>
        <v>Mar</v>
      </c>
    </row>
    <row r="17" spans="1:3" x14ac:dyDescent="0.25">
      <c r="A17" s="3" t="s">
        <v>129</v>
      </c>
      <c r="B17" s="8">
        <v>22687</v>
      </c>
      <c r="C17" t="str">
        <f t="shared" si="0"/>
        <v>Feb</v>
      </c>
    </row>
    <row r="18" spans="1:3" x14ac:dyDescent="0.25">
      <c r="A18" s="3" t="s">
        <v>129</v>
      </c>
      <c r="B18" s="8">
        <v>26379</v>
      </c>
      <c r="C18" t="str">
        <f t="shared" si="0"/>
        <v>Mar</v>
      </c>
    </row>
    <row r="19" spans="1:3" x14ac:dyDescent="0.25">
      <c r="A19" s="3" t="s">
        <v>130</v>
      </c>
      <c r="B19" s="8">
        <v>23110</v>
      </c>
      <c r="C19" t="str">
        <f t="shared" si="0"/>
        <v>Apr</v>
      </c>
    </row>
    <row r="20" spans="1:3" x14ac:dyDescent="0.25">
      <c r="A20" s="3" t="s">
        <v>131</v>
      </c>
      <c r="B20" s="8">
        <v>21435</v>
      </c>
      <c r="C20" t="str">
        <f t="shared" si="0"/>
        <v>Sep</v>
      </c>
    </row>
    <row r="21" spans="1:3" x14ac:dyDescent="0.25">
      <c r="A21" s="3" t="s">
        <v>132</v>
      </c>
      <c r="B21" s="8">
        <v>26534</v>
      </c>
      <c r="C21" t="str">
        <f t="shared" si="0"/>
        <v>Aug</v>
      </c>
    </row>
    <row r="22" spans="1:3" x14ac:dyDescent="0.25">
      <c r="A22" s="3" t="s">
        <v>133</v>
      </c>
      <c r="B22" s="8">
        <v>16559</v>
      </c>
      <c r="C22" t="str">
        <f t="shared" si="0"/>
        <v>May</v>
      </c>
    </row>
    <row r="23" spans="1:3" x14ac:dyDescent="0.25">
      <c r="A23" s="3" t="s">
        <v>134</v>
      </c>
      <c r="B23" s="8">
        <v>21918</v>
      </c>
      <c r="C23" t="str">
        <f t="shared" si="0"/>
        <v>Jan</v>
      </c>
    </row>
    <row r="24" spans="1:3" x14ac:dyDescent="0.25">
      <c r="A24" s="3" t="s">
        <v>135</v>
      </c>
      <c r="B24" s="8">
        <v>23400</v>
      </c>
      <c r="C24" t="str">
        <f t="shared" si="0"/>
        <v>Jan</v>
      </c>
    </row>
    <row r="25" spans="1:3" x14ac:dyDescent="0.25">
      <c r="A25" s="3" t="s">
        <v>136</v>
      </c>
      <c r="B25" s="8">
        <v>11624</v>
      </c>
      <c r="C25" t="str">
        <f t="shared" si="0"/>
        <v>Oct</v>
      </c>
    </row>
    <row r="26" spans="1:3" x14ac:dyDescent="0.25">
      <c r="A26" s="3" t="s">
        <v>137</v>
      </c>
      <c r="B26" s="8">
        <v>16109</v>
      </c>
      <c r="C26" t="str">
        <f t="shared" si="0"/>
        <v>Feb</v>
      </c>
    </row>
    <row r="27" spans="1:3" x14ac:dyDescent="0.25">
      <c r="A27" s="3" t="s">
        <v>137</v>
      </c>
      <c r="B27" s="8">
        <v>14328</v>
      </c>
      <c r="C27" t="str">
        <f t="shared" si="0"/>
        <v>Mar</v>
      </c>
    </row>
    <row r="28" spans="1:3" x14ac:dyDescent="0.25">
      <c r="A28" s="3" t="s">
        <v>138</v>
      </c>
      <c r="B28" s="8">
        <v>21395</v>
      </c>
      <c r="C28" t="str">
        <f t="shared" si="0"/>
        <v>Jul</v>
      </c>
    </row>
    <row r="29" spans="1:3" x14ac:dyDescent="0.25">
      <c r="A29" s="3" t="s">
        <v>138</v>
      </c>
      <c r="B29" s="8">
        <v>26095</v>
      </c>
      <c r="C29" t="str">
        <f t="shared" si="0"/>
        <v>Jun</v>
      </c>
    </row>
    <row r="30" spans="1:3" x14ac:dyDescent="0.25">
      <c r="A30" s="3" t="s">
        <v>139</v>
      </c>
      <c r="B30" s="8">
        <v>22124</v>
      </c>
      <c r="C30" t="str">
        <f t="shared" si="0"/>
        <v>Jul</v>
      </c>
    </row>
    <row r="31" spans="1:3" x14ac:dyDescent="0.25">
      <c r="A31" s="3" t="s">
        <v>140</v>
      </c>
      <c r="B31" s="8">
        <v>19503</v>
      </c>
      <c r="C31" t="str">
        <f t="shared" si="0"/>
        <v>May</v>
      </c>
    </row>
    <row r="32" spans="1:3" x14ac:dyDescent="0.25">
      <c r="A32" s="3" t="s">
        <v>141</v>
      </c>
      <c r="B32" s="8">
        <v>19757</v>
      </c>
      <c r="C32" t="str">
        <f t="shared" si="0"/>
        <v>Feb</v>
      </c>
    </row>
    <row r="33" spans="1:3" x14ac:dyDescent="0.25">
      <c r="A33" s="3" t="s">
        <v>142</v>
      </c>
      <c r="B33" s="8">
        <v>12107</v>
      </c>
      <c r="C33" t="str">
        <f t="shared" si="0"/>
        <v>Feb</v>
      </c>
    </row>
    <row r="34" spans="1:3" x14ac:dyDescent="0.25">
      <c r="A34" s="3" t="s">
        <v>142</v>
      </c>
      <c r="B34" s="8">
        <v>24022</v>
      </c>
      <c r="C34" t="str">
        <f t="shared" si="0"/>
        <v>Oct</v>
      </c>
    </row>
    <row r="35" spans="1:3" x14ac:dyDescent="0.25">
      <c r="A35" s="3" t="s">
        <v>142</v>
      </c>
      <c r="B35" s="8">
        <v>26414</v>
      </c>
      <c r="C35" t="str">
        <f t="shared" si="0"/>
        <v>Apr</v>
      </c>
    </row>
    <row r="36" spans="1:3" x14ac:dyDescent="0.25">
      <c r="A36" s="3" t="s">
        <v>143</v>
      </c>
      <c r="B36" s="8">
        <v>19882</v>
      </c>
      <c r="C36" t="str">
        <f t="shared" si="0"/>
        <v>Jun</v>
      </c>
    </row>
    <row r="37" spans="1:3" x14ac:dyDescent="0.25">
      <c r="A37" s="3" t="s">
        <v>144</v>
      </c>
      <c r="B37" s="8">
        <v>25491</v>
      </c>
      <c r="C37" t="str">
        <f t="shared" si="0"/>
        <v>Oct</v>
      </c>
    </row>
    <row r="38" spans="1:3" x14ac:dyDescent="0.25">
      <c r="A38" s="3" t="s">
        <v>145</v>
      </c>
      <c r="B38" s="8">
        <v>15530</v>
      </c>
      <c r="C38" t="str">
        <f t="shared" si="0"/>
        <v>Jul</v>
      </c>
    </row>
    <row r="39" spans="1:3" x14ac:dyDescent="0.25">
      <c r="A39" s="3" t="s">
        <v>145</v>
      </c>
      <c r="B39" s="8">
        <v>25756</v>
      </c>
      <c r="C39" t="str">
        <f t="shared" si="0"/>
        <v>Jul</v>
      </c>
    </row>
    <row r="40" spans="1:3" x14ac:dyDescent="0.25">
      <c r="A40" s="3" t="s">
        <v>146</v>
      </c>
      <c r="B40" s="8">
        <v>13149</v>
      </c>
      <c r="C40" t="str">
        <f t="shared" si="0"/>
        <v>Dec</v>
      </c>
    </row>
    <row r="41" spans="1:3" x14ac:dyDescent="0.25">
      <c r="A41" s="3" t="s">
        <v>147</v>
      </c>
      <c r="B41" s="8">
        <v>25232</v>
      </c>
      <c r="C41" t="str">
        <f t="shared" si="0"/>
        <v>Jan</v>
      </c>
    </row>
    <row r="42" spans="1:3" x14ac:dyDescent="0.25">
      <c r="A42" s="3" t="s">
        <v>148</v>
      </c>
      <c r="B42" s="8">
        <v>19118</v>
      </c>
      <c r="C42" t="str">
        <f t="shared" si="0"/>
        <v>May</v>
      </c>
    </row>
    <row r="43" spans="1:3" x14ac:dyDescent="0.25">
      <c r="A43" s="3" t="s">
        <v>148</v>
      </c>
      <c r="B43" s="8">
        <v>20588</v>
      </c>
      <c r="C43" t="str">
        <f t="shared" si="0"/>
        <v>May</v>
      </c>
    </row>
    <row r="44" spans="1:3" x14ac:dyDescent="0.25">
      <c r="A44" s="3" t="s">
        <v>149</v>
      </c>
      <c r="B44" s="8">
        <v>24253</v>
      </c>
      <c r="C44" t="str">
        <f t="shared" si="0"/>
        <v>May</v>
      </c>
    </row>
    <row r="45" spans="1:3" x14ac:dyDescent="0.25">
      <c r="A45" s="3" t="s">
        <v>150</v>
      </c>
      <c r="B45" s="8">
        <v>23635</v>
      </c>
      <c r="C45" t="str">
        <f t="shared" si="0"/>
        <v>Sep</v>
      </c>
    </row>
    <row r="46" spans="1:3" x14ac:dyDescent="0.25">
      <c r="A46" s="3" t="s">
        <v>151</v>
      </c>
      <c r="B46" s="8">
        <v>22200</v>
      </c>
      <c r="C46" t="str">
        <f t="shared" si="0"/>
        <v>Oct</v>
      </c>
    </row>
    <row r="47" spans="1:3" x14ac:dyDescent="0.25">
      <c r="A47" s="3" t="s">
        <v>152</v>
      </c>
      <c r="B47" s="8">
        <v>17329</v>
      </c>
      <c r="C47" t="str">
        <f t="shared" si="0"/>
        <v>Jun</v>
      </c>
    </row>
    <row r="48" spans="1:3" x14ac:dyDescent="0.25">
      <c r="A48" s="3" t="s">
        <v>153</v>
      </c>
      <c r="B48" s="8">
        <v>38215</v>
      </c>
      <c r="C48" t="str">
        <f t="shared" si="0"/>
        <v>Aug</v>
      </c>
    </row>
    <row r="49" spans="1:3" x14ac:dyDescent="0.25">
      <c r="A49" s="3" t="s">
        <v>154</v>
      </c>
      <c r="B49" s="8">
        <v>19935</v>
      </c>
      <c r="C49" t="str">
        <f t="shared" si="0"/>
        <v>Jul</v>
      </c>
    </row>
    <row r="50" spans="1:3" x14ac:dyDescent="0.25">
      <c r="A50" s="3" t="s">
        <v>155</v>
      </c>
      <c r="B50" s="8">
        <v>23374</v>
      </c>
      <c r="C50" t="str">
        <f t="shared" si="0"/>
        <v>Dec</v>
      </c>
    </row>
    <row r="51" spans="1:3" x14ac:dyDescent="0.25">
      <c r="A51" s="3" t="s">
        <v>155</v>
      </c>
      <c r="B51" s="8">
        <v>16734</v>
      </c>
      <c r="C51" t="str">
        <f t="shared" si="0"/>
        <v>Oct</v>
      </c>
    </row>
    <row r="52" spans="1:3" x14ac:dyDescent="0.25">
      <c r="A52" s="3" t="s">
        <v>156</v>
      </c>
      <c r="B52" s="8">
        <v>18074</v>
      </c>
      <c r="C52" t="str">
        <f t="shared" si="0"/>
        <v>Jun</v>
      </c>
    </row>
    <row r="53" spans="1:3" x14ac:dyDescent="0.25">
      <c r="A53" s="3" t="s">
        <v>157</v>
      </c>
      <c r="B53" s="8">
        <v>12159</v>
      </c>
      <c r="C53" t="str">
        <f t="shared" si="0"/>
        <v>Apr</v>
      </c>
    </row>
    <row r="54" spans="1:3" x14ac:dyDescent="0.25">
      <c r="A54" s="3" t="s">
        <v>158</v>
      </c>
      <c r="B54" s="8">
        <v>22997</v>
      </c>
      <c r="C54" t="str">
        <f t="shared" si="0"/>
        <v>Dec</v>
      </c>
    </row>
    <row r="55" spans="1:3" x14ac:dyDescent="0.25">
      <c r="A55" s="3" t="s">
        <v>159</v>
      </c>
      <c r="B55" s="8">
        <v>20758</v>
      </c>
      <c r="C55" t="str">
        <f t="shared" si="0"/>
        <v>Oct</v>
      </c>
    </row>
    <row r="56" spans="1:3" x14ac:dyDescent="0.25">
      <c r="A56" s="3" t="s">
        <v>159</v>
      </c>
      <c r="B56" s="8">
        <v>28793</v>
      </c>
      <c r="C56" t="str">
        <f t="shared" si="0"/>
        <v>Oct</v>
      </c>
    </row>
    <row r="57" spans="1:3" x14ac:dyDescent="0.25">
      <c r="A57" s="3" t="s">
        <v>160</v>
      </c>
      <c r="B57" s="8">
        <v>21234</v>
      </c>
      <c r="C57" t="str">
        <f t="shared" si="0"/>
        <v>Feb</v>
      </c>
    </row>
    <row r="58" spans="1:3" x14ac:dyDescent="0.25">
      <c r="A58" s="3" t="s">
        <v>161</v>
      </c>
      <c r="B58" s="8">
        <v>20704</v>
      </c>
      <c r="C58" t="str">
        <f t="shared" si="0"/>
        <v>Sep</v>
      </c>
    </row>
    <row r="59" spans="1:3" x14ac:dyDescent="0.25">
      <c r="A59" s="3" t="s">
        <v>161</v>
      </c>
      <c r="B59" s="8">
        <v>22208</v>
      </c>
      <c r="C59" t="str">
        <f t="shared" si="0"/>
        <v>Oct</v>
      </c>
    </row>
    <row r="60" spans="1:3" x14ac:dyDescent="0.25">
      <c r="A60" s="3" t="s">
        <v>162</v>
      </c>
      <c r="B60" s="8">
        <v>18376</v>
      </c>
      <c r="C60" t="str">
        <f t="shared" si="0"/>
        <v>Apr</v>
      </c>
    </row>
    <row r="61" spans="1:3" x14ac:dyDescent="0.25">
      <c r="A61" s="3" t="s">
        <v>163</v>
      </c>
      <c r="B61" s="8">
        <v>20279</v>
      </c>
      <c r="C61" t="str">
        <f t="shared" si="0"/>
        <v>Jul</v>
      </c>
    </row>
    <row r="62" spans="1:3" x14ac:dyDescent="0.25">
      <c r="A62" s="3" t="s">
        <v>163</v>
      </c>
      <c r="B62" s="8">
        <v>16152</v>
      </c>
      <c r="C62" t="str">
        <f t="shared" si="0"/>
        <v>Mar</v>
      </c>
    </row>
    <row r="63" spans="1:3" x14ac:dyDescent="0.25">
      <c r="A63" s="3" t="s">
        <v>163</v>
      </c>
      <c r="B63" s="8">
        <v>22505</v>
      </c>
      <c r="C63" t="str">
        <f t="shared" si="0"/>
        <v>Aug</v>
      </c>
    </row>
    <row r="64" spans="1:3" x14ac:dyDescent="0.25">
      <c r="A64" s="3" t="s">
        <v>163</v>
      </c>
      <c r="B64" s="8">
        <v>23977</v>
      </c>
      <c r="C64" t="str">
        <f t="shared" si="0"/>
        <v>Aug</v>
      </c>
    </row>
    <row r="65" spans="1:3" x14ac:dyDescent="0.25">
      <c r="A65" s="3" t="s">
        <v>164</v>
      </c>
      <c r="B65" s="8">
        <v>22943</v>
      </c>
      <c r="C65" t="str">
        <f t="shared" si="0"/>
        <v>Oct</v>
      </c>
    </row>
    <row r="66" spans="1:3" x14ac:dyDescent="0.25">
      <c r="A66" s="3" t="s">
        <v>164</v>
      </c>
      <c r="B66" s="8">
        <v>18686</v>
      </c>
      <c r="C66" t="str">
        <f t="shared" si="0"/>
        <v>Feb</v>
      </c>
    </row>
    <row r="67" spans="1:3" x14ac:dyDescent="0.25">
      <c r="A67" s="3" t="s">
        <v>165</v>
      </c>
      <c r="B67" s="8">
        <v>16407</v>
      </c>
      <c r="C67" t="str">
        <f t="shared" ref="C67:C76" si="2">TEXT(B67,"mmm")</f>
        <v>Dec</v>
      </c>
    </row>
    <row r="68" spans="1:3" x14ac:dyDescent="0.25">
      <c r="A68" s="3" t="s">
        <v>166</v>
      </c>
      <c r="B68" s="8">
        <v>21249</v>
      </c>
      <c r="C68" t="str">
        <f t="shared" si="2"/>
        <v>Mar</v>
      </c>
    </row>
    <row r="69" spans="1:3" x14ac:dyDescent="0.25">
      <c r="A69" s="3" t="s">
        <v>167</v>
      </c>
      <c r="B69" s="8">
        <v>18907</v>
      </c>
      <c r="C69" t="str">
        <f t="shared" si="2"/>
        <v>Oct</v>
      </c>
    </row>
    <row r="70" spans="1:3" x14ac:dyDescent="0.25">
      <c r="A70" s="3" t="s">
        <v>168</v>
      </c>
      <c r="B70" s="8">
        <v>17880</v>
      </c>
      <c r="C70" t="str">
        <f t="shared" si="2"/>
        <v>Dec</v>
      </c>
    </row>
    <row r="71" spans="1:3" x14ac:dyDescent="0.25">
      <c r="A71" s="3" t="s">
        <v>168</v>
      </c>
      <c r="B71" s="8">
        <v>19811</v>
      </c>
      <c r="C71" t="str">
        <f t="shared" si="2"/>
        <v>Mar</v>
      </c>
    </row>
    <row r="72" spans="1:3" x14ac:dyDescent="0.25">
      <c r="A72" s="3" t="s">
        <v>169</v>
      </c>
      <c r="B72" s="8">
        <v>27288</v>
      </c>
      <c r="C72" t="str">
        <f t="shared" si="2"/>
        <v>Sep</v>
      </c>
    </row>
    <row r="73" spans="1:3" x14ac:dyDescent="0.25">
      <c r="A73" s="3" t="s">
        <v>169</v>
      </c>
      <c r="B73" s="8">
        <v>19495</v>
      </c>
      <c r="C73" t="str">
        <f t="shared" si="2"/>
        <v>May</v>
      </c>
    </row>
    <row r="74" spans="1:3" x14ac:dyDescent="0.25">
      <c r="A74" s="3" t="s">
        <v>170</v>
      </c>
      <c r="B74" s="8">
        <v>21899</v>
      </c>
      <c r="C74" t="str">
        <f t="shared" si="2"/>
        <v>Dec</v>
      </c>
    </row>
    <row r="75" spans="1:3" x14ac:dyDescent="0.25">
      <c r="A75" s="3" t="s">
        <v>171</v>
      </c>
      <c r="B75" s="8">
        <v>22171</v>
      </c>
      <c r="C75" t="str">
        <f t="shared" si="2"/>
        <v>Sep</v>
      </c>
    </row>
    <row r="76" spans="1:3" x14ac:dyDescent="0.25">
      <c r="A76" s="3" t="s">
        <v>171</v>
      </c>
      <c r="B76" s="8">
        <v>22175</v>
      </c>
      <c r="C76" t="str">
        <f t="shared" si="2"/>
        <v>Sep</v>
      </c>
    </row>
    <row r="78" spans="1:3" x14ac:dyDescent="0.25">
      <c r="B78" s="20" t="s">
        <v>172</v>
      </c>
    </row>
    <row r="79" spans="1:3" x14ac:dyDescent="0.25">
      <c r="B79" s="20">
        <v>1</v>
      </c>
    </row>
    <row r="80" spans="1:3" x14ac:dyDescent="0.25">
      <c r="B80" s="20">
        <v>2</v>
      </c>
    </row>
    <row r="81" spans="1:2" x14ac:dyDescent="0.25">
      <c r="B81" s="20">
        <v>3</v>
      </c>
    </row>
    <row r="82" spans="1:2" x14ac:dyDescent="0.25">
      <c r="B82" s="20">
        <v>4</v>
      </c>
    </row>
    <row r="83" spans="1:2" x14ac:dyDescent="0.25">
      <c r="B83" s="20">
        <v>5</v>
      </c>
    </row>
    <row r="84" spans="1:2" x14ac:dyDescent="0.25">
      <c r="B84" s="20">
        <v>6</v>
      </c>
    </row>
    <row r="85" spans="1:2" x14ac:dyDescent="0.25">
      <c r="B85" s="20">
        <v>7</v>
      </c>
    </row>
    <row r="86" spans="1:2" x14ac:dyDescent="0.25">
      <c r="B86" s="20">
        <v>8</v>
      </c>
    </row>
    <row r="87" spans="1:2" x14ac:dyDescent="0.25">
      <c r="B87" s="20">
        <v>9</v>
      </c>
    </row>
    <row r="88" spans="1:2" x14ac:dyDescent="0.25">
      <c r="B88" s="20">
        <v>10</v>
      </c>
    </row>
    <row r="89" spans="1:2" x14ac:dyDescent="0.25">
      <c r="B89" s="20">
        <v>11</v>
      </c>
    </row>
    <row r="90" spans="1:2" x14ac:dyDescent="0.25">
      <c r="B90" s="20">
        <v>12</v>
      </c>
    </row>
    <row r="94" spans="1:2" x14ac:dyDescent="0.25">
      <c r="A94" t="s">
        <v>173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showGridLines="0" workbookViewId="0">
      <selection activeCell="B2" sqref="B2:B5"/>
    </sheetView>
  </sheetViews>
  <sheetFormatPr defaultRowHeight="15" x14ac:dyDescent="0.25"/>
  <cols>
    <col min="1" max="1" width="35.140625" bestFit="1" customWidth="1"/>
    <col min="2" max="2" width="11.42578125" bestFit="1" customWidth="1"/>
  </cols>
  <sheetData>
    <row r="1" spans="1:7" x14ac:dyDescent="0.25">
      <c r="A1" s="21" t="s">
        <v>174</v>
      </c>
      <c r="B1" s="21" t="s">
        <v>180</v>
      </c>
      <c r="G1" t="s">
        <v>175</v>
      </c>
    </row>
    <row r="2" spans="1:7" x14ac:dyDescent="0.25">
      <c r="A2" s="3" t="s">
        <v>176</v>
      </c>
      <c r="B2" s="3" t="str">
        <f>MID(A2,SEARCH("checkno",A2)+8,LEN(A2))</f>
        <v>12345</v>
      </c>
    </row>
    <row r="3" spans="1:7" x14ac:dyDescent="0.25">
      <c r="A3" s="3" t="s">
        <v>177</v>
      </c>
      <c r="B3" s="3" t="str">
        <f t="shared" ref="B3:B5" si="0">MID(A3,SEARCH("checkno",A3)+8,LEN(A3))</f>
        <v>123456</v>
      </c>
    </row>
    <row r="4" spans="1:7" x14ac:dyDescent="0.25">
      <c r="A4" s="3" t="s">
        <v>178</v>
      </c>
      <c r="B4" s="3" t="str">
        <f t="shared" si="0"/>
        <v>000789</v>
      </c>
    </row>
    <row r="5" spans="1:7" x14ac:dyDescent="0.25">
      <c r="A5" s="3" t="s">
        <v>179</v>
      </c>
      <c r="B5" s="3" t="str">
        <f t="shared" si="0"/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Admin</cp:lastModifiedBy>
  <dcterms:created xsi:type="dcterms:W3CDTF">2016-04-23T03:25:27Z</dcterms:created>
  <dcterms:modified xsi:type="dcterms:W3CDTF">2025-02-27T12:46:24Z</dcterms:modified>
</cp:coreProperties>
</file>