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PSM\Assignment 3\"/>
    </mc:Choice>
  </mc:AlternateContent>
  <xr:revisionPtr revIDLastSave="0" documentId="13_ncr:1_{C3341B56-503E-4E90-8CC7-27C19FC75D69}" xr6:coauthVersionLast="47" xr6:coauthVersionMax="47" xr10:uidLastSave="{00000000-0000-0000-0000-000000000000}"/>
  <bookViews>
    <workbookView xWindow="-108" yWindow="-108" windowWidth="23256" windowHeight="12576" firstSheet="1" activeTab="3" xr2:uid="{950FC2EA-8A86-4F29-8BDB-625A917E7E1F}"/>
  </bookViews>
  <sheets>
    <sheet name="Improved Euler" sheetId="3" r:id="rId1"/>
    <sheet name="Sheet1" sheetId="1" r:id="rId2"/>
    <sheet name="Sheet2" sheetId="2" r:id="rId3"/>
    <sheet name="Random21" sheetId="5" r:id="rId4"/>
  </sheets>
  <definedNames>
    <definedName name="_r">Random21!$B$2</definedName>
    <definedName name="a0_1">Sheet2!$D$10</definedName>
    <definedName name="alfa">Random21!$B$3</definedName>
    <definedName name="delta_t">'Improved Euler'!$B$27</definedName>
    <definedName name="dt">Sheet1!$E$6</definedName>
    <definedName name="dt_1">Sheet2!$D$13</definedName>
    <definedName name="dt_2">'Improved Euler'!$E$7</definedName>
    <definedName name="g">Sheet1!$E$5</definedName>
    <definedName name="g_1">Sheet2!$D$12</definedName>
    <definedName name="l">Sheet1!$E$4</definedName>
    <definedName name="l_1">Sheet2!$D$11</definedName>
    <definedName name="m">Sheet1!$E$2</definedName>
    <definedName name="m_1">Sheet2!$D$9</definedName>
    <definedName name="omega_init">'Improved Euler'!$B$26</definedName>
    <definedName name="theta_init">'Improved Euler'!$B$25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D4" i="5" s="1"/>
  <c r="H4" i="5" s="1"/>
  <c r="C4" i="5"/>
  <c r="G4" i="5"/>
  <c r="AD4" i="5"/>
  <c r="AE4" i="5"/>
  <c r="AF4" i="5" s="1"/>
  <c r="AG4" i="5" s="1"/>
  <c r="AI4" i="5" s="1"/>
  <c r="AH4" i="5"/>
  <c r="AK4" i="5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K384" i="5" s="1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D3" i="5"/>
  <c r="D2" i="5"/>
  <c r="H3" i="5"/>
  <c r="AI2" i="5"/>
  <c r="AH2" i="5"/>
  <c r="AG2" i="5"/>
  <c r="AF2" i="5"/>
  <c r="AE2" i="5"/>
  <c r="AD2" i="5"/>
  <c r="Z2" i="5"/>
  <c r="W2" i="5"/>
  <c r="U2" i="5"/>
  <c r="P2" i="5"/>
  <c r="S2" i="5" s="1"/>
  <c r="H2" i="5"/>
  <c r="J2" i="5" s="1"/>
  <c r="M2" i="5" s="1"/>
  <c r="O2" i="5" s="1"/>
  <c r="Q2" i="5" s="1"/>
  <c r="T2" i="5" s="1"/>
  <c r="V2" i="5" s="1"/>
  <c r="Y2" i="5" s="1"/>
  <c r="I2" i="5"/>
  <c r="K2" i="5" s="1"/>
  <c r="N2" i="5" s="1"/>
  <c r="G2" i="5"/>
  <c r="B2" i="5"/>
  <c r="A21" i="3"/>
  <c r="C21" i="3"/>
  <c r="P21" i="3"/>
  <c r="J4" i="5" l="1"/>
  <c r="M4" i="5" s="1"/>
  <c r="O4" i="5" s="1"/>
  <c r="Q4" i="5" s="1"/>
  <c r="T4" i="5" s="1"/>
  <c r="V4" i="5" s="1"/>
  <c r="Y4" i="5" s="1"/>
  <c r="I4" i="5"/>
  <c r="K4" i="5" s="1"/>
  <c r="N4" i="5" s="1"/>
  <c r="P4" i="5" s="1"/>
  <c r="S4" i="5" s="1"/>
  <c r="U4" i="5" s="1"/>
  <c r="W4" i="5" s="1"/>
  <c r="Z4" i="5" s="1"/>
  <c r="AB2" i="5"/>
  <c r="B3" i="5" s="1"/>
  <c r="AC2" i="5"/>
  <c r="C3" i="5" s="1"/>
  <c r="J3" i="5"/>
  <c r="M3" i="5" s="1"/>
  <c r="D21" i="3"/>
  <c r="F21" i="3" s="1"/>
  <c r="AC4" i="5" l="1"/>
  <c r="C5" i="5" s="1"/>
  <c r="AB4" i="5"/>
  <c r="B5" i="5" s="1"/>
  <c r="G3" i="5"/>
  <c r="I3" i="5" s="1"/>
  <c r="K3" i="5" s="1"/>
  <c r="N3" i="5" s="1"/>
  <c r="P3" i="5" s="1"/>
  <c r="S3" i="5" s="1"/>
  <c r="U3" i="5" s="1"/>
  <c r="W3" i="5" s="1"/>
  <c r="Z3" i="5" s="1"/>
  <c r="AH3" i="5"/>
  <c r="AD3" i="5"/>
  <c r="AE3" i="5"/>
  <c r="AF3" i="5" s="1"/>
  <c r="AG3" i="5" s="1"/>
  <c r="AI3" i="5" s="1"/>
  <c r="O3" i="5"/>
  <c r="Q3" i="5" s="1"/>
  <c r="T3" i="5" s="1"/>
  <c r="AD5" i="5" l="1"/>
  <c r="AE5" i="5"/>
  <c r="AF5" i="5" s="1"/>
  <c r="AG5" i="5" s="1"/>
  <c r="D5" i="5"/>
  <c r="H5" i="5" s="1"/>
  <c r="J5" i="5" s="1"/>
  <c r="M5" i="5" s="1"/>
  <c r="O5" i="5" s="1"/>
  <c r="Q5" i="5" s="1"/>
  <c r="T5" i="5" s="1"/>
  <c r="V5" i="5" s="1"/>
  <c r="Y5" i="5" s="1"/>
  <c r="AH5" i="5"/>
  <c r="G5" i="5"/>
  <c r="V3" i="5"/>
  <c r="Y3" i="5" s="1"/>
  <c r="AB3" i="5" s="1"/>
  <c r="AC3" i="5"/>
  <c r="I5" i="5" l="1"/>
  <c r="K5" i="5" s="1"/>
  <c r="N5" i="5" s="1"/>
  <c r="P5" i="5" s="1"/>
  <c r="S5" i="5" s="1"/>
  <c r="U5" i="5" s="1"/>
  <c r="W5" i="5" s="1"/>
  <c r="Z5" i="5" s="1"/>
  <c r="AI5" i="5"/>
  <c r="AC5" i="5" l="1"/>
  <c r="C6" i="5" s="1"/>
  <c r="AB5" i="5"/>
  <c r="B6" i="5" s="1"/>
  <c r="D6" i="5" l="1"/>
  <c r="H6" i="5" s="1"/>
  <c r="AD6" i="5"/>
  <c r="AE6" i="5"/>
  <c r="AF6" i="5" s="1"/>
  <c r="AG6" i="5" s="1"/>
  <c r="AI6" i="5" s="1"/>
  <c r="AH6" i="5"/>
  <c r="G6" i="5"/>
  <c r="J6" i="5"/>
  <c r="M6" i="5" s="1"/>
  <c r="O6" i="5" s="1"/>
  <c r="Q6" i="5" s="1"/>
  <c r="T6" i="5" s="1"/>
  <c r="V6" i="5" s="1"/>
  <c r="Y6" i="5" s="1"/>
  <c r="I6" i="5" l="1"/>
  <c r="K6" i="5" s="1"/>
  <c r="N6" i="5" s="1"/>
  <c r="P6" i="5" s="1"/>
  <c r="S6" i="5" s="1"/>
  <c r="U6" i="5" s="1"/>
  <c r="W6" i="5" s="1"/>
  <c r="Z6" i="5" s="1"/>
  <c r="AC6" i="5" l="1"/>
  <c r="C7" i="5" s="1"/>
  <c r="AB6" i="5"/>
  <c r="B7" i="5" s="1"/>
  <c r="D7" i="5" l="1"/>
  <c r="H7" i="5" s="1"/>
  <c r="AD7" i="5"/>
  <c r="AE7" i="5"/>
  <c r="AF7" i="5" s="1"/>
  <c r="AG7" i="5" s="1"/>
  <c r="G7" i="5"/>
  <c r="J7" i="5"/>
  <c r="M7" i="5" s="1"/>
  <c r="O7" i="5" s="1"/>
  <c r="Q7" i="5" s="1"/>
  <c r="T7" i="5" s="1"/>
  <c r="V7" i="5" s="1"/>
  <c r="Y7" i="5" s="1"/>
  <c r="AH7" i="5"/>
  <c r="I7" i="5" l="1"/>
  <c r="K7" i="5" s="1"/>
  <c r="N7" i="5" s="1"/>
  <c r="P7" i="5" s="1"/>
  <c r="S7" i="5" s="1"/>
  <c r="U7" i="5" s="1"/>
  <c r="W7" i="5" s="1"/>
  <c r="Z7" i="5" s="1"/>
  <c r="AI7" i="5"/>
  <c r="AC7" i="5" l="1"/>
  <c r="C8" i="5" s="1"/>
  <c r="AB7" i="5"/>
  <c r="B8" i="5" s="1"/>
  <c r="D8" i="5" l="1"/>
  <c r="H8" i="5" s="1"/>
  <c r="AD8" i="5"/>
  <c r="AE8" i="5"/>
  <c r="AF8" i="5" s="1"/>
  <c r="AG8" i="5" s="1"/>
  <c r="G8" i="5"/>
  <c r="J8" i="5"/>
  <c r="M8" i="5" s="1"/>
  <c r="O8" i="5" s="1"/>
  <c r="Q8" i="5" s="1"/>
  <c r="T8" i="5" s="1"/>
  <c r="V8" i="5" s="1"/>
  <c r="Y8" i="5" s="1"/>
  <c r="AH8" i="5"/>
  <c r="I8" i="5" l="1"/>
  <c r="K8" i="5" s="1"/>
  <c r="N8" i="5" s="1"/>
  <c r="P8" i="5" s="1"/>
  <c r="S8" i="5" s="1"/>
  <c r="U8" i="5" s="1"/>
  <c r="W8" i="5" s="1"/>
  <c r="Z8" i="5" s="1"/>
  <c r="AI8" i="5"/>
  <c r="AC8" i="5" l="1"/>
  <c r="C9" i="5" s="1"/>
  <c r="AB8" i="5"/>
  <c r="B9" i="5" s="1"/>
  <c r="AD9" i="5" l="1"/>
  <c r="AE9" i="5"/>
  <c r="AF9" i="5" s="1"/>
  <c r="AG9" i="5" s="1"/>
  <c r="D9" i="5"/>
  <c r="H9" i="5" s="1"/>
  <c r="J9" i="5" s="1"/>
  <c r="M9" i="5" s="1"/>
  <c r="O9" i="5" s="1"/>
  <c r="Q9" i="5" s="1"/>
  <c r="T9" i="5" s="1"/>
  <c r="V9" i="5" s="1"/>
  <c r="Y9" i="5" s="1"/>
  <c r="AH9" i="5"/>
  <c r="G9" i="5"/>
  <c r="I9" i="5" l="1"/>
  <c r="K9" i="5" s="1"/>
  <c r="N9" i="5" s="1"/>
  <c r="P9" i="5" s="1"/>
  <c r="S9" i="5" s="1"/>
  <c r="U9" i="5" s="1"/>
  <c r="W9" i="5" s="1"/>
  <c r="Z9" i="5" s="1"/>
  <c r="AI9" i="5"/>
  <c r="AC9" i="5" l="1"/>
  <c r="C10" i="5" s="1"/>
  <c r="AB9" i="5"/>
  <c r="B10" i="5" s="1"/>
  <c r="D10" i="5" l="1"/>
  <c r="H10" i="5" s="1"/>
  <c r="AD10" i="5"/>
  <c r="AE10" i="5"/>
  <c r="AF10" i="5" s="1"/>
  <c r="AG10" i="5" s="1"/>
  <c r="AI10" i="5" s="1"/>
  <c r="AH10" i="5"/>
  <c r="G10" i="5"/>
  <c r="J10" i="5"/>
  <c r="M10" i="5" s="1"/>
  <c r="O10" i="5" s="1"/>
  <c r="Q10" i="5" s="1"/>
  <c r="T10" i="5" s="1"/>
  <c r="V10" i="5" s="1"/>
  <c r="Y10" i="5" s="1"/>
  <c r="I10" i="5" l="1"/>
  <c r="K10" i="5" s="1"/>
  <c r="N10" i="5" s="1"/>
  <c r="P10" i="5" s="1"/>
  <c r="S10" i="5" s="1"/>
  <c r="U10" i="5" s="1"/>
  <c r="W10" i="5" s="1"/>
  <c r="Z10" i="5" s="1"/>
  <c r="AB10" i="5" l="1"/>
  <c r="B11" i="5" s="1"/>
  <c r="AC10" i="5"/>
  <c r="C11" i="5" s="1"/>
  <c r="G11" i="5" l="1"/>
  <c r="AH11" i="5"/>
  <c r="D11" i="5"/>
  <c r="H11" i="5" s="1"/>
  <c r="AD11" i="5"/>
  <c r="AE11" i="5"/>
  <c r="AF11" i="5" s="1"/>
  <c r="AG11" i="5" s="1"/>
  <c r="AI11" i="5" s="1"/>
  <c r="J11" i="5" l="1"/>
  <c r="M11" i="5" s="1"/>
  <c r="O11" i="5" s="1"/>
  <c r="Q11" i="5" s="1"/>
  <c r="T11" i="5" s="1"/>
  <c r="V11" i="5" s="1"/>
  <c r="Y11" i="5" s="1"/>
  <c r="I11" i="5"/>
  <c r="K11" i="5" s="1"/>
  <c r="N11" i="5" s="1"/>
  <c r="P11" i="5" s="1"/>
  <c r="S11" i="5" s="1"/>
  <c r="U11" i="5" s="1"/>
  <c r="W11" i="5" s="1"/>
  <c r="Z11" i="5" s="1"/>
  <c r="AB11" i="5" l="1"/>
  <c r="B12" i="5" s="1"/>
  <c r="AC11" i="5"/>
  <c r="C12" i="5" s="1"/>
  <c r="G12" i="5" l="1"/>
  <c r="AH12" i="5"/>
  <c r="D12" i="5"/>
  <c r="H12" i="5" s="1"/>
  <c r="AD12" i="5"/>
  <c r="AE12" i="5"/>
  <c r="AF12" i="5" s="1"/>
  <c r="AG12" i="5" s="1"/>
  <c r="AI12" i="5" s="1"/>
  <c r="J12" i="5" l="1"/>
  <c r="M12" i="5" s="1"/>
  <c r="O12" i="5" s="1"/>
  <c r="Q12" i="5" s="1"/>
  <c r="T12" i="5" s="1"/>
  <c r="V12" i="5" s="1"/>
  <c r="Y12" i="5" s="1"/>
  <c r="I12" i="5"/>
  <c r="K12" i="5" s="1"/>
  <c r="N12" i="5" s="1"/>
  <c r="P12" i="5" s="1"/>
  <c r="S12" i="5" s="1"/>
  <c r="U12" i="5" s="1"/>
  <c r="W12" i="5" s="1"/>
  <c r="Z12" i="5" s="1"/>
  <c r="AB12" i="5" l="1"/>
  <c r="B13" i="5" s="1"/>
  <c r="AC12" i="5"/>
  <c r="C13" i="5" s="1"/>
  <c r="AH13" i="5" l="1"/>
  <c r="G13" i="5"/>
  <c r="AD13" i="5"/>
  <c r="AE13" i="5"/>
  <c r="AF13" i="5" s="1"/>
  <c r="AG13" i="5" s="1"/>
  <c r="AI13" i="5" s="1"/>
  <c r="D13" i="5"/>
  <c r="H13" i="5" s="1"/>
  <c r="I13" i="5" l="1"/>
  <c r="K13" i="5" s="1"/>
  <c r="N13" i="5" s="1"/>
  <c r="P13" i="5" s="1"/>
  <c r="S13" i="5" s="1"/>
  <c r="U13" i="5" s="1"/>
  <c r="W13" i="5" s="1"/>
  <c r="Z13" i="5" s="1"/>
  <c r="J13" i="5"/>
  <c r="M13" i="5" s="1"/>
  <c r="O13" i="5" s="1"/>
  <c r="Q13" i="5" s="1"/>
  <c r="T13" i="5" s="1"/>
  <c r="V13" i="5" s="1"/>
  <c r="Y13" i="5" s="1"/>
  <c r="AC13" i="5" l="1"/>
  <c r="C14" i="5" s="1"/>
  <c r="AB13" i="5"/>
  <c r="B14" i="5" s="1"/>
  <c r="D14" i="5" l="1"/>
  <c r="H14" i="5" s="1"/>
  <c r="AD14" i="5"/>
  <c r="AE14" i="5"/>
  <c r="AF14" i="5" s="1"/>
  <c r="AG14" i="5" s="1"/>
  <c r="AH14" i="5"/>
  <c r="G14" i="5"/>
  <c r="J14" i="5"/>
  <c r="M14" i="5" s="1"/>
  <c r="O14" i="5" s="1"/>
  <c r="Q14" i="5" s="1"/>
  <c r="T14" i="5" s="1"/>
  <c r="V14" i="5" s="1"/>
  <c r="Y14" i="5" s="1"/>
  <c r="I14" i="5" l="1"/>
  <c r="K14" i="5" s="1"/>
  <c r="N14" i="5" s="1"/>
  <c r="P14" i="5" s="1"/>
  <c r="S14" i="5" s="1"/>
  <c r="U14" i="5" s="1"/>
  <c r="W14" i="5" s="1"/>
  <c r="Z14" i="5" s="1"/>
  <c r="AI14" i="5"/>
  <c r="AC14" i="5" l="1"/>
  <c r="C15" i="5" s="1"/>
  <c r="AB14" i="5"/>
  <c r="B15" i="5" s="1"/>
  <c r="D15" i="5" l="1"/>
  <c r="H15" i="5" s="1"/>
  <c r="AD15" i="5"/>
  <c r="AE15" i="5"/>
  <c r="AF15" i="5" s="1"/>
  <c r="AG15" i="5" s="1"/>
  <c r="G15" i="5"/>
  <c r="J15" i="5"/>
  <c r="M15" i="5" s="1"/>
  <c r="O15" i="5" s="1"/>
  <c r="Q15" i="5" s="1"/>
  <c r="T15" i="5" s="1"/>
  <c r="V15" i="5" s="1"/>
  <c r="Y15" i="5" s="1"/>
  <c r="AH15" i="5"/>
  <c r="I15" i="5" l="1"/>
  <c r="K15" i="5" s="1"/>
  <c r="N15" i="5" s="1"/>
  <c r="P15" i="5" s="1"/>
  <c r="S15" i="5" s="1"/>
  <c r="U15" i="5" s="1"/>
  <c r="W15" i="5" s="1"/>
  <c r="Z15" i="5" s="1"/>
  <c r="AI15" i="5"/>
  <c r="AC15" i="5" l="1"/>
  <c r="C16" i="5" s="1"/>
  <c r="AB15" i="5"/>
  <c r="B16" i="5" s="1"/>
  <c r="D16" i="5" l="1"/>
  <c r="H16" i="5" s="1"/>
  <c r="AD16" i="5"/>
  <c r="AE16" i="5"/>
  <c r="AF16" i="5" s="1"/>
  <c r="AG16" i="5" s="1"/>
  <c r="AI16" i="5" s="1"/>
  <c r="G16" i="5"/>
  <c r="J16" i="5"/>
  <c r="M16" i="5" s="1"/>
  <c r="O16" i="5" s="1"/>
  <c r="Q16" i="5" s="1"/>
  <c r="T16" i="5" s="1"/>
  <c r="V16" i="5" s="1"/>
  <c r="Y16" i="5" s="1"/>
  <c r="AH16" i="5"/>
  <c r="I16" i="5" l="1"/>
  <c r="K16" i="5" s="1"/>
  <c r="N16" i="5" s="1"/>
  <c r="P16" i="5" s="1"/>
  <c r="S16" i="5" s="1"/>
  <c r="U16" i="5" s="1"/>
  <c r="W16" i="5" s="1"/>
  <c r="Z16" i="5" s="1"/>
  <c r="AC16" i="5" l="1"/>
  <c r="C17" i="5" s="1"/>
  <c r="AB16" i="5"/>
  <c r="B17" i="5" s="1"/>
  <c r="AD17" i="5" l="1"/>
  <c r="AE17" i="5"/>
  <c r="AF17" i="5" s="1"/>
  <c r="AG17" i="5" s="1"/>
  <c r="D17" i="5"/>
  <c r="H17" i="5" s="1"/>
  <c r="J17" i="5" s="1"/>
  <c r="M17" i="5" s="1"/>
  <c r="O17" i="5" s="1"/>
  <c r="Q17" i="5" s="1"/>
  <c r="T17" i="5" s="1"/>
  <c r="V17" i="5" s="1"/>
  <c r="Y17" i="5" s="1"/>
  <c r="AH17" i="5"/>
  <c r="G17" i="5"/>
  <c r="I17" i="5" l="1"/>
  <c r="K17" i="5" s="1"/>
  <c r="N17" i="5" s="1"/>
  <c r="P17" i="5" s="1"/>
  <c r="S17" i="5" s="1"/>
  <c r="U17" i="5" s="1"/>
  <c r="W17" i="5" s="1"/>
  <c r="Z17" i="5" s="1"/>
  <c r="AI17" i="5"/>
  <c r="AC17" i="5" l="1"/>
  <c r="C18" i="5" s="1"/>
  <c r="AB17" i="5"/>
  <c r="B18" i="5" s="1"/>
  <c r="D18" i="5" l="1"/>
  <c r="H18" i="5" s="1"/>
  <c r="AD18" i="5"/>
  <c r="AE18" i="5"/>
  <c r="AF18" i="5" s="1"/>
  <c r="AG18" i="5" s="1"/>
  <c r="AI18" i="5" s="1"/>
  <c r="AH18" i="5"/>
  <c r="G18" i="5"/>
  <c r="J18" i="5"/>
  <c r="M18" i="5" s="1"/>
  <c r="O18" i="5" s="1"/>
  <c r="Q18" i="5" s="1"/>
  <c r="T18" i="5" s="1"/>
  <c r="V18" i="5" s="1"/>
  <c r="Y18" i="5" s="1"/>
  <c r="I18" i="5" l="1"/>
  <c r="K18" i="5" s="1"/>
  <c r="N18" i="5" s="1"/>
  <c r="P18" i="5" s="1"/>
  <c r="S18" i="5" s="1"/>
  <c r="U18" i="5" s="1"/>
  <c r="W18" i="5" s="1"/>
  <c r="Z18" i="5" s="1"/>
  <c r="AC18" i="5" l="1"/>
  <c r="C19" i="5" s="1"/>
  <c r="AB18" i="5"/>
  <c r="B19" i="5" s="1"/>
  <c r="D19" i="5" l="1"/>
  <c r="H19" i="5" s="1"/>
  <c r="AD19" i="5"/>
  <c r="AE19" i="5"/>
  <c r="AF19" i="5" s="1"/>
  <c r="AG19" i="5" s="1"/>
  <c r="G19" i="5"/>
  <c r="J19" i="5"/>
  <c r="M19" i="5" s="1"/>
  <c r="O19" i="5" s="1"/>
  <c r="Q19" i="5" s="1"/>
  <c r="T19" i="5" s="1"/>
  <c r="V19" i="5" s="1"/>
  <c r="Y19" i="5" s="1"/>
  <c r="AH19" i="5"/>
  <c r="I19" i="5" l="1"/>
  <c r="K19" i="5" s="1"/>
  <c r="N19" i="5" s="1"/>
  <c r="P19" i="5" s="1"/>
  <c r="S19" i="5" s="1"/>
  <c r="U19" i="5" s="1"/>
  <c r="W19" i="5" s="1"/>
  <c r="Z19" i="5" s="1"/>
  <c r="AI19" i="5"/>
  <c r="AC19" i="5" l="1"/>
  <c r="C20" i="5" s="1"/>
  <c r="AB19" i="5"/>
  <c r="B20" i="5" s="1"/>
  <c r="D20" i="5" l="1"/>
  <c r="H20" i="5" s="1"/>
  <c r="AD20" i="5"/>
  <c r="AE20" i="5"/>
  <c r="AF20" i="5" s="1"/>
  <c r="AG20" i="5" s="1"/>
  <c r="G20" i="5"/>
  <c r="J20" i="5"/>
  <c r="M20" i="5" s="1"/>
  <c r="O20" i="5" s="1"/>
  <c r="Q20" i="5" s="1"/>
  <c r="T20" i="5" s="1"/>
  <c r="V20" i="5" s="1"/>
  <c r="Y20" i="5" s="1"/>
  <c r="AH20" i="5"/>
  <c r="I20" i="5" l="1"/>
  <c r="K20" i="5" s="1"/>
  <c r="N20" i="5" s="1"/>
  <c r="P20" i="5" s="1"/>
  <c r="S20" i="5" s="1"/>
  <c r="U20" i="5" s="1"/>
  <c r="W20" i="5" s="1"/>
  <c r="Z20" i="5" s="1"/>
  <c r="AI20" i="5"/>
  <c r="AC20" i="5" l="1"/>
  <c r="C21" i="5" s="1"/>
  <c r="AB20" i="5"/>
  <c r="B21" i="5" s="1"/>
  <c r="AD21" i="5" l="1"/>
  <c r="AE21" i="5"/>
  <c r="AF21" i="5" s="1"/>
  <c r="AG21" i="5" s="1"/>
  <c r="D21" i="5"/>
  <c r="H21" i="5" s="1"/>
  <c r="J21" i="5"/>
  <c r="M21" i="5" s="1"/>
  <c r="O21" i="5" s="1"/>
  <c r="Q21" i="5" s="1"/>
  <c r="T21" i="5" s="1"/>
  <c r="V21" i="5" s="1"/>
  <c r="Y21" i="5" s="1"/>
  <c r="AH21" i="5"/>
  <c r="G21" i="5"/>
  <c r="I21" i="5" l="1"/>
  <c r="K21" i="5" s="1"/>
  <c r="N21" i="5" s="1"/>
  <c r="P21" i="5" s="1"/>
  <c r="S21" i="5" s="1"/>
  <c r="U21" i="5" s="1"/>
  <c r="W21" i="5" s="1"/>
  <c r="Z21" i="5" s="1"/>
  <c r="AI21" i="5"/>
  <c r="AC21" i="5" l="1"/>
  <c r="C22" i="5" s="1"/>
  <c r="AB21" i="5"/>
  <c r="B22" i="5" s="1"/>
  <c r="D22" i="5" l="1"/>
  <c r="H22" i="5" s="1"/>
  <c r="AD22" i="5"/>
  <c r="AE22" i="5"/>
  <c r="AF22" i="5" s="1"/>
  <c r="AG22" i="5" s="1"/>
  <c r="AI22" i="5" s="1"/>
  <c r="AH22" i="5"/>
  <c r="G22" i="5"/>
  <c r="J22" i="5"/>
  <c r="M22" i="5" s="1"/>
  <c r="O22" i="5" s="1"/>
  <c r="Q22" i="5" s="1"/>
  <c r="T22" i="5" s="1"/>
  <c r="V22" i="5" s="1"/>
  <c r="Y22" i="5" s="1"/>
  <c r="I22" i="5" l="1"/>
  <c r="K22" i="5" s="1"/>
  <c r="N22" i="5" s="1"/>
  <c r="P22" i="5" s="1"/>
  <c r="S22" i="5" s="1"/>
  <c r="U22" i="5" s="1"/>
  <c r="W22" i="5" s="1"/>
  <c r="Z22" i="5" s="1"/>
  <c r="AC22" i="5" l="1"/>
  <c r="C23" i="5" s="1"/>
  <c r="AB22" i="5"/>
  <c r="B23" i="5" s="1"/>
  <c r="D23" i="5" l="1"/>
  <c r="H23" i="5" s="1"/>
  <c r="AD23" i="5"/>
  <c r="AE23" i="5"/>
  <c r="AF23" i="5" s="1"/>
  <c r="AG23" i="5" s="1"/>
  <c r="G23" i="5"/>
  <c r="J23" i="5"/>
  <c r="M23" i="5" s="1"/>
  <c r="O23" i="5" s="1"/>
  <c r="Q23" i="5" s="1"/>
  <c r="T23" i="5" s="1"/>
  <c r="V23" i="5" s="1"/>
  <c r="Y23" i="5" s="1"/>
  <c r="AH23" i="5"/>
  <c r="I23" i="5" l="1"/>
  <c r="K23" i="5" s="1"/>
  <c r="N23" i="5" s="1"/>
  <c r="P23" i="5" s="1"/>
  <c r="S23" i="5" s="1"/>
  <c r="U23" i="5" s="1"/>
  <c r="W23" i="5" s="1"/>
  <c r="Z23" i="5" s="1"/>
  <c r="AI23" i="5"/>
  <c r="AC23" i="5" l="1"/>
  <c r="C24" i="5" s="1"/>
  <c r="AB23" i="5"/>
  <c r="B24" i="5" s="1"/>
  <c r="D24" i="5" l="1"/>
  <c r="H24" i="5" s="1"/>
  <c r="AD24" i="5"/>
  <c r="AE24" i="5"/>
  <c r="AF24" i="5" s="1"/>
  <c r="AG24" i="5" s="1"/>
  <c r="AI24" i="5" s="1"/>
  <c r="G24" i="5"/>
  <c r="J24" i="5"/>
  <c r="M24" i="5" s="1"/>
  <c r="O24" i="5" s="1"/>
  <c r="Q24" i="5" s="1"/>
  <c r="T24" i="5" s="1"/>
  <c r="V24" i="5" s="1"/>
  <c r="Y24" i="5" s="1"/>
  <c r="AH24" i="5"/>
  <c r="I24" i="5" l="1"/>
  <c r="K24" i="5" s="1"/>
  <c r="N24" i="5" s="1"/>
  <c r="P24" i="5" s="1"/>
  <c r="S24" i="5" s="1"/>
  <c r="U24" i="5" s="1"/>
  <c r="W24" i="5" s="1"/>
  <c r="Z24" i="5" s="1"/>
  <c r="AC24" i="5" l="1"/>
  <c r="C25" i="5" s="1"/>
  <c r="AB24" i="5"/>
  <c r="B25" i="5" s="1"/>
  <c r="AD25" i="5" l="1"/>
  <c r="AE25" i="5"/>
  <c r="AF25" i="5" s="1"/>
  <c r="AG25" i="5" s="1"/>
  <c r="D25" i="5"/>
  <c r="H25" i="5" s="1"/>
  <c r="J25" i="5"/>
  <c r="M25" i="5" s="1"/>
  <c r="O25" i="5" s="1"/>
  <c r="Q25" i="5" s="1"/>
  <c r="T25" i="5" s="1"/>
  <c r="V25" i="5" s="1"/>
  <c r="Y25" i="5" s="1"/>
  <c r="AH25" i="5"/>
  <c r="G25" i="5"/>
  <c r="AI25" i="5" l="1"/>
  <c r="I25" i="5"/>
  <c r="K25" i="5" s="1"/>
  <c r="N25" i="5" s="1"/>
  <c r="P25" i="5" s="1"/>
  <c r="S25" i="5" s="1"/>
  <c r="U25" i="5" s="1"/>
  <c r="W25" i="5" s="1"/>
  <c r="Z25" i="5" s="1"/>
  <c r="AC25" i="5" l="1"/>
  <c r="C26" i="5" s="1"/>
  <c r="AB25" i="5"/>
  <c r="B26" i="5" s="1"/>
  <c r="D26" i="5" l="1"/>
  <c r="H26" i="5" s="1"/>
  <c r="AD26" i="5"/>
  <c r="AE26" i="5"/>
  <c r="AF26" i="5" s="1"/>
  <c r="AG26" i="5" s="1"/>
  <c r="AH26" i="5"/>
  <c r="G26" i="5"/>
  <c r="J26" i="5"/>
  <c r="M26" i="5" s="1"/>
  <c r="O26" i="5" s="1"/>
  <c r="Q26" i="5" s="1"/>
  <c r="T26" i="5" s="1"/>
  <c r="V26" i="5" s="1"/>
  <c r="Y26" i="5" s="1"/>
  <c r="I26" i="5" l="1"/>
  <c r="K26" i="5" s="1"/>
  <c r="N26" i="5" s="1"/>
  <c r="P26" i="5" s="1"/>
  <c r="S26" i="5" s="1"/>
  <c r="U26" i="5" s="1"/>
  <c r="W26" i="5" s="1"/>
  <c r="Z26" i="5" s="1"/>
  <c r="AI26" i="5"/>
  <c r="AC26" i="5" l="1"/>
  <c r="C27" i="5" s="1"/>
  <c r="AB26" i="5"/>
  <c r="B27" i="5" s="1"/>
  <c r="D27" i="5" l="1"/>
  <c r="H27" i="5" s="1"/>
  <c r="AD27" i="5"/>
  <c r="AE27" i="5"/>
  <c r="AF27" i="5" s="1"/>
  <c r="AG27" i="5" s="1"/>
  <c r="G27" i="5"/>
  <c r="J27" i="5"/>
  <c r="M27" i="5" s="1"/>
  <c r="O27" i="5" s="1"/>
  <c r="Q27" i="5" s="1"/>
  <c r="T27" i="5" s="1"/>
  <c r="V27" i="5" s="1"/>
  <c r="Y27" i="5" s="1"/>
  <c r="AH27" i="5"/>
  <c r="I27" i="5" l="1"/>
  <c r="K27" i="5" s="1"/>
  <c r="N27" i="5" s="1"/>
  <c r="P27" i="5" s="1"/>
  <c r="S27" i="5" s="1"/>
  <c r="U27" i="5" s="1"/>
  <c r="W27" i="5" s="1"/>
  <c r="Z27" i="5" s="1"/>
  <c r="AI27" i="5"/>
  <c r="AC27" i="5" l="1"/>
  <c r="C28" i="5" s="1"/>
  <c r="AB27" i="5"/>
  <c r="B28" i="5" s="1"/>
  <c r="D28" i="5" l="1"/>
  <c r="H28" i="5" s="1"/>
  <c r="AD28" i="5"/>
  <c r="AE28" i="5"/>
  <c r="AF28" i="5" s="1"/>
  <c r="AG28" i="5" s="1"/>
  <c r="G28" i="5"/>
  <c r="J28" i="5"/>
  <c r="M28" i="5" s="1"/>
  <c r="O28" i="5" s="1"/>
  <c r="Q28" i="5" s="1"/>
  <c r="T28" i="5" s="1"/>
  <c r="V28" i="5" s="1"/>
  <c r="Y28" i="5" s="1"/>
  <c r="AH28" i="5"/>
  <c r="I28" i="5" l="1"/>
  <c r="K28" i="5" s="1"/>
  <c r="N28" i="5" s="1"/>
  <c r="P28" i="5" s="1"/>
  <c r="S28" i="5" s="1"/>
  <c r="U28" i="5" s="1"/>
  <c r="W28" i="5" s="1"/>
  <c r="Z28" i="5" s="1"/>
  <c r="AI28" i="5"/>
  <c r="AC28" i="5" l="1"/>
  <c r="C29" i="5" s="1"/>
  <c r="AB28" i="5"/>
  <c r="B29" i="5" s="1"/>
  <c r="AD29" i="5" l="1"/>
  <c r="AE29" i="5"/>
  <c r="AF29" i="5" s="1"/>
  <c r="AG29" i="5" s="1"/>
  <c r="D29" i="5"/>
  <c r="H29" i="5" s="1"/>
  <c r="J29" i="5"/>
  <c r="M29" i="5" s="1"/>
  <c r="O29" i="5" s="1"/>
  <c r="Q29" i="5" s="1"/>
  <c r="T29" i="5" s="1"/>
  <c r="V29" i="5" s="1"/>
  <c r="Y29" i="5" s="1"/>
  <c r="AH29" i="5"/>
  <c r="G29" i="5"/>
  <c r="AI29" i="5" l="1"/>
  <c r="I29" i="5"/>
  <c r="K29" i="5" s="1"/>
  <c r="N29" i="5" s="1"/>
  <c r="P29" i="5" s="1"/>
  <c r="S29" i="5" s="1"/>
  <c r="U29" i="5" s="1"/>
  <c r="W29" i="5" s="1"/>
  <c r="Z29" i="5" s="1"/>
  <c r="AC29" i="5" l="1"/>
  <c r="C30" i="5" s="1"/>
  <c r="AB29" i="5"/>
  <c r="B30" i="5" s="1"/>
  <c r="D30" i="5" l="1"/>
  <c r="H30" i="5" s="1"/>
  <c r="AD30" i="5"/>
  <c r="AE30" i="5"/>
  <c r="AF30" i="5" s="1"/>
  <c r="AG30" i="5" s="1"/>
  <c r="AI30" i="5" s="1"/>
  <c r="AH30" i="5"/>
  <c r="G30" i="5"/>
  <c r="J30" i="5"/>
  <c r="M30" i="5" s="1"/>
  <c r="O30" i="5" s="1"/>
  <c r="Q30" i="5" s="1"/>
  <c r="T30" i="5" s="1"/>
  <c r="V30" i="5" s="1"/>
  <c r="Y30" i="5" s="1"/>
  <c r="I30" i="5" l="1"/>
  <c r="K30" i="5" s="1"/>
  <c r="N30" i="5" s="1"/>
  <c r="P30" i="5" s="1"/>
  <c r="S30" i="5" s="1"/>
  <c r="U30" i="5" s="1"/>
  <c r="W30" i="5" s="1"/>
  <c r="Z30" i="5" s="1"/>
  <c r="AC30" i="5" l="1"/>
  <c r="C31" i="5" s="1"/>
  <c r="AB30" i="5"/>
  <c r="B31" i="5" s="1"/>
  <c r="D31" i="5" l="1"/>
  <c r="H31" i="5" s="1"/>
  <c r="AD31" i="5"/>
  <c r="AE31" i="5"/>
  <c r="AF31" i="5" s="1"/>
  <c r="AG31" i="5" s="1"/>
  <c r="G31" i="5"/>
  <c r="J31" i="5"/>
  <c r="M31" i="5" s="1"/>
  <c r="O31" i="5" s="1"/>
  <c r="Q31" i="5" s="1"/>
  <c r="T31" i="5" s="1"/>
  <c r="V31" i="5" s="1"/>
  <c r="Y31" i="5" s="1"/>
  <c r="AH31" i="5"/>
  <c r="I31" i="5" l="1"/>
  <c r="K31" i="5" s="1"/>
  <c r="N31" i="5" s="1"/>
  <c r="P31" i="5" s="1"/>
  <c r="S31" i="5" s="1"/>
  <c r="U31" i="5" s="1"/>
  <c r="W31" i="5" s="1"/>
  <c r="Z31" i="5" s="1"/>
  <c r="AC31" i="5" s="1"/>
  <c r="C32" i="5" s="1"/>
  <c r="AI31" i="5"/>
  <c r="G32" i="5" l="1"/>
  <c r="AH32" i="5"/>
  <c r="AB31" i="5"/>
  <c r="B32" i="5" s="1"/>
  <c r="D32" i="5" l="1"/>
  <c r="H32" i="5" s="1"/>
  <c r="AD32" i="5"/>
  <c r="AE32" i="5"/>
  <c r="AF32" i="5" s="1"/>
  <c r="AG32" i="5" s="1"/>
  <c r="AI32" i="5" s="1"/>
  <c r="I32" i="5"/>
  <c r="K32" i="5" s="1"/>
  <c r="N32" i="5" s="1"/>
  <c r="P32" i="5" s="1"/>
  <c r="S32" i="5" s="1"/>
  <c r="U32" i="5" s="1"/>
  <c r="W32" i="5" s="1"/>
  <c r="Z32" i="5" s="1"/>
  <c r="J32" i="5" l="1"/>
  <c r="M32" i="5" s="1"/>
  <c r="O32" i="5" l="1"/>
  <c r="Q32" i="5" s="1"/>
  <c r="T32" i="5" s="1"/>
  <c r="V32" i="5" l="1"/>
  <c r="Y32" i="5" s="1"/>
  <c r="AB32" i="5" s="1"/>
  <c r="B33" i="5" s="1"/>
  <c r="AC32" i="5"/>
  <c r="C33" i="5" s="1"/>
  <c r="AH33" i="5" l="1"/>
  <c r="G33" i="5"/>
  <c r="AD33" i="5"/>
  <c r="AE33" i="5"/>
  <c r="AF33" i="5" s="1"/>
  <c r="AG33" i="5" s="1"/>
  <c r="AI33" i="5" s="1"/>
  <c r="D33" i="5"/>
  <c r="H33" i="5" s="1"/>
  <c r="I33" i="5" l="1"/>
  <c r="K33" i="5" s="1"/>
  <c r="N33" i="5" s="1"/>
  <c r="P33" i="5" s="1"/>
  <c r="S33" i="5" s="1"/>
  <c r="U33" i="5" s="1"/>
  <c r="W33" i="5" s="1"/>
  <c r="Z33" i="5" s="1"/>
  <c r="J33" i="5"/>
  <c r="M33" i="5" s="1"/>
  <c r="O33" i="5" s="1"/>
  <c r="Q33" i="5" s="1"/>
  <c r="T33" i="5" s="1"/>
  <c r="V33" i="5" s="1"/>
  <c r="Y33" i="5" s="1"/>
  <c r="AB33" i="5" l="1"/>
  <c r="B34" i="5" s="1"/>
  <c r="AC33" i="5"/>
  <c r="C34" i="5" s="1"/>
  <c r="AH34" i="5" l="1"/>
  <c r="G34" i="5"/>
  <c r="D34" i="5"/>
  <c r="H34" i="5" s="1"/>
  <c r="AD34" i="5"/>
  <c r="AE34" i="5"/>
  <c r="AF34" i="5" s="1"/>
  <c r="AG34" i="5" s="1"/>
  <c r="AI34" i="5" s="1"/>
  <c r="J34" i="5" l="1"/>
  <c r="M34" i="5" s="1"/>
  <c r="O34" i="5" s="1"/>
  <c r="Q34" i="5" s="1"/>
  <c r="T34" i="5" s="1"/>
  <c r="V34" i="5" s="1"/>
  <c r="Y34" i="5" s="1"/>
  <c r="I34" i="5"/>
  <c r="K34" i="5" s="1"/>
  <c r="N34" i="5" s="1"/>
  <c r="P34" i="5" s="1"/>
  <c r="S34" i="5" s="1"/>
  <c r="U34" i="5" s="1"/>
  <c r="W34" i="5" s="1"/>
  <c r="Z34" i="5" s="1"/>
  <c r="AB34" i="5" l="1"/>
  <c r="B35" i="5" s="1"/>
  <c r="AC34" i="5"/>
  <c r="C35" i="5" s="1"/>
  <c r="G35" i="5" l="1"/>
  <c r="AH35" i="5"/>
  <c r="D35" i="5"/>
  <c r="H35" i="5" s="1"/>
  <c r="AD35" i="5"/>
  <c r="AE35" i="5"/>
  <c r="AF35" i="5" s="1"/>
  <c r="AG35" i="5" s="1"/>
  <c r="AI35" i="5" s="1"/>
  <c r="J35" i="5" l="1"/>
  <c r="M35" i="5" s="1"/>
  <c r="O35" i="5" s="1"/>
  <c r="Q35" i="5" s="1"/>
  <c r="T35" i="5" s="1"/>
  <c r="V35" i="5" s="1"/>
  <c r="Y35" i="5" s="1"/>
  <c r="I35" i="5"/>
  <c r="K35" i="5" s="1"/>
  <c r="N35" i="5" s="1"/>
  <c r="P35" i="5" s="1"/>
  <c r="S35" i="5" s="1"/>
  <c r="U35" i="5" s="1"/>
  <c r="W35" i="5" s="1"/>
  <c r="Z35" i="5" s="1"/>
  <c r="AB35" i="5" l="1"/>
  <c r="B36" i="5" s="1"/>
  <c r="AC35" i="5"/>
  <c r="C36" i="5" s="1"/>
  <c r="G36" i="5" l="1"/>
  <c r="AH36" i="5"/>
  <c r="D36" i="5"/>
  <c r="H36" i="5" s="1"/>
  <c r="AD36" i="5"/>
  <c r="AE36" i="5"/>
  <c r="AF36" i="5" s="1"/>
  <c r="AG36" i="5" s="1"/>
  <c r="AI36" i="5" s="1"/>
  <c r="J36" i="5" l="1"/>
  <c r="M36" i="5" s="1"/>
  <c r="O36" i="5" s="1"/>
  <c r="Q36" i="5" s="1"/>
  <c r="T36" i="5" s="1"/>
  <c r="V36" i="5" s="1"/>
  <c r="Y36" i="5" s="1"/>
  <c r="I36" i="5"/>
  <c r="K36" i="5" s="1"/>
  <c r="N36" i="5" s="1"/>
  <c r="P36" i="5" s="1"/>
  <c r="S36" i="5" s="1"/>
  <c r="U36" i="5" s="1"/>
  <c r="W36" i="5" s="1"/>
  <c r="Z36" i="5" s="1"/>
  <c r="AB36" i="5" l="1"/>
  <c r="B37" i="5" s="1"/>
  <c r="AC36" i="5"/>
  <c r="C37" i="5" s="1"/>
  <c r="AH37" i="5" l="1"/>
  <c r="G37" i="5"/>
  <c r="AD37" i="5"/>
  <c r="AE37" i="5"/>
  <c r="AF37" i="5" s="1"/>
  <c r="AG37" i="5" s="1"/>
  <c r="AI37" i="5" s="1"/>
  <c r="D37" i="5"/>
  <c r="H37" i="5" s="1"/>
  <c r="I37" i="5" l="1"/>
  <c r="K37" i="5" s="1"/>
  <c r="N37" i="5" s="1"/>
  <c r="P37" i="5" s="1"/>
  <c r="S37" i="5" s="1"/>
  <c r="U37" i="5" s="1"/>
  <c r="W37" i="5" s="1"/>
  <c r="Z37" i="5" s="1"/>
  <c r="J37" i="5"/>
  <c r="M37" i="5" s="1"/>
  <c r="O37" i="5" s="1"/>
  <c r="Q37" i="5" s="1"/>
  <c r="T37" i="5" s="1"/>
  <c r="V37" i="5" s="1"/>
  <c r="Y37" i="5" s="1"/>
  <c r="AB37" i="5" l="1"/>
  <c r="B38" i="5" s="1"/>
  <c r="AC37" i="5"/>
  <c r="C38" i="5" s="1"/>
  <c r="AH38" i="5" l="1"/>
  <c r="G38" i="5"/>
  <c r="D38" i="5"/>
  <c r="H38" i="5" s="1"/>
  <c r="AD38" i="5"/>
  <c r="AE38" i="5"/>
  <c r="AF38" i="5" s="1"/>
  <c r="AG38" i="5" s="1"/>
  <c r="AI38" i="5" s="1"/>
  <c r="J38" i="5" l="1"/>
  <c r="M38" i="5" s="1"/>
  <c r="O38" i="5" s="1"/>
  <c r="Q38" i="5" s="1"/>
  <c r="T38" i="5" s="1"/>
  <c r="V38" i="5" s="1"/>
  <c r="Y38" i="5" s="1"/>
  <c r="I38" i="5"/>
  <c r="K38" i="5" s="1"/>
  <c r="N38" i="5" s="1"/>
  <c r="P38" i="5" s="1"/>
  <c r="S38" i="5" s="1"/>
  <c r="U38" i="5" s="1"/>
  <c r="W38" i="5" s="1"/>
  <c r="Z38" i="5" s="1"/>
  <c r="AB38" i="5" l="1"/>
  <c r="B39" i="5" s="1"/>
  <c r="AC38" i="5"/>
  <c r="C39" i="5" s="1"/>
  <c r="G39" i="5" l="1"/>
  <c r="AH39" i="5"/>
  <c r="D39" i="5"/>
  <c r="H39" i="5" s="1"/>
  <c r="AD39" i="5"/>
  <c r="AE39" i="5"/>
  <c r="AF39" i="5" s="1"/>
  <c r="AG39" i="5" s="1"/>
  <c r="AI39" i="5" s="1"/>
  <c r="J39" i="5" l="1"/>
  <c r="M39" i="5" s="1"/>
  <c r="O39" i="5" s="1"/>
  <c r="Q39" i="5" s="1"/>
  <c r="T39" i="5" s="1"/>
  <c r="V39" i="5" s="1"/>
  <c r="Y39" i="5" s="1"/>
  <c r="I39" i="5"/>
  <c r="K39" i="5" s="1"/>
  <c r="N39" i="5" s="1"/>
  <c r="P39" i="5" s="1"/>
  <c r="S39" i="5" s="1"/>
  <c r="U39" i="5" s="1"/>
  <c r="W39" i="5" s="1"/>
  <c r="Z39" i="5" s="1"/>
  <c r="AB39" i="5" l="1"/>
  <c r="B40" i="5" s="1"/>
  <c r="AC39" i="5"/>
  <c r="C40" i="5" s="1"/>
  <c r="G40" i="5" l="1"/>
  <c r="AH40" i="5"/>
  <c r="D40" i="5"/>
  <c r="H40" i="5" s="1"/>
  <c r="AD40" i="5"/>
  <c r="AE40" i="5"/>
  <c r="AF40" i="5" s="1"/>
  <c r="AG40" i="5" s="1"/>
  <c r="AI40" i="5" s="1"/>
  <c r="J40" i="5" l="1"/>
  <c r="M40" i="5" s="1"/>
  <c r="O40" i="5" s="1"/>
  <c r="Q40" i="5" s="1"/>
  <c r="T40" i="5" s="1"/>
  <c r="V40" i="5" s="1"/>
  <c r="Y40" i="5" s="1"/>
  <c r="I40" i="5"/>
  <c r="K40" i="5" s="1"/>
  <c r="N40" i="5" s="1"/>
  <c r="P40" i="5" s="1"/>
  <c r="S40" i="5" s="1"/>
  <c r="U40" i="5" s="1"/>
  <c r="W40" i="5" s="1"/>
  <c r="Z40" i="5" s="1"/>
  <c r="AB40" i="5" l="1"/>
  <c r="B41" i="5" s="1"/>
  <c r="AC40" i="5"/>
  <c r="C41" i="5" s="1"/>
  <c r="AH41" i="5" l="1"/>
  <c r="G41" i="5"/>
  <c r="AD41" i="5"/>
  <c r="AE41" i="5"/>
  <c r="AF41" i="5" s="1"/>
  <c r="AG41" i="5" s="1"/>
  <c r="AI41" i="5" s="1"/>
  <c r="D41" i="5"/>
  <c r="H41" i="5" s="1"/>
  <c r="I41" i="5" l="1"/>
  <c r="K41" i="5" s="1"/>
  <c r="N41" i="5" s="1"/>
  <c r="P41" i="5" s="1"/>
  <c r="S41" i="5" s="1"/>
  <c r="U41" i="5" s="1"/>
  <c r="W41" i="5" s="1"/>
  <c r="Z41" i="5" s="1"/>
  <c r="J41" i="5"/>
  <c r="M41" i="5" s="1"/>
  <c r="O41" i="5" s="1"/>
  <c r="Q41" i="5" s="1"/>
  <c r="T41" i="5" s="1"/>
  <c r="V41" i="5" s="1"/>
  <c r="Y41" i="5" s="1"/>
  <c r="AB41" i="5" l="1"/>
  <c r="B42" i="5" s="1"/>
  <c r="AC41" i="5"/>
  <c r="C42" i="5" s="1"/>
  <c r="AH42" i="5" l="1"/>
  <c r="G42" i="5"/>
  <c r="D42" i="5"/>
  <c r="H42" i="5" s="1"/>
  <c r="J42" i="5" s="1"/>
  <c r="M42" i="5" s="1"/>
  <c r="O42" i="5" s="1"/>
  <c r="Q42" i="5" s="1"/>
  <c r="T42" i="5" s="1"/>
  <c r="V42" i="5" s="1"/>
  <c r="Y42" i="5" s="1"/>
  <c r="AD42" i="5"/>
  <c r="AE42" i="5"/>
  <c r="AF42" i="5" s="1"/>
  <c r="AG42" i="5" s="1"/>
  <c r="AI42" i="5" s="1"/>
  <c r="I42" i="5" l="1"/>
  <c r="K42" i="5" s="1"/>
  <c r="N42" i="5" s="1"/>
  <c r="P42" i="5" s="1"/>
  <c r="S42" i="5" s="1"/>
  <c r="U42" i="5" s="1"/>
  <c r="W42" i="5" s="1"/>
  <c r="Z42" i="5" s="1"/>
  <c r="AB42" i="5" l="1"/>
  <c r="B43" i="5" s="1"/>
  <c r="AC42" i="5"/>
  <c r="C43" i="5" s="1"/>
  <c r="G43" i="5" l="1"/>
  <c r="AH43" i="5"/>
  <c r="D43" i="5"/>
  <c r="H43" i="5" s="1"/>
  <c r="AD43" i="5"/>
  <c r="AE43" i="5"/>
  <c r="AF43" i="5" s="1"/>
  <c r="AG43" i="5" s="1"/>
  <c r="AI43" i="5" s="1"/>
  <c r="H21" i="3"/>
  <c r="B22" i="3" s="1"/>
  <c r="P22" i="3" s="1"/>
  <c r="J21" i="3"/>
  <c r="L21" i="3" s="1"/>
  <c r="E21" i="3"/>
  <c r="G21" i="3" s="1"/>
  <c r="E8" i="2"/>
  <c r="E7" i="2"/>
  <c r="M13" i="3"/>
  <c r="M14" i="3" s="1"/>
  <c r="M15" i="3" s="1"/>
  <c r="M16" i="3" s="1"/>
  <c r="O12" i="3"/>
  <c r="G12" i="3"/>
  <c r="E4" i="3"/>
  <c r="D12" i="3" s="1"/>
  <c r="O11" i="1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G11" i="1"/>
  <c r="E3" i="1"/>
  <c r="D11" i="1" s="1"/>
  <c r="J43" i="5" l="1"/>
  <c r="M43" i="5" s="1"/>
  <c r="O43" i="5" s="1"/>
  <c r="Q43" i="5" s="1"/>
  <c r="T43" i="5" s="1"/>
  <c r="V43" i="5" s="1"/>
  <c r="Y43" i="5" s="1"/>
  <c r="I43" i="5"/>
  <c r="K43" i="5" s="1"/>
  <c r="N43" i="5" s="1"/>
  <c r="P43" i="5" s="1"/>
  <c r="S43" i="5" s="1"/>
  <c r="U43" i="5" s="1"/>
  <c r="W43" i="5" s="1"/>
  <c r="Z43" i="5" s="1"/>
  <c r="M21" i="3"/>
  <c r="O21" i="3" s="1"/>
  <c r="Q21" i="3" s="1"/>
  <c r="K21" i="3"/>
  <c r="A22" i="3"/>
  <c r="D13" i="3"/>
  <c r="I12" i="3"/>
  <c r="F12" i="3"/>
  <c r="H12" i="3" s="1"/>
  <c r="E13" i="3" s="1"/>
  <c r="I11" i="1"/>
  <c r="F11" i="1"/>
  <c r="H11" i="1" s="1"/>
  <c r="E12" i="1" s="1"/>
  <c r="O12" i="1" s="1"/>
  <c r="D12" i="1"/>
  <c r="I12" i="1" s="1"/>
  <c r="K12" i="1" s="1"/>
  <c r="L12" i="1" s="1"/>
  <c r="N12" i="1" s="1"/>
  <c r="P12" i="1" s="1"/>
  <c r="AB43" i="5" l="1"/>
  <c r="B44" i="5" s="1"/>
  <c r="AC43" i="5"/>
  <c r="C44" i="5" s="1"/>
  <c r="D22" i="3"/>
  <c r="F22" i="3" s="1"/>
  <c r="H22" i="3" s="1"/>
  <c r="B23" i="3" s="1"/>
  <c r="P23" i="3" s="1"/>
  <c r="C22" i="3"/>
  <c r="E22" i="3" s="1"/>
  <c r="G22" i="3" s="1"/>
  <c r="A23" i="3" s="1"/>
  <c r="C23" i="3" s="1"/>
  <c r="F12" i="1"/>
  <c r="H12" i="1" s="1"/>
  <c r="E13" i="1" s="1"/>
  <c r="O13" i="1" s="1"/>
  <c r="G12" i="1"/>
  <c r="D13" i="1" s="1"/>
  <c r="I13" i="1" s="1"/>
  <c r="J22" i="3"/>
  <c r="L22" i="3" s="1"/>
  <c r="M22" i="3" s="1"/>
  <c r="J12" i="1"/>
  <c r="K12" i="3"/>
  <c r="L12" i="3" s="1"/>
  <c r="N12" i="3" s="1"/>
  <c r="P12" i="3" s="1"/>
  <c r="J12" i="3"/>
  <c r="G13" i="3"/>
  <c r="D14" i="3" s="1"/>
  <c r="O13" i="3"/>
  <c r="F13" i="3"/>
  <c r="H13" i="3" s="1"/>
  <c r="E14" i="3" s="1"/>
  <c r="I13" i="3"/>
  <c r="K11" i="1"/>
  <c r="L11" i="1" s="1"/>
  <c r="N11" i="1" s="1"/>
  <c r="P11" i="1" s="1"/>
  <c r="J11" i="1"/>
  <c r="K13" i="1"/>
  <c r="L13" i="1" s="1"/>
  <c r="N13" i="1" s="1"/>
  <c r="P13" i="1" s="1"/>
  <c r="J13" i="1"/>
  <c r="G13" i="1"/>
  <c r="D14" i="1" s="1"/>
  <c r="F13" i="1"/>
  <c r="H13" i="1" s="1"/>
  <c r="E14" i="1" s="1"/>
  <c r="G44" i="5" l="1"/>
  <c r="AH44" i="5"/>
  <c r="D44" i="5"/>
  <c r="H44" i="5" s="1"/>
  <c r="AD44" i="5"/>
  <c r="AE44" i="5"/>
  <c r="AF44" i="5" s="1"/>
  <c r="AG44" i="5" s="1"/>
  <c r="AI44" i="5" s="1"/>
  <c r="D23" i="3"/>
  <c r="F23" i="3" s="1"/>
  <c r="O22" i="3"/>
  <c r="Q22" i="3" s="1"/>
  <c r="K22" i="3"/>
  <c r="G14" i="3"/>
  <c r="D15" i="3" s="1"/>
  <c r="O14" i="3"/>
  <c r="F14" i="3"/>
  <c r="H14" i="3" s="1"/>
  <c r="E15" i="3" s="1"/>
  <c r="I14" i="3"/>
  <c r="K13" i="3"/>
  <c r="L13" i="3" s="1"/>
  <c r="N13" i="3" s="1"/>
  <c r="P13" i="3" s="1"/>
  <c r="J13" i="3"/>
  <c r="G14" i="1"/>
  <c r="D15" i="1" s="1"/>
  <c r="I15" i="1" s="1"/>
  <c r="O14" i="1"/>
  <c r="I14" i="1"/>
  <c r="F14" i="1"/>
  <c r="H14" i="1" s="1"/>
  <c r="E15" i="1" s="1"/>
  <c r="I44" i="5" l="1"/>
  <c r="K44" i="5" s="1"/>
  <c r="N44" i="5" s="1"/>
  <c r="P44" i="5" s="1"/>
  <c r="S44" i="5" s="1"/>
  <c r="U44" i="5" s="1"/>
  <c r="W44" i="5" s="1"/>
  <c r="Z44" i="5" s="1"/>
  <c r="J44" i="5"/>
  <c r="M44" i="5" s="1"/>
  <c r="O44" i="5" s="1"/>
  <c r="Q44" i="5" s="1"/>
  <c r="T44" i="5" s="1"/>
  <c r="V44" i="5" s="1"/>
  <c r="Y44" i="5" s="1"/>
  <c r="J23" i="3"/>
  <c r="E23" i="3"/>
  <c r="O15" i="3"/>
  <c r="G15" i="3"/>
  <c r="I15" i="3"/>
  <c r="F15" i="3"/>
  <c r="H15" i="3" s="1"/>
  <c r="E16" i="3" s="1"/>
  <c r="D16" i="3"/>
  <c r="J14" i="3"/>
  <c r="K14" i="3"/>
  <c r="L14" i="3" s="1"/>
  <c r="N14" i="3" s="1"/>
  <c r="P14" i="3" s="1"/>
  <c r="G15" i="1"/>
  <c r="D16" i="1" s="1"/>
  <c r="I16" i="1" s="1"/>
  <c r="J16" i="1" s="1"/>
  <c r="O15" i="1"/>
  <c r="F15" i="1"/>
  <c r="H15" i="1" s="1"/>
  <c r="E16" i="1" s="1"/>
  <c r="K15" i="1"/>
  <c r="L15" i="1" s="1"/>
  <c r="N15" i="1" s="1"/>
  <c r="P15" i="1" s="1"/>
  <c r="J15" i="1"/>
  <c r="J14" i="1"/>
  <c r="K14" i="1"/>
  <c r="L14" i="1" s="1"/>
  <c r="N14" i="1" s="1"/>
  <c r="P14" i="1" s="1"/>
  <c r="AC44" i="5" l="1"/>
  <c r="C45" i="5" s="1"/>
  <c r="AB44" i="5"/>
  <c r="B45" i="5" s="1"/>
  <c r="H23" i="3"/>
  <c r="B24" i="3" s="1"/>
  <c r="P24" i="3" s="1"/>
  <c r="G23" i="3"/>
  <c r="K23" i="3"/>
  <c r="L23" i="3"/>
  <c r="K16" i="1"/>
  <c r="L16" i="1" s="1"/>
  <c r="N16" i="1" s="1"/>
  <c r="F16" i="1"/>
  <c r="H16" i="1" s="1"/>
  <c r="E17" i="1" s="1"/>
  <c r="O16" i="3"/>
  <c r="G16" i="3"/>
  <c r="I16" i="3"/>
  <c r="F16" i="3"/>
  <c r="H16" i="3" s="1"/>
  <c r="K15" i="3"/>
  <c r="L15" i="3" s="1"/>
  <c r="N15" i="3" s="1"/>
  <c r="P15" i="3" s="1"/>
  <c r="J15" i="3"/>
  <c r="G16" i="1"/>
  <c r="D17" i="1" s="1"/>
  <c r="I17" i="1" s="1"/>
  <c r="J17" i="1" s="1"/>
  <c r="O16" i="1"/>
  <c r="P16" i="1" s="1"/>
  <c r="AD45" i="5" l="1"/>
  <c r="AE45" i="5"/>
  <c r="AF45" i="5" s="1"/>
  <c r="AG45" i="5" s="1"/>
  <c r="D45" i="5"/>
  <c r="H45" i="5" s="1"/>
  <c r="J45" i="5" s="1"/>
  <c r="M45" i="5" s="1"/>
  <c r="O45" i="5" s="1"/>
  <c r="Q45" i="5" s="1"/>
  <c r="T45" i="5" s="1"/>
  <c r="V45" i="5" s="1"/>
  <c r="Y45" i="5" s="1"/>
  <c r="AH45" i="5"/>
  <c r="G45" i="5"/>
  <c r="M23" i="3"/>
  <c r="O23" i="3" s="1"/>
  <c r="Q23" i="3" s="1"/>
  <c r="A24" i="3"/>
  <c r="C24" i="3" s="1"/>
  <c r="F17" i="1"/>
  <c r="H17" i="1" s="1"/>
  <c r="K17" i="1"/>
  <c r="L17" i="1" s="1"/>
  <c r="N17" i="1" s="1"/>
  <c r="K16" i="3"/>
  <c r="L16" i="3" s="1"/>
  <c r="N16" i="3" s="1"/>
  <c r="P16" i="3" s="1"/>
  <c r="J16" i="3"/>
  <c r="G17" i="1"/>
  <c r="D18" i="1" s="1"/>
  <c r="I18" i="1" s="1"/>
  <c r="J18" i="1" s="1"/>
  <c r="O17" i="1"/>
  <c r="E18" i="1"/>
  <c r="O18" i="1" s="1"/>
  <c r="I45" i="5" l="1"/>
  <c r="K45" i="5" s="1"/>
  <c r="N45" i="5" s="1"/>
  <c r="P45" i="5" s="1"/>
  <c r="S45" i="5" s="1"/>
  <c r="U45" i="5" s="1"/>
  <c r="W45" i="5" s="1"/>
  <c r="Z45" i="5" s="1"/>
  <c r="AI45" i="5"/>
  <c r="D24" i="3"/>
  <c r="J24" i="3"/>
  <c r="L24" i="3" s="1"/>
  <c r="E24" i="3"/>
  <c r="G24" i="3" s="1"/>
  <c r="K18" i="1"/>
  <c r="L18" i="1" s="1"/>
  <c r="N18" i="1" s="1"/>
  <c r="P18" i="1" s="1"/>
  <c r="P17" i="1"/>
  <c r="F18" i="1"/>
  <c r="H18" i="1" s="1"/>
  <c r="G18" i="1"/>
  <c r="D19" i="1" s="1"/>
  <c r="I19" i="1" s="1"/>
  <c r="K19" i="1" s="1"/>
  <c r="L19" i="1" s="1"/>
  <c r="N19" i="1" s="1"/>
  <c r="P19" i="1" s="1"/>
  <c r="E19" i="1"/>
  <c r="O19" i="1" s="1"/>
  <c r="J19" i="1"/>
  <c r="G19" i="1"/>
  <c r="D20" i="1" s="1"/>
  <c r="I20" i="1" s="1"/>
  <c r="F19" i="1"/>
  <c r="H19" i="1" s="1"/>
  <c r="AC45" i="5" l="1"/>
  <c r="C46" i="5" s="1"/>
  <c r="AB45" i="5"/>
  <c r="B46" i="5" s="1"/>
  <c r="F24" i="3"/>
  <c r="H24" i="3" s="1"/>
  <c r="B25" i="3" s="1"/>
  <c r="P25" i="3" s="1"/>
  <c r="M24" i="3"/>
  <c r="O24" i="3" s="1"/>
  <c r="Q24" i="3" s="1"/>
  <c r="K24" i="3"/>
  <c r="A25" i="3"/>
  <c r="C25" i="3" s="1"/>
  <c r="E20" i="1"/>
  <c r="K20" i="1"/>
  <c r="L20" i="1" s="1"/>
  <c r="N20" i="1" s="1"/>
  <c r="J20" i="1"/>
  <c r="F20" i="1"/>
  <c r="H20" i="1" s="1"/>
  <c r="D46" i="5" l="1"/>
  <c r="H46" i="5" s="1"/>
  <c r="AD46" i="5"/>
  <c r="AE46" i="5"/>
  <c r="AF46" i="5" s="1"/>
  <c r="AG46" i="5" s="1"/>
  <c r="AI46" i="5" s="1"/>
  <c r="AH46" i="5"/>
  <c r="G46" i="5"/>
  <c r="J46" i="5"/>
  <c r="M46" i="5" s="1"/>
  <c r="O46" i="5" s="1"/>
  <c r="Q46" i="5" s="1"/>
  <c r="T46" i="5" s="1"/>
  <c r="V46" i="5" s="1"/>
  <c r="Y46" i="5" s="1"/>
  <c r="D25" i="3"/>
  <c r="J25" i="3"/>
  <c r="L25" i="3" s="1"/>
  <c r="E25" i="3"/>
  <c r="G25" i="3" s="1"/>
  <c r="K25" i="3"/>
  <c r="G20" i="1"/>
  <c r="D21" i="1" s="1"/>
  <c r="I21" i="1" s="1"/>
  <c r="O20" i="1"/>
  <c r="P20" i="1" s="1"/>
  <c r="E21" i="1"/>
  <c r="K21" i="1"/>
  <c r="L21" i="1" s="1"/>
  <c r="N21" i="1" s="1"/>
  <c r="J21" i="1"/>
  <c r="F21" i="1"/>
  <c r="H21" i="1" s="1"/>
  <c r="E22" i="1" s="1"/>
  <c r="O22" i="1" s="1"/>
  <c r="I46" i="5" l="1"/>
  <c r="K46" i="5" s="1"/>
  <c r="N46" i="5" s="1"/>
  <c r="P46" i="5" s="1"/>
  <c r="S46" i="5" s="1"/>
  <c r="U46" i="5" s="1"/>
  <c r="W46" i="5" s="1"/>
  <c r="Z46" i="5" s="1"/>
  <c r="F25" i="3"/>
  <c r="H25" i="3" s="1"/>
  <c r="B26" i="3" s="1"/>
  <c r="P26" i="3" s="1"/>
  <c r="M25" i="3"/>
  <c r="O25" i="3" s="1"/>
  <c r="Q25" i="3" s="1"/>
  <c r="A26" i="3"/>
  <c r="C26" i="3" s="1"/>
  <c r="G21" i="1"/>
  <c r="D22" i="1" s="1"/>
  <c r="I22" i="1" s="1"/>
  <c r="K22" i="1" s="1"/>
  <c r="L22" i="1" s="1"/>
  <c r="N22" i="1" s="1"/>
  <c r="P22" i="1" s="1"/>
  <c r="O21" i="1"/>
  <c r="P21" i="1" s="1"/>
  <c r="G22" i="1"/>
  <c r="D23" i="1" s="1"/>
  <c r="I23" i="1" s="1"/>
  <c r="F22" i="1"/>
  <c r="H22" i="1" s="1"/>
  <c r="E23" i="1" s="1"/>
  <c r="O23" i="1" s="1"/>
  <c r="AC46" i="5" l="1"/>
  <c r="C47" i="5" s="1"/>
  <c r="AB46" i="5"/>
  <c r="B47" i="5" s="1"/>
  <c r="D26" i="3"/>
  <c r="J26" i="3"/>
  <c r="E26" i="3"/>
  <c r="G26" i="3" s="1"/>
  <c r="K26" i="3"/>
  <c r="L26" i="3"/>
  <c r="J22" i="1"/>
  <c r="K23" i="1"/>
  <c r="L23" i="1" s="1"/>
  <c r="N23" i="1" s="1"/>
  <c r="P23" i="1" s="1"/>
  <c r="J23" i="1"/>
  <c r="G23" i="1"/>
  <c r="D24" i="1" s="1"/>
  <c r="I24" i="1" s="1"/>
  <c r="F23" i="1"/>
  <c r="H23" i="1" s="1"/>
  <c r="E24" i="1" s="1"/>
  <c r="O24" i="1" s="1"/>
  <c r="D47" i="5" l="1"/>
  <c r="H47" i="5" s="1"/>
  <c r="AD47" i="5"/>
  <c r="AE47" i="5"/>
  <c r="AF47" i="5" s="1"/>
  <c r="AG47" i="5" s="1"/>
  <c r="G47" i="5"/>
  <c r="J47" i="5"/>
  <c r="M47" i="5" s="1"/>
  <c r="O47" i="5" s="1"/>
  <c r="Q47" i="5" s="1"/>
  <c r="T47" i="5" s="1"/>
  <c r="V47" i="5" s="1"/>
  <c r="Y47" i="5" s="1"/>
  <c r="AH47" i="5"/>
  <c r="F26" i="3"/>
  <c r="H26" i="3" s="1"/>
  <c r="B27" i="3" s="1"/>
  <c r="P27" i="3" s="1"/>
  <c r="M26" i="3"/>
  <c r="O26" i="3" s="1"/>
  <c r="Q26" i="3" s="1"/>
  <c r="A27" i="3"/>
  <c r="C27" i="3" s="1"/>
  <c r="K24" i="1"/>
  <c r="L24" i="1" s="1"/>
  <c r="N24" i="1" s="1"/>
  <c r="P24" i="1" s="1"/>
  <c r="J24" i="1"/>
  <c r="G24" i="1"/>
  <c r="D25" i="1" s="1"/>
  <c r="I25" i="1" s="1"/>
  <c r="F24" i="1"/>
  <c r="H24" i="1" s="1"/>
  <c r="E25" i="1" s="1"/>
  <c r="O25" i="1" s="1"/>
  <c r="I47" i="5" l="1"/>
  <c r="K47" i="5" s="1"/>
  <c r="N47" i="5" s="1"/>
  <c r="P47" i="5" s="1"/>
  <c r="S47" i="5" s="1"/>
  <c r="U47" i="5" s="1"/>
  <c r="W47" i="5" s="1"/>
  <c r="Z47" i="5" s="1"/>
  <c r="AI47" i="5"/>
  <c r="D27" i="3"/>
  <c r="F27" i="3" s="1"/>
  <c r="J27" i="3"/>
  <c r="L27" i="3" s="1"/>
  <c r="E27" i="3"/>
  <c r="G27" i="3" s="1"/>
  <c r="H27" i="3"/>
  <c r="B28" i="3" s="1"/>
  <c r="P28" i="3" s="1"/>
  <c r="K27" i="3"/>
  <c r="J25" i="1"/>
  <c r="K25" i="1"/>
  <c r="L25" i="1" s="1"/>
  <c r="N25" i="1" s="1"/>
  <c r="P25" i="1" s="1"/>
  <c r="G25" i="1"/>
  <c r="D26" i="1" s="1"/>
  <c r="I26" i="1" s="1"/>
  <c r="F25" i="1"/>
  <c r="H25" i="1" s="1"/>
  <c r="E26" i="1" s="1"/>
  <c r="O26" i="1" s="1"/>
  <c r="AC47" i="5" l="1"/>
  <c r="C48" i="5" s="1"/>
  <c r="AB47" i="5"/>
  <c r="B48" i="5" s="1"/>
  <c r="M27" i="3"/>
  <c r="O27" i="3" s="1"/>
  <c r="Q27" i="3" s="1"/>
  <c r="A28" i="3"/>
  <c r="C28" i="3" s="1"/>
  <c r="J26" i="1"/>
  <c r="K26" i="1"/>
  <c r="L26" i="1" s="1"/>
  <c r="N26" i="1" s="1"/>
  <c r="P26" i="1" s="1"/>
  <c r="G26" i="1"/>
  <c r="D27" i="1" s="1"/>
  <c r="I27" i="1" s="1"/>
  <c r="F26" i="1"/>
  <c r="H26" i="1" s="1"/>
  <c r="E27" i="1" s="1"/>
  <c r="O27" i="1" s="1"/>
  <c r="D48" i="5" l="1"/>
  <c r="H48" i="5" s="1"/>
  <c r="AD48" i="5"/>
  <c r="AE48" i="5"/>
  <c r="AF48" i="5" s="1"/>
  <c r="AG48" i="5" s="1"/>
  <c r="G48" i="5"/>
  <c r="J48" i="5"/>
  <c r="M48" i="5" s="1"/>
  <c r="O48" i="5" s="1"/>
  <c r="Q48" i="5" s="1"/>
  <c r="T48" i="5" s="1"/>
  <c r="V48" i="5" s="1"/>
  <c r="Y48" i="5" s="1"/>
  <c r="AH48" i="5"/>
  <c r="J28" i="3"/>
  <c r="D28" i="3"/>
  <c r="F28" i="3" s="1"/>
  <c r="E28" i="3"/>
  <c r="G28" i="3" s="1"/>
  <c r="H28" i="3"/>
  <c r="B29" i="3" s="1"/>
  <c r="P29" i="3" s="1"/>
  <c r="L28" i="3"/>
  <c r="K28" i="3"/>
  <c r="K27" i="1"/>
  <c r="L27" i="1" s="1"/>
  <c r="N27" i="1" s="1"/>
  <c r="P27" i="1" s="1"/>
  <c r="J27" i="1"/>
  <c r="G27" i="1"/>
  <c r="D28" i="1" s="1"/>
  <c r="I28" i="1" s="1"/>
  <c r="F27" i="1"/>
  <c r="H27" i="1" s="1"/>
  <c r="E28" i="1" s="1"/>
  <c r="O28" i="1" s="1"/>
  <c r="I48" i="5" l="1"/>
  <c r="K48" i="5" s="1"/>
  <c r="N48" i="5" s="1"/>
  <c r="P48" i="5" s="1"/>
  <c r="S48" i="5" s="1"/>
  <c r="U48" i="5" s="1"/>
  <c r="W48" i="5" s="1"/>
  <c r="Z48" i="5" s="1"/>
  <c r="AI48" i="5"/>
  <c r="M28" i="3"/>
  <c r="O28" i="3" s="1"/>
  <c r="Q28" i="3" s="1"/>
  <c r="A29" i="3"/>
  <c r="C29" i="3" s="1"/>
  <c r="J28" i="1"/>
  <c r="K28" i="1"/>
  <c r="L28" i="1" s="1"/>
  <c r="N28" i="1" s="1"/>
  <c r="P28" i="1" s="1"/>
  <c r="G28" i="1"/>
  <c r="D29" i="1" s="1"/>
  <c r="I29" i="1" s="1"/>
  <c r="F28" i="1"/>
  <c r="H28" i="1" s="1"/>
  <c r="E29" i="1" s="1"/>
  <c r="O29" i="1" s="1"/>
  <c r="AC48" i="5" l="1"/>
  <c r="C49" i="5" s="1"/>
  <c r="AB48" i="5"/>
  <c r="B49" i="5" s="1"/>
  <c r="D29" i="3"/>
  <c r="F29" i="3" s="1"/>
  <c r="J29" i="3"/>
  <c r="K29" i="3" s="1"/>
  <c r="E29" i="3"/>
  <c r="G29" i="3" s="1"/>
  <c r="H29" i="3"/>
  <c r="B30" i="3" s="1"/>
  <c r="P30" i="3" s="1"/>
  <c r="L29" i="3"/>
  <c r="K29" i="1"/>
  <c r="L29" i="1" s="1"/>
  <c r="N29" i="1" s="1"/>
  <c r="P29" i="1" s="1"/>
  <c r="J29" i="1"/>
  <c r="G29" i="1"/>
  <c r="D30" i="1" s="1"/>
  <c r="I30" i="1" s="1"/>
  <c r="F29" i="1"/>
  <c r="H29" i="1" s="1"/>
  <c r="E30" i="1" s="1"/>
  <c r="O30" i="1" s="1"/>
  <c r="AD49" i="5" l="1"/>
  <c r="AE49" i="5"/>
  <c r="AF49" i="5" s="1"/>
  <c r="AG49" i="5" s="1"/>
  <c r="D49" i="5"/>
  <c r="H49" i="5" s="1"/>
  <c r="AH49" i="5"/>
  <c r="G49" i="5"/>
  <c r="M29" i="3"/>
  <c r="O29" i="3" s="1"/>
  <c r="Q29" i="3" s="1"/>
  <c r="A30" i="3"/>
  <c r="C30" i="3" s="1"/>
  <c r="K30" i="1"/>
  <c r="L30" i="1" s="1"/>
  <c r="N30" i="1" s="1"/>
  <c r="P30" i="1" s="1"/>
  <c r="J30" i="1"/>
  <c r="G30" i="1"/>
  <c r="D31" i="1" s="1"/>
  <c r="I31" i="1" s="1"/>
  <c r="F30" i="1"/>
  <c r="H30" i="1" s="1"/>
  <c r="E31" i="1" s="1"/>
  <c r="O31" i="1" s="1"/>
  <c r="I49" i="5" l="1"/>
  <c r="K49" i="5" s="1"/>
  <c r="N49" i="5" s="1"/>
  <c r="P49" i="5" s="1"/>
  <c r="S49" i="5" s="1"/>
  <c r="U49" i="5" s="1"/>
  <c r="W49" i="5" s="1"/>
  <c r="Z49" i="5" s="1"/>
  <c r="AI49" i="5"/>
  <c r="J49" i="5"/>
  <c r="M49" i="5" s="1"/>
  <c r="O49" i="5" s="1"/>
  <c r="Q49" i="5" s="1"/>
  <c r="T49" i="5" s="1"/>
  <c r="V49" i="5" s="1"/>
  <c r="Y49" i="5" s="1"/>
  <c r="D30" i="3"/>
  <c r="J30" i="3"/>
  <c r="E30" i="3"/>
  <c r="G30" i="3" s="1"/>
  <c r="K30" i="3"/>
  <c r="L30" i="3"/>
  <c r="K31" i="1"/>
  <c r="L31" i="1" s="1"/>
  <c r="N31" i="1" s="1"/>
  <c r="P31" i="1" s="1"/>
  <c r="J31" i="1"/>
  <c r="G31" i="1"/>
  <c r="D32" i="1" s="1"/>
  <c r="I32" i="1" s="1"/>
  <c r="F31" i="1"/>
  <c r="H31" i="1" s="1"/>
  <c r="E32" i="1" s="1"/>
  <c r="O32" i="1" s="1"/>
  <c r="AB49" i="5" l="1"/>
  <c r="B50" i="5" s="1"/>
  <c r="AC49" i="5"/>
  <c r="C50" i="5" s="1"/>
  <c r="F30" i="3"/>
  <c r="H30" i="3" s="1"/>
  <c r="B31" i="3" s="1"/>
  <c r="P31" i="3" s="1"/>
  <c r="M30" i="3"/>
  <c r="O30" i="3" s="1"/>
  <c r="Q30" i="3" s="1"/>
  <c r="A31" i="3"/>
  <c r="C31" i="3" s="1"/>
  <c r="J32" i="1"/>
  <c r="K32" i="1"/>
  <c r="L32" i="1" s="1"/>
  <c r="N32" i="1" s="1"/>
  <c r="P32" i="1" s="1"/>
  <c r="G32" i="1"/>
  <c r="D33" i="1" s="1"/>
  <c r="I33" i="1" s="1"/>
  <c r="F32" i="1"/>
  <c r="H32" i="1" s="1"/>
  <c r="E33" i="1" s="1"/>
  <c r="O33" i="1" s="1"/>
  <c r="AH50" i="5" l="1"/>
  <c r="G50" i="5"/>
  <c r="D50" i="5"/>
  <c r="H50" i="5" s="1"/>
  <c r="AD50" i="5"/>
  <c r="AE50" i="5"/>
  <c r="AF50" i="5" s="1"/>
  <c r="AG50" i="5" s="1"/>
  <c r="AI50" i="5" s="1"/>
  <c r="D31" i="3"/>
  <c r="F31" i="3" s="1"/>
  <c r="E31" i="3"/>
  <c r="G31" i="3" s="1"/>
  <c r="J31" i="3"/>
  <c r="H31" i="3"/>
  <c r="B32" i="3" s="1"/>
  <c r="P32" i="3" s="1"/>
  <c r="L31" i="3"/>
  <c r="K31" i="3"/>
  <c r="K33" i="1"/>
  <c r="L33" i="1" s="1"/>
  <c r="N33" i="1" s="1"/>
  <c r="P33" i="1" s="1"/>
  <c r="J33" i="1"/>
  <c r="G33" i="1"/>
  <c r="D34" i="1" s="1"/>
  <c r="I34" i="1" s="1"/>
  <c r="F33" i="1"/>
  <c r="H33" i="1" s="1"/>
  <c r="E34" i="1" s="1"/>
  <c r="O34" i="1" s="1"/>
  <c r="J50" i="5" l="1"/>
  <c r="M50" i="5" s="1"/>
  <c r="O50" i="5" s="1"/>
  <c r="Q50" i="5" s="1"/>
  <c r="T50" i="5" s="1"/>
  <c r="V50" i="5" s="1"/>
  <c r="Y50" i="5" s="1"/>
  <c r="I50" i="5"/>
  <c r="K50" i="5" s="1"/>
  <c r="N50" i="5" s="1"/>
  <c r="P50" i="5" s="1"/>
  <c r="S50" i="5" s="1"/>
  <c r="U50" i="5" s="1"/>
  <c r="W50" i="5" s="1"/>
  <c r="Z50" i="5" s="1"/>
  <c r="M31" i="3"/>
  <c r="O31" i="3" s="1"/>
  <c r="Q31" i="3" s="1"/>
  <c r="A32" i="3"/>
  <c r="C32" i="3" s="1"/>
  <c r="J34" i="1"/>
  <c r="K34" i="1"/>
  <c r="L34" i="1" s="1"/>
  <c r="N34" i="1" s="1"/>
  <c r="P34" i="1" s="1"/>
  <c r="G34" i="1"/>
  <c r="F34" i="1"/>
  <c r="H34" i="1" s="1"/>
  <c r="E35" i="1" s="1"/>
  <c r="O35" i="1" s="1"/>
  <c r="D35" i="1"/>
  <c r="I35" i="1" s="1"/>
  <c r="AB50" i="5" l="1"/>
  <c r="B51" i="5" s="1"/>
  <c r="AC50" i="5"/>
  <c r="C51" i="5" s="1"/>
  <c r="D32" i="3"/>
  <c r="F32" i="3" s="1"/>
  <c r="E32" i="3"/>
  <c r="G32" i="3" s="1"/>
  <c r="J32" i="3"/>
  <c r="H32" i="3"/>
  <c r="B33" i="3" s="1"/>
  <c r="P33" i="3" s="1"/>
  <c r="L32" i="3"/>
  <c r="K32" i="3"/>
  <c r="K35" i="1"/>
  <c r="L35" i="1" s="1"/>
  <c r="N35" i="1" s="1"/>
  <c r="P35" i="1" s="1"/>
  <c r="J35" i="1"/>
  <c r="G35" i="1"/>
  <c r="D36" i="1" s="1"/>
  <c r="I36" i="1" s="1"/>
  <c r="F35" i="1"/>
  <c r="H35" i="1" s="1"/>
  <c r="E36" i="1" s="1"/>
  <c r="O36" i="1" s="1"/>
  <c r="G51" i="5" l="1"/>
  <c r="AH51" i="5"/>
  <c r="D51" i="5"/>
  <c r="H51" i="5" s="1"/>
  <c r="AD51" i="5"/>
  <c r="AE51" i="5"/>
  <c r="AF51" i="5" s="1"/>
  <c r="AG51" i="5" s="1"/>
  <c r="AI51" i="5" s="1"/>
  <c r="M32" i="3"/>
  <c r="O32" i="3" s="1"/>
  <c r="Q32" i="3" s="1"/>
  <c r="A33" i="3"/>
  <c r="C33" i="3" s="1"/>
  <c r="K36" i="1"/>
  <c r="L36" i="1" s="1"/>
  <c r="N36" i="1" s="1"/>
  <c r="P36" i="1" s="1"/>
  <c r="J36" i="1"/>
  <c r="G36" i="1"/>
  <c r="D37" i="1" s="1"/>
  <c r="I37" i="1" s="1"/>
  <c r="F36" i="1"/>
  <c r="H36" i="1" s="1"/>
  <c r="E37" i="1" s="1"/>
  <c r="O37" i="1" s="1"/>
  <c r="J51" i="5" l="1"/>
  <c r="M51" i="5" s="1"/>
  <c r="O51" i="5" s="1"/>
  <c r="Q51" i="5" s="1"/>
  <c r="T51" i="5" s="1"/>
  <c r="V51" i="5" s="1"/>
  <c r="Y51" i="5" s="1"/>
  <c r="I51" i="5"/>
  <c r="K51" i="5" s="1"/>
  <c r="N51" i="5" s="1"/>
  <c r="P51" i="5" s="1"/>
  <c r="S51" i="5" s="1"/>
  <c r="U51" i="5" s="1"/>
  <c r="W51" i="5" s="1"/>
  <c r="Z51" i="5" s="1"/>
  <c r="D33" i="3"/>
  <c r="F33" i="3" s="1"/>
  <c r="J33" i="3"/>
  <c r="E33" i="3"/>
  <c r="G33" i="3" s="1"/>
  <c r="H33" i="3"/>
  <c r="B34" i="3" s="1"/>
  <c r="P34" i="3" s="1"/>
  <c r="K33" i="3"/>
  <c r="L33" i="3"/>
  <c r="K37" i="1"/>
  <c r="L37" i="1" s="1"/>
  <c r="N37" i="1" s="1"/>
  <c r="P37" i="1" s="1"/>
  <c r="J37" i="1"/>
  <c r="G37" i="1"/>
  <c r="D38" i="1" s="1"/>
  <c r="I38" i="1" s="1"/>
  <c r="F37" i="1"/>
  <c r="H37" i="1" s="1"/>
  <c r="E38" i="1" s="1"/>
  <c r="O38" i="1" s="1"/>
  <c r="AB51" i="5" l="1"/>
  <c r="B52" i="5" s="1"/>
  <c r="AC51" i="5"/>
  <c r="C52" i="5" s="1"/>
  <c r="M33" i="3"/>
  <c r="O33" i="3" s="1"/>
  <c r="Q33" i="3" s="1"/>
  <c r="A34" i="3"/>
  <c r="C34" i="3" s="1"/>
  <c r="K38" i="1"/>
  <c r="L38" i="1" s="1"/>
  <c r="N38" i="1" s="1"/>
  <c r="P38" i="1" s="1"/>
  <c r="J38" i="1"/>
  <c r="G38" i="1"/>
  <c r="D39" i="1" s="1"/>
  <c r="I39" i="1" s="1"/>
  <c r="F38" i="1"/>
  <c r="H38" i="1" s="1"/>
  <c r="E39" i="1" s="1"/>
  <c r="O39" i="1" s="1"/>
  <c r="G52" i="5" l="1"/>
  <c r="AH52" i="5"/>
  <c r="D52" i="5"/>
  <c r="H52" i="5" s="1"/>
  <c r="AD52" i="5"/>
  <c r="AE52" i="5"/>
  <c r="AF52" i="5" s="1"/>
  <c r="AG52" i="5" s="1"/>
  <c r="AI52" i="5" s="1"/>
  <c r="J34" i="3"/>
  <c r="D34" i="3"/>
  <c r="E34" i="3"/>
  <c r="G34" i="3" s="1"/>
  <c r="K34" i="3"/>
  <c r="L34" i="3"/>
  <c r="J39" i="1"/>
  <c r="K39" i="1"/>
  <c r="L39" i="1" s="1"/>
  <c r="N39" i="1" s="1"/>
  <c r="P39" i="1" s="1"/>
  <c r="G39" i="1"/>
  <c r="D40" i="1" s="1"/>
  <c r="I40" i="1" s="1"/>
  <c r="F39" i="1"/>
  <c r="H39" i="1" s="1"/>
  <c r="E40" i="1" s="1"/>
  <c r="O40" i="1" s="1"/>
  <c r="I52" i="5" l="1"/>
  <c r="K52" i="5" s="1"/>
  <c r="N52" i="5" s="1"/>
  <c r="P52" i="5" s="1"/>
  <c r="S52" i="5" s="1"/>
  <c r="U52" i="5" s="1"/>
  <c r="W52" i="5" s="1"/>
  <c r="Z52" i="5" s="1"/>
  <c r="J52" i="5"/>
  <c r="M52" i="5" s="1"/>
  <c r="O52" i="5" s="1"/>
  <c r="Q52" i="5" s="1"/>
  <c r="T52" i="5" s="1"/>
  <c r="V52" i="5" s="1"/>
  <c r="Y52" i="5" s="1"/>
  <c r="F34" i="3"/>
  <c r="H34" i="3" s="1"/>
  <c r="B35" i="3" s="1"/>
  <c r="P35" i="3" s="1"/>
  <c r="M34" i="3"/>
  <c r="O34" i="3" s="1"/>
  <c r="Q34" i="3" s="1"/>
  <c r="A35" i="3"/>
  <c r="C35" i="3" s="1"/>
  <c r="J35" i="3"/>
  <c r="J40" i="1"/>
  <c r="K40" i="1"/>
  <c r="L40" i="1" s="1"/>
  <c r="N40" i="1" s="1"/>
  <c r="P40" i="1" s="1"/>
  <c r="G40" i="1"/>
  <c r="D41" i="1" s="1"/>
  <c r="I41" i="1" s="1"/>
  <c r="F40" i="1"/>
  <c r="H40" i="1" s="1"/>
  <c r="E41" i="1" s="1"/>
  <c r="O41" i="1" s="1"/>
  <c r="AC52" i="5" l="1"/>
  <c r="C53" i="5" s="1"/>
  <c r="AB52" i="5"/>
  <c r="B53" i="5" s="1"/>
  <c r="D35" i="3"/>
  <c r="F35" i="3" s="1"/>
  <c r="E35" i="3"/>
  <c r="G35" i="3" s="1"/>
  <c r="H35" i="3"/>
  <c r="B36" i="3" s="1"/>
  <c r="P36" i="3" s="1"/>
  <c r="K35" i="3"/>
  <c r="L35" i="3"/>
  <c r="K41" i="1"/>
  <c r="L41" i="1" s="1"/>
  <c r="N41" i="1" s="1"/>
  <c r="P41" i="1" s="1"/>
  <c r="J41" i="1"/>
  <c r="G41" i="1"/>
  <c r="D42" i="1" s="1"/>
  <c r="I42" i="1" s="1"/>
  <c r="F41" i="1"/>
  <c r="H41" i="1" s="1"/>
  <c r="E42" i="1" s="1"/>
  <c r="O42" i="1" s="1"/>
  <c r="AD53" i="5" l="1"/>
  <c r="AE53" i="5"/>
  <c r="AF53" i="5" s="1"/>
  <c r="AG53" i="5" s="1"/>
  <c r="D53" i="5"/>
  <c r="H53" i="5" s="1"/>
  <c r="G53" i="5"/>
  <c r="J53" i="5"/>
  <c r="M53" i="5" s="1"/>
  <c r="O53" i="5" s="1"/>
  <c r="Q53" i="5" s="1"/>
  <c r="T53" i="5" s="1"/>
  <c r="V53" i="5" s="1"/>
  <c r="Y53" i="5" s="1"/>
  <c r="AH53" i="5"/>
  <c r="M35" i="3"/>
  <c r="O35" i="3" s="1"/>
  <c r="Q35" i="3" s="1"/>
  <c r="A36" i="3"/>
  <c r="C36" i="3" s="1"/>
  <c r="K42" i="1"/>
  <c r="L42" i="1" s="1"/>
  <c r="N42" i="1" s="1"/>
  <c r="P42" i="1" s="1"/>
  <c r="J42" i="1"/>
  <c r="G42" i="1"/>
  <c r="F42" i="1"/>
  <c r="H42" i="1" s="1"/>
  <c r="E43" i="1" s="1"/>
  <c r="O43" i="1" s="1"/>
  <c r="D43" i="1"/>
  <c r="I43" i="1" s="1"/>
  <c r="I53" i="5" l="1"/>
  <c r="K53" i="5" s="1"/>
  <c r="N53" i="5" s="1"/>
  <c r="P53" i="5" s="1"/>
  <c r="S53" i="5" s="1"/>
  <c r="U53" i="5" s="1"/>
  <c r="W53" i="5" s="1"/>
  <c r="Z53" i="5" s="1"/>
  <c r="AI53" i="5"/>
  <c r="D36" i="3"/>
  <c r="E36" i="3"/>
  <c r="G36" i="3" s="1"/>
  <c r="J36" i="3"/>
  <c r="K36" i="3" s="1"/>
  <c r="K43" i="1"/>
  <c r="L43" i="1" s="1"/>
  <c r="N43" i="1" s="1"/>
  <c r="P43" i="1" s="1"/>
  <c r="J43" i="1"/>
  <c r="G43" i="1"/>
  <c r="F43" i="1"/>
  <c r="H43" i="1" s="1"/>
  <c r="E44" i="1" s="1"/>
  <c r="O44" i="1" s="1"/>
  <c r="D44" i="1"/>
  <c r="I44" i="1" s="1"/>
  <c r="AC53" i="5" l="1"/>
  <c r="C54" i="5" s="1"/>
  <c r="AB53" i="5"/>
  <c r="B54" i="5" s="1"/>
  <c r="L36" i="3"/>
  <c r="F36" i="3"/>
  <c r="H36" i="3" s="1"/>
  <c r="B37" i="3" s="1"/>
  <c r="P37" i="3" s="1"/>
  <c r="M36" i="3"/>
  <c r="O36" i="3" s="1"/>
  <c r="Q36" i="3" s="1"/>
  <c r="A37" i="3"/>
  <c r="C37" i="3" s="1"/>
  <c r="K44" i="1"/>
  <c r="L44" i="1" s="1"/>
  <c r="N44" i="1" s="1"/>
  <c r="P44" i="1" s="1"/>
  <c r="J44" i="1"/>
  <c r="G44" i="1"/>
  <c r="D45" i="1" s="1"/>
  <c r="I45" i="1" s="1"/>
  <c r="F44" i="1"/>
  <c r="H44" i="1" s="1"/>
  <c r="E45" i="1" s="1"/>
  <c r="O45" i="1" s="1"/>
  <c r="AE54" i="5" l="1"/>
  <c r="AF54" i="5" s="1"/>
  <c r="AG54" i="5" s="1"/>
  <c r="D54" i="5"/>
  <c r="H54" i="5" s="1"/>
  <c r="AD54" i="5"/>
  <c r="AH54" i="5"/>
  <c r="G54" i="5"/>
  <c r="J54" i="5"/>
  <c r="M54" i="5" s="1"/>
  <c r="O54" i="5" s="1"/>
  <c r="Q54" i="5" s="1"/>
  <c r="T54" i="5" s="1"/>
  <c r="V54" i="5" s="1"/>
  <c r="Y54" i="5" s="1"/>
  <c r="D37" i="3"/>
  <c r="F37" i="3" s="1"/>
  <c r="E37" i="3"/>
  <c r="G37" i="3" s="1"/>
  <c r="J37" i="3"/>
  <c r="H37" i="3"/>
  <c r="B38" i="3" s="1"/>
  <c r="P38" i="3" s="1"/>
  <c r="L37" i="3"/>
  <c r="K37" i="3"/>
  <c r="J45" i="1"/>
  <c r="K45" i="1"/>
  <c r="L45" i="1" s="1"/>
  <c r="N45" i="1" s="1"/>
  <c r="P45" i="1" s="1"/>
  <c r="G45" i="1"/>
  <c r="D46" i="1" s="1"/>
  <c r="I46" i="1" s="1"/>
  <c r="F45" i="1"/>
  <c r="H45" i="1" s="1"/>
  <c r="E46" i="1" s="1"/>
  <c r="O46" i="1" s="1"/>
  <c r="I54" i="5" l="1"/>
  <c r="K54" i="5" s="1"/>
  <c r="N54" i="5" s="1"/>
  <c r="P54" i="5" s="1"/>
  <c r="S54" i="5" s="1"/>
  <c r="U54" i="5" s="1"/>
  <c r="W54" i="5" s="1"/>
  <c r="Z54" i="5" s="1"/>
  <c r="AI54" i="5"/>
  <c r="M37" i="3"/>
  <c r="O37" i="3" s="1"/>
  <c r="Q37" i="3" s="1"/>
  <c r="A38" i="3"/>
  <c r="C38" i="3" s="1"/>
  <c r="J46" i="1"/>
  <c r="K46" i="1"/>
  <c r="L46" i="1" s="1"/>
  <c r="N46" i="1" s="1"/>
  <c r="P46" i="1" s="1"/>
  <c r="G46" i="1"/>
  <c r="D47" i="1" s="1"/>
  <c r="I47" i="1" s="1"/>
  <c r="F46" i="1"/>
  <c r="H46" i="1" s="1"/>
  <c r="E47" i="1" s="1"/>
  <c r="O47" i="1" s="1"/>
  <c r="AB54" i="5" l="1"/>
  <c r="B55" i="5" s="1"/>
  <c r="AC54" i="5"/>
  <c r="C55" i="5" s="1"/>
  <c r="D38" i="3"/>
  <c r="F38" i="3" s="1"/>
  <c r="H38" i="3" s="1"/>
  <c r="B39" i="3" s="1"/>
  <c r="P39" i="3" s="1"/>
  <c r="J38" i="3"/>
  <c r="K38" i="3" s="1"/>
  <c r="E38" i="3"/>
  <c r="G38" i="3" s="1"/>
  <c r="K47" i="1"/>
  <c r="L47" i="1" s="1"/>
  <c r="N47" i="1" s="1"/>
  <c r="P47" i="1" s="1"/>
  <c r="J47" i="1"/>
  <c r="G47" i="1"/>
  <c r="F47" i="1"/>
  <c r="H47" i="1" s="1"/>
  <c r="E48" i="1" s="1"/>
  <c r="O48" i="1" s="1"/>
  <c r="D48" i="1"/>
  <c r="I48" i="1" s="1"/>
  <c r="G55" i="5" l="1"/>
  <c r="AH55" i="5"/>
  <c r="D55" i="5"/>
  <c r="H55" i="5" s="1"/>
  <c r="AD55" i="5"/>
  <c r="AE55" i="5"/>
  <c r="AF55" i="5" s="1"/>
  <c r="AG55" i="5" s="1"/>
  <c r="AI55" i="5" s="1"/>
  <c r="L38" i="3"/>
  <c r="A39" i="3"/>
  <c r="C39" i="3" s="1"/>
  <c r="K48" i="1"/>
  <c r="L48" i="1" s="1"/>
  <c r="N48" i="1" s="1"/>
  <c r="P48" i="1" s="1"/>
  <c r="J48" i="1"/>
  <c r="G48" i="1"/>
  <c r="D49" i="1" s="1"/>
  <c r="I49" i="1" s="1"/>
  <c r="F48" i="1"/>
  <c r="H48" i="1" s="1"/>
  <c r="E49" i="1" s="1"/>
  <c r="O49" i="1" s="1"/>
  <c r="J55" i="5" l="1"/>
  <c r="M55" i="5" s="1"/>
  <c r="O55" i="5" s="1"/>
  <c r="Q55" i="5" s="1"/>
  <c r="T55" i="5" s="1"/>
  <c r="V55" i="5" s="1"/>
  <c r="Y55" i="5" s="1"/>
  <c r="I55" i="5"/>
  <c r="K55" i="5" s="1"/>
  <c r="N55" i="5" s="1"/>
  <c r="P55" i="5" s="1"/>
  <c r="S55" i="5" s="1"/>
  <c r="U55" i="5" s="1"/>
  <c r="W55" i="5" s="1"/>
  <c r="Z55" i="5" s="1"/>
  <c r="J39" i="3"/>
  <c r="K39" i="3" s="1"/>
  <c r="M38" i="3"/>
  <c r="O38" i="3" s="1"/>
  <c r="Q38" i="3" s="1"/>
  <c r="D39" i="3"/>
  <c r="F39" i="3" s="1"/>
  <c r="H39" i="3" s="1"/>
  <c r="B40" i="3" s="1"/>
  <c r="P40" i="3" s="1"/>
  <c r="E39" i="3"/>
  <c r="G39" i="3" s="1"/>
  <c r="J49" i="1"/>
  <c r="K49" i="1"/>
  <c r="L49" i="1" s="1"/>
  <c r="N49" i="1" s="1"/>
  <c r="P49" i="1" s="1"/>
  <c r="G49" i="1"/>
  <c r="D50" i="1" s="1"/>
  <c r="I50" i="1" s="1"/>
  <c r="F49" i="1"/>
  <c r="H49" i="1" s="1"/>
  <c r="E50" i="1" s="1"/>
  <c r="O50" i="1" s="1"/>
  <c r="AB55" i="5" l="1"/>
  <c r="B56" i="5" s="1"/>
  <c r="AC55" i="5"/>
  <c r="C56" i="5" s="1"/>
  <c r="L39" i="3"/>
  <c r="M39" i="3"/>
  <c r="O39" i="3" s="1"/>
  <c r="Q39" i="3" s="1"/>
  <c r="A40" i="3"/>
  <c r="C40" i="3" s="1"/>
  <c r="K50" i="1"/>
  <c r="L50" i="1" s="1"/>
  <c r="N50" i="1" s="1"/>
  <c r="P50" i="1" s="1"/>
  <c r="J50" i="1"/>
  <c r="G50" i="1"/>
  <c r="D51" i="1" s="1"/>
  <c r="I51" i="1" s="1"/>
  <c r="F50" i="1"/>
  <c r="H50" i="1" s="1"/>
  <c r="E51" i="1" s="1"/>
  <c r="O51" i="1" s="1"/>
  <c r="G56" i="5" l="1"/>
  <c r="AH56" i="5"/>
  <c r="D56" i="5"/>
  <c r="H56" i="5" s="1"/>
  <c r="AD56" i="5"/>
  <c r="AE56" i="5"/>
  <c r="AF56" i="5" s="1"/>
  <c r="AG56" i="5" s="1"/>
  <c r="AI56" i="5" s="1"/>
  <c r="J40" i="3"/>
  <c r="D40" i="3"/>
  <c r="F40" i="3" s="1"/>
  <c r="H40" i="3" s="1"/>
  <c r="B41" i="3" s="1"/>
  <c r="P41" i="3" s="1"/>
  <c r="E40" i="3"/>
  <c r="K40" i="3"/>
  <c r="L40" i="3"/>
  <c r="G40" i="3"/>
  <c r="K51" i="1"/>
  <c r="L51" i="1" s="1"/>
  <c r="N51" i="1" s="1"/>
  <c r="P51" i="1" s="1"/>
  <c r="J51" i="1"/>
  <c r="G51" i="1"/>
  <c r="F51" i="1"/>
  <c r="H51" i="1" s="1"/>
  <c r="E52" i="1" s="1"/>
  <c r="O52" i="1" s="1"/>
  <c r="D52" i="1"/>
  <c r="I52" i="1" s="1"/>
  <c r="I56" i="5" l="1"/>
  <c r="K56" i="5" s="1"/>
  <c r="N56" i="5" s="1"/>
  <c r="P56" i="5" s="1"/>
  <c r="S56" i="5" s="1"/>
  <c r="U56" i="5" s="1"/>
  <c r="W56" i="5" s="1"/>
  <c r="Z56" i="5" s="1"/>
  <c r="J56" i="5"/>
  <c r="M56" i="5" s="1"/>
  <c r="O56" i="5" s="1"/>
  <c r="Q56" i="5" s="1"/>
  <c r="T56" i="5" s="1"/>
  <c r="V56" i="5" s="1"/>
  <c r="Y56" i="5" s="1"/>
  <c r="M40" i="3"/>
  <c r="O40" i="3" s="1"/>
  <c r="Q40" i="3" s="1"/>
  <c r="A41" i="3"/>
  <c r="C41" i="3" s="1"/>
  <c r="J52" i="1"/>
  <c r="K52" i="1"/>
  <c r="L52" i="1" s="1"/>
  <c r="N52" i="1" s="1"/>
  <c r="P52" i="1" s="1"/>
  <c r="G52" i="1"/>
  <c r="D53" i="1" s="1"/>
  <c r="I53" i="1" s="1"/>
  <c r="F52" i="1"/>
  <c r="H52" i="1" s="1"/>
  <c r="E53" i="1" s="1"/>
  <c r="O53" i="1" s="1"/>
  <c r="AB56" i="5" l="1"/>
  <c r="B57" i="5" s="1"/>
  <c r="AC56" i="5"/>
  <c r="C57" i="5" s="1"/>
  <c r="J41" i="3"/>
  <c r="D41" i="3"/>
  <c r="F41" i="3" s="1"/>
  <c r="E41" i="3"/>
  <c r="G41" i="3" s="1"/>
  <c r="H41" i="3"/>
  <c r="B42" i="3" s="1"/>
  <c r="P42" i="3" s="1"/>
  <c r="L41" i="3"/>
  <c r="K41" i="3"/>
  <c r="K53" i="1"/>
  <c r="L53" i="1" s="1"/>
  <c r="N53" i="1" s="1"/>
  <c r="P53" i="1" s="1"/>
  <c r="J53" i="1"/>
  <c r="G53" i="1"/>
  <c r="D54" i="1" s="1"/>
  <c r="I54" i="1" s="1"/>
  <c r="F53" i="1"/>
  <c r="H53" i="1" s="1"/>
  <c r="E54" i="1" s="1"/>
  <c r="O54" i="1" s="1"/>
  <c r="G57" i="5" l="1"/>
  <c r="AH57" i="5"/>
  <c r="AD57" i="5"/>
  <c r="AE57" i="5"/>
  <c r="AF57" i="5" s="1"/>
  <c r="AG57" i="5" s="1"/>
  <c r="AI57" i="5" s="1"/>
  <c r="D57" i="5"/>
  <c r="H57" i="5" s="1"/>
  <c r="M41" i="3"/>
  <c r="O41" i="3" s="1"/>
  <c r="Q41" i="3" s="1"/>
  <c r="A42" i="3"/>
  <c r="C42" i="3" s="1"/>
  <c r="J42" i="3"/>
  <c r="J54" i="1"/>
  <c r="K54" i="1"/>
  <c r="L54" i="1" s="1"/>
  <c r="N54" i="1" s="1"/>
  <c r="P54" i="1" s="1"/>
  <c r="G54" i="1"/>
  <c r="D55" i="1" s="1"/>
  <c r="I55" i="1" s="1"/>
  <c r="F54" i="1"/>
  <c r="H54" i="1" s="1"/>
  <c r="E55" i="1" s="1"/>
  <c r="O55" i="1" s="1"/>
  <c r="J57" i="5" l="1"/>
  <c r="M57" i="5" s="1"/>
  <c r="O57" i="5" s="1"/>
  <c r="Q57" i="5" s="1"/>
  <c r="T57" i="5" s="1"/>
  <c r="V57" i="5" s="1"/>
  <c r="Y57" i="5" s="1"/>
  <c r="I57" i="5"/>
  <c r="K57" i="5" s="1"/>
  <c r="N57" i="5" s="1"/>
  <c r="P57" i="5" s="1"/>
  <c r="S57" i="5" s="1"/>
  <c r="U57" i="5" s="1"/>
  <c r="W57" i="5" s="1"/>
  <c r="Z57" i="5" s="1"/>
  <c r="D42" i="3"/>
  <c r="F42" i="3" s="1"/>
  <c r="E42" i="3"/>
  <c r="G42" i="3" s="1"/>
  <c r="H42" i="3"/>
  <c r="B43" i="3" s="1"/>
  <c r="P43" i="3" s="1"/>
  <c r="K42" i="3"/>
  <c r="L42" i="3"/>
  <c r="K55" i="1"/>
  <c r="L55" i="1" s="1"/>
  <c r="N55" i="1" s="1"/>
  <c r="P55" i="1" s="1"/>
  <c r="J55" i="1"/>
  <c r="G55" i="1"/>
  <c r="D56" i="1" s="1"/>
  <c r="I56" i="1" s="1"/>
  <c r="F55" i="1"/>
  <c r="H55" i="1" s="1"/>
  <c r="E56" i="1" s="1"/>
  <c r="O56" i="1" s="1"/>
  <c r="AB57" i="5" l="1"/>
  <c r="B58" i="5" s="1"/>
  <c r="AC57" i="5"/>
  <c r="C58" i="5" s="1"/>
  <c r="M42" i="3"/>
  <c r="O42" i="3" s="1"/>
  <c r="Q42" i="3" s="1"/>
  <c r="A43" i="3"/>
  <c r="C43" i="3" s="1"/>
  <c r="K56" i="1"/>
  <c r="L56" i="1" s="1"/>
  <c r="N56" i="1" s="1"/>
  <c r="P56" i="1" s="1"/>
  <c r="J56" i="1"/>
  <c r="G56" i="1"/>
  <c r="D57" i="1" s="1"/>
  <c r="I57" i="1" s="1"/>
  <c r="F56" i="1"/>
  <c r="H56" i="1" s="1"/>
  <c r="E57" i="1" s="1"/>
  <c r="O57" i="1" s="1"/>
  <c r="AH58" i="5" l="1"/>
  <c r="G58" i="5"/>
  <c r="AE58" i="5"/>
  <c r="AF58" i="5" s="1"/>
  <c r="AG58" i="5" s="1"/>
  <c r="AI58" i="5" s="1"/>
  <c r="D58" i="5"/>
  <c r="H58" i="5" s="1"/>
  <c r="AD58" i="5"/>
  <c r="J43" i="3"/>
  <c r="L43" i="3" s="1"/>
  <c r="E43" i="3"/>
  <c r="G43" i="3" s="1"/>
  <c r="D43" i="3"/>
  <c r="F43" i="3" s="1"/>
  <c r="K43" i="3"/>
  <c r="K57" i="1"/>
  <c r="L57" i="1" s="1"/>
  <c r="N57" i="1" s="1"/>
  <c r="P57" i="1" s="1"/>
  <c r="J57" i="1"/>
  <c r="G57" i="1"/>
  <c r="D58" i="1" s="1"/>
  <c r="I58" i="1" s="1"/>
  <c r="F57" i="1"/>
  <c r="H57" i="1" s="1"/>
  <c r="E58" i="1" s="1"/>
  <c r="O58" i="1" s="1"/>
  <c r="J58" i="5" l="1"/>
  <c r="M58" i="5" s="1"/>
  <c r="O58" i="5" s="1"/>
  <c r="Q58" i="5" s="1"/>
  <c r="T58" i="5" s="1"/>
  <c r="V58" i="5" s="1"/>
  <c r="Y58" i="5" s="1"/>
  <c r="I58" i="5"/>
  <c r="K58" i="5" s="1"/>
  <c r="N58" i="5" s="1"/>
  <c r="P58" i="5" s="1"/>
  <c r="S58" i="5" s="1"/>
  <c r="U58" i="5" s="1"/>
  <c r="W58" i="5" s="1"/>
  <c r="Z58" i="5" s="1"/>
  <c r="M43" i="3"/>
  <c r="O43" i="3" s="1"/>
  <c r="Q43" i="3" s="1"/>
  <c r="H43" i="3"/>
  <c r="B44" i="3" s="1"/>
  <c r="P44" i="3" s="1"/>
  <c r="A44" i="3"/>
  <c r="C44" i="3" s="1"/>
  <c r="J58" i="1"/>
  <c r="K58" i="1"/>
  <c r="L58" i="1" s="1"/>
  <c r="N58" i="1" s="1"/>
  <c r="P58" i="1" s="1"/>
  <c r="G58" i="1"/>
  <c r="F58" i="1"/>
  <c r="H58" i="1" s="1"/>
  <c r="E59" i="1" s="1"/>
  <c r="O59" i="1" s="1"/>
  <c r="D59" i="1"/>
  <c r="I59" i="1" s="1"/>
  <c r="AB58" i="5" l="1"/>
  <c r="B59" i="5" s="1"/>
  <c r="AC58" i="5"/>
  <c r="C59" i="5" s="1"/>
  <c r="J44" i="3"/>
  <c r="D44" i="3"/>
  <c r="E44" i="3"/>
  <c r="G44" i="3" s="1"/>
  <c r="L44" i="3"/>
  <c r="K44" i="3"/>
  <c r="K59" i="1"/>
  <c r="L59" i="1" s="1"/>
  <c r="N59" i="1" s="1"/>
  <c r="P59" i="1" s="1"/>
  <c r="J59" i="1"/>
  <c r="G59" i="1"/>
  <c r="F59" i="1"/>
  <c r="H59" i="1" s="1"/>
  <c r="E60" i="1" s="1"/>
  <c r="O60" i="1" s="1"/>
  <c r="D60" i="1"/>
  <c r="I60" i="1" s="1"/>
  <c r="G59" i="5" l="1"/>
  <c r="AH59" i="5"/>
  <c r="D59" i="5"/>
  <c r="H59" i="5" s="1"/>
  <c r="AD59" i="5"/>
  <c r="AE59" i="5"/>
  <c r="AF59" i="5" s="1"/>
  <c r="AG59" i="5" s="1"/>
  <c r="AI59" i="5" s="1"/>
  <c r="F44" i="3"/>
  <c r="H44" i="3" s="1"/>
  <c r="B45" i="3" s="1"/>
  <c r="P45" i="3" s="1"/>
  <c r="M44" i="3"/>
  <c r="O44" i="3" s="1"/>
  <c r="Q44" i="3" s="1"/>
  <c r="A45" i="3"/>
  <c r="C45" i="3" s="1"/>
  <c r="K60" i="1"/>
  <c r="L60" i="1" s="1"/>
  <c r="N60" i="1" s="1"/>
  <c r="P60" i="1" s="1"/>
  <c r="J60" i="1"/>
  <c r="G60" i="1"/>
  <c r="D61" i="1" s="1"/>
  <c r="I61" i="1" s="1"/>
  <c r="F60" i="1"/>
  <c r="H60" i="1" s="1"/>
  <c r="E61" i="1" s="1"/>
  <c r="O61" i="1" s="1"/>
  <c r="J59" i="5" l="1"/>
  <c r="M59" i="5" s="1"/>
  <c r="O59" i="5" s="1"/>
  <c r="Q59" i="5" s="1"/>
  <c r="T59" i="5" s="1"/>
  <c r="V59" i="5" s="1"/>
  <c r="Y59" i="5" s="1"/>
  <c r="I59" i="5"/>
  <c r="K59" i="5" s="1"/>
  <c r="N59" i="5" s="1"/>
  <c r="P59" i="5" s="1"/>
  <c r="S59" i="5" s="1"/>
  <c r="U59" i="5" s="1"/>
  <c r="W59" i="5" s="1"/>
  <c r="Z59" i="5" s="1"/>
  <c r="D45" i="3"/>
  <c r="J45" i="3"/>
  <c r="E45" i="3"/>
  <c r="L45" i="3"/>
  <c r="K45" i="3"/>
  <c r="G45" i="3"/>
  <c r="J61" i="1"/>
  <c r="K61" i="1"/>
  <c r="L61" i="1" s="1"/>
  <c r="N61" i="1" s="1"/>
  <c r="P61" i="1" s="1"/>
  <c r="G61" i="1"/>
  <c r="D62" i="1" s="1"/>
  <c r="I62" i="1" s="1"/>
  <c r="F61" i="1"/>
  <c r="H61" i="1" s="1"/>
  <c r="E62" i="1" s="1"/>
  <c r="O62" i="1" s="1"/>
  <c r="AB59" i="5" l="1"/>
  <c r="B60" i="5" s="1"/>
  <c r="AC59" i="5"/>
  <c r="C60" i="5" s="1"/>
  <c r="F45" i="3"/>
  <c r="H45" i="3" s="1"/>
  <c r="B46" i="3" s="1"/>
  <c r="P46" i="3" s="1"/>
  <c r="M45" i="3"/>
  <c r="O45" i="3" s="1"/>
  <c r="Q45" i="3" s="1"/>
  <c r="A46" i="3"/>
  <c r="C46" i="3" s="1"/>
  <c r="K62" i="1"/>
  <c r="L62" i="1" s="1"/>
  <c r="N62" i="1" s="1"/>
  <c r="P62" i="1" s="1"/>
  <c r="J62" i="1"/>
  <c r="G62" i="1"/>
  <c r="D63" i="1" s="1"/>
  <c r="I63" i="1" s="1"/>
  <c r="F62" i="1"/>
  <c r="H62" i="1" s="1"/>
  <c r="E63" i="1" s="1"/>
  <c r="O63" i="1" s="1"/>
  <c r="G60" i="5" l="1"/>
  <c r="AH60" i="5"/>
  <c r="D60" i="5"/>
  <c r="H60" i="5" s="1"/>
  <c r="AD60" i="5"/>
  <c r="AE60" i="5"/>
  <c r="AF60" i="5" s="1"/>
  <c r="AG60" i="5" s="1"/>
  <c r="AI60" i="5" s="1"/>
  <c r="D46" i="3"/>
  <c r="F46" i="3" s="1"/>
  <c r="J46" i="3"/>
  <c r="E46" i="3"/>
  <c r="G46" i="3" s="1"/>
  <c r="H46" i="3"/>
  <c r="B47" i="3" s="1"/>
  <c r="P47" i="3" s="1"/>
  <c r="K46" i="3"/>
  <c r="L46" i="3"/>
  <c r="K63" i="1"/>
  <c r="L63" i="1" s="1"/>
  <c r="N63" i="1" s="1"/>
  <c r="P63" i="1" s="1"/>
  <c r="J63" i="1"/>
  <c r="G63" i="1"/>
  <c r="F63" i="1"/>
  <c r="H63" i="1" s="1"/>
  <c r="E64" i="1" s="1"/>
  <c r="O64" i="1" s="1"/>
  <c r="D64" i="1"/>
  <c r="I64" i="1" s="1"/>
  <c r="J60" i="5" l="1"/>
  <c r="M60" i="5" s="1"/>
  <c r="O60" i="5" s="1"/>
  <c r="Q60" i="5" s="1"/>
  <c r="T60" i="5" s="1"/>
  <c r="V60" i="5" s="1"/>
  <c r="Y60" i="5" s="1"/>
  <c r="I60" i="5"/>
  <c r="K60" i="5" s="1"/>
  <c r="N60" i="5" s="1"/>
  <c r="P60" i="5" s="1"/>
  <c r="S60" i="5" s="1"/>
  <c r="U60" i="5" s="1"/>
  <c r="W60" i="5" s="1"/>
  <c r="Z60" i="5" s="1"/>
  <c r="M46" i="3"/>
  <c r="O46" i="3" s="1"/>
  <c r="Q46" i="3" s="1"/>
  <c r="A47" i="3"/>
  <c r="C47" i="3" s="1"/>
  <c r="J64" i="1"/>
  <c r="K64" i="1"/>
  <c r="L64" i="1" s="1"/>
  <c r="N64" i="1" s="1"/>
  <c r="P64" i="1" s="1"/>
  <c r="G64" i="1"/>
  <c r="F64" i="1"/>
  <c r="H64" i="1" s="1"/>
  <c r="E65" i="1" s="1"/>
  <c r="O65" i="1" s="1"/>
  <c r="D65" i="1"/>
  <c r="I65" i="1" s="1"/>
  <c r="AB60" i="5" l="1"/>
  <c r="B61" i="5" s="1"/>
  <c r="AC60" i="5"/>
  <c r="C61" i="5" s="1"/>
  <c r="D47" i="3"/>
  <c r="F47" i="3" s="1"/>
  <c r="E47" i="3"/>
  <c r="G47" i="3" s="1"/>
  <c r="J47" i="3"/>
  <c r="H47" i="3"/>
  <c r="B48" i="3" s="1"/>
  <c r="P48" i="3" s="1"/>
  <c r="L47" i="3"/>
  <c r="K47" i="3"/>
  <c r="K65" i="1"/>
  <c r="L65" i="1" s="1"/>
  <c r="N65" i="1" s="1"/>
  <c r="P65" i="1" s="1"/>
  <c r="J65" i="1"/>
  <c r="G65" i="1"/>
  <c r="D66" i="1" s="1"/>
  <c r="I66" i="1" s="1"/>
  <c r="F65" i="1"/>
  <c r="H65" i="1" s="1"/>
  <c r="E66" i="1" s="1"/>
  <c r="O66" i="1" s="1"/>
  <c r="G61" i="5" l="1"/>
  <c r="AH61" i="5"/>
  <c r="AD61" i="5"/>
  <c r="AE61" i="5"/>
  <c r="AF61" i="5" s="1"/>
  <c r="AG61" i="5" s="1"/>
  <c r="AI61" i="5" s="1"/>
  <c r="D61" i="5"/>
  <c r="H61" i="5" s="1"/>
  <c r="J61" i="5" s="1"/>
  <c r="M61" i="5" s="1"/>
  <c r="O61" i="5" s="1"/>
  <c r="Q61" i="5" s="1"/>
  <c r="T61" i="5" s="1"/>
  <c r="V61" i="5" s="1"/>
  <c r="Y61" i="5" s="1"/>
  <c r="M47" i="3"/>
  <c r="O47" i="3" s="1"/>
  <c r="Q47" i="3" s="1"/>
  <c r="A48" i="3"/>
  <c r="C48" i="3" s="1"/>
  <c r="J66" i="1"/>
  <c r="K66" i="1"/>
  <c r="L66" i="1" s="1"/>
  <c r="N66" i="1" s="1"/>
  <c r="P66" i="1" s="1"/>
  <c r="G66" i="1"/>
  <c r="F66" i="1"/>
  <c r="H66" i="1" s="1"/>
  <c r="E67" i="1" s="1"/>
  <c r="O67" i="1" s="1"/>
  <c r="D67" i="1"/>
  <c r="I67" i="1" s="1"/>
  <c r="I61" i="5" l="1"/>
  <c r="K61" i="5" s="1"/>
  <c r="N61" i="5" s="1"/>
  <c r="P61" i="5" s="1"/>
  <c r="S61" i="5" s="1"/>
  <c r="U61" i="5" s="1"/>
  <c r="W61" i="5" s="1"/>
  <c r="Z61" i="5" s="1"/>
  <c r="J48" i="3"/>
  <c r="K48" i="3" s="1"/>
  <c r="E48" i="3"/>
  <c r="D48" i="3"/>
  <c r="F48" i="3" s="1"/>
  <c r="L48" i="3"/>
  <c r="G48" i="3"/>
  <c r="K67" i="1"/>
  <c r="L67" i="1" s="1"/>
  <c r="N67" i="1" s="1"/>
  <c r="P67" i="1" s="1"/>
  <c r="J67" i="1"/>
  <c r="G67" i="1"/>
  <c r="D68" i="1" s="1"/>
  <c r="I68" i="1" s="1"/>
  <c r="F67" i="1"/>
  <c r="H67" i="1" s="1"/>
  <c r="E68" i="1" s="1"/>
  <c r="O68" i="1" s="1"/>
  <c r="AB61" i="5" l="1"/>
  <c r="B62" i="5" s="1"/>
  <c r="AC61" i="5"/>
  <c r="C62" i="5" s="1"/>
  <c r="M48" i="3"/>
  <c r="O48" i="3" s="1"/>
  <c r="Q48" i="3" s="1"/>
  <c r="H48" i="3"/>
  <c r="B49" i="3" s="1"/>
  <c r="P49" i="3" s="1"/>
  <c r="A49" i="3"/>
  <c r="C49" i="3" s="1"/>
  <c r="J68" i="1"/>
  <c r="K68" i="1"/>
  <c r="L68" i="1" s="1"/>
  <c r="N68" i="1" s="1"/>
  <c r="P68" i="1" s="1"/>
  <c r="G68" i="1"/>
  <c r="D69" i="1" s="1"/>
  <c r="I69" i="1" s="1"/>
  <c r="F68" i="1"/>
  <c r="H68" i="1" s="1"/>
  <c r="E69" i="1" s="1"/>
  <c r="O69" i="1" s="1"/>
  <c r="AH62" i="5" l="1"/>
  <c r="G62" i="5"/>
  <c r="AE62" i="5"/>
  <c r="AF62" i="5" s="1"/>
  <c r="AG62" i="5" s="1"/>
  <c r="AI62" i="5" s="1"/>
  <c r="D62" i="5"/>
  <c r="H62" i="5" s="1"/>
  <c r="AD62" i="5"/>
  <c r="D49" i="3"/>
  <c r="F49" i="3" s="1"/>
  <c r="J49" i="3"/>
  <c r="E49" i="3"/>
  <c r="G49" i="3" s="1"/>
  <c r="H49" i="3"/>
  <c r="B50" i="3" s="1"/>
  <c r="P50" i="3" s="1"/>
  <c r="L49" i="3"/>
  <c r="K49" i="3"/>
  <c r="J69" i="1"/>
  <c r="K69" i="1"/>
  <c r="L69" i="1" s="1"/>
  <c r="N69" i="1" s="1"/>
  <c r="P69" i="1" s="1"/>
  <c r="G69" i="1"/>
  <c r="D70" i="1" s="1"/>
  <c r="I70" i="1" s="1"/>
  <c r="F69" i="1"/>
  <c r="H69" i="1" s="1"/>
  <c r="E70" i="1" s="1"/>
  <c r="O70" i="1" s="1"/>
  <c r="I62" i="5" l="1"/>
  <c r="K62" i="5" s="1"/>
  <c r="N62" i="5" s="1"/>
  <c r="P62" i="5" s="1"/>
  <c r="S62" i="5" s="1"/>
  <c r="U62" i="5" s="1"/>
  <c r="W62" i="5" s="1"/>
  <c r="Z62" i="5" s="1"/>
  <c r="J62" i="5"/>
  <c r="M62" i="5" s="1"/>
  <c r="O62" i="5" s="1"/>
  <c r="Q62" i="5" s="1"/>
  <c r="T62" i="5" s="1"/>
  <c r="V62" i="5" s="1"/>
  <c r="Y62" i="5" s="1"/>
  <c r="M49" i="3"/>
  <c r="O49" i="3" s="1"/>
  <c r="Q49" i="3" s="1"/>
  <c r="A50" i="3"/>
  <c r="C50" i="3" s="1"/>
  <c r="J70" i="1"/>
  <c r="K70" i="1"/>
  <c r="L70" i="1" s="1"/>
  <c r="N70" i="1" s="1"/>
  <c r="P70" i="1" s="1"/>
  <c r="G70" i="1"/>
  <c r="D71" i="1" s="1"/>
  <c r="I71" i="1" s="1"/>
  <c r="F70" i="1"/>
  <c r="H70" i="1" s="1"/>
  <c r="E71" i="1" s="1"/>
  <c r="O71" i="1" s="1"/>
  <c r="AB62" i="5" l="1"/>
  <c r="B63" i="5" s="1"/>
  <c r="AC62" i="5"/>
  <c r="C63" i="5" s="1"/>
  <c r="D50" i="3"/>
  <c r="F50" i="3" s="1"/>
  <c r="J50" i="3"/>
  <c r="L50" i="3" s="1"/>
  <c r="E50" i="3"/>
  <c r="H50" i="3"/>
  <c r="B51" i="3" s="1"/>
  <c r="P51" i="3" s="1"/>
  <c r="K50" i="3"/>
  <c r="G50" i="3"/>
  <c r="K71" i="1"/>
  <c r="L71" i="1" s="1"/>
  <c r="N71" i="1" s="1"/>
  <c r="P71" i="1" s="1"/>
  <c r="J71" i="1"/>
  <c r="G71" i="1"/>
  <c r="F71" i="1"/>
  <c r="H71" i="1" s="1"/>
  <c r="E72" i="1" s="1"/>
  <c r="O72" i="1" s="1"/>
  <c r="D72" i="1"/>
  <c r="I72" i="1" s="1"/>
  <c r="G63" i="5" l="1"/>
  <c r="AH63" i="5"/>
  <c r="D63" i="5"/>
  <c r="H63" i="5" s="1"/>
  <c r="AD63" i="5"/>
  <c r="AE63" i="5"/>
  <c r="AF63" i="5" s="1"/>
  <c r="AG63" i="5" s="1"/>
  <c r="AI63" i="5" s="1"/>
  <c r="M50" i="3"/>
  <c r="O50" i="3" s="1"/>
  <c r="Q50" i="3" s="1"/>
  <c r="A51" i="3"/>
  <c r="C51" i="3" s="1"/>
  <c r="J51" i="3"/>
  <c r="K72" i="1"/>
  <c r="L72" i="1" s="1"/>
  <c r="N72" i="1" s="1"/>
  <c r="P72" i="1" s="1"/>
  <c r="J72" i="1"/>
  <c r="G72" i="1"/>
  <c r="D73" i="1" s="1"/>
  <c r="I73" i="1" s="1"/>
  <c r="F72" i="1"/>
  <c r="H72" i="1" s="1"/>
  <c r="E73" i="1" s="1"/>
  <c r="O73" i="1" s="1"/>
  <c r="J63" i="5" l="1"/>
  <c r="M63" i="5" s="1"/>
  <c r="O63" i="5" s="1"/>
  <c r="Q63" i="5" s="1"/>
  <c r="T63" i="5" s="1"/>
  <c r="V63" i="5" s="1"/>
  <c r="Y63" i="5" s="1"/>
  <c r="I63" i="5"/>
  <c r="K63" i="5" s="1"/>
  <c r="N63" i="5" s="1"/>
  <c r="P63" i="5" s="1"/>
  <c r="S63" i="5" s="1"/>
  <c r="U63" i="5" s="1"/>
  <c r="W63" i="5" s="1"/>
  <c r="Z63" i="5" s="1"/>
  <c r="D51" i="3"/>
  <c r="F51" i="3" s="1"/>
  <c r="E51" i="3"/>
  <c r="G51" i="3" s="1"/>
  <c r="H51" i="3"/>
  <c r="B52" i="3" s="1"/>
  <c r="P52" i="3" s="1"/>
  <c r="K51" i="3"/>
  <c r="L51" i="3"/>
  <c r="J73" i="1"/>
  <c r="K73" i="1"/>
  <c r="L73" i="1" s="1"/>
  <c r="N73" i="1" s="1"/>
  <c r="P73" i="1" s="1"/>
  <c r="G73" i="1"/>
  <c r="D74" i="1" s="1"/>
  <c r="I74" i="1" s="1"/>
  <c r="F73" i="1"/>
  <c r="H73" i="1" s="1"/>
  <c r="E74" i="1" s="1"/>
  <c r="O74" i="1" s="1"/>
  <c r="AB63" i="5" l="1"/>
  <c r="B64" i="5" s="1"/>
  <c r="AC63" i="5"/>
  <c r="C64" i="5" s="1"/>
  <c r="M51" i="3"/>
  <c r="O51" i="3" s="1"/>
  <c r="Q51" i="3" s="1"/>
  <c r="A52" i="3"/>
  <c r="C52" i="3" s="1"/>
  <c r="J52" i="3"/>
  <c r="K74" i="1"/>
  <c r="L74" i="1" s="1"/>
  <c r="N74" i="1" s="1"/>
  <c r="P74" i="1" s="1"/>
  <c r="J74" i="1"/>
  <c r="G74" i="1"/>
  <c r="D75" i="1" s="1"/>
  <c r="I75" i="1" s="1"/>
  <c r="F74" i="1"/>
  <c r="H74" i="1" s="1"/>
  <c r="E75" i="1" s="1"/>
  <c r="O75" i="1" s="1"/>
  <c r="G64" i="5" l="1"/>
  <c r="AH64" i="5"/>
  <c r="D64" i="5"/>
  <c r="H64" i="5" s="1"/>
  <c r="AD64" i="5"/>
  <c r="AE64" i="5"/>
  <c r="AF64" i="5" s="1"/>
  <c r="AG64" i="5" s="1"/>
  <c r="AI64" i="5" s="1"/>
  <c r="D52" i="3"/>
  <c r="F52" i="3" s="1"/>
  <c r="H52" i="3" s="1"/>
  <c r="B53" i="3" s="1"/>
  <c r="P53" i="3" s="1"/>
  <c r="E52" i="3"/>
  <c r="G52" i="3" s="1"/>
  <c r="L52" i="3"/>
  <c r="K52" i="3"/>
  <c r="K75" i="1"/>
  <c r="L75" i="1" s="1"/>
  <c r="N75" i="1" s="1"/>
  <c r="P75" i="1" s="1"/>
  <c r="J75" i="1"/>
  <c r="G75" i="1"/>
  <c r="D76" i="1" s="1"/>
  <c r="I76" i="1" s="1"/>
  <c r="F75" i="1"/>
  <c r="H75" i="1" s="1"/>
  <c r="E76" i="1" s="1"/>
  <c r="O76" i="1" s="1"/>
  <c r="J64" i="5" l="1"/>
  <c r="M64" i="5" s="1"/>
  <c r="O64" i="5" s="1"/>
  <c r="Q64" i="5" s="1"/>
  <c r="T64" i="5" s="1"/>
  <c r="V64" i="5" s="1"/>
  <c r="Y64" i="5" s="1"/>
  <c r="I64" i="5"/>
  <c r="K64" i="5" s="1"/>
  <c r="N64" i="5" s="1"/>
  <c r="P64" i="5" s="1"/>
  <c r="S64" i="5" s="1"/>
  <c r="U64" i="5" s="1"/>
  <c r="W64" i="5" s="1"/>
  <c r="Z64" i="5" s="1"/>
  <c r="M52" i="3"/>
  <c r="O52" i="3" s="1"/>
  <c r="Q52" i="3" s="1"/>
  <c r="A53" i="3"/>
  <c r="C53" i="3" s="1"/>
  <c r="J76" i="1"/>
  <c r="K76" i="1"/>
  <c r="L76" i="1" s="1"/>
  <c r="N76" i="1" s="1"/>
  <c r="P76" i="1" s="1"/>
  <c r="G76" i="1"/>
  <c r="D77" i="1" s="1"/>
  <c r="I77" i="1" s="1"/>
  <c r="F76" i="1"/>
  <c r="H76" i="1" s="1"/>
  <c r="E77" i="1" s="1"/>
  <c r="O77" i="1" s="1"/>
  <c r="AB64" i="5" l="1"/>
  <c r="B65" i="5" s="1"/>
  <c r="AC64" i="5"/>
  <c r="C65" i="5" s="1"/>
  <c r="D53" i="3"/>
  <c r="F53" i="3" s="1"/>
  <c r="H53" i="3" s="1"/>
  <c r="B54" i="3" s="1"/>
  <c r="P54" i="3" s="1"/>
  <c r="J53" i="3"/>
  <c r="L53" i="3" s="1"/>
  <c r="E53" i="3"/>
  <c r="G53" i="3" s="1"/>
  <c r="K77" i="1"/>
  <c r="L77" i="1" s="1"/>
  <c r="N77" i="1" s="1"/>
  <c r="P77" i="1" s="1"/>
  <c r="J77" i="1"/>
  <c r="G77" i="1"/>
  <c r="D78" i="1" s="1"/>
  <c r="I78" i="1" s="1"/>
  <c r="F77" i="1"/>
  <c r="H77" i="1" s="1"/>
  <c r="E78" i="1" s="1"/>
  <c r="O78" i="1" s="1"/>
  <c r="G65" i="5" l="1"/>
  <c r="AH65" i="5"/>
  <c r="AD65" i="5"/>
  <c r="AE65" i="5"/>
  <c r="AF65" i="5" s="1"/>
  <c r="AG65" i="5" s="1"/>
  <c r="AI65" i="5" s="1"/>
  <c r="D65" i="5"/>
  <c r="H65" i="5" s="1"/>
  <c r="M53" i="3"/>
  <c r="O53" i="3" s="1"/>
  <c r="Q53" i="3" s="1"/>
  <c r="K53" i="3"/>
  <c r="A54" i="3"/>
  <c r="C54" i="3" s="1"/>
  <c r="J78" i="1"/>
  <c r="K78" i="1"/>
  <c r="L78" i="1" s="1"/>
  <c r="N78" i="1" s="1"/>
  <c r="P78" i="1" s="1"/>
  <c r="G78" i="1"/>
  <c r="D79" i="1" s="1"/>
  <c r="I79" i="1" s="1"/>
  <c r="F78" i="1"/>
  <c r="H78" i="1" s="1"/>
  <c r="E79" i="1" s="1"/>
  <c r="O79" i="1" s="1"/>
  <c r="J65" i="5" l="1"/>
  <c r="M65" i="5" s="1"/>
  <c r="O65" i="5" s="1"/>
  <c r="Q65" i="5" s="1"/>
  <c r="T65" i="5" s="1"/>
  <c r="V65" i="5" s="1"/>
  <c r="Y65" i="5" s="1"/>
  <c r="I65" i="5"/>
  <c r="K65" i="5" s="1"/>
  <c r="N65" i="5" s="1"/>
  <c r="P65" i="5" s="1"/>
  <c r="S65" i="5" s="1"/>
  <c r="U65" i="5" s="1"/>
  <c r="W65" i="5" s="1"/>
  <c r="Z65" i="5" s="1"/>
  <c r="D54" i="3"/>
  <c r="F54" i="3" s="1"/>
  <c r="E54" i="3"/>
  <c r="G54" i="3" s="1"/>
  <c r="J54" i="3"/>
  <c r="H54" i="3"/>
  <c r="B55" i="3" s="1"/>
  <c r="P55" i="3" s="1"/>
  <c r="L54" i="3"/>
  <c r="K54" i="3"/>
  <c r="K79" i="1"/>
  <c r="L79" i="1" s="1"/>
  <c r="N79" i="1" s="1"/>
  <c r="P79" i="1" s="1"/>
  <c r="J79" i="1"/>
  <c r="G79" i="1"/>
  <c r="F79" i="1"/>
  <c r="H79" i="1" s="1"/>
  <c r="E80" i="1" s="1"/>
  <c r="O80" i="1" s="1"/>
  <c r="D80" i="1"/>
  <c r="I80" i="1" s="1"/>
  <c r="AB65" i="5" l="1"/>
  <c r="B66" i="5" s="1"/>
  <c r="AC65" i="5"/>
  <c r="C66" i="5" s="1"/>
  <c r="M54" i="3"/>
  <c r="O54" i="3" s="1"/>
  <c r="Q54" i="3" s="1"/>
  <c r="A55" i="3"/>
  <c r="C55" i="3" s="1"/>
  <c r="K80" i="1"/>
  <c r="L80" i="1" s="1"/>
  <c r="N80" i="1" s="1"/>
  <c r="P80" i="1" s="1"/>
  <c r="J80" i="1"/>
  <c r="G80" i="1"/>
  <c r="D81" i="1" s="1"/>
  <c r="I81" i="1" s="1"/>
  <c r="F80" i="1"/>
  <c r="H80" i="1" s="1"/>
  <c r="E81" i="1" s="1"/>
  <c r="O81" i="1" s="1"/>
  <c r="AH66" i="5" l="1"/>
  <c r="G66" i="5"/>
  <c r="AE66" i="5"/>
  <c r="AF66" i="5" s="1"/>
  <c r="AG66" i="5" s="1"/>
  <c r="AI66" i="5" s="1"/>
  <c r="D66" i="5"/>
  <c r="H66" i="5" s="1"/>
  <c r="AD66" i="5"/>
  <c r="J55" i="3"/>
  <c r="L55" i="3" s="1"/>
  <c r="D55" i="3"/>
  <c r="F55" i="3" s="1"/>
  <c r="E55" i="3"/>
  <c r="G55" i="3" s="1"/>
  <c r="H55" i="3"/>
  <c r="B56" i="3" s="1"/>
  <c r="P56" i="3" s="1"/>
  <c r="K81" i="1"/>
  <c r="L81" i="1" s="1"/>
  <c r="N81" i="1" s="1"/>
  <c r="P81" i="1" s="1"/>
  <c r="J81" i="1"/>
  <c r="G81" i="1"/>
  <c r="D82" i="1" s="1"/>
  <c r="I82" i="1" s="1"/>
  <c r="F81" i="1"/>
  <c r="H81" i="1" s="1"/>
  <c r="E82" i="1" s="1"/>
  <c r="O82" i="1" s="1"/>
  <c r="I66" i="5" l="1"/>
  <c r="K66" i="5" s="1"/>
  <c r="N66" i="5" s="1"/>
  <c r="P66" i="5" s="1"/>
  <c r="S66" i="5" s="1"/>
  <c r="U66" i="5" s="1"/>
  <c r="W66" i="5" s="1"/>
  <c r="Z66" i="5" s="1"/>
  <c r="J66" i="5"/>
  <c r="M66" i="5" s="1"/>
  <c r="O66" i="5" s="1"/>
  <c r="Q66" i="5" s="1"/>
  <c r="T66" i="5" s="1"/>
  <c r="V66" i="5" s="1"/>
  <c r="Y66" i="5" s="1"/>
  <c r="K55" i="3"/>
  <c r="M55" i="3"/>
  <c r="O55" i="3" s="1"/>
  <c r="Q55" i="3" s="1"/>
  <c r="A56" i="3"/>
  <c r="C56" i="3" s="1"/>
  <c r="J82" i="1"/>
  <c r="K82" i="1"/>
  <c r="L82" i="1" s="1"/>
  <c r="N82" i="1" s="1"/>
  <c r="P82" i="1" s="1"/>
  <c r="G82" i="1"/>
  <c r="D83" i="1" s="1"/>
  <c r="I83" i="1" s="1"/>
  <c r="F82" i="1"/>
  <c r="H82" i="1" s="1"/>
  <c r="E83" i="1" s="1"/>
  <c r="O83" i="1" s="1"/>
  <c r="AC66" i="5" l="1"/>
  <c r="C67" i="5" s="1"/>
  <c r="AB66" i="5"/>
  <c r="B67" i="5" s="1"/>
  <c r="J56" i="3"/>
  <c r="D56" i="3"/>
  <c r="F56" i="3" s="1"/>
  <c r="E56" i="3"/>
  <c r="G56" i="3" s="1"/>
  <c r="H56" i="3"/>
  <c r="B57" i="3" s="1"/>
  <c r="P57" i="3" s="1"/>
  <c r="L56" i="3"/>
  <c r="K56" i="3"/>
  <c r="K83" i="1"/>
  <c r="L83" i="1" s="1"/>
  <c r="N83" i="1" s="1"/>
  <c r="P83" i="1" s="1"/>
  <c r="J83" i="1"/>
  <c r="G83" i="1"/>
  <c r="F83" i="1"/>
  <c r="H83" i="1" s="1"/>
  <c r="E84" i="1" s="1"/>
  <c r="O84" i="1" s="1"/>
  <c r="D84" i="1"/>
  <c r="I84" i="1" s="1"/>
  <c r="D67" i="5" l="1"/>
  <c r="H67" i="5" s="1"/>
  <c r="AD67" i="5"/>
  <c r="AE67" i="5"/>
  <c r="AF67" i="5" s="1"/>
  <c r="AG67" i="5" s="1"/>
  <c r="AI67" i="5" s="1"/>
  <c r="G67" i="5"/>
  <c r="J67" i="5"/>
  <c r="M67" i="5" s="1"/>
  <c r="O67" i="5" s="1"/>
  <c r="Q67" i="5" s="1"/>
  <c r="T67" i="5" s="1"/>
  <c r="V67" i="5" s="1"/>
  <c r="Y67" i="5" s="1"/>
  <c r="AH67" i="5"/>
  <c r="M56" i="3"/>
  <c r="O56" i="3" s="1"/>
  <c r="Q56" i="3" s="1"/>
  <c r="A57" i="3"/>
  <c r="C57" i="3" s="1"/>
  <c r="K84" i="1"/>
  <c r="L84" i="1" s="1"/>
  <c r="N84" i="1" s="1"/>
  <c r="P84" i="1" s="1"/>
  <c r="J84" i="1"/>
  <c r="G84" i="1"/>
  <c r="D85" i="1" s="1"/>
  <c r="I85" i="1" s="1"/>
  <c r="F84" i="1"/>
  <c r="H84" i="1" s="1"/>
  <c r="E85" i="1" s="1"/>
  <c r="O85" i="1" s="1"/>
  <c r="I67" i="5" l="1"/>
  <c r="K67" i="5" s="1"/>
  <c r="N67" i="5" s="1"/>
  <c r="P67" i="5" s="1"/>
  <c r="S67" i="5" s="1"/>
  <c r="U67" i="5" s="1"/>
  <c r="W67" i="5" s="1"/>
  <c r="Z67" i="5" s="1"/>
  <c r="J57" i="3"/>
  <c r="E57" i="3"/>
  <c r="D57" i="3"/>
  <c r="F57" i="3" s="1"/>
  <c r="L57" i="3"/>
  <c r="K57" i="3"/>
  <c r="G57" i="3"/>
  <c r="K85" i="1"/>
  <c r="L85" i="1" s="1"/>
  <c r="N85" i="1" s="1"/>
  <c r="P85" i="1" s="1"/>
  <c r="J85" i="1"/>
  <c r="G85" i="1"/>
  <c r="D86" i="1" s="1"/>
  <c r="I86" i="1" s="1"/>
  <c r="F85" i="1"/>
  <c r="H85" i="1" s="1"/>
  <c r="E86" i="1" s="1"/>
  <c r="O86" i="1" s="1"/>
  <c r="AC67" i="5" l="1"/>
  <c r="C68" i="5" s="1"/>
  <c r="AB67" i="5"/>
  <c r="B68" i="5" s="1"/>
  <c r="M57" i="3"/>
  <c r="O57" i="3" s="1"/>
  <c r="Q57" i="3" s="1"/>
  <c r="H57" i="3"/>
  <c r="B58" i="3" s="1"/>
  <c r="P58" i="3" s="1"/>
  <c r="A58" i="3"/>
  <c r="C58" i="3" s="1"/>
  <c r="K86" i="1"/>
  <c r="L86" i="1" s="1"/>
  <c r="N86" i="1" s="1"/>
  <c r="P86" i="1" s="1"/>
  <c r="J86" i="1"/>
  <c r="G86" i="1"/>
  <c r="D87" i="1" s="1"/>
  <c r="I87" i="1" s="1"/>
  <c r="F86" i="1"/>
  <c r="H86" i="1" s="1"/>
  <c r="E87" i="1" s="1"/>
  <c r="O87" i="1" s="1"/>
  <c r="D68" i="5" l="1"/>
  <c r="H68" i="5" s="1"/>
  <c r="AD68" i="5"/>
  <c r="AE68" i="5"/>
  <c r="AF68" i="5" s="1"/>
  <c r="AG68" i="5" s="1"/>
  <c r="G68" i="5"/>
  <c r="J68" i="5"/>
  <c r="M68" i="5" s="1"/>
  <c r="O68" i="5" s="1"/>
  <c r="Q68" i="5" s="1"/>
  <c r="T68" i="5" s="1"/>
  <c r="V68" i="5" s="1"/>
  <c r="Y68" i="5" s="1"/>
  <c r="AH68" i="5"/>
  <c r="J58" i="3"/>
  <c r="D58" i="3"/>
  <c r="F58" i="3" s="1"/>
  <c r="E58" i="3"/>
  <c r="H58" i="3"/>
  <c r="B59" i="3" s="1"/>
  <c r="P59" i="3" s="1"/>
  <c r="L58" i="3"/>
  <c r="K58" i="3"/>
  <c r="G58" i="3"/>
  <c r="K87" i="1"/>
  <c r="L87" i="1" s="1"/>
  <c r="N87" i="1" s="1"/>
  <c r="P87" i="1" s="1"/>
  <c r="J87" i="1"/>
  <c r="G87" i="1"/>
  <c r="D88" i="1" s="1"/>
  <c r="I88" i="1" s="1"/>
  <c r="F87" i="1"/>
  <c r="H87" i="1" s="1"/>
  <c r="E88" i="1" s="1"/>
  <c r="O88" i="1" s="1"/>
  <c r="I68" i="5" l="1"/>
  <c r="K68" i="5" s="1"/>
  <c r="N68" i="5" s="1"/>
  <c r="P68" i="5" s="1"/>
  <c r="S68" i="5" s="1"/>
  <c r="U68" i="5" s="1"/>
  <c r="W68" i="5" s="1"/>
  <c r="Z68" i="5" s="1"/>
  <c r="AI68" i="5"/>
  <c r="M58" i="3"/>
  <c r="O58" i="3" s="1"/>
  <c r="Q58" i="3" s="1"/>
  <c r="A59" i="3"/>
  <c r="C59" i="3" s="1"/>
  <c r="J88" i="1"/>
  <c r="K88" i="1"/>
  <c r="L88" i="1" s="1"/>
  <c r="N88" i="1" s="1"/>
  <c r="P88" i="1" s="1"/>
  <c r="G88" i="1"/>
  <c r="F88" i="1"/>
  <c r="H88" i="1" s="1"/>
  <c r="E89" i="1" s="1"/>
  <c r="O89" i="1" s="1"/>
  <c r="D89" i="1"/>
  <c r="I89" i="1" s="1"/>
  <c r="AC68" i="5" l="1"/>
  <c r="C69" i="5" s="1"/>
  <c r="AB68" i="5"/>
  <c r="B69" i="5" s="1"/>
  <c r="J59" i="3"/>
  <c r="D59" i="3"/>
  <c r="F59" i="3" s="1"/>
  <c r="E59" i="3"/>
  <c r="G59" i="3" s="1"/>
  <c r="H59" i="3"/>
  <c r="B60" i="3" s="1"/>
  <c r="P60" i="3" s="1"/>
  <c r="L59" i="3"/>
  <c r="K59" i="3"/>
  <c r="K89" i="1"/>
  <c r="L89" i="1" s="1"/>
  <c r="N89" i="1" s="1"/>
  <c r="P89" i="1" s="1"/>
  <c r="J89" i="1"/>
  <c r="G89" i="1"/>
  <c r="D90" i="1" s="1"/>
  <c r="I90" i="1" s="1"/>
  <c r="F89" i="1"/>
  <c r="H89" i="1" s="1"/>
  <c r="E90" i="1" s="1"/>
  <c r="O90" i="1" s="1"/>
  <c r="AD69" i="5" l="1"/>
  <c r="AE69" i="5"/>
  <c r="AF69" i="5" s="1"/>
  <c r="AG69" i="5" s="1"/>
  <c r="D69" i="5"/>
  <c r="H69" i="5" s="1"/>
  <c r="G69" i="5"/>
  <c r="J69" i="5"/>
  <c r="M69" i="5" s="1"/>
  <c r="O69" i="5" s="1"/>
  <c r="Q69" i="5" s="1"/>
  <c r="T69" i="5" s="1"/>
  <c r="V69" i="5" s="1"/>
  <c r="Y69" i="5" s="1"/>
  <c r="AH69" i="5"/>
  <c r="M59" i="3"/>
  <c r="O59" i="3" s="1"/>
  <c r="Q59" i="3" s="1"/>
  <c r="A60" i="3"/>
  <c r="C60" i="3" s="1"/>
  <c r="J60" i="3"/>
  <c r="J90" i="1"/>
  <c r="K90" i="1"/>
  <c r="L90" i="1" s="1"/>
  <c r="N90" i="1" s="1"/>
  <c r="P90" i="1" s="1"/>
  <c r="G90" i="1"/>
  <c r="D91" i="1" s="1"/>
  <c r="I91" i="1" s="1"/>
  <c r="F90" i="1"/>
  <c r="H90" i="1" s="1"/>
  <c r="E91" i="1" s="1"/>
  <c r="O91" i="1" s="1"/>
  <c r="I69" i="5" l="1"/>
  <c r="K69" i="5" s="1"/>
  <c r="N69" i="5" s="1"/>
  <c r="P69" i="5" s="1"/>
  <c r="S69" i="5" s="1"/>
  <c r="U69" i="5" s="1"/>
  <c r="W69" i="5" s="1"/>
  <c r="Z69" i="5" s="1"/>
  <c r="AI69" i="5"/>
  <c r="D60" i="3"/>
  <c r="F60" i="3" s="1"/>
  <c r="E60" i="3"/>
  <c r="G60" i="3" s="1"/>
  <c r="H60" i="3"/>
  <c r="B61" i="3" s="1"/>
  <c r="P61" i="3" s="1"/>
  <c r="K60" i="3"/>
  <c r="L60" i="3"/>
  <c r="K91" i="1"/>
  <c r="L91" i="1" s="1"/>
  <c r="N91" i="1" s="1"/>
  <c r="P91" i="1" s="1"/>
  <c r="J91" i="1"/>
  <c r="G91" i="1"/>
  <c r="D92" i="1" s="1"/>
  <c r="I92" i="1" s="1"/>
  <c r="F91" i="1"/>
  <c r="H91" i="1" s="1"/>
  <c r="E92" i="1" s="1"/>
  <c r="O92" i="1" s="1"/>
  <c r="AC69" i="5" l="1"/>
  <c r="C70" i="5" s="1"/>
  <c r="AB69" i="5"/>
  <c r="B70" i="5" s="1"/>
  <c r="M60" i="3"/>
  <c r="O60" i="3" s="1"/>
  <c r="Q60" i="3" s="1"/>
  <c r="A61" i="3"/>
  <c r="C61" i="3" s="1"/>
  <c r="K92" i="1"/>
  <c r="L92" i="1" s="1"/>
  <c r="N92" i="1" s="1"/>
  <c r="P92" i="1" s="1"/>
  <c r="J92" i="1"/>
  <c r="G92" i="1"/>
  <c r="D93" i="1" s="1"/>
  <c r="I93" i="1" s="1"/>
  <c r="F92" i="1"/>
  <c r="H92" i="1" s="1"/>
  <c r="E93" i="1" s="1"/>
  <c r="O93" i="1" s="1"/>
  <c r="AE70" i="5" l="1"/>
  <c r="AF70" i="5" s="1"/>
  <c r="AG70" i="5" s="1"/>
  <c r="D70" i="5"/>
  <c r="H70" i="5" s="1"/>
  <c r="AD70" i="5"/>
  <c r="AH70" i="5"/>
  <c r="G70" i="5"/>
  <c r="J70" i="5"/>
  <c r="M70" i="5" s="1"/>
  <c r="O70" i="5" s="1"/>
  <c r="Q70" i="5" s="1"/>
  <c r="T70" i="5" s="1"/>
  <c r="V70" i="5" s="1"/>
  <c r="Y70" i="5" s="1"/>
  <c r="D61" i="3"/>
  <c r="F61" i="3" s="1"/>
  <c r="H61" i="3" s="1"/>
  <c r="B62" i="3" s="1"/>
  <c r="P62" i="3" s="1"/>
  <c r="E61" i="3"/>
  <c r="G61" i="3" s="1"/>
  <c r="J61" i="3"/>
  <c r="L61" i="3" s="1"/>
  <c r="K93" i="1"/>
  <c r="L93" i="1" s="1"/>
  <c r="N93" i="1" s="1"/>
  <c r="P93" i="1" s="1"/>
  <c r="J93" i="1"/>
  <c r="G93" i="1"/>
  <c r="D94" i="1" s="1"/>
  <c r="I94" i="1" s="1"/>
  <c r="F93" i="1"/>
  <c r="H93" i="1" s="1"/>
  <c r="E94" i="1" s="1"/>
  <c r="O94" i="1" s="1"/>
  <c r="I70" i="5" l="1"/>
  <c r="K70" i="5" s="1"/>
  <c r="N70" i="5" s="1"/>
  <c r="P70" i="5" s="1"/>
  <c r="S70" i="5" s="1"/>
  <c r="U70" i="5" s="1"/>
  <c r="W70" i="5" s="1"/>
  <c r="Z70" i="5" s="1"/>
  <c r="AI70" i="5"/>
  <c r="K61" i="3"/>
  <c r="M61" i="3"/>
  <c r="O61" i="3" s="1"/>
  <c r="Q61" i="3" s="1"/>
  <c r="A62" i="3"/>
  <c r="C62" i="3" s="1"/>
  <c r="J94" i="1"/>
  <c r="K94" i="1"/>
  <c r="L94" i="1" s="1"/>
  <c r="N94" i="1" s="1"/>
  <c r="P94" i="1" s="1"/>
  <c r="G94" i="1"/>
  <c r="D95" i="1" s="1"/>
  <c r="I95" i="1" s="1"/>
  <c r="F94" i="1"/>
  <c r="H94" i="1" s="1"/>
  <c r="E95" i="1" s="1"/>
  <c r="O95" i="1" s="1"/>
  <c r="AB70" i="5" l="1"/>
  <c r="B71" i="5" s="1"/>
  <c r="AC70" i="5"/>
  <c r="C71" i="5" s="1"/>
  <c r="E62" i="3"/>
  <c r="G62" i="3" s="1"/>
  <c r="D62" i="3"/>
  <c r="F62" i="3" s="1"/>
  <c r="J62" i="3"/>
  <c r="L62" i="3" s="1"/>
  <c r="K95" i="1"/>
  <c r="L95" i="1" s="1"/>
  <c r="N95" i="1" s="1"/>
  <c r="P95" i="1" s="1"/>
  <c r="J95" i="1"/>
  <c r="G95" i="1"/>
  <c r="D96" i="1" s="1"/>
  <c r="I96" i="1" s="1"/>
  <c r="F95" i="1"/>
  <c r="H95" i="1" s="1"/>
  <c r="E96" i="1" s="1"/>
  <c r="O96" i="1" s="1"/>
  <c r="G71" i="5" l="1"/>
  <c r="AH71" i="5"/>
  <c r="D71" i="5"/>
  <c r="H71" i="5" s="1"/>
  <c r="AD71" i="5"/>
  <c r="AE71" i="5"/>
  <c r="AF71" i="5" s="1"/>
  <c r="AG71" i="5" s="1"/>
  <c r="AI71" i="5" s="1"/>
  <c r="K62" i="3"/>
  <c r="M62" i="3"/>
  <c r="O62" i="3" s="1"/>
  <c r="Q62" i="3" s="1"/>
  <c r="H62" i="3"/>
  <c r="B63" i="3" s="1"/>
  <c r="P63" i="3" s="1"/>
  <c r="A63" i="3"/>
  <c r="C63" i="3" s="1"/>
  <c r="J63" i="3"/>
  <c r="K96" i="1"/>
  <c r="L96" i="1" s="1"/>
  <c r="N96" i="1" s="1"/>
  <c r="P96" i="1" s="1"/>
  <c r="J96" i="1"/>
  <c r="G96" i="1"/>
  <c r="F96" i="1"/>
  <c r="H96" i="1" s="1"/>
  <c r="E97" i="1" s="1"/>
  <c r="O97" i="1" s="1"/>
  <c r="D97" i="1"/>
  <c r="I97" i="1" s="1"/>
  <c r="J71" i="5" l="1"/>
  <c r="M71" i="5" s="1"/>
  <c r="O71" i="5" s="1"/>
  <c r="Q71" i="5" s="1"/>
  <c r="T71" i="5" s="1"/>
  <c r="V71" i="5" s="1"/>
  <c r="Y71" i="5" s="1"/>
  <c r="I71" i="5"/>
  <c r="K71" i="5" s="1"/>
  <c r="N71" i="5" s="1"/>
  <c r="P71" i="5" s="1"/>
  <c r="S71" i="5" s="1"/>
  <c r="U71" i="5" s="1"/>
  <c r="W71" i="5" s="1"/>
  <c r="Z71" i="5" s="1"/>
  <c r="D63" i="3"/>
  <c r="E63" i="3"/>
  <c r="G63" i="3" s="1"/>
  <c r="K63" i="3"/>
  <c r="L63" i="3"/>
  <c r="J97" i="1"/>
  <c r="K97" i="1"/>
  <c r="L97" i="1" s="1"/>
  <c r="N97" i="1" s="1"/>
  <c r="P97" i="1" s="1"/>
  <c r="G97" i="1"/>
  <c r="D98" i="1" s="1"/>
  <c r="I98" i="1" s="1"/>
  <c r="F97" i="1"/>
  <c r="H97" i="1" s="1"/>
  <c r="E98" i="1" s="1"/>
  <c r="O98" i="1" s="1"/>
  <c r="AB71" i="5" l="1"/>
  <c r="B72" i="5" s="1"/>
  <c r="AC71" i="5"/>
  <c r="C72" i="5" s="1"/>
  <c r="F63" i="3"/>
  <c r="H63" i="3" s="1"/>
  <c r="B64" i="3" s="1"/>
  <c r="P64" i="3" s="1"/>
  <c r="M63" i="3"/>
  <c r="O63" i="3" s="1"/>
  <c r="Q63" i="3" s="1"/>
  <c r="A64" i="3"/>
  <c r="C64" i="3" s="1"/>
  <c r="J98" i="1"/>
  <c r="K98" i="1"/>
  <c r="L98" i="1" s="1"/>
  <c r="N98" i="1" s="1"/>
  <c r="P98" i="1" s="1"/>
  <c r="G98" i="1"/>
  <c r="D99" i="1" s="1"/>
  <c r="I99" i="1" s="1"/>
  <c r="F98" i="1"/>
  <c r="H98" i="1" s="1"/>
  <c r="E99" i="1" s="1"/>
  <c r="O99" i="1" s="1"/>
  <c r="G72" i="5" l="1"/>
  <c r="AH72" i="5"/>
  <c r="D72" i="5"/>
  <c r="H72" i="5" s="1"/>
  <c r="AD72" i="5"/>
  <c r="AE72" i="5"/>
  <c r="AF72" i="5" s="1"/>
  <c r="AG72" i="5" s="1"/>
  <c r="AI72" i="5" s="1"/>
  <c r="D64" i="3"/>
  <c r="E64" i="3"/>
  <c r="G64" i="3" s="1"/>
  <c r="J64" i="3"/>
  <c r="K64" i="3" s="1"/>
  <c r="L64" i="3"/>
  <c r="K99" i="1"/>
  <c r="L99" i="1" s="1"/>
  <c r="N99" i="1" s="1"/>
  <c r="P99" i="1" s="1"/>
  <c r="J99" i="1"/>
  <c r="G99" i="1"/>
  <c r="D100" i="1" s="1"/>
  <c r="I100" i="1" s="1"/>
  <c r="F99" i="1"/>
  <c r="H99" i="1" s="1"/>
  <c r="E100" i="1" s="1"/>
  <c r="O100" i="1" s="1"/>
  <c r="J72" i="5" l="1"/>
  <c r="M72" i="5" s="1"/>
  <c r="O72" i="5" s="1"/>
  <c r="Q72" i="5" s="1"/>
  <c r="T72" i="5" s="1"/>
  <c r="V72" i="5" s="1"/>
  <c r="Y72" i="5" s="1"/>
  <c r="I72" i="5"/>
  <c r="K72" i="5" s="1"/>
  <c r="N72" i="5" s="1"/>
  <c r="P72" i="5" s="1"/>
  <c r="S72" i="5" s="1"/>
  <c r="U72" i="5" s="1"/>
  <c r="W72" i="5" s="1"/>
  <c r="Z72" i="5" s="1"/>
  <c r="F64" i="3"/>
  <c r="H64" i="3" s="1"/>
  <c r="B65" i="3" s="1"/>
  <c r="P65" i="3" s="1"/>
  <c r="M64" i="3"/>
  <c r="O64" i="3" s="1"/>
  <c r="Q64" i="3" s="1"/>
  <c r="A65" i="3"/>
  <c r="C65" i="3" s="1"/>
  <c r="J100" i="1"/>
  <c r="K100" i="1"/>
  <c r="L100" i="1" s="1"/>
  <c r="N100" i="1" s="1"/>
  <c r="P100" i="1" s="1"/>
  <c r="G100" i="1"/>
  <c r="D101" i="1" s="1"/>
  <c r="I101" i="1" s="1"/>
  <c r="F100" i="1"/>
  <c r="H100" i="1" s="1"/>
  <c r="E101" i="1" s="1"/>
  <c r="O101" i="1" s="1"/>
  <c r="AB72" i="5" l="1"/>
  <c r="B73" i="5" s="1"/>
  <c r="AC72" i="5"/>
  <c r="C73" i="5" s="1"/>
  <c r="D65" i="3"/>
  <c r="F65" i="3" s="1"/>
  <c r="E65" i="3"/>
  <c r="G65" i="3" s="1"/>
  <c r="J65" i="3"/>
  <c r="H65" i="3"/>
  <c r="B66" i="3" s="1"/>
  <c r="P66" i="3" s="1"/>
  <c r="K65" i="3"/>
  <c r="L65" i="3"/>
  <c r="K101" i="1"/>
  <c r="L101" i="1" s="1"/>
  <c r="N101" i="1" s="1"/>
  <c r="P101" i="1" s="1"/>
  <c r="J101" i="1"/>
  <c r="G101" i="1"/>
  <c r="D102" i="1" s="1"/>
  <c r="I102" i="1" s="1"/>
  <c r="F101" i="1"/>
  <c r="H101" i="1" s="1"/>
  <c r="E102" i="1" s="1"/>
  <c r="O102" i="1" s="1"/>
  <c r="G73" i="5" l="1"/>
  <c r="AH73" i="5"/>
  <c r="AD73" i="5"/>
  <c r="AE73" i="5"/>
  <c r="AF73" i="5" s="1"/>
  <c r="AG73" i="5" s="1"/>
  <c r="AI73" i="5" s="1"/>
  <c r="D73" i="5"/>
  <c r="H73" i="5" s="1"/>
  <c r="M65" i="3"/>
  <c r="O65" i="3" s="1"/>
  <c r="Q65" i="3" s="1"/>
  <c r="A66" i="3"/>
  <c r="C66" i="3" s="1"/>
  <c r="K102" i="1"/>
  <c r="L102" i="1" s="1"/>
  <c r="N102" i="1" s="1"/>
  <c r="P102" i="1" s="1"/>
  <c r="J102" i="1"/>
  <c r="G102" i="1"/>
  <c r="D103" i="1" s="1"/>
  <c r="I103" i="1" s="1"/>
  <c r="F102" i="1"/>
  <c r="H102" i="1" s="1"/>
  <c r="E103" i="1" s="1"/>
  <c r="O103" i="1" s="1"/>
  <c r="J73" i="5" l="1"/>
  <c r="M73" i="5" s="1"/>
  <c r="O73" i="5" s="1"/>
  <c r="Q73" i="5" s="1"/>
  <c r="T73" i="5" s="1"/>
  <c r="V73" i="5" s="1"/>
  <c r="Y73" i="5" s="1"/>
  <c r="I73" i="5"/>
  <c r="K73" i="5" s="1"/>
  <c r="N73" i="5" s="1"/>
  <c r="P73" i="5" s="1"/>
  <c r="S73" i="5" s="1"/>
  <c r="U73" i="5" s="1"/>
  <c r="W73" i="5" s="1"/>
  <c r="Z73" i="5" s="1"/>
  <c r="J66" i="3"/>
  <c r="D66" i="3"/>
  <c r="F66" i="3" s="1"/>
  <c r="E66" i="3"/>
  <c r="G66" i="3" s="1"/>
  <c r="K66" i="3"/>
  <c r="L66" i="3"/>
  <c r="K103" i="1"/>
  <c r="L103" i="1" s="1"/>
  <c r="N103" i="1" s="1"/>
  <c r="P103" i="1" s="1"/>
  <c r="J103" i="1"/>
  <c r="G103" i="1"/>
  <c r="D104" i="1" s="1"/>
  <c r="I104" i="1" s="1"/>
  <c r="F103" i="1"/>
  <c r="H103" i="1" s="1"/>
  <c r="E104" i="1" s="1"/>
  <c r="O104" i="1" s="1"/>
  <c r="AB73" i="5" l="1"/>
  <c r="B74" i="5" s="1"/>
  <c r="AC73" i="5"/>
  <c r="C74" i="5" s="1"/>
  <c r="M66" i="3"/>
  <c r="O66" i="3" s="1"/>
  <c r="Q66" i="3" s="1"/>
  <c r="H66" i="3"/>
  <c r="B67" i="3" s="1"/>
  <c r="P67" i="3" s="1"/>
  <c r="A67" i="3"/>
  <c r="C67" i="3" s="1"/>
  <c r="J104" i="1"/>
  <c r="K104" i="1"/>
  <c r="L104" i="1" s="1"/>
  <c r="N104" i="1" s="1"/>
  <c r="P104" i="1" s="1"/>
  <c r="G104" i="1"/>
  <c r="D105" i="1" s="1"/>
  <c r="I105" i="1" s="1"/>
  <c r="F104" i="1"/>
  <c r="H104" i="1" s="1"/>
  <c r="E105" i="1" s="1"/>
  <c r="O105" i="1" s="1"/>
  <c r="AH74" i="5" l="1"/>
  <c r="G74" i="5"/>
  <c r="AE74" i="5"/>
  <c r="AF74" i="5" s="1"/>
  <c r="AG74" i="5" s="1"/>
  <c r="D74" i="5"/>
  <c r="H74" i="5" s="1"/>
  <c r="AD74" i="5"/>
  <c r="D67" i="3"/>
  <c r="F67" i="3" s="1"/>
  <c r="J67" i="3"/>
  <c r="E67" i="3"/>
  <c r="G67" i="3" s="1"/>
  <c r="H67" i="3"/>
  <c r="B68" i="3" s="1"/>
  <c r="P68" i="3" s="1"/>
  <c r="K67" i="3"/>
  <c r="L67" i="3"/>
  <c r="J105" i="1"/>
  <c r="K105" i="1"/>
  <c r="L105" i="1" s="1"/>
  <c r="N105" i="1" s="1"/>
  <c r="P105" i="1" s="1"/>
  <c r="G105" i="1"/>
  <c r="D106" i="1" s="1"/>
  <c r="I106" i="1" s="1"/>
  <c r="F105" i="1"/>
  <c r="H105" i="1" s="1"/>
  <c r="E106" i="1" s="1"/>
  <c r="O106" i="1" s="1"/>
  <c r="I74" i="5" l="1"/>
  <c r="K74" i="5" s="1"/>
  <c r="N74" i="5" s="1"/>
  <c r="P74" i="5" s="1"/>
  <c r="S74" i="5" s="1"/>
  <c r="U74" i="5" s="1"/>
  <c r="W74" i="5" s="1"/>
  <c r="Z74" i="5" s="1"/>
  <c r="AI74" i="5"/>
  <c r="J74" i="5"/>
  <c r="M74" i="5" s="1"/>
  <c r="O74" i="5" s="1"/>
  <c r="Q74" i="5" s="1"/>
  <c r="T74" i="5" s="1"/>
  <c r="V74" i="5" s="1"/>
  <c r="Y74" i="5" s="1"/>
  <c r="M67" i="3"/>
  <c r="O67" i="3" s="1"/>
  <c r="Q67" i="3" s="1"/>
  <c r="A68" i="3"/>
  <c r="C68" i="3" s="1"/>
  <c r="J106" i="1"/>
  <c r="K106" i="1"/>
  <c r="L106" i="1" s="1"/>
  <c r="N106" i="1" s="1"/>
  <c r="P106" i="1" s="1"/>
  <c r="G106" i="1"/>
  <c r="D107" i="1" s="1"/>
  <c r="I107" i="1" s="1"/>
  <c r="F106" i="1"/>
  <c r="H106" i="1" s="1"/>
  <c r="E107" i="1" s="1"/>
  <c r="O107" i="1" s="1"/>
  <c r="AB74" i="5" l="1"/>
  <c r="B75" i="5" s="1"/>
  <c r="AC74" i="5"/>
  <c r="C75" i="5" s="1"/>
  <c r="J68" i="3"/>
  <c r="K68" i="3" s="1"/>
  <c r="D68" i="3"/>
  <c r="F68" i="3" s="1"/>
  <c r="H68" i="3" s="1"/>
  <c r="B69" i="3" s="1"/>
  <c r="P69" i="3" s="1"/>
  <c r="E68" i="3"/>
  <c r="G68" i="3" s="1"/>
  <c r="K107" i="1"/>
  <c r="L107" i="1" s="1"/>
  <c r="N107" i="1" s="1"/>
  <c r="P107" i="1" s="1"/>
  <c r="J107" i="1"/>
  <c r="G107" i="1"/>
  <c r="D108" i="1" s="1"/>
  <c r="I108" i="1" s="1"/>
  <c r="F107" i="1"/>
  <c r="H107" i="1" s="1"/>
  <c r="E108" i="1" s="1"/>
  <c r="O108" i="1" s="1"/>
  <c r="G75" i="5" l="1"/>
  <c r="AH75" i="5"/>
  <c r="D75" i="5"/>
  <c r="H75" i="5" s="1"/>
  <c r="AD75" i="5"/>
  <c r="AE75" i="5"/>
  <c r="AF75" i="5" s="1"/>
  <c r="AG75" i="5" s="1"/>
  <c r="AI75" i="5" s="1"/>
  <c r="L68" i="3"/>
  <c r="M68" i="3" s="1"/>
  <c r="O68" i="3" s="1"/>
  <c r="Q68" i="3" s="1"/>
  <c r="A69" i="3"/>
  <c r="C69" i="3" s="1"/>
  <c r="K108" i="1"/>
  <c r="L108" i="1" s="1"/>
  <c r="N108" i="1" s="1"/>
  <c r="P108" i="1" s="1"/>
  <c r="J108" i="1"/>
  <c r="G108" i="1"/>
  <c r="F108" i="1"/>
  <c r="H108" i="1" s="1"/>
  <c r="E109" i="1" s="1"/>
  <c r="O109" i="1" s="1"/>
  <c r="D109" i="1"/>
  <c r="I109" i="1" s="1"/>
  <c r="J75" i="5" l="1"/>
  <c r="M75" i="5" s="1"/>
  <c r="O75" i="5" s="1"/>
  <c r="Q75" i="5" s="1"/>
  <c r="T75" i="5" s="1"/>
  <c r="V75" i="5" s="1"/>
  <c r="Y75" i="5" s="1"/>
  <c r="I75" i="5"/>
  <c r="K75" i="5" s="1"/>
  <c r="N75" i="5" s="1"/>
  <c r="P75" i="5" s="1"/>
  <c r="S75" i="5" s="1"/>
  <c r="U75" i="5" s="1"/>
  <c r="W75" i="5" s="1"/>
  <c r="Z75" i="5" s="1"/>
  <c r="D69" i="3"/>
  <c r="F69" i="3" s="1"/>
  <c r="E69" i="3"/>
  <c r="G69" i="3" s="1"/>
  <c r="J69" i="3"/>
  <c r="H69" i="3"/>
  <c r="B70" i="3" s="1"/>
  <c r="P70" i="3" s="1"/>
  <c r="L69" i="3"/>
  <c r="K69" i="3"/>
  <c r="K109" i="1"/>
  <c r="L109" i="1" s="1"/>
  <c r="N109" i="1" s="1"/>
  <c r="P109" i="1" s="1"/>
  <c r="J109" i="1"/>
  <c r="G109" i="1"/>
  <c r="D110" i="1" s="1"/>
  <c r="I110" i="1" s="1"/>
  <c r="F109" i="1"/>
  <c r="H109" i="1" s="1"/>
  <c r="E110" i="1" s="1"/>
  <c r="O110" i="1" s="1"/>
  <c r="AB75" i="5" l="1"/>
  <c r="B76" i="5" s="1"/>
  <c r="AC75" i="5"/>
  <c r="C76" i="5" s="1"/>
  <c r="M69" i="3"/>
  <c r="O69" i="3" s="1"/>
  <c r="Q69" i="3" s="1"/>
  <c r="A70" i="3"/>
  <c r="C70" i="3" s="1"/>
  <c r="K110" i="1"/>
  <c r="L110" i="1" s="1"/>
  <c r="N110" i="1" s="1"/>
  <c r="P110" i="1" s="1"/>
  <c r="J110" i="1"/>
  <c r="G110" i="1"/>
  <c r="F110" i="1"/>
  <c r="H110" i="1" s="1"/>
  <c r="E111" i="1" s="1"/>
  <c r="O111" i="1" s="1"/>
  <c r="D111" i="1"/>
  <c r="I111" i="1" s="1"/>
  <c r="G76" i="5" l="1"/>
  <c r="AH76" i="5"/>
  <c r="D76" i="5"/>
  <c r="H76" i="5" s="1"/>
  <c r="AD76" i="5"/>
  <c r="AE76" i="5"/>
  <c r="AF76" i="5" s="1"/>
  <c r="AG76" i="5" s="1"/>
  <c r="AI76" i="5" s="1"/>
  <c r="J70" i="3"/>
  <c r="E70" i="3"/>
  <c r="G70" i="3" s="1"/>
  <c r="D70" i="3"/>
  <c r="F70" i="3" s="1"/>
  <c r="L70" i="3"/>
  <c r="K70" i="3"/>
  <c r="J111" i="1"/>
  <c r="K111" i="1"/>
  <c r="L111" i="1" s="1"/>
  <c r="N111" i="1" s="1"/>
  <c r="P111" i="1" s="1"/>
  <c r="G111" i="1"/>
  <c r="D112" i="1" s="1"/>
  <c r="I112" i="1" s="1"/>
  <c r="F111" i="1"/>
  <c r="H111" i="1" s="1"/>
  <c r="E112" i="1" s="1"/>
  <c r="O112" i="1" s="1"/>
  <c r="J76" i="5" l="1"/>
  <c r="M76" i="5" s="1"/>
  <c r="O76" i="5" s="1"/>
  <c r="Q76" i="5" s="1"/>
  <c r="T76" i="5" s="1"/>
  <c r="V76" i="5" s="1"/>
  <c r="Y76" i="5" s="1"/>
  <c r="I76" i="5"/>
  <c r="K76" i="5" s="1"/>
  <c r="N76" i="5" s="1"/>
  <c r="P76" i="5" s="1"/>
  <c r="S76" i="5" s="1"/>
  <c r="U76" i="5" s="1"/>
  <c r="W76" i="5" s="1"/>
  <c r="Z76" i="5" s="1"/>
  <c r="M70" i="3"/>
  <c r="O70" i="3" s="1"/>
  <c r="Q70" i="3" s="1"/>
  <c r="H70" i="3"/>
  <c r="B71" i="3" s="1"/>
  <c r="P71" i="3" s="1"/>
  <c r="A71" i="3"/>
  <c r="C71" i="3" s="1"/>
  <c r="J71" i="3"/>
  <c r="J112" i="1"/>
  <c r="K112" i="1"/>
  <c r="L112" i="1" s="1"/>
  <c r="N112" i="1" s="1"/>
  <c r="P112" i="1" s="1"/>
  <c r="G112" i="1"/>
  <c r="F112" i="1"/>
  <c r="H112" i="1" s="1"/>
  <c r="E113" i="1" s="1"/>
  <c r="O113" i="1" s="1"/>
  <c r="D113" i="1"/>
  <c r="I113" i="1" s="1"/>
  <c r="AB76" i="5" l="1"/>
  <c r="B77" i="5" s="1"/>
  <c r="AC76" i="5"/>
  <c r="C77" i="5" s="1"/>
  <c r="D71" i="3"/>
  <c r="F71" i="3" s="1"/>
  <c r="E71" i="3"/>
  <c r="G71" i="3" s="1"/>
  <c r="H71" i="3"/>
  <c r="B72" i="3" s="1"/>
  <c r="P72" i="3" s="1"/>
  <c r="L71" i="3"/>
  <c r="K71" i="3"/>
  <c r="K113" i="1"/>
  <c r="L113" i="1" s="1"/>
  <c r="N113" i="1" s="1"/>
  <c r="P113" i="1" s="1"/>
  <c r="J113" i="1"/>
  <c r="G113" i="1"/>
  <c r="D114" i="1" s="1"/>
  <c r="I114" i="1" s="1"/>
  <c r="F113" i="1"/>
  <c r="H113" i="1" s="1"/>
  <c r="E114" i="1" s="1"/>
  <c r="O114" i="1" s="1"/>
  <c r="G77" i="5" l="1"/>
  <c r="AH77" i="5"/>
  <c r="AD77" i="5"/>
  <c r="AE77" i="5"/>
  <c r="AF77" i="5" s="1"/>
  <c r="AG77" i="5" s="1"/>
  <c r="AI77" i="5" s="1"/>
  <c r="D77" i="5"/>
  <c r="H77" i="5" s="1"/>
  <c r="M71" i="3"/>
  <c r="O71" i="3" s="1"/>
  <c r="Q71" i="3" s="1"/>
  <c r="A72" i="3"/>
  <c r="C72" i="3" s="1"/>
  <c r="K114" i="1"/>
  <c r="L114" i="1" s="1"/>
  <c r="N114" i="1" s="1"/>
  <c r="P114" i="1" s="1"/>
  <c r="J114" i="1"/>
  <c r="G114" i="1"/>
  <c r="F114" i="1"/>
  <c r="H114" i="1" s="1"/>
  <c r="E115" i="1" s="1"/>
  <c r="O115" i="1" s="1"/>
  <c r="D115" i="1"/>
  <c r="I115" i="1" s="1"/>
  <c r="J77" i="5" l="1"/>
  <c r="M77" i="5" s="1"/>
  <c r="O77" i="5" s="1"/>
  <c r="Q77" i="5" s="1"/>
  <c r="T77" i="5" s="1"/>
  <c r="V77" i="5" s="1"/>
  <c r="Y77" i="5" s="1"/>
  <c r="I77" i="5"/>
  <c r="K77" i="5" s="1"/>
  <c r="N77" i="5" s="1"/>
  <c r="P77" i="5" s="1"/>
  <c r="S77" i="5" s="1"/>
  <c r="U77" i="5" s="1"/>
  <c r="W77" i="5" s="1"/>
  <c r="Z77" i="5" s="1"/>
  <c r="D72" i="3"/>
  <c r="F72" i="3" s="1"/>
  <c r="H72" i="3" s="1"/>
  <c r="B73" i="3" s="1"/>
  <c r="P73" i="3" s="1"/>
  <c r="J72" i="3"/>
  <c r="K72" i="3" s="1"/>
  <c r="E72" i="3"/>
  <c r="G72" i="3" s="1"/>
  <c r="L72" i="3"/>
  <c r="K115" i="1"/>
  <c r="L115" i="1" s="1"/>
  <c r="N115" i="1" s="1"/>
  <c r="P115" i="1" s="1"/>
  <c r="J115" i="1"/>
  <c r="G115" i="1"/>
  <c r="D116" i="1" s="1"/>
  <c r="I116" i="1" s="1"/>
  <c r="F115" i="1"/>
  <c r="H115" i="1" s="1"/>
  <c r="E116" i="1" s="1"/>
  <c r="O116" i="1" s="1"/>
  <c r="AB77" i="5" l="1"/>
  <c r="B78" i="5" s="1"/>
  <c r="AC77" i="5"/>
  <c r="C78" i="5" s="1"/>
  <c r="M72" i="3"/>
  <c r="O72" i="3" s="1"/>
  <c r="Q72" i="3" s="1"/>
  <c r="A73" i="3"/>
  <c r="C73" i="3" s="1"/>
  <c r="K116" i="1"/>
  <c r="L116" i="1" s="1"/>
  <c r="N116" i="1" s="1"/>
  <c r="P116" i="1" s="1"/>
  <c r="J116" i="1"/>
  <c r="G116" i="1"/>
  <c r="D117" i="1" s="1"/>
  <c r="I117" i="1" s="1"/>
  <c r="F116" i="1"/>
  <c r="H116" i="1" s="1"/>
  <c r="E117" i="1" s="1"/>
  <c r="O117" i="1" s="1"/>
  <c r="AH78" i="5" l="1"/>
  <c r="G78" i="5"/>
  <c r="AE78" i="5"/>
  <c r="AF78" i="5" s="1"/>
  <c r="AG78" i="5" s="1"/>
  <c r="AI78" i="5" s="1"/>
  <c r="D78" i="5"/>
  <c r="H78" i="5" s="1"/>
  <c r="AD78" i="5"/>
  <c r="D73" i="3"/>
  <c r="F73" i="3" s="1"/>
  <c r="E73" i="3"/>
  <c r="G73" i="3" s="1"/>
  <c r="J73" i="3"/>
  <c r="H73" i="3"/>
  <c r="B74" i="3" s="1"/>
  <c r="P74" i="3" s="1"/>
  <c r="K73" i="3"/>
  <c r="L73" i="3"/>
  <c r="K117" i="1"/>
  <c r="L117" i="1" s="1"/>
  <c r="N117" i="1" s="1"/>
  <c r="P117" i="1" s="1"/>
  <c r="J117" i="1"/>
  <c r="G117" i="1"/>
  <c r="D118" i="1" s="1"/>
  <c r="I118" i="1" s="1"/>
  <c r="F117" i="1"/>
  <c r="H117" i="1" s="1"/>
  <c r="E118" i="1" s="1"/>
  <c r="O118" i="1" s="1"/>
  <c r="J78" i="5" l="1"/>
  <c r="M78" i="5" s="1"/>
  <c r="O78" i="5" s="1"/>
  <c r="Q78" i="5" s="1"/>
  <c r="T78" i="5" s="1"/>
  <c r="V78" i="5" s="1"/>
  <c r="Y78" i="5" s="1"/>
  <c r="I78" i="5"/>
  <c r="K78" i="5" s="1"/>
  <c r="N78" i="5" s="1"/>
  <c r="P78" i="5" s="1"/>
  <c r="S78" i="5" s="1"/>
  <c r="U78" i="5" s="1"/>
  <c r="W78" i="5" s="1"/>
  <c r="Z78" i="5" s="1"/>
  <c r="M73" i="3"/>
  <c r="O73" i="3" s="1"/>
  <c r="Q73" i="3" s="1"/>
  <c r="A74" i="3"/>
  <c r="C74" i="3" s="1"/>
  <c r="J118" i="1"/>
  <c r="K118" i="1"/>
  <c r="L118" i="1" s="1"/>
  <c r="N118" i="1" s="1"/>
  <c r="P118" i="1" s="1"/>
  <c r="G118" i="1"/>
  <c r="D119" i="1" s="1"/>
  <c r="I119" i="1" s="1"/>
  <c r="F118" i="1"/>
  <c r="H118" i="1" s="1"/>
  <c r="E119" i="1" s="1"/>
  <c r="O119" i="1" s="1"/>
  <c r="AB78" i="5" l="1"/>
  <c r="B79" i="5" s="1"/>
  <c r="AC78" i="5"/>
  <c r="C79" i="5" s="1"/>
  <c r="D74" i="3"/>
  <c r="F74" i="3" s="1"/>
  <c r="H74" i="3" s="1"/>
  <c r="B75" i="3" s="1"/>
  <c r="P75" i="3" s="1"/>
  <c r="J74" i="3"/>
  <c r="E74" i="3"/>
  <c r="G74" i="3" s="1"/>
  <c r="L74" i="3"/>
  <c r="K74" i="3"/>
  <c r="K119" i="1"/>
  <c r="L119" i="1" s="1"/>
  <c r="N119" i="1" s="1"/>
  <c r="P119" i="1" s="1"/>
  <c r="J119" i="1"/>
  <c r="G119" i="1"/>
  <c r="F119" i="1"/>
  <c r="H119" i="1" s="1"/>
  <c r="E120" i="1" s="1"/>
  <c r="O120" i="1" s="1"/>
  <c r="D120" i="1"/>
  <c r="I120" i="1" s="1"/>
  <c r="G79" i="5" l="1"/>
  <c r="AH79" i="5"/>
  <c r="D79" i="5"/>
  <c r="H79" i="5" s="1"/>
  <c r="AD79" i="5"/>
  <c r="AE79" i="5"/>
  <c r="AF79" i="5" s="1"/>
  <c r="AG79" i="5" s="1"/>
  <c r="AI79" i="5" s="1"/>
  <c r="M74" i="3"/>
  <c r="O74" i="3" s="1"/>
  <c r="Q74" i="3" s="1"/>
  <c r="A75" i="3"/>
  <c r="C75" i="3" s="1"/>
  <c r="J75" i="3"/>
  <c r="K120" i="1"/>
  <c r="L120" i="1" s="1"/>
  <c r="N120" i="1" s="1"/>
  <c r="P120" i="1" s="1"/>
  <c r="J120" i="1"/>
  <c r="G120" i="1"/>
  <c r="F120" i="1"/>
  <c r="H120" i="1" s="1"/>
  <c r="E121" i="1" s="1"/>
  <c r="O121" i="1" s="1"/>
  <c r="D121" i="1"/>
  <c r="I121" i="1" s="1"/>
  <c r="I79" i="5" l="1"/>
  <c r="K79" i="5" s="1"/>
  <c r="N79" i="5" s="1"/>
  <c r="P79" i="5" s="1"/>
  <c r="S79" i="5" s="1"/>
  <c r="U79" i="5" s="1"/>
  <c r="W79" i="5" s="1"/>
  <c r="Z79" i="5" s="1"/>
  <c r="J79" i="5"/>
  <c r="M79" i="5" s="1"/>
  <c r="O79" i="5" s="1"/>
  <c r="Q79" i="5" s="1"/>
  <c r="T79" i="5" s="1"/>
  <c r="V79" i="5" s="1"/>
  <c r="Y79" i="5" s="1"/>
  <c r="E75" i="3"/>
  <c r="G75" i="3" s="1"/>
  <c r="D75" i="3"/>
  <c r="F75" i="3" s="1"/>
  <c r="K75" i="3"/>
  <c r="L75" i="3"/>
  <c r="K121" i="1"/>
  <c r="L121" i="1" s="1"/>
  <c r="N121" i="1" s="1"/>
  <c r="P121" i="1" s="1"/>
  <c r="J121" i="1"/>
  <c r="G121" i="1"/>
  <c r="D122" i="1" s="1"/>
  <c r="I122" i="1" s="1"/>
  <c r="F121" i="1"/>
  <c r="H121" i="1" s="1"/>
  <c r="E122" i="1" s="1"/>
  <c r="O122" i="1" s="1"/>
  <c r="AC79" i="5" l="1"/>
  <c r="C80" i="5" s="1"/>
  <c r="AB79" i="5"/>
  <c r="B80" i="5" s="1"/>
  <c r="M75" i="3"/>
  <c r="O75" i="3" s="1"/>
  <c r="Q75" i="3" s="1"/>
  <c r="H75" i="3"/>
  <c r="B76" i="3" s="1"/>
  <c r="P76" i="3" s="1"/>
  <c r="A76" i="3"/>
  <c r="C76" i="3" s="1"/>
  <c r="K122" i="1"/>
  <c r="L122" i="1" s="1"/>
  <c r="N122" i="1" s="1"/>
  <c r="P122" i="1" s="1"/>
  <c r="J122" i="1"/>
  <c r="G122" i="1"/>
  <c r="D123" i="1" s="1"/>
  <c r="I123" i="1" s="1"/>
  <c r="F122" i="1"/>
  <c r="H122" i="1" s="1"/>
  <c r="E123" i="1" s="1"/>
  <c r="O123" i="1" s="1"/>
  <c r="D80" i="5" l="1"/>
  <c r="H80" i="5" s="1"/>
  <c r="AD80" i="5"/>
  <c r="AE80" i="5"/>
  <c r="AF80" i="5" s="1"/>
  <c r="AG80" i="5" s="1"/>
  <c r="G80" i="5"/>
  <c r="J80" i="5"/>
  <c r="M80" i="5" s="1"/>
  <c r="O80" i="5" s="1"/>
  <c r="Q80" i="5" s="1"/>
  <c r="T80" i="5" s="1"/>
  <c r="V80" i="5" s="1"/>
  <c r="Y80" i="5" s="1"/>
  <c r="AH80" i="5"/>
  <c r="D76" i="3"/>
  <c r="F76" i="3" s="1"/>
  <c r="J76" i="3"/>
  <c r="E76" i="3"/>
  <c r="G76" i="3" s="1"/>
  <c r="H76" i="3"/>
  <c r="B77" i="3" s="1"/>
  <c r="P77" i="3" s="1"/>
  <c r="L76" i="3"/>
  <c r="K76" i="3"/>
  <c r="K123" i="1"/>
  <c r="L123" i="1" s="1"/>
  <c r="N123" i="1" s="1"/>
  <c r="P123" i="1" s="1"/>
  <c r="J123" i="1"/>
  <c r="G123" i="1"/>
  <c r="D124" i="1" s="1"/>
  <c r="I124" i="1" s="1"/>
  <c r="F123" i="1"/>
  <c r="H123" i="1" s="1"/>
  <c r="E124" i="1" s="1"/>
  <c r="O124" i="1" s="1"/>
  <c r="I80" i="5" l="1"/>
  <c r="K80" i="5" s="1"/>
  <c r="N80" i="5" s="1"/>
  <c r="P80" i="5" s="1"/>
  <c r="S80" i="5" s="1"/>
  <c r="U80" i="5" s="1"/>
  <c r="W80" i="5" s="1"/>
  <c r="Z80" i="5" s="1"/>
  <c r="AI80" i="5"/>
  <c r="M76" i="3"/>
  <c r="O76" i="3" s="1"/>
  <c r="Q76" i="3" s="1"/>
  <c r="A77" i="3"/>
  <c r="C77" i="3" s="1"/>
  <c r="J77" i="3"/>
  <c r="J124" i="1"/>
  <c r="K124" i="1"/>
  <c r="L124" i="1" s="1"/>
  <c r="N124" i="1" s="1"/>
  <c r="P124" i="1" s="1"/>
  <c r="G124" i="1"/>
  <c r="D125" i="1" s="1"/>
  <c r="I125" i="1" s="1"/>
  <c r="F124" i="1"/>
  <c r="H124" i="1" s="1"/>
  <c r="E125" i="1" s="1"/>
  <c r="O125" i="1" s="1"/>
  <c r="AC80" i="5" l="1"/>
  <c r="C81" i="5" s="1"/>
  <c r="AB80" i="5"/>
  <c r="B81" i="5" s="1"/>
  <c r="E77" i="3"/>
  <c r="G77" i="3" s="1"/>
  <c r="D77" i="3"/>
  <c r="F77" i="3" s="1"/>
  <c r="K77" i="3"/>
  <c r="L77" i="3"/>
  <c r="K125" i="1"/>
  <c r="L125" i="1" s="1"/>
  <c r="N125" i="1" s="1"/>
  <c r="P125" i="1" s="1"/>
  <c r="J125" i="1"/>
  <c r="G125" i="1"/>
  <c r="D126" i="1" s="1"/>
  <c r="I126" i="1" s="1"/>
  <c r="F125" i="1"/>
  <c r="H125" i="1" s="1"/>
  <c r="E126" i="1" s="1"/>
  <c r="O126" i="1" s="1"/>
  <c r="AD81" i="5" l="1"/>
  <c r="AE81" i="5"/>
  <c r="AF81" i="5" s="1"/>
  <c r="AG81" i="5" s="1"/>
  <c r="D81" i="5"/>
  <c r="H81" i="5" s="1"/>
  <c r="G81" i="5"/>
  <c r="AH81" i="5"/>
  <c r="M77" i="3"/>
  <c r="O77" i="3" s="1"/>
  <c r="Q77" i="3" s="1"/>
  <c r="H77" i="3"/>
  <c r="B78" i="3" s="1"/>
  <c r="P78" i="3" s="1"/>
  <c r="A78" i="3"/>
  <c r="C78" i="3" s="1"/>
  <c r="J126" i="1"/>
  <c r="K126" i="1"/>
  <c r="L126" i="1" s="1"/>
  <c r="N126" i="1" s="1"/>
  <c r="P126" i="1" s="1"/>
  <c r="G126" i="1"/>
  <c r="D127" i="1" s="1"/>
  <c r="I127" i="1" s="1"/>
  <c r="F126" i="1"/>
  <c r="H126" i="1" s="1"/>
  <c r="E127" i="1" s="1"/>
  <c r="O127" i="1" s="1"/>
  <c r="AI81" i="5" l="1"/>
  <c r="J81" i="5"/>
  <c r="M81" i="5" s="1"/>
  <c r="O81" i="5" s="1"/>
  <c r="Q81" i="5" s="1"/>
  <c r="T81" i="5" s="1"/>
  <c r="V81" i="5" s="1"/>
  <c r="Y81" i="5" s="1"/>
  <c r="I81" i="5"/>
  <c r="K81" i="5" s="1"/>
  <c r="N81" i="5" s="1"/>
  <c r="P81" i="5" s="1"/>
  <c r="S81" i="5" s="1"/>
  <c r="U81" i="5" s="1"/>
  <c r="W81" i="5" s="1"/>
  <c r="Z81" i="5" s="1"/>
  <c r="D78" i="3"/>
  <c r="F78" i="3" s="1"/>
  <c r="J78" i="3"/>
  <c r="E78" i="3"/>
  <c r="G78" i="3" s="1"/>
  <c r="L78" i="3"/>
  <c r="K78" i="3"/>
  <c r="K127" i="1"/>
  <c r="L127" i="1" s="1"/>
  <c r="N127" i="1" s="1"/>
  <c r="P127" i="1" s="1"/>
  <c r="J127" i="1"/>
  <c r="G127" i="1"/>
  <c r="D128" i="1" s="1"/>
  <c r="I128" i="1" s="1"/>
  <c r="F127" i="1"/>
  <c r="H127" i="1" s="1"/>
  <c r="E128" i="1" s="1"/>
  <c r="O128" i="1" s="1"/>
  <c r="AB81" i="5" l="1"/>
  <c r="B82" i="5" s="1"/>
  <c r="AC81" i="5"/>
  <c r="C82" i="5" s="1"/>
  <c r="M78" i="3"/>
  <c r="O78" i="3" s="1"/>
  <c r="Q78" i="3" s="1"/>
  <c r="H78" i="3"/>
  <c r="B79" i="3" s="1"/>
  <c r="P79" i="3" s="1"/>
  <c r="A79" i="3"/>
  <c r="C79" i="3" s="1"/>
  <c r="J79" i="3"/>
  <c r="K128" i="1"/>
  <c r="L128" i="1" s="1"/>
  <c r="N128" i="1" s="1"/>
  <c r="P128" i="1" s="1"/>
  <c r="J128" i="1"/>
  <c r="G128" i="1"/>
  <c r="D129" i="1" s="1"/>
  <c r="I129" i="1" s="1"/>
  <c r="F128" i="1"/>
  <c r="H128" i="1" s="1"/>
  <c r="E129" i="1" s="1"/>
  <c r="O129" i="1" s="1"/>
  <c r="AH82" i="5" l="1"/>
  <c r="G82" i="5"/>
  <c r="AE82" i="5"/>
  <c r="AF82" i="5" s="1"/>
  <c r="AG82" i="5" s="1"/>
  <c r="AI82" i="5" s="1"/>
  <c r="D82" i="5"/>
  <c r="H82" i="5" s="1"/>
  <c r="AD82" i="5"/>
  <c r="D79" i="3"/>
  <c r="E79" i="3"/>
  <c r="G79" i="3" s="1"/>
  <c r="K79" i="3"/>
  <c r="L79" i="3"/>
  <c r="K129" i="1"/>
  <c r="L129" i="1" s="1"/>
  <c r="N129" i="1" s="1"/>
  <c r="P129" i="1" s="1"/>
  <c r="J129" i="1"/>
  <c r="G129" i="1"/>
  <c r="D130" i="1" s="1"/>
  <c r="I130" i="1" s="1"/>
  <c r="F129" i="1"/>
  <c r="H129" i="1" s="1"/>
  <c r="E130" i="1" s="1"/>
  <c r="O130" i="1" s="1"/>
  <c r="J82" i="5" l="1"/>
  <c r="M82" i="5" s="1"/>
  <c r="O82" i="5" s="1"/>
  <c r="Q82" i="5" s="1"/>
  <c r="T82" i="5" s="1"/>
  <c r="V82" i="5" s="1"/>
  <c r="Y82" i="5" s="1"/>
  <c r="I82" i="5"/>
  <c r="K82" i="5" s="1"/>
  <c r="N82" i="5" s="1"/>
  <c r="P82" i="5" s="1"/>
  <c r="S82" i="5" s="1"/>
  <c r="U82" i="5" s="1"/>
  <c r="W82" i="5" s="1"/>
  <c r="Z82" i="5" s="1"/>
  <c r="F79" i="3"/>
  <c r="H79" i="3" s="1"/>
  <c r="B80" i="3" s="1"/>
  <c r="P80" i="3" s="1"/>
  <c r="M79" i="3"/>
  <c r="O79" i="3" s="1"/>
  <c r="Q79" i="3" s="1"/>
  <c r="A80" i="3"/>
  <c r="C80" i="3" s="1"/>
  <c r="J130" i="1"/>
  <c r="K130" i="1"/>
  <c r="L130" i="1" s="1"/>
  <c r="N130" i="1" s="1"/>
  <c r="P130" i="1" s="1"/>
  <c r="G130" i="1"/>
  <c r="F130" i="1"/>
  <c r="H130" i="1" s="1"/>
  <c r="E131" i="1" s="1"/>
  <c r="O131" i="1" s="1"/>
  <c r="D131" i="1"/>
  <c r="I131" i="1" s="1"/>
  <c r="AB82" i="5" l="1"/>
  <c r="B83" i="5" s="1"/>
  <c r="AC82" i="5"/>
  <c r="C83" i="5" s="1"/>
  <c r="J80" i="3"/>
  <c r="D80" i="3"/>
  <c r="F80" i="3" s="1"/>
  <c r="E80" i="3"/>
  <c r="G80" i="3" s="1"/>
  <c r="L80" i="3"/>
  <c r="K80" i="3"/>
  <c r="K131" i="1"/>
  <c r="L131" i="1" s="1"/>
  <c r="N131" i="1" s="1"/>
  <c r="P131" i="1" s="1"/>
  <c r="J131" i="1"/>
  <c r="G131" i="1"/>
  <c r="D132" i="1" s="1"/>
  <c r="I132" i="1" s="1"/>
  <c r="F131" i="1"/>
  <c r="H131" i="1" s="1"/>
  <c r="E132" i="1" s="1"/>
  <c r="O132" i="1" s="1"/>
  <c r="G83" i="5" l="1"/>
  <c r="AH83" i="5"/>
  <c r="D83" i="5"/>
  <c r="H83" i="5" s="1"/>
  <c r="AD83" i="5"/>
  <c r="AE83" i="5"/>
  <c r="AF83" i="5" s="1"/>
  <c r="AG83" i="5" s="1"/>
  <c r="AI83" i="5" s="1"/>
  <c r="M80" i="3"/>
  <c r="O80" i="3" s="1"/>
  <c r="Q80" i="3" s="1"/>
  <c r="H80" i="3"/>
  <c r="B81" i="3" s="1"/>
  <c r="P81" i="3" s="1"/>
  <c r="A81" i="3"/>
  <c r="C81" i="3" s="1"/>
  <c r="J81" i="3"/>
  <c r="K132" i="1"/>
  <c r="L132" i="1" s="1"/>
  <c r="N132" i="1" s="1"/>
  <c r="P132" i="1" s="1"/>
  <c r="J132" i="1"/>
  <c r="G132" i="1"/>
  <c r="D133" i="1" s="1"/>
  <c r="I133" i="1" s="1"/>
  <c r="F132" i="1"/>
  <c r="H132" i="1" s="1"/>
  <c r="E133" i="1" s="1"/>
  <c r="O133" i="1" s="1"/>
  <c r="J83" i="5" l="1"/>
  <c r="M83" i="5" s="1"/>
  <c r="O83" i="5" s="1"/>
  <c r="Q83" i="5" s="1"/>
  <c r="T83" i="5" s="1"/>
  <c r="V83" i="5" s="1"/>
  <c r="Y83" i="5" s="1"/>
  <c r="I83" i="5"/>
  <c r="K83" i="5" s="1"/>
  <c r="N83" i="5" s="1"/>
  <c r="P83" i="5" s="1"/>
  <c r="S83" i="5" s="1"/>
  <c r="U83" i="5" s="1"/>
  <c r="W83" i="5" s="1"/>
  <c r="Z83" i="5" s="1"/>
  <c r="D81" i="3"/>
  <c r="F81" i="3" s="1"/>
  <c r="E81" i="3"/>
  <c r="G81" i="3" s="1"/>
  <c r="H81" i="3"/>
  <c r="B82" i="3" s="1"/>
  <c r="P82" i="3" s="1"/>
  <c r="K81" i="3"/>
  <c r="L81" i="3"/>
  <c r="J133" i="1"/>
  <c r="K133" i="1"/>
  <c r="L133" i="1" s="1"/>
  <c r="N133" i="1" s="1"/>
  <c r="P133" i="1" s="1"/>
  <c r="G133" i="1"/>
  <c r="F133" i="1"/>
  <c r="H133" i="1" s="1"/>
  <c r="E134" i="1" s="1"/>
  <c r="O134" i="1" s="1"/>
  <c r="D134" i="1"/>
  <c r="I134" i="1" s="1"/>
  <c r="AB83" i="5" l="1"/>
  <c r="B84" i="5" s="1"/>
  <c r="AC83" i="5"/>
  <c r="C84" i="5" s="1"/>
  <c r="M81" i="3"/>
  <c r="O81" i="3" s="1"/>
  <c r="Q81" i="3" s="1"/>
  <c r="A82" i="3"/>
  <c r="C82" i="3" s="1"/>
  <c r="K134" i="1"/>
  <c r="L134" i="1" s="1"/>
  <c r="N134" i="1" s="1"/>
  <c r="P134" i="1" s="1"/>
  <c r="J134" i="1"/>
  <c r="G134" i="1"/>
  <c r="D135" i="1" s="1"/>
  <c r="I135" i="1" s="1"/>
  <c r="F134" i="1"/>
  <c r="H134" i="1" s="1"/>
  <c r="E135" i="1" s="1"/>
  <c r="O135" i="1" s="1"/>
  <c r="G84" i="5" l="1"/>
  <c r="AH84" i="5"/>
  <c r="D84" i="5"/>
  <c r="H84" i="5" s="1"/>
  <c r="AD84" i="5"/>
  <c r="AE84" i="5"/>
  <c r="AF84" i="5" s="1"/>
  <c r="AG84" i="5" s="1"/>
  <c r="AI84" i="5" s="1"/>
  <c r="D82" i="3"/>
  <c r="E82" i="3"/>
  <c r="G82" i="3" s="1"/>
  <c r="J82" i="3"/>
  <c r="L82" i="3" s="1"/>
  <c r="K82" i="3"/>
  <c r="K135" i="1"/>
  <c r="L135" i="1" s="1"/>
  <c r="N135" i="1" s="1"/>
  <c r="P135" i="1" s="1"/>
  <c r="J135" i="1"/>
  <c r="G135" i="1"/>
  <c r="D136" i="1" s="1"/>
  <c r="I136" i="1" s="1"/>
  <c r="F135" i="1"/>
  <c r="H135" i="1" s="1"/>
  <c r="E136" i="1" s="1"/>
  <c r="O136" i="1" s="1"/>
  <c r="I84" i="5" l="1"/>
  <c r="K84" i="5" s="1"/>
  <c r="N84" i="5" s="1"/>
  <c r="P84" i="5" s="1"/>
  <c r="S84" i="5" s="1"/>
  <c r="U84" i="5" s="1"/>
  <c r="W84" i="5" s="1"/>
  <c r="Z84" i="5" s="1"/>
  <c r="J84" i="5"/>
  <c r="M84" i="5" s="1"/>
  <c r="O84" i="5" s="1"/>
  <c r="Q84" i="5" s="1"/>
  <c r="T84" i="5" s="1"/>
  <c r="V84" i="5" s="1"/>
  <c r="Y84" i="5" s="1"/>
  <c r="F82" i="3"/>
  <c r="H82" i="3" s="1"/>
  <c r="B83" i="3" s="1"/>
  <c r="P83" i="3" s="1"/>
  <c r="M82" i="3"/>
  <c r="O82" i="3" s="1"/>
  <c r="Q82" i="3" s="1"/>
  <c r="A83" i="3"/>
  <c r="C83" i="3" s="1"/>
  <c r="J136" i="1"/>
  <c r="K136" i="1"/>
  <c r="L136" i="1" s="1"/>
  <c r="N136" i="1" s="1"/>
  <c r="P136" i="1" s="1"/>
  <c r="G136" i="1"/>
  <c r="D137" i="1" s="1"/>
  <c r="I137" i="1" s="1"/>
  <c r="F136" i="1"/>
  <c r="H136" i="1" s="1"/>
  <c r="E137" i="1" s="1"/>
  <c r="O137" i="1" s="1"/>
  <c r="AC84" i="5" l="1"/>
  <c r="C85" i="5" s="1"/>
  <c r="AB84" i="5"/>
  <c r="B85" i="5" s="1"/>
  <c r="J83" i="3"/>
  <c r="D83" i="3"/>
  <c r="E83" i="3"/>
  <c r="G83" i="3" s="1"/>
  <c r="L83" i="3"/>
  <c r="K83" i="3"/>
  <c r="K137" i="1"/>
  <c r="L137" i="1" s="1"/>
  <c r="N137" i="1" s="1"/>
  <c r="P137" i="1" s="1"/>
  <c r="J137" i="1"/>
  <c r="G137" i="1"/>
  <c r="D138" i="1" s="1"/>
  <c r="I138" i="1" s="1"/>
  <c r="F137" i="1"/>
  <c r="H137" i="1" s="1"/>
  <c r="E138" i="1" s="1"/>
  <c r="O138" i="1" s="1"/>
  <c r="AD85" i="5" l="1"/>
  <c r="AE85" i="5"/>
  <c r="AF85" i="5" s="1"/>
  <c r="AG85" i="5" s="1"/>
  <c r="D85" i="5"/>
  <c r="H85" i="5" s="1"/>
  <c r="G85" i="5"/>
  <c r="J85" i="5"/>
  <c r="M85" i="5" s="1"/>
  <c r="O85" i="5" s="1"/>
  <c r="Q85" i="5" s="1"/>
  <c r="T85" i="5" s="1"/>
  <c r="V85" i="5" s="1"/>
  <c r="Y85" i="5" s="1"/>
  <c r="AH85" i="5"/>
  <c r="F83" i="3"/>
  <c r="H83" i="3" s="1"/>
  <c r="B84" i="3" s="1"/>
  <c r="P84" i="3" s="1"/>
  <c r="M83" i="3"/>
  <c r="O83" i="3" s="1"/>
  <c r="Q83" i="3" s="1"/>
  <c r="A84" i="3"/>
  <c r="C84" i="3" s="1"/>
  <c r="K138" i="1"/>
  <c r="L138" i="1" s="1"/>
  <c r="N138" i="1" s="1"/>
  <c r="P138" i="1" s="1"/>
  <c r="J138" i="1"/>
  <c r="G138" i="1"/>
  <c r="D139" i="1" s="1"/>
  <c r="I139" i="1" s="1"/>
  <c r="F138" i="1"/>
  <c r="H138" i="1" s="1"/>
  <c r="E139" i="1" s="1"/>
  <c r="O139" i="1" s="1"/>
  <c r="I85" i="5" l="1"/>
  <c r="K85" i="5" s="1"/>
  <c r="N85" i="5" s="1"/>
  <c r="P85" i="5" s="1"/>
  <c r="S85" i="5" s="1"/>
  <c r="U85" i="5" s="1"/>
  <c r="W85" i="5" s="1"/>
  <c r="Z85" i="5" s="1"/>
  <c r="AI85" i="5"/>
  <c r="J84" i="3"/>
  <c r="D84" i="3"/>
  <c r="F84" i="3" s="1"/>
  <c r="E84" i="3"/>
  <c r="G84" i="3" s="1"/>
  <c r="H84" i="3"/>
  <c r="B85" i="3" s="1"/>
  <c r="P85" i="3" s="1"/>
  <c r="L84" i="3"/>
  <c r="K84" i="3"/>
  <c r="K139" i="1"/>
  <c r="L139" i="1" s="1"/>
  <c r="N139" i="1" s="1"/>
  <c r="P139" i="1" s="1"/>
  <c r="J139" i="1"/>
  <c r="G139" i="1"/>
  <c r="D140" i="1" s="1"/>
  <c r="I140" i="1" s="1"/>
  <c r="F139" i="1"/>
  <c r="H139" i="1" s="1"/>
  <c r="E140" i="1" s="1"/>
  <c r="O140" i="1" s="1"/>
  <c r="AC85" i="5" l="1"/>
  <c r="C86" i="5" s="1"/>
  <c r="AB85" i="5"/>
  <c r="B86" i="5" s="1"/>
  <c r="M84" i="3"/>
  <c r="O84" i="3" s="1"/>
  <c r="Q84" i="3" s="1"/>
  <c r="A85" i="3"/>
  <c r="C85" i="3" s="1"/>
  <c r="J140" i="1"/>
  <c r="K140" i="1"/>
  <c r="L140" i="1" s="1"/>
  <c r="N140" i="1" s="1"/>
  <c r="P140" i="1" s="1"/>
  <c r="G140" i="1"/>
  <c r="D141" i="1" s="1"/>
  <c r="I141" i="1" s="1"/>
  <c r="F140" i="1"/>
  <c r="H140" i="1" s="1"/>
  <c r="E141" i="1" s="1"/>
  <c r="O141" i="1" s="1"/>
  <c r="AE86" i="5" l="1"/>
  <c r="AF86" i="5" s="1"/>
  <c r="AG86" i="5" s="1"/>
  <c r="D86" i="5"/>
  <c r="H86" i="5" s="1"/>
  <c r="AD86" i="5"/>
  <c r="AH86" i="5"/>
  <c r="G86" i="5"/>
  <c r="J86" i="5"/>
  <c r="M86" i="5" s="1"/>
  <c r="O86" i="5" s="1"/>
  <c r="Q86" i="5" s="1"/>
  <c r="T86" i="5" s="1"/>
  <c r="V86" i="5" s="1"/>
  <c r="Y86" i="5" s="1"/>
  <c r="D85" i="3"/>
  <c r="E85" i="3"/>
  <c r="G85" i="3" s="1"/>
  <c r="J85" i="3"/>
  <c r="K85" i="3" s="1"/>
  <c r="L85" i="3"/>
  <c r="J141" i="1"/>
  <c r="K141" i="1"/>
  <c r="L141" i="1" s="1"/>
  <c r="N141" i="1" s="1"/>
  <c r="P141" i="1" s="1"/>
  <c r="G141" i="1"/>
  <c r="D142" i="1" s="1"/>
  <c r="I142" i="1" s="1"/>
  <c r="F141" i="1"/>
  <c r="H141" i="1" s="1"/>
  <c r="E142" i="1" s="1"/>
  <c r="O142" i="1" s="1"/>
  <c r="I86" i="5" l="1"/>
  <c r="K86" i="5" s="1"/>
  <c r="N86" i="5" s="1"/>
  <c r="P86" i="5" s="1"/>
  <c r="S86" i="5" s="1"/>
  <c r="U86" i="5" s="1"/>
  <c r="W86" i="5" s="1"/>
  <c r="Z86" i="5" s="1"/>
  <c r="AI86" i="5"/>
  <c r="F85" i="3"/>
  <c r="H85" i="3" s="1"/>
  <c r="B86" i="3" s="1"/>
  <c r="P86" i="3" s="1"/>
  <c r="M85" i="3"/>
  <c r="O85" i="3" s="1"/>
  <c r="Q85" i="3" s="1"/>
  <c r="A86" i="3"/>
  <c r="C86" i="3" s="1"/>
  <c r="J142" i="1"/>
  <c r="K142" i="1"/>
  <c r="L142" i="1" s="1"/>
  <c r="N142" i="1" s="1"/>
  <c r="P142" i="1" s="1"/>
  <c r="G142" i="1"/>
  <c r="D143" i="1" s="1"/>
  <c r="I143" i="1" s="1"/>
  <c r="F142" i="1"/>
  <c r="H142" i="1" s="1"/>
  <c r="E143" i="1" s="1"/>
  <c r="O143" i="1" s="1"/>
  <c r="AB86" i="5" l="1"/>
  <c r="B87" i="5" s="1"/>
  <c r="AC86" i="5"/>
  <c r="C87" i="5" s="1"/>
  <c r="J86" i="3"/>
  <c r="D86" i="3"/>
  <c r="F86" i="3" s="1"/>
  <c r="H86" i="3" s="1"/>
  <c r="B87" i="3" s="1"/>
  <c r="P87" i="3" s="1"/>
  <c r="E86" i="3"/>
  <c r="G86" i="3" s="1"/>
  <c r="K86" i="3"/>
  <c r="L86" i="3"/>
  <c r="K143" i="1"/>
  <c r="L143" i="1" s="1"/>
  <c r="N143" i="1" s="1"/>
  <c r="P143" i="1" s="1"/>
  <c r="J143" i="1"/>
  <c r="G143" i="1"/>
  <c r="F143" i="1"/>
  <c r="H143" i="1" s="1"/>
  <c r="E144" i="1" s="1"/>
  <c r="O144" i="1" s="1"/>
  <c r="D144" i="1"/>
  <c r="I144" i="1" s="1"/>
  <c r="G87" i="5" l="1"/>
  <c r="AH87" i="5"/>
  <c r="D87" i="5"/>
  <c r="H87" i="5" s="1"/>
  <c r="AD87" i="5"/>
  <c r="AE87" i="5"/>
  <c r="AF87" i="5" s="1"/>
  <c r="AG87" i="5" s="1"/>
  <c r="AI87" i="5" s="1"/>
  <c r="M86" i="3"/>
  <c r="O86" i="3" s="1"/>
  <c r="Q86" i="3" s="1"/>
  <c r="A87" i="3"/>
  <c r="C87" i="3" s="1"/>
  <c r="K144" i="1"/>
  <c r="L144" i="1" s="1"/>
  <c r="N144" i="1" s="1"/>
  <c r="P144" i="1" s="1"/>
  <c r="J144" i="1"/>
  <c r="G144" i="1"/>
  <c r="D145" i="1" s="1"/>
  <c r="I145" i="1" s="1"/>
  <c r="F144" i="1"/>
  <c r="H144" i="1" s="1"/>
  <c r="E145" i="1" s="1"/>
  <c r="O145" i="1" s="1"/>
  <c r="J87" i="5" l="1"/>
  <c r="M87" i="5" s="1"/>
  <c r="O87" i="5" s="1"/>
  <c r="Q87" i="5" s="1"/>
  <c r="T87" i="5" s="1"/>
  <c r="V87" i="5" s="1"/>
  <c r="Y87" i="5" s="1"/>
  <c r="I87" i="5"/>
  <c r="K87" i="5" s="1"/>
  <c r="N87" i="5" s="1"/>
  <c r="P87" i="5" s="1"/>
  <c r="S87" i="5" s="1"/>
  <c r="U87" i="5" s="1"/>
  <c r="W87" i="5" s="1"/>
  <c r="Z87" i="5" s="1"/>
  <c r="J87" i="3"/>
  <c r="K87" i="3" s="1"/>
  <c r="E87" i="3"/>
  <c r="G87" i="3" s="1"/>
  <c r="D87" i="3"/>
  <c r="F87" i="3" s="1"/>
  <c r="K145" i="1"/>
  <c r="L145" i="1" s="1"/>
  <c r="N145" i="1" s="1"/>
  <c r="P145" i="1" s="1"/>
  <c r="J145" i="1"/>
  <c r="G145" i="1"/>
  <c r="D146" i="1" s="1"/>
  <c r="I146" i="1" s="1"/>
  <c r="F145" i="1"/>
  <c r="H145" i="1" s="1"/>
  <c r="E146" i="1" s="1"/>
  <c r="O146" i="1" s="1"/>
  <c r="AB87" i="5" l="1"/>
  <c r="B88" i="5" s="1"/>
  <c r="AC87" i="5"/>
  <c r="C88" i="5" s="1"/>
  <c r="L87" i="3"/>
  <c r="M87" i="3"/>
  <c r="O87" i="3" s="1"/>
  <c r="Q87" i="3" s="1"/>
  <c r="H87" i="3"/>
  <c r="B88" i="3" s="1"/>
  <c r="P88" i="3" s="1"/>
  <c r="A88" i="3"/>
  <c r="C88" i="3" s="1"/>
  <c r="K146" i="1"/>
  <c r="L146" i="1" s="1"/>
  <c r="N146" i="1" s="1"/>
  <c r="P146" i="1" s="1"/>
  <c r="J146" i="1"/>
  <c r="G146" i="1"/>
  <c r="F146" i="1"/>
  <c r="H146" i="1" s="1"/>
  <c r="E147" i="1" s="1"/>
  <c r="O147" i="1" s="1"/>
  <c r="D147" i="1"/>
  <c r="I147" i="1" s="1"/>
  <c r="G88" i="5" l="1"/>
  <c r="AH88" i="5"/>
  <c r="D88" i="5"/>
  <c r="H88" i="5" s="1"/>
  <c r="AD88" i="5"/>
  <c r="AE88" i="5"/>
  <c r="AF88" i="5" s="1"/>
  <c r="AG88" i="5" s="1"/>
  <c r="AI88" i="5" s="1"/>
  <c r="J88" i="3"/>
  <c r="D88" i="3"/>
  <c r="E88" i="3"/>
  <c r="L88" i="3"/>
  <c r="K88" i="3"/>
  <c r="G88" i="3"/>
  <c r="K147" i="1"/>
  <c r="L147" i="1" s="1"/>
  <c r="N147" i="1" s="1"/>
  <c r="P147" i="1" s="1"/>
  <c r="J147" i="1"/>
  <c r="G147" i="1"/>
  <c r="D148" i="1" s="1"/>
  <c r="I148" i="1" s="1"/>
  <c r="F147" i="1"/>
  <c r="H147" i="1" s="1"/>
  <c r="E148" i="1" s="1"/>
  <c r="O148" i="1" s="1"/>
  <c r="J88" i="5" l="1"/>
  <c r="M88" i="5" s="1"/>
  <c r="O88" i="5" s="1"/>
  <c r="Q88" i="5" s="1"/>
  <c r="T88" i="5" s="1"/>
  <c r="V88" i="5" s="1"/>
  <c r="Y88" i="5" s="1"/>
  <c r="I88" i="5"/>
  <c r="K88" i="5" s="1"/>
  <c r="N88" i="5" s="1"/>
  <c r="P88" i="5" s="1"/>
  <c r="S88" i="5" s="1"/>
  <c r="U88" i="5" s="1"/>
  <c r="W88" i="5" s="1"/>
  <c r="Z88" i="5" s="1"/>
  <c r="F88" i="3"/>
  <c r="H88" i="3" s="1"/>
  <c r="B89" i="3" s="1"/>
  <c r="P89" i="3" s="1"/>
  <c r="M88" i="3"/>
  <c r="O88" i="3" s="1"/>
  <c r="Q88" i="3" s="1"/>
  <c r="A89" i="3"/>
  <c r="C89" i="3" s="1"/>
  <c r="J148" i="1"/>
  <c r="K148" i="1"/>
  <c r="L148" i="1" s="1"/>
  <c r="N148" i="1" s="1"/>
  <c r="P148" i="1" s="1"/>
  <c r="G148" i="1"/>
  <c r="D149" i="1" s="1"/>
  <c r="I149" i="1" s="1"/>
  <c r="F148" i="1"/>
  <c r="H148" i="1" s="1"/>
  <c r="E149" i="1" s="1"/>
  <c r="O149" i="1" s="1"/>
  <c r="AB88" i="5" l="1"/>
  <c r="B89" i="5" s="1"/>
  <c r="AC88" i="5"/>
  <c r="C89" i="5" s="1"/>
  <c r="D89" i="3"/>
  <c r="F89" i="3" s="1"/>
  <c r="E89" i="3"/>
  <c r="G89" i="3" s="1"/>
  <c r="J89" i="3"/>
  <c r="H89" i="3"/>
  <c r="B90" i="3" s="1"/>
  <c r="P90" i="3" s="1"/>
  <c r="L89" i="3"/>
  <c r="K89" i="3"/>
  <c r="K149" i="1"/>
  <c r="L149" i="1" s="1"/>
  <c r="N149" i="1" s="1"/>
  <c r="P149" i="1" s="1"/>
  <c r="J149" i="1"/>
  <c r="G149" i="1"/>
  <c r="D150" i="1" s="1"/>
  <c r="I150" i="1" s="1"/>
  <c r="F149" i="1"/>
  <c r="H149" i="1" s="1"/>
  <c r="E150" i="1" s="1"/>
  <c r="O150" i="1" s="1"/>
  <c r="G89" i="5" l="1"/>
  <c r="AH89" i="5"/>
  <c r="AD89" i="5"/>
  <c r="AE89" i="5"/>
  <c r="AF89" i="5" s="1"/>
  <c r="AG89" i="5" s="1"/>
  <c r="AI89" i="5" s="1"/>
  <c r="D89" i="5"/>
  <c r="H89" i="5" s="1"/>
  <c r="M89" i="3"/>
  <c r="O89" i="3" s="1"/>
  <c r="Q89" i="3" s="1"/>
  <c r="A90" i="3"/>
  <c r="C90" i="3" s="1"/>
  <c r="J150" i="1"/>
  <c r="K150" i="1"/>
  <c r="L150" i="1" s="1"/>
  <c r="N150" i="1" s="1"/>
  <c r="P150" i="1" s="1"/>
  <c r="G150" i="1"/>
  <c r="D151" i="1" s="1"/>
  <c r="I151" i="1" s="1"/>
  <c r="F150" i="1"/>
  <c r="H150" i="1" s="1"/>
  <c r="E151" i="1" s="1"/>
  <c r="O151" i="1" s="1"/>
  <c r="J89" i="5" l="1"/>
  <c r="M89" i="5" s="1"/>
  <c r="O89" i="5" s="1"/>
  <c r="Q89" i="5" s="1"/>
  <c r="T89" i="5" s="1"/>
  <c r="V89" i="5" s="1"/>
  <c r="Y89" i="5" s="1"/>
  <c r="I89" i="5"/>
  <c r="K89" i="5" s="1"/>
  <c r="N89" i="5" s="1"/>
  <c r="P89" i="5" s="1"/>
  <c r="S89" i="5" s="1"/>
  <c r="U89" i="5" s="1"/>
  <c r="W89" i="5" s="1"/>
  <c r="Z89" i="5" s="1"/>
  <c r="D90" i="3"/>
  <c r="F90" i="3" s="1"/>
  <c r="H90" i="3" s="1"/>
  <c r="B91" i="3" s="1"/>
  <c r="P91" i="3" s="1"/>
  <c r="E90" i="3"/>
  <c r="G90" i="3" s="1"/>
  <c r="J90" i="3"/>
  <c r="L90" i="3"/>
  <c r="K90" i="3"/>
  <c r="K151" i="1"/>
  <c r="L151" i="1" s="1"/>
  <c r="N151" i="1" s="1"/>
  <c r="P151" i="1" s="1"/>
  <c r="J151" i="1"/>
  <c r="G151" i="1"/>
  <c r="D152" i="1" s="1"/>
  <c r="I152" i="1" s="1"/>
  <c r="F151" i="1"/>
  <c r="H151" i="1" s="1"/>
  <c r="E152" i="1" s="1"/>
  <c r="O152" i="1" s="1"/>
  <c r="AB89" i="5" l="1"/>
  <c r="B90" i="5" s="1"/>
  <c r="AC89" i="5"/>
  <c r="C90" i="5" s="1"/>
  <c r="M90" i="3"/>
  <c r="O90" i="3" s="1"/>
  <c r="Q90" i="3" s="1"/>
  <c r="A91" i="3"/>
  <c r="C91" i="3" s="1"/>
  <c r="J91" i="3"/>
  <c r="J152" i="1"/>
  <c r="K152" i="1"/>
  <c r="L152" i="1" s="1"/>
  <c r="N152" i="1" s="1"/>
  <c r="P152" i="1" s="1"/>
  <c r="G152" i="1"/>
  <c r="D153" i="1" s="1"/>
  <c r="I153" i="1" s="1"/>
  <c r="F152" i="1"/>
  <c r="H152" i="1" s="1"/>
  <c r="E153" i="1" s="1"/>
  <c r="O153" i="1" s="1"/>
  <c r="AH90" i="5" l="1"/>
  <c r="G90" i="5"/>
  <c r="AE90" i="5"/>
  <c r="AF90" i="5" s="1"/>
  <c r="AG90" i="5" s="1"/>
  <c r="AI90" i="5" s="1"/>
  <c r="D90" i="5"/>
  <c r="H90" i="5" s="1"/>
  <c r="AD90" i="5"/>
  <c r="D91" i="3"/>
  <c r="F91" i="3" s="1"/>
  <c r="E91" i="3"/>
  <c r="G91" i="3" s="1"/>
  <c r="H91" i="3"/>
  <c r="B92" i="3" s="1"/>
  <c r="P92" i="3" s="1"/>
  <c r="K91" i="3"/>
  <c r="L91" i="3"/>
  <c r="J153" i="1"/>
  <c r="K153" i="1"/>
  <c r="L153" i="1" s="1"/>
  <c r="N153" i="1" s="1"/>
  <c r="P153" i="1" s="1"/>
  <c r="G153" i="1"/>
  <c r="D154" i="1" s="1"/>
  <c r="I154" i="1" s="1"/>
  <c r="F153" i="1"/>
  <c r="H153" i="1" s="1"/>
  <c r="E154" i="1" s="1"/>
  <c r="O154" i="1" s="1"/>
  <c r="J90" i="5" l="1"/>
  <c r="M90" i="5" s="1"/>
  <c r="O90" i="5" s="1"/>
  <c r="Q90" i="5" s="1"/>
  <c r="T90" i="5" s="1"/>
  <c r="V90" i="5" s="1"/>
  <c r="Y90" i="5" s="1"/>
  <c r="I90" i="5"/>
  <c r="K90" i="5" s="1"/>
  <c r="N90" i="5" s="1"/>
  <c r="P90" i="5" s="1"/>
  <c r="S90" i="5" s="1"/>
  <c r="U90" i="5" s="1"/>
  <c r="W90" i="5" s="1"/>
  <c r="Z90" i="5" s="1"/>
  <c r="M91" i="3"/>
  <c r="O91" i="3" s="1"/>
  <c r="Q91" i="3" s="1"/>
  <c r="A92" i="3"/>
  <c r="C92" i="3" s="1"/>
  <c r="J154" i="1"/>
  <c r="K154" i="1"/>
  <c r="L154" i="1" s="1"/>
  <c r="N154" i="1" s="1"/>
  <c r="P154" i="1" s="1"/>
  <c r="G154" i="1"/>
  <c r="D155" i="1" s="1"/>
  <c r="I155" i="1" s="1"/>
  <c r="F154" i="1"/>
  <c r="H154" i="1" s="1"/>
  <c r="E155" i="1" s="1"/>
  <c r="O155" i="1" s="1"/>
  <c r="AB90" i="5" l="1"/>
  <c r="B91" i="5" s="1"/>
  <c r="AC90" i="5"/>
  <c r="C91" i="5" s="1"/>
  <c r="D92" i="3"/>
  <c r="F92" i="3" s="1"/>
  <c r="J92" i="3"/>
  <c r="K92" i="3" s="1"/>
  <c r="E92" i="3"/>
  <c r="G92" i="3" s="1"/>
  <c r="H92" i="3"/>
  <c r="B93" i="3" s="1"/>
  <c r="P93" i="3" s="1"/>
  <c r="K155" i="1"/>
  <c r="L155" i="1" s="1"/>
  <c r="N155" i="1" s="1"/>
  <c r="P155" i="1" s="1"/>
  <c r="J155" i="1"/>
  <c r="G155" i="1"/>
  <c r="D156" i="1" s="1"/>
  <c r="I156" i="1" s="1"/>
  <c r="F155" i="1"/>
  <c r="H155" i="1" s="1"/>
  <c r="E156" i="1" s="1"/>
  <c r="O156" i="1" s="1"/>
  <c r="G91" i="5" l="1"/>
  <c r="AH91" i="5"/>
  <c r="D91" i="5"/>
  <c r="H91" i="5" s="1"/>
  <c r="AD91" i="5"/>
  <c r="AE91" i="5"/>
  <c r="AF91" i="5" s="1"/>
  <c r="AG91" i="5" s="1"/>
  <c r="AI91" i="5" s="1"/>
  <c r="L92" i="3"/>
  <c r="A93" i="3"/>
  <c r="C93" i="3" s="1"/>
  <c r="K156" i="1"/>
  <c r="L156" i="1" s="1"/>
  <c r="N156" i="1" s="1"/>
  <c r="P156" i="1" s="1"/>
  <c r="J156" i="1"/>
  <c r="G156" i="1"/>
  <c r="D157" i="1" s="1"/>
  <c r="I157" i="1" s="1"/>
  <c r="F156" i="1"/>
  <c r="H156" i="1" s="1"/>
  <c r="E157" i="1" s="1"/>
  <c r="O157" i="1" s="1"/>
  <c r="J91" i="5" l="1"/>
  <c r="M91" i="5" s="1"/>
  <c r="O91" i="5" s="1"/>
  <c r="Q91" i="5" s="1"/>
  <c r="T91" i="5" s="1"/>
  <c r="V91" i="5" s="1"/>
  <c r="Y91" i="5" s="1"/>
  <c r="I91" i="5"/>
  <c r="K91" i="5" s="1"/>
  <c r="N91" i="5" s="1"/>
  <c r="P91" i="5" s="1"/>
  <c r="S91" i="5" s="1"/>
  <c r="U91" i="5" s="1"/>
  <c r="W91" i="5" s="1"/>
  <c r="Z91" i="5" s="1"/>
  <c r="M92" i="3"/>
  <c r="O92" i="3" s="1"/>
  <c r="Q92" i="3" s="1"/>
  <c r="D93" i="3"/>
  <c r="F93" i="3" s="1"/>
  <c r="E93" i="3"/>
  <c r="G93" i="3" s="1"/>
  <c r="J93" i="3"/>
  <c r="H93" i="3"/>
  <c r="B94" i="3" s="1"/>
  <c r="P94" i="3" s="1"/>
  <c r="K93" i="3"/>
  <c r="L93" i="3"/>
  <c r="K157" i="1"/>
  <c r="L157" i="1" s="1"/>
  <c r="N157" i="1" s="1"/>
  <c r="P157" i="1" s="1"/>
  <c r="J157" i="1"/>
  <c r="G157" i="1"/>
  <c r="D158" i="1" s="1"/>
  <c r="I158" i="1" s="1"/>
  <c r="F157" i="1"/>
  <c r="H157" i="1" s="1"/>
  <c r="E158" i="1" s="1"/>
  <c r="O158" i="1" s="1"/>
  <c r="AB91" i="5" l="1"/>
  <c r="B92" i="5" s="1"/>
  <c r="AC91" i="5"/>
  <c r="C92" i="5" s="1"/>
  <c r="M93" i="3"/>
  <c r="O93" i="3" s="1"/>
  <c r="Q93" i="3" s="1"/>
  <c r="A94" i="3"/>
  <c r="C94" i="3" s="1"/>
  <c r="K158" i="1"/>
  <c r="L158" i="1" s="1"/>
  <c r="N158" i="1" s="1"/>
  <c r="P158" i="1" s="1"/>
  <c r="J158" i="1"/>
  <c r="G158" i="1"/>
  <c r="D159" i="1" s="1"/>
  <c r="I159" i="1" s="1"/>
  <c r="F158" i="1"/>
  <c r="H158" i="1" s="1"/>
  <c r="E159" i="1" s="1"/>
  <c r="O159" i="1" s="1"/>
  <c r="G92" i="5" l="1"/>
  <c r="AH92" i="5"/>
  <c r="D92" i="5"/>
  <c r="H92" i="5" s="1"/>
  <c r="AD92" i="5"/>
  <c r="AE92" i="5"/>
  <c r="AF92" i="5" s="1"/>
  <c r="AG92" i="5" s="1"/>
  <c r="AI92" i="5" s="1"/>
  <c r="D94" i="3"/>
  <c r="F94" i="3" s="1"/>
  <c r="J94" i="3"/>
  <c r="L94" i="3" s="1"/>
  <c r="E94" i="3"/>
  <c r="G94" i="3" s="1"/>
  <c r="H94" i="3"/>
  <c r="B95" i="3" s="1"/>
  <c r="P95" i="3" s="1"/>
  <c r="K159" i="1"/>
  <c r="L159" i="1" s="1"/>
  <c r="N159" i="1" s="1"/>
  <c r="P159" i="1" s="1"/>
  <c r="J159" i="1"/>
  <c r="G159" i="1"/>
  <c r="D160" i="1" s="1"/>
  <c r="I160" i="1" s="1"/>
  <c r="F159" i="1"/>
  <c r="H159" i="1" s="1"/>
  <c r="E160" i="1" s="1"/>
  <c r="O160" i="1" s="1"/>
  <c r="J92" i="5" l="1"/>
  <c r="M92" i="5" s="1"/>
  <c r="O92" i="5" s="1"/>
  <c r="Q92" i="5" s="1"/>
  <c r="T92" i="5" s="1"/>
  <c r="V92" i="5" s="1"/>
  <c r="Y92" i="5" s="1"/>
  <c r="I92" i="5"/>
  <c r="K92" i="5" s="1"/>
  <c r="N92" i="5" s="1"/>
  <c r="P92" i="5" s="1"/>
  <c r="S92" i="5" s="1"/>
  <c r="U92" i="5" s="1"/>
  <c r="W92" i="5" s="1"/>
  <c r="Z92" i="5" s="1"/>
  <c r="K94" i="3"/>
  <c r="M94" i="3"/>
  <c r="O94" i="3" s="1"/>
  <c r="Q94" i="3" s="1"/>
  <c r="A95" i="3"/>
  <c r="C95" i="3" s="1"/>
  <c r="J160" i="1"/>
  <c r="K160" i="1"/>
  <c r="L160" i="1" s="1"/>
  <c r="N160" i="1" s="1"/>
  <c r="P160" i="1" s="1"/>
  <c r="G160" i="1"/>
  <c r="D161" i="1" s="1"/>
  <c r="I161" i="1" s="1"/>
  <c r="F160" i="1"/>
  <c r="H160" i="1" s="1"/>
  <c r="E161" i="1" s="1"/>
  <c r="O161" i="1" s="1"/>
  <c r="AB92" i="5" l="1"/>
  <c r="B93" i="5" s="1"/>
  <c r="AC92" i="5"/>
  <c r="C93" i="5" s="1"/>
  <c r="J95" i="3"/>
  <c r="D95" i="3"/>
  <c r="F95" i="3" s="1"/>
  <c r="E95" i="3"/>
  <c r="G95" i="3" s="1"/>
  <c r="H95" i="3"/>
  <c r="B96" i="3" s="1"/>
  <c r="P96" i="3" s="1"/>
  <c r="L95" i="3"/>
  <c r="K95" i="3"/>
  <c r="K161" i="1"/>
  <c r="L161" i="1" s="1"/>
  <c r="N161" i="1" s="1"/>
  <c r="P161" i="1" s="1"/>
  <c r="J161" i="1"/>
  <c r="G161" i="1"/>
  <c r="D162" i="1" s="1"/>
  <c r="I162" i="1" s="1"/>
  <c r="F161" i="1"/>
  <c r="H161" i="1" s="1"/>
  <c r="E162" i="1" s="1"/>
  <c r="O162" i="1" s="1"/>
  <c r="G93" i="5" l="1"/>
  <c r="AH93" i="5"/>
  <c r="D93" i="5"/>
  <c r="H93" i="5" s="1"/>
  <c r="AD93" i="5"/>
  <c r="AE93" i="5"/>
  <c r="AF93" i="5" s="1"/>
  <c r="AG93" i="5" s="1"/>
  <c r="AI93" i="5" s="1"/>
  <c r="M95" i="3"/>
  <c r="O95" i="3" s="1"/>
  <c r="Q95" i="3" s="1"/>
  <c r="A96" i="3"/>
  <c r="C96" i="3" s="1"/>
  <c r="J162" i="1"/>
  <c r="K162" i="1"/>
  <c r="L162" i="1" s="1"/>
  <c r="N162" i="1" s="1"/>
  <c r="P162" i="1" s="1"/>
  <c r="G162" i="1"/>
  <c r="F162" i="1"/>
  <c r="H162" i="1" s="1"/>
  <c r="E163" i="1" s="1"/>
  <c r="O163" i="1" s="1"/>
  <c r="D163" i="1"/>
  <c r="I163" i="1" s="1"/>
  <c r="J93" i="5" l="1"/>
  <c r="M93" i="5" s="1"/>
  <c r="O93" i="5" s="1"/>
  <c r="Q93" i="5" s="1"/>
  <c r="T93" i="5" s="1"/>
  <c r="V93" i="5" s="1"/>
  <c r="Y93" i="5" s="1"/>
  <c r="I93" i="5"/>
  <c r="K93" i="5" s="1"/>
  <c r="N93" i="5" s="1"/>
  <c r="P93" i="5" s="1"/>
  <c r="S93" i="5" s="1"/>
  <c r="U93" i="5" s="1"/>
  <c r="W93" i="5" s="1"/>
  <c r="Z93" i="5" s="1"/>
  <c r="D96" i="3"/>
  <c r="F96" i="3" s="1"/>
  <c r="H96" i="3" s="1"/>
  <c r="B97" i="3" s="1"/>
  <c r="P97" i="3" s="1"/>
  <c r="E96" i="3"/>
  <c r="G96" i="3" s="1"/>
  <c r="J96" i="3"/>
  <c r="L96" i="3"/>
  <c r="K96" i="3"/>
  <c r="K163" i="1"/>
  <c r="L163" i="1" s="1"/>
  <c r="N163" i="1" s="1"/>
  <c r="P163" i="1" s="1"/>
  <c r="J163" i="1"/>
  <c r="G163" i="1"/>
  <c r="D164" i="1" s="1"/>
  <c r="I164" i="1" s="1"/>
  <c r="F163" i="1"/>
  <c r="H163" i="1" s="1"/>
  <c r="E164" i="1" s="1"/>
  <c r="O164" i="1" s="1"/>
  <c r="AB93" i="5" l="1"/>
  <c r="B94" i="5" s="1"/>
  <c r="AC93" i="5"/>
  <c r="C94" i="5" s="1"/>
  <c r="M96" i="3"/>
  <c r="O96" i="3" s="1"/>
  <c r="Q96" i="3" s="1"/>
  <c r="A97" i="3"/>
  <c r="C97" i="3" s="1"/>
  <c r="K164" i="1"/>
  <c r="L164" i="1" s="1"/>
  <c r="N164" i="1" s="1"/>
  <c r="P164" i="1" s="1"/>
  <c r="J164" i="1"/>
  <c r="G164" i="1"/>
  <c r="D165" i="1" s="1"/>
  <c r="I165" i="1" s="1"/>
  <c r="F164" i="1"/>
  <c r="H164" i="1" s="1"/>
  <c r="E165" i="1" s="1"/>
  <c r="O165" i="1" s="1"/>
  <c r="AH94" i="5" l="1"/>
  <c r="G94" i="5"/>
  <c r="AD94" i="5"/>
  <c r="AE94" i="5"/>
  <c r="AF94" i="5" s="1"/>
  <c r="AG94" i="5" s="1"/>
  <c r="AI94" i="5" s="1"/>
  <c r="D94" i="5"/>
  <c r="H94" i="5" s="1"/>
  <c r="D97" i="3"/>
  <c r="F97" i="3" s="1"/>
  <c r="E97" i="3"/>
  <c r="G97" i="3" s="1"/>
  <c r="J97" i="3"/>
  <c r="H97" i="3"/>
  <c r="B98" i="3" s="1"/>
  <c r="P98" i="3" s="1"/>
  <c r="K97" i="3"/>
  <c r="L97" i="3"/>
  <c r="K165" i="1"/>
  <c r="L165" i="1" s="1"/>
  <c r="N165" i="1" s="1"/>
  <c r="P165" i="1" s="1"/>
  <c r="J165" i="1"/>
  <c r="G165" i="1"/>
  <c r="D166" i="1" s="1"/>
  <c r="I166" i="1" s="1"/>
  <c r="F165" i="1"/>
  <c r="H165" i="1" s="1"/>
  <c r="E166" i="1" s="1"/>
  <c r="O166" i="1" s="1"/>
  <c r="I94" i="5" l="1"/>
  <c r="K94" i="5" s="1"/>
  <c r="N94" i="5" s="1"/>
  <c r="P94" i="5" s="1"/>
  <c r="S94" i="5" s="1"/>
  <c r="U94" i="5" s="1"/>
  <c r="W94" i="5" s="1"/>
  <c r="Z94" i="5" s="1"/>
  <c r="J94" i="5"/>
  <c r="M94" i="5" s="1"/>
  <c r="O94" i="5" s="1"/>
  <c r="Q94" i="5" s="1"/>
  <c r="T94" i="5" s="1"/>
  <c r="V94" i="5" s="1"/>
  <c r="Y94" i="5" s="1"/>
  <c r="M97" i="3"/>
  <c r="O97" i="3" s="1"/>
  <c r="Q97" i="3" s="1"/>
  <c r="A98" i="3"/>
  <c r="C98" i="3" s="1"/>
  <c r="J166" i="1"/>
  <c r="K166" i="1"/>
  <c r="L166" i="1" s="1"/>
  <c r="N166" i="1" s="1"/>
  <c r="P166" i="1" s="1"/>
  <c r="G166" i="1"/>
  <c r="F166" i="1"/>
  <c r="H166" i="1" s="1"/>
  <c r="E167" i="1" s="1"/>
  <c r="O167" i="1" s="1"/>
  <c r="D167" i="1"/>
  <c r="I167" i="1" s="1"/>
  <c r="AB94" i="5" l="1"/>
  <c r="B95" i="5" s="1"/>
  <c r="AC94" i="5"/>
  <c r="C95" i="5" s="1"/>
  <c r="J98" i="3"/>
  <c r="K98" i="3" s="1"/>
  <c r="E98" i="3"/>
  <c r="G98" i="3" s="1"/>
  <c r="D98" i="3"/>
  <c r="F98" i="3" s="1"/>
  <c r="K167" i="1"/>
  <c r="L167" i="1" s="1"/>
  <c r="N167" i="1" s="1"/>
  <c r="P167" i="1" s="1"/>
  <c r="J167" i="1"/>
  <c r="G167" i="1"/>
  <c r="F167" i="1"/>
  <c r="H167" i="1" s="1"/>
  <c r="E168" i="1" s="1"/>
  <c r="O168" i="1" s="1"/>
  <c r="D168" i="1"/>
  <c r="I168" i="1" s="1"/>
  <c r="AH95" i="5" l="1"/>
  <c r="G95" i="5"/>
  <c r="D95" i="5"/>
  <c r="H95" i="5" s="1"/>
  <c r="AD95" i="5"/>
  <c r="AE95" i="5"/>
  <c r="AF95" i="5" s="1"/>
  <c r="AG95" i="5" s="1"/>
  <c r="AI95" i="5" s="1"/>
  <c r="L98" i="3"/>
  <c r="M98" i="3"/>
  <c r="O98" i="3" s="1"/>
  <c r="Q98" i="3" s="1"/>
  <c r="H98" i="3"/>
  <c r="B99" i="3" s="1"/>
  <c r="P99" i="3" s="1"/>
  <c r="A99" i="3"/>
  <c r="C99" i="3" s="1"/>
  <c r="K168" i="1"/>
  <c r="L168" i="1" s="1"/>
  <c r="N168" i="1" s="1"/>
  <c r="P168" i="1" s="1"/>
  <c r="J168" i="1"/>
  <c r="G168" i="1"/>
  <c r="F168" i="1"/>
  <c r="H168" i="1" s="1"/>
  <c r="E169" i="1" s="1"/>
  <c r="O169" i="1" s="1"/>
  <c r="D169" i="1"/>
  <c r="I169" i="1" s="1"/>
  <c r="I95" i="5" l="1"/>
  <c r="K95" i="5" s="1"/>
  <c r="N95" i="5" s="1"/>
  <c r="P95" i="5" s="1"/>
  <c r="S95" i="5" s="1"/>
  <c r="U95" i="5" s="1"/>
  <c r="W95" i="5" s="1"/>
  <c r="Z95" i="5" s="1"/>
  <c r="J95" i="5"/>
  <c r="M95" i="5" s="1"/>
  <c r="O95" i="5" s="1"/>
  <c r="Q95" i="5" s="1"/>
  <c r="T95" i="5" s="1"/>
  <c r="V95" i="5" s="1"/>
  <c r="Y95" i="5" s="1"/>
  <c r="D99" i="3"/>
  <c r="J99" i="3"/>
  <c r="E99" i="3"/>
  <c r="G99" i="3" s="1"/>
  <c r="K99" i="3"/>
  <c r="L99" i="3"/>
  <c r="J169" i="1"/>
  <c r="K169" i="1"/>
  <c r="L169" i="1" s="1"/>
  <c r="N169" i="1" s="1"/>
  <c r="P169" i="1" s="1"/>
  <c r="G169" i="1"/>
  <c r="D170" i="1" s="1"/>
  <c r="I170" i="1" s="1"/>
  <c r="F169" i="1"/>
  <c r="H169" i="1" s="1"/>
  <c r="E170" i="1" s="1"/>
  <c r="O170" i="1" s="1"/>
  <c r="AB95" i="5" l="1"/>
  <c r="B96" i="5" s="1"/>
  <c r="AC95" i="5"/>
  <c r="C96" i="5" s="1"/>
  <c r="F99" i="3"/>
  <c r="H99" i="3" s="1"/>
  <c r="B100" i="3" s="1"/>
  <c r="P100" i="3" s="1"/>
  <c r="M99" i="3"/>
  <c r="O99" i="3" s="1"/>
  <c r="Q99" i="3" s="1"/>
  <c r="A100" i="3"/>
  <c r="C100" i="3" s="1"/>
  <c r="J170" i="1"/>
  <c r="K170" i="1"/>
  <c r="L170" i="1" s="1"/>
  <c r="N170" i="1" s="1"/>
  <c r="P170" i="1" s="1"/>
  <c r="G170" i="1"/>
  <c r="D171" i="1" s="1"/>
  <c r="I171" i="1" s="1"/>
  <c r="F170" i="1"/>
  <c r="H170" i="1" s="1"/>
  <c r="E171" i="1" s="1"/>
  <c r="O171" i="1" s="1"/>
  <c r="G96" i="5" l="1"/>
  <c r="AH96" i="5"/>
  <c r="D96" i="5"/>
  <c r="H96" i="5" s="1"/>
  <c r="AD96" i="5"/>
  <c r="AE96" i="5"/>
  <c r="AF96" i="5" s="1"/>
  <c r="AG96" i="5" s="1"/>
  <c r="AI96" i="5" s="1"/>
  <c r="D100" i="3"/>
  <c r="J100" i="3"/>
  <c r="E100" i="3"/>
  <c r="L100" i="3"/>
  <c r="K100" i="3"/>
  <c r="G100" i="3"/>
  <c r="J171" i="1"/>
  <c r="K171" i="1"/>
  <c r="L171" i="1" s="1"/>
  <c r="N171" i="1" s="1"/>
  <c r="P171" i="1" s="1"/>
  <c r="G171" i="1"/>
  <c r="D172" i="1" s="1"/>
  <c r="I172" i="1" s="1"/>
  <c r="F171" i="1"/>
  <c r="H171" i="1" s="1"/>
  <c r="E172" i="1" s="1"/>
  <c r="O172" i="1" s="1"/>
  <c r="J96" i="5" l="1"/>
  <c r="M96" i="5" s="1"/>
  <c r="O96" i="5" s="1"/>
  <c r="Q96" i="5" s="1"/>
  <c r="T96" i="5" s="1"/>
  <c r="V96" i="5" s="1"/>
  <c r="Y96" i="5" s="1"/>
  <c r="I96" i="5"/>
  <c r="K96" i="5" s="1"/>
  <c r="N96" i="5" s="1"/>
  <c r="P96" i="5" s="1"/>
  <c r="S96" i="5" s="1"/>
  <c r="U96" i="5" s="1"/>
  <c r="W96" i="5" s="1"/>
  <c r="Z96" i="5" s="1"/>
  <c r="F100" i="3"/>
  <c r="H100" i="3" s="1"/>
  <c r="B101" i="3" s="1"/>
  <c r="P101" i="3" s="1"/>
  <c r="M100" i="3"/>
  <c r="O100" i="3" s="1"/>
  <c r="Q100" i="3" s="1"/>
  <c r="A101" i="3"/>
  <c r="C101" i="3" s="1"/>
  <c r="J172" i="1"/>
  <c r="K172" i="1"/>
  <c r="L172" i="1" s="1"/>
  <c r="N172" i="1" s="1"/>
  <c r="P172" i="1" s="1"/>
  <c r="G172" i="1"/>
  <c r="F172" i="1"/>
  <c r="H172" i="1" s="1"/>
  <c r="E173" i="1" s="1"/>
  <c r="O173" i="1" s="1"/>
  <c r="D173" i="1"/>
  <c r="I173" i="1" s="1"/>
  <c r="AB96" i="5" l="1"/>
  <c r="B97" i="5" s="1"/>
  <c r="AC96" i="5"/>
  <c r="C97" i="5" s="1"/>
  <c r="D101" i="3"/>
  <c r="F101" i="3" s="1"/>
  <c r="H101" i="3" s="1"/>
  <c r="B102" i="3" s="1"/>
  <c r="P102" i="3" s="1"/>
  <c r="E101" i="3"/>
  <c r="G101" i="3" s="1"/>
  <c r="J101" i="3"/>
  <c r="K101" i="3" s="1"/>
  <c r="K173" i="1"/>
  <c r="L173" i="1" s="1"/>
  <c r="N173" i="1" s="1"/>
  <c r="P173" i="1" s="1"/>
  <c r="J173" i="1"/>
  <c r="G173" i="1"/>
  <c r="D174" i="1" s="1"/>
  <c r="I174" i="1" s="1"/>
  <c r="F173" i="1"/>
  <c r="H173" i="1" s="1"/>
  <c r="E174" i="1" s="1"/>
  <c r="O174" i="1" s="1"/>
  <c r="G97" i="5" l="1"/>
  <c r="AH97" i="5"/>
  <c r="D97" i="5"/>
  <c r="H97" i="5" s="1"/>
  <c r="AD97" i="5"/>
  <c r="AE97" i="5"/>
  <c r="AF97" i="5" s="1"/>
  <c r="AG97" i="5" s="1"/>
  <c r="AI97" i="5" s="1"/>
  <c r="L101" i="3"/>
  <c r="M101" i="3"/>
  <c r="O101" i="3" s="1"/>
  <c r="Q101" i="3" s="1"/>
  <c r="A102" i="3"/>
  <c r="C102" i="3" s="1"/>
  <c r="J174" i="1"/>
  <c r="K174" i="1"/>
  <c r="L174" i="1" s="1"/>
  <c r="N174" i="1" s="1"/>
  <c r="P174" i="1" s="1"/>
  <c r="G174" i="1"/>
  <c r="F174" i="1"/>
  <c r="H174" i="1" s="1"/>
  <c r="E175" i="1" s="1"/>
  <c r="O175" i="1" s="1"/>
  <c r="D175" i="1"/>
  <c r="I175" i="1" s="1"/>
  <c r="I97" i="5" l="1"/>
  <c r="K97" i="5" s="1"/>
  <c r="N97" i="5" s="1"/>
  <c r="P97" i="5" s="1"/>
  <c r="S97" i="5" s="1"/>
  <c r="U97" i="5" s="1"/>
  <c r="W97" i="5" s="1"/>
  <c r="Z97" i="5" s="1"/>
  <c r="J97" i="5"/>
  <c r="M97" i="5" s="1"/>
  <c r="O97" i="5" s="1"/>
  <c r="Q97" i="5" s="1"/>
  <c r="T97" i="5" s="1"/>
  <c r="V97" i="5" s="1"/>
  <c r="Y97" i="5" s="1"/>
  <c r="D102" i="3"/>
  <c r="E102" i="3"/>
  <c r="G102" i="3" s="1"/>
  <c r="J102" i="3"/>
  <c r="K102" i="3" s="1"/>
  <c r="K175" i="1"/>
  <c r="L175" i="1" s="1"/>
  <c r="N175" i="1" s="1"/>
  <c r="P175" i="1" s="1"/>
  <c r="J175" i="1"/>
  <c r="G175" i="1"/>
  <c r="D176" i="1" s="1"/>
  <c r="I176" i="1" s="1"/>
  <c r="F175" i="1"/>
  <c r="H175" i="1" s="1"/>
  <c r="E176" i="1" s="1"/>
  <c r="O176" i="1" s="1"/>
  <c r="AB97" i="5" l="1"/>
  <c r="B98" i="5" s="1"/>
  <c r="AC97" i="5"/>
  <c r="C98" i="5" s="1"/>
  <c r="L102" i="3"/>
  <c r="F102" i="3"/>
  <c r="H102" i="3" s="1"/>
  <c r="B103" i="3" s="1"/>
  <c r="P103" i="3" s="1"/>
  <c r="M102" i="3"/>
  <c r="O102" i="3" s="1"/>
  <c r="Q102" i="3" s="1"/>
  <c r="A103" i="3"/>
  <c r="C103" i="3" s="1"/>
  <c r="J176" i="1"/>
  <c r="K176" i="1"/>
  <c r="L176" i="1" s="1"/>
  <c r="N176" i="1" s="1"/>
  <c r="P176" i="1" s="1"/>
  <c r="G176" i="1"/>
  <c r="D177" i="1" s="1"/>
  <c r="I177" i="1" s="1"/>
  <c r="F176" i="1"/>
  <c r="H176" i="1" s="1"/>
  <c r="E177" i="1" s="1"/>
  <c r="O177" i="1" s="1"/>
  <c r="AH98" i="5" l="1"/>
  <c r="G98" i="5"/>
  <c r="AD98" i="5"/>
  <c r="AE98" i="5"/>
  <c r="AF98" i="5" s="1"/>
  <c r="AG98" i="5" s="1"/>
  <c r="AI98" i="5" s="1"/>
  <c r="D98" i="5"/>
  <c r="H98" i="5" s="1"/>
  <c r="J103" i="3"/>
  <c r="D103" i="3"/>
  <c r="F103" i="3" s="1"/>
  <c r="E103" i="3"/>
  <c r="G103" i="3" s="1"/>
  <c r="H103" i="3"/>
  <c r="B104" i="3" s="1"/>
  <c r="P104" i="3" s="1"/>
  <c r="K103" i="3"/>
  <c r="L103" i="3"/>
  <c r="K177" i="1"/>
  <c r="L177" i="1" s="1"/>
  <c r="N177" i="1" s="1"/>
  <c r="P177" i="1" s="1"/>
  <c r="J177" i="1"/>
  <c r="G177" i="1"/>
  <c r="D178" i="1" s="1"/>
  <c r="I178" i="1" s="1"/>
  <c r="F177" i="1"/>
  <c r="H177" i="1" s="1"/>
  <c r="E178" i="1" s="1"/>
  <c r="O178" i="1" s="1"/>
  <c r="I98" i="5" l="1"/>
  <c r="K98" i="5" s="1"/>
  <c r="N98" i="5" s="1"/>
  <c r="P98" i="5" s="1"/>
  <c r="S98" i="5" s="1"/>
  <c r="U98" i="5" s="1"/>
  <c r="W98" i="5" s="1"/>
  <c r="Z98" i="5" s="1"/>
  <c r="J98" i="5"/>
  <c r="M98" i="5" s="1"/>
  <c r="O98" i="5" s="1"/>
  <c r="Q98" i="5" s="1"/>
  <c r="T98" i="5" s="1"/>
  <c r="V98" i="5" s="1"/>
  <c r="Y98" i="5" s="1"/>
  <c r="M103" i="3"/>
  <c r="O103" i="3" s="1"/>
  <c r="Q103" i="3" s="1"/>
  <c r="A104" i="3"/>
  <c r="C104" i="3" s="1"/>
  <c r="J178" i="1"/>
  <c r="K178" i="1"/>
  <c r="L178" i="1" s="1"/>
  <c r="N178" i="1" s="1"/>
  <c r="P178" i="1" s="1"/>
  <c r="G178" i="1"/>
  <c r="F178" i="1"/>
  <c r="H178" i="1" s="1"/>
  <c r="E179" i="1" s="1"/>
  <c r="O179" i="1" s="1"/>
  <c r="D179" i="1"/>
  <c r="I179" i="1" s="1"/>
  <c r="AB98" i="5" l="1"/>
  <c r="B99" i="5" s="1"/>
  <c r="AC98" i="5"/>
  <c r="C99" i="5" s="1"/>
  <c r="D104" i="3"/>
  <c r="E104" i="3"/>
  <c r="G104" i="3" s="1"/>
  <c r="J104" i="3"/>
  <c r="K104" i="3" s="1"/>
  <c r="K179" i="1"/>
  <c r="L179" i="1" s="1"/>
  <c r="N179" i="1" s="1"/>
  <c r="P179" i="1" s="1"/>
  <c r="J179" i="1"/>
  <c r="G179" i="1"/>
  <c r="F179" i="1"/>
  <c r="H179" i="1" s="1"/>
  <c r="E180" i="1" s="1"/>
  <c r="O180" i="1" s="1"/>
  <c r="D180" i="1"/>
  <c r="I180" i="1" s="1"/>
  <c r="AH99" i="5" l="1"/>
  <c r="G99" i="5"/>
  <c r="D99" i="5"/>
  <c r="H99" i="5" s="1"/>
  <c r="J99" i="5" s="1"/>
  <c r="M99" i="5" s="1"/>
  <c r="O99" i="5" s="1"/>
  <c r="Q99" i="5" s="1"/>
  <c r="T99" i="5" s="1"/>
  <c r="V99" i="5" s="1"/>
  <c r="Y99" i="5" s="1"/>
  <c r="AD99" i="5"/>
  <c r="AE99" i="5"/>
  <c r="AF99" i="5" s="1"/>
  <c r="AG99" i="5" s="1"/>
  <c r="AI99" i="5" s="1"/>
  <c r="L104" i="3"/>
  <c r="F104" i="3"/>
  <c r="H104" i="3" s="1"/>
  <c r="B105" i="3" s="1"/>
  <c r="P105" i="3" s="1"/>
  <c r="M104" i="3"/>
  <c r="O104" i="3" s="1"/>
  <c r="Q104" i="3" s="1"/>
  <c r="A105" i="3"/>
  <c r="C105" i="3" s="1"/>
  <c r="K180" i="1"/>
  <c r="L180" i="1" s="1"/>
  <c r="N180" i="1" s="1"/>
  <c r="P180" i="1" s="1"/>
  <c r="J180" i="1"/>
  <c r="G180" i="1"/>
  <c r="D181" i="1" s="1"/>
  <c r="I181" i="1" s="1"/>
  <c r="F180" i="1"/>
  <c r="H180" i="1" s="1"/>
  <c r="E181" i="1" s="1"/>
  <c r="O181" i="1" s="1"/>
  <c r="I99" i="5" l="1"/>
  <c r="K99" i="5" s="1"/>
  <c r="N99" i="5" s="1"/>
  <c r="P99" i="5" s="1"/>
  <c r="S99" i="5" s="1"/>
  <c r="U99" i="5" s="1"/>
  <c r="W99" i="5" s="1"/>
  <c r="Z99" i="5" s="1"/>
  <c r="J105" i="3"/>
  <c r="D105" i="3"/>
  <c r="F105" i="3" s="1"/>
  <c r="E105" i="3"/>
  <c r="G105" i="3" s="1"/>
  <c r="L105" i="3"/>
  <c r="K105" i="3"/>
  <c r="K181" i="1"/>
  <c r="L181" i="1" s="1"/>
  <c r="N181" i="1" s="1"/>
  <c r="P181" i="1" s="1"/>
  <c r="J181" i="1"/>
  <c r="G181" i="1"/>
  <c r="D182" i="1" s="1"/>
  <c r="I182" i="1" s="1"/>
  <c r="F181" i="1"/>
  <c r="H181" i="1" s="1"/>
  <c r="E182" i="1" s="1"/>
  <c r="O182" i="1" s="1"/>
  <c r="AB99" i="5" l="1"/>
  <c r="B100" i="5" s="1"/>
  <c r="AC99" i="5"/>
  <c r="C100" i="5" s="1"/>
  <c r="M105" i="3"/>
  <c r="O105" i="3" s="1"/>
  <c r="Q105" i="3" s="1"/>
  <c r="H105" i="3"/>
  <c r="B106" i="3" s="1"/>
  <c r="P106" i="3" s="1"/>
  <c r="A106" i="3"/>
  <c r="C106" i="3" s="1"/>
  <c r="J106" i="3"/>
  <c r="K182" i="1"/>
  <c r="L182" i="1" s="1"/>
  <c r="N182" i="1" s="1"/>
  <c r="P182" i="1" s="1"/>
  <c r="J182" i="1"/>
  <c r="G182" i="1"/>
  <c r="D183" i="1" s="1"/>
  <c r="I183" i="1" s="1"/>
  <c r="F182" i="1"/>
  <c r="H182" i="1" s="1"/>
  <c r="E183" i="1" s="1"/>
  <c r="O183" i="1" s="1"/>
  <c r="G100" i="5" l="1"/>
  <c r="AH100" i="5"/>
  <c r="D100" i="5"/>
  <c r="H100" i="5" s="1"/>
  <c r="AD100" i="5"/>
  <c r="AE100" i="5"/>
  <c r="AF100" i="5" s="1"/>
  <c r="AG100" i="5" s="1"/>
  <c r="AI100" i="5" s="1"/>
  <c r="D106" i="3"/>
  <c r="F106" i="3" s="1"/>
  <c r="E106" i="3"/>
  <c r="G106" i="3" s="1"/>
  <c r="L106" i="3"/>
  <c r="K106" i="3"/>
  <c r="J183" i="1"/>
  <c r="K183" i="1"/>
  <c r="L183" i="1" s="1"/>
  <c r="N183" i="1" s="1"/>
  <c r="P183" i="1" s="1"/>
  <c r="G183" i="1"/>
  <c r="D184" i="1" s="1"/>
  <c r="I184" i="1" s="1"/>
  <c r="F183" i="1"/>
  <c r="H183" i="1" s="1"/>
  <c r="E184" i="1" s="1"/>
  <c r="O184" i="1" s="1"/>
  <c r="J100" i="5" l="1"/>
  <c r="M100" i="5" s="1"/>
  <c r="O100" i="5" s="1"/>
  <c r="Q100" i="5" s="1"/>
  <c r="T100" i="5" s="1"/>
  <c r="V100" i="5" s="1"/>
  <c r="Y100" i="5" s="1"/>
  <c r="I100" i="5"/>
  <c r="K100" i="5" s="1"/>
  <c r="N100" i="5" s="1"/>
  <c r="P100" i="5" s="1"/>
  <c r="S100" i="5" s="1"/>
  <c r="U100" i="5" s="1"/>
  <c r="W100" i="5" s="1"/>
  <c r="Z100" i="5" s="1"/>
  <c r="M106" i="3"/>
  <c r="O106" i="3" s="1"/>
  <c r="Q106" i="3" s="1"/>
  <c r="H106" i="3"/>
  <c r="B107" i="3" s="1"/>
  <c r="P107" i="3" s="1"/>
  <c r="A107" i="3"/>
  <c r="C107" i="3" s="1"/>
  <c r="J184" i="1"/>
  <c r="K184" i="1"/>
  <c r="L184" i="1" s="1"/>
  <c r="N184" i="1" s="1"/>
  <c r="P184" i="1" s="1"/>
  <c r="G184" i="1"/>
  <c r="D185" i="1" s="1"/>
  <c r="I185" i="1" s="1"/>
  <c r="F184" i="1"/>
  <c r="H184" i="1" s="1"/>
  <c r="E185" i="1" s="1"/>
  <c r="O185" i="1" s="1"/>
  <c r="AB100" i="5" l="1"/>
  <c r="B101" i="5" s="1"/>
  <c r="AC100" i="5"/>
  <c r="C101" i="5" s="1"/>
  <c r="D107" i="3"/>
  <c r="F107" i="3" s="1"/>
  <c r="J107" i="3"/>
  <c r="E107" i="3"/>
  <c r="G107" i="3" s="1"/>
  <c r="H107" i="3"/>
  <c r="B108" i="3" s="1"/>
  <c r="P108" i="3" s="1"/>
  <c r="K107" i="3"/>
  <c r="L107" i="3"/>
  <c r="K185" i="1"/>
  <c r="L185" i="1" s="1"/>
  <c r="N185" i="1" s="1"/>
  <c r="P185" i="1" s="1"/>
  <c r="J185" i="1"/>
  <c r="G185" i="1"/>
  <c r="D186" i="1" s="1"/>
  <c r="I186" i="1" s="1"/>
  <c r="F185" i="1"/>
  <c r="H185" i="1" s="1"/>
  <c r="E186" i="1" s="1"/>
  <c r="O186" i="1" s="1"/>
  <c r="G101" i="5" l="1"/>
  <c r="AH101" i="5"/>
  <c r="D101" i="5"/>
  <c r="H101" i="5" s="1"/>
  <c r="AD101" i="5"/>
  <c r="AE101" i="5"/>
  <c r="AF101" i="5" s="1"/>
  <c r="AG101" i="5" s="1"/>
  <c r="AI101" i="5" s="1"/>
  <c r="M107" i="3"/>
  <c r="O107" i="3" s="1"/>
  <c r="Q107" i="3" s="1"/>
  <c r="A108" i="3"/>
  <c r="C108" i="3" s="1"/>
  <c r="K186" i="1"/>
  <c r="L186" i="1" s="1"/>
  <c r="N186" i="1" s="1"/>
  <c r="P186" i="1" s="1"/>
  <c r="J186" i="1"/>
  <c r="G186" i="1"/>
  <c r="D187" i="1" s="1"/>
  <c r="I187" i="1" s="1"/>
  <c r="F186" i="1"/>
  <c r="H186" i="1" s="1"/>
  <c r="E187" i="1" s="1"/>
  <c r="O187" i="1" s="1"/>
  <c r="J101" i="5" l="1"/>
  <c r="M101" i="5" s="1"/>
  <c r="O101" i="5" s="1"/>
  <c r="Q101" i="5" s="1"/>
  <c r="T101" i="5" s="1"/>
  <c r="V101" i="5" s="1"/>
  <c r="Y101" i="5" s="1"/>
  <c r="I101" i="5"/>
  <c r="K101" i="5" s="1"/>
  <c r="N101" i="5" s="1"/>
  <c r="P101" i="5" s="1"/>
  <c r="S101" i="5" s="1"/>
  <c r="U101" i="5" s="1"/>
  <c r="W101" i="5" s="1"/>
  <c r="Z101" i="5" s="1"/>
  <c r="J108" i="3"/>
  <c r="L108" i="3" s="1"/>
  <c r="D108" i="3"/>
  <c r="E108" i="3"/>
  <c r="G108" i="3" s="1"/>
  <c r="K187" i="1"/>
  <c r="L187" i="1" s="1"/>
  <c r="N187" i="1" s="1"/>
  <c r="P187" i="1" s="1"/>
  <c r="J187" i="1"/>
  <c r="G187" i="1"/>
  <c r="D188" i="1" s="1"/>
  <c r="I188" i="1" s="1"/>
  <c r="F187" i="1"/>
  <c r="H187" i="1" s="1"/>
  <c r="E188" i="1" s="1"/>
  <c r="O188" i="1" s="1"/>
  <c r="AB101" i="5" l="1"/>
  <c r="B102" i="5" s="1"/>
  <c r="AC101" i="5"/>
  <c r="C102" i="5" s="1"/>
  <c r="K108" i="3"/>
  <c r="F108" i="3"/>
  <c r="H108" i="3" s="1"/>
  <c r="B109" i="3" s="1"/>
  <c r="P109" i="3" s="1"/>
  <c r="M108" i="3"/>
  <c r="O108" i="3" s="1"/>
  <c r="Q108" i="3" s="1"/>
  <c r="A109" i="3"/>
  <c r="C109" i="3" s="1"/>
  <c r="K188" i="1"/>
  <c r="L188" i="1" s="1"/>
  <c r="N188" i="1" s="1"/>
  <c r="P188" i="1" s="1"/>
  <c r="J188" i="1"/>
  <c r="G188" i="1"/>
  <c r="D189" i="1" s="1"/>
  <c r="I189" i="1" s="1"/>
  <c r="F188" i="1"/>
  <c r="H188" i="1" s="1"/>
  <c r="E189" i="1" s="1"/>
  <c r="O189" i="1" s="1"/>
  <c r="AH102" i="5" l="1"/>
  <c r="G102" i="5"/>
  <c r="AD102" i="5"/>
  <c r="AE102" i="5"/>
  <c r="AF102" i="5" s="1"/>
  <c r="AG102" i="5" s="1"/>
  <c r="AI102" i="5" s="1"/>
  <c r="D102" i="5"/>
  <c r="H102" i="5" s="1"/>
  <c r="D109" i="3"/>
  <c r="E109" i="3"/>
  <c r="G109" i="3" s="1"/>
  <c r="J109" i="3"/>
  <c r="L109" i="3" s="1"/>
  <c r="K109" i="3"/>
  <c r="K189" i="1"/>
  <c r="L189" i="1" s="1"/>
  <c r="N189" i="1" s="1"/>
  <c r="P189" i="1" s="1"/>
  <c r="J189" i="1"/>
  <c r="G189" i="1"/>
  <c r="D190" i="1" s="1"/>
  <c r="I190" i="1" s="1"/>
  <c r="F189" i="1"/>
  <c r="H189" i="1" s="1"/>
  <c r="E190" i="1" s="1"/>
  <c r="O190" i="1" s="1"/>
  <c r="I102" i="5" l="1"/>
  <c r="K102" i="5" s="1"/>
  <c r="N102" i="5" s="1"/>
  <c r="P102" i="5" s="1"/>
  <c r="S102" i="5" s="1"/>
  <c r="U102" i="5" s="1"/>
  <c r="W102" i="5" s="1"/>
  <c r="Z102" i="5" s="1"/>
  <c r="J102" i="5"/>
  <c r="M102" i="5" s="1"/>
  <c r="O102" i="5" s="1"/>
  <c r="Q102" i="5" s="1"/>
  <c r="T102" i="5" s="1"/>
  <c r="V102" i="5" s="1"/>
  <c r="Y102" i="5" s="1"/>
  <c r="F109" i="3"/>
  <c r="H109" i="3" s="1"/>
  <c r="B110" i="3" s="1"/>
  <c r="P110" i="3" s="1"/>
  <c r="M109" i="3"/>
  <c r="O109" i="3" s="1"/>
  <c r="Q109" i="3" s="1"/>
  <c r="A110" i="3"/>
  <c r="C110" i="3" s="1"/>
  <c r="J110" i="3"/>
  <c r="J190" i="1"/>
  <c r="K190" i="1"/>
  <c r="L190" i="1" s="1"/>
  <c r="N190" i="1" s="1"/>
  <c r="P190" i="1" s="1"/>
  <c r="G190" i="1"/>
  <c r="D191" i="1" s="1"/>
  <c r="I191" i="1" s="1"/>
  <c r="F190" i="1"/>
  <c r="H190" i="1" s="1"/>
  <c r="E191" i="1" s="1"/>
  <c r="O191" i="1" s="1"/>
  <c r="AB102" i="5" l="1"/>
  <c r="B103" i="5" s="1"/>
  <c r="AC102" i="5"/>
  <c r="C103" i="5" s="1"/>
  <c r="D110" i="3"/>
  <c r="E110" i="3"/>
  <c r="G110" i="3" s="1"/>
  <c r="K110" i="3"/>
  <c r="L110" i="3"/>
  <c r="K191" i="1"/>
  <c r="L191" i="1" s="1"/>
  <c r="N191" i="1" s="1"/>
  <c r="P191" i="1" s="1"/>
  <c r="J191" i="1"/>
  <c r="G191" i="1"/>
  <c r="D192" i="1" s="1"/>
  <c r="I192" i="1" s="1"/>
  <c r="F191" i="1"/>
  <c r="H191" i="1" s="1"/>
  <c r="E192" i="1" s="1"/>
  <c r="O192" i="1" s="1"/>
  <c r="AH103" i="5" l="1"/>
  <c r="G103" i="5"/>
  <c r="D103" i="5"/>
  <c r="H103" i="5" s="1"/>
  <c r="AD103" i="5"/>
  <c r="AE103" i="5"/>
  <c r="AF103" i="5" s="1"/>
  <c r="AG103" i="5" s="1"/>
  <c r="AI103" i="5" s="1"/>
  <c r="F110" i="3"/>
  <c r="H110" i="3" s="1"/>
  <c r="B111" i="3" s="1"/>
  <c r="P111" i="3" s="1"/>
  <c r="M110" i="3"/>
  <c r="O110" i="3" s="1"/>
  <c r="Q110" i="3" s="1"/>
  <c r="A111" i="3"/>
  <c r="C111" i="3" s="1"/>
  <c r="K192" i="1"/>
  <c r="L192" i="1" s="1"/>
  <c r="N192" i="1" s="1"/>
  <c r="P192" i="1" s="1"/>
  <c r="J192" i="1"/>
  <c r="G192" i="1"/>
  <c r="F192" i="1"/>
  <c r="H192" i="1" s="1"/>
  <c r="E193" i="1" s="1"/>
  <c r="O193" i="1" s="1"/>
  <c r="D193" i="1"/>
  <c r="I193" i="1" s="1"/>
  <c r="J103" i="5" l="1"/>
  <c r="M103" i="5" s="1"/>
  <c r="O103" i="5" s="1"/>
  <c r="Q103" i="5" s="1"/>
  <c r="T103" i="5" s="1"/>
  <c r="V103" i="5" s="1"/>
  <c r="Y103" i="5" s="1"/>
  <c r="I103" i="5"/>
  <c r="K103" i="5" s="1"/>
  <c r="N103" i="5" s="1"/>
  <c r="P103" i="5" s="1"/>
  <c r="S103" i="5" s="1"/>
  <c r="U103" i="5" s="1"/>
  <c r="W103" i="5" s="1"/>
  <c r="Z103" i="5" s="1"/>
  <c r="D111" i="3"/>
  <c r="E111" i="3"/>
  <c r="G111" i="3" s="1"/>
  <c r="J111" i="3"/>
  <c r="K111" i="3" s="1"/>
  <c r="K193" i="1"/>
  <c r="L193" i="1" s="1"/>
  <c r="N193" i="1" s="1"/>
  <c r="P193" i="1" s="1"/>
  <c r="J193" i="1"/>
  <c r="G193" i="1"/>
  <c r="D194" i="1" s="1"/>
  <c r="I194" i="1" s="1"/>
  <c r="F193" i="1"/>
  <c r="H193" i="1" s="1"/>
  <c r="E194" i="1" s="1"/>
  <c r="O194" i="1" s="1"/>
  <c r="AB103" i="5" l="1"/>
  <c r="B104" i="5" s="1"/>
  <c r="AC103" i="5"/>
  <c r="C104" i="5" s="1"/>
  <c r="L111" i="3"/>
  <c r="F111" i="3"/>
  <c r="H111" i="3" s="1"/>
  <c r="B112" i="3" s="1"/>
  <c r="P112" i="3" s="1"/>
  <c r="M111" i="3"/>
  <c r="O111" i="3" s="1"/>
  <c r="Q111" i="3" s="1"/>
  <c r="A112" i="3"/>
  <c r="C112" i="3" s="1"/>
  <c r="K194" i="1"/>
  <c r="L194" i="1" s="1"/>
  <c r="N194" i="1" s="1"/>
  <c r="P194" i="1" s="1"/>
  <c r="J194" i="1"/>
  <c r="G194" i="1"/>
  <c r="D195" i="1" s="1"/>
  <c r="I195" i="1" s="1"/>
  <c r="F194" i="1"/>
  <c r="H194" i="1" s="1"/>
  <c r="E195" i="1" s="1"/>
  <c r="O195" i="1" s="1"/>
  <c r="G104" i="5" l="1"/>
  <c r="AH104" i="5"/>
  <c r="D104" i="5"/>
  <c r="H104" i="5" s="1"/>
  <c r="AD104" i="5"/>
  <c r="AE104" i="5"/>
  <c r="AF104" i="5" s="1"/>
  <c r="AG104" i="5" s="1"/>
  <c r="AI104" i="5" s="1"/>
  <c r="D112" i="3"/>
  <c r="F112" i="3" s="1"/>
  <c r="H112" i="3" s="1"/>
  <c r="B113" i="3" s="1"/>
  <c r="P113" i="3" s="1"/>
  <c r="J112" i="3"/>
  <c r="L112" i="3" s="1"/>
  <c r="E112" i="3"/>
  <c r="G112" i="3" s="1"/>
  <c r="K195" i="1"/>
  <c r="L195" i="1" s="1"/>
  <c r="N195" i="1" s="1"/>
  <c r="P195" i="1" s="1"/>
  <c r="J195" i="1"/>
  <c r="G195" i="1"/>
  <c r="F195" i="1"/>
  <c r="H195" i="1" s="1"/>
  <c r="E196" i="1" s="1"/>
  <c r="O196" i="1" s="1"/>
  <c r="D196" i="1"/>
  <c r="I196" i="1" s="1"/>
  <c r="J104" i="5" l="1"/>
  <c r="M104" i="5" s="1"/>
  <c r="O104" i="5" s="1"/>
  <c r="Q104" i="5" s="1"/>
  <c r="T104" i="5" s="1"/>
  <c r="V104" i="5" s="1"/>
  <c r="Y104" i="5" s="1"/>
  <c r="I104" i="5"/>
  <c r="K104" i="5" s="1"/>
  <c r="N104" i="5" s="1"/>
  <c r="P104" i="5" s="1"/>
  <c r="S104" i="5" s="1"/>
  <c r="U104" i="5" s="1"/>
  <c r="W104" i="5" s="1"/>
  <c r="Z104" i="5" s="1"/>
  <c r="M112" i="3"/>
  <c r="O112" i="3" s="1"/>
  <c r="Q112" i="3" s="1"/>
  <c r="K112" i="3"/>
  <c r="A113" i="3"/>
  <c r="C113" i="3" s="1"/>
  <c r="J196" i="1"/>
  <c r="K196" i="1"/>
  <c r="L196" i="1" s="1"/>
  <c r="N196" i="1" s="1"/>
  <c r="P196" i="1" s="1"/>
  <c r="G196" i="1"/>
  <c r="D197" i="1" s="1"/>
  <c r="I197" i="1" s="1"/>
  <c r="F196" i="1"/>
  <c r="H196" i="1" s="1"/>
  <c r="E197" i="1" s="1"/>
  <c r="O197" i="1" s="1"/>
  <c r="AB104" i="5" l="1"/>
  <c r="B105" i="5" s="1"/>
  <c r="AC104" i="5"/>
  <c r="C105" i="5" s="1"/>
  <c r="J113" i="3"/>
  <c r="K113" i="3" s="1"/>
  <c r="D113" i="3"/>
  <c r="F113" i="3" s="1"/>
  <c r="E113" i="3"/>
  <c r="L113" i="3"/>
  <c r="G113" i="3"/>
  <c r="K197" i="1"/>
  <c r="L197" i="1" s="1"/>
  <c r="N197" i="1" s="1"/>
  <c r="P197" i="1" s="1"/>
  <c r="J197" i="1"/>
  <c r="G197" i="1"/>
  <c r="D198" i="1" s="1"/>
  <c r="I198" i="1" s="1"/>
  <c r="F197" i="1"/>
  <c r="H197" i="1" s="1"/>
  <c r="E198" i="1" s="1"/>
  <c r="O198" i="1" s="1"/>
  <c r="G105" i="5" l="1"/>
  <c r="AH105" i="5"/>
  <c r="D105" i="5"/>
  <c r="H105" i="5" s="1"/>
  <c r="AD105" i="5"/>
  <c r="AE105" i="5"/>
  <c r="AF105" i="5" s="1"/>
  <c r="AG105" i="5" s="1"/>
  <c r="AI105" i="5" s="1"/>
  <c r="M113" i="3"/>
  <c r="O113" i="3" s="1"/>
  <c r="Q113" i="3" s="1"/>
  <c r="H113" i="3"/>
  <c r="B114" i="3" s="1"/>
  <c r="P114" i="3" s="1"/>
  <c r="A114" i="3"/>
  <c r="C114" i="3" s="1"/>
  <c r="J198" i="1"/>
  <c r="K198" i="1"/>
  <c r="L198" i="1" s="1"/>
  <c r="N198" i="1" s="1"/>
  <c r="P198" i="1" s="1"/>
  <c r="G198" i="1"/>
  <c r="D199" i="1" s="1"/>
  <c r="I199" i="1" s="1"/>
  <c r="F198" i="1"/>
  <c r="H198" i="1" s="1"/>
  <c r="E199" i="1" s="1"/>
  <c r="O199" i="1" s="1"/>
  <c r="J105" i="5" l="1"/>
  <c r="M105" i="5" s="1"/>
  <c r="O105" i="5" s="1"/>
  <c r="Q105" i="5" s="1"/>
  <c r="T105" i="5" s="1"/>
  <c r="V105" i="5" s="1"/>
  <c r="Y105" i="5" s="1"/>
  <c r="I105" i="5"/>
  <c r="K105" i="5" s="1"/>
  <c r="N105" i="5" s="1"/>
  <c r="P105" i="5" s="1"/>
  <c r="S105" i="5" s="1"/>
  <c r="U105" i="5" s="1"/>
  <c r="W105" i="5" s="1"/>
  <c r="Z105" i="5" s="1"/>
  <c r="D114" i="3"/>
  <c r="J114" i="3"/>
  <c r="E114" i="3"/>
  <c r="G114" i="3" s="1"/>
  <c r="L114" i="3"/>
  <c r="K114" i="3"/>
  <c r="K199" i="1"/>
  <c r="L199" i="1" s="1"/>
  <c r="N199" i="1" s="1"/>
  <c r="P199" i="1" s="1"/>
  <c r="J199" i="1"/>
  <c r="G199" i="1"/>
  <c r="D200" i="1" s="1"/>
  <c r="I200" i="1" s="1"/>
  <c r="F199" i="1"/>
  <c r="H199" i="1" s="1"/>
  <c r="E200" i="1" s="1"/>
  <c r="O200" i="1" s="1"/>
  <c r="AB105" i="5" l="1"/>
  <c r="B106" i="5" s="1"/>
  <c r="AC105" i="5"/>
  <c r="C106" i="5" s="1"/>
  <c r="F114" i="3"/>
  <c r="H114" i="3" s="1"/>
  <c r="B115" i="3" s="1"/>
  <c r="P115" i="3" s="1"/>
  <c r="M114" i="3"/>
  <c r="O114" i="3" s="1"/>
  <c r="Q114" i="3" s="1"/>
  <c r="A115" i="3"/>
  <c r="C115" i="3" s="1"/>
  <c r="J115" i="3"/>
  <c r="K200" i="1"/>
  <c r="L200" i="1" s="1"/>
  <c r="N200" i="1" s="1"/>
  <c r="P200" i="1" s="1"/>
  <c r="J200" i="1"/>
  <c r="G200" i="1"/>
  <c r="D201" i="1" s="1"/>
  <c r="I201" i="1" s="1"/>
  <c r="F200" i="1"/>
  <c r="H200" i="1" s="1"/>
  <c r="E201" i="1" s="1"/>
  <c r="O201" i="1" s="1"/>
  <c r="AH106" i="5" l="1"/>
  <c r="G106" i="5"/>
  <c r="AD106" i="5"/>
  <c r="AE106" i="5"/>
  <c r="AF106" i="5" s="1"/>
  <c r="AG106" i="5" s="1"/>
  <c r="AI106" i="5" s="1"/>
  <c r="D106" i="5"/>
  <c r="H106" i="5" s="1"/>
  <c r="D115" i="3"/>
  <c r="F115" i="3" s="1"/>
  <c r="E115" i="3"/>
  <c r="G115" i="3" s="1"/>
  <c r="H115" i="3"/>
  <c r="B116" i="3" s="1"/>
  <c r="P116" i="3" s="1"/>
  <c r="K115" i="3"/>
  <c r="L115" i="3"/>
  <c r="K201" i="1"/>
  <c r="L201" i="1" s="1"/>
  <c r="N201" i="1" s="1"/>
  <c r="P201" i="1" s="1"/>
  <c r="J201" i="1"/>
  <c r="G201" i="1"/>
  <c r="D202" i="1" s="1"/>
  <c r="I202" i="1" s="1"/>
  <c r="F201" i="1"/>
  <c r="H201" i="1" s="1"/>
  <c r="E202" i="1" s="1"/>
  <c r="O202" i="1" s="1"/>
  <c r="I106" i="5" l="1"/>
  <c r="K106" i="5" s="1"/>
  <c r="N106" i="5" s="1"/>
  <c r="P106" i="5" s="1"/>
  <c r="S106" i="5" s="1"/>
  <c r="U106" i="5" s="1"/>
  <c r="W106" i="5" s="1"/>
  <c r="Z106" i="5" s="1"/>
  <c r="J106" i="5"/>
  <c r="M106" i="5" s="1"/>
  <c r="O106" i="5" s="1"/>
  <c r="Q106" i="5" s="1"/>
  <c r="T106" i="5" s="1"/>
  <c r="V106" i="5" s="1"/>
  <c r="Y106" i="5" s="1"/>
  <c r="M115" i="3"/>
  <c r="O115" i="3" s="1"/>
  <c r="Q115" i="3" s="1"/>
  <c r="A116" i="3"/>
  <c r="C116" i="3" s="1"/>
  <c r="J202" i="1"/>
  <c r="K202" i="1"/>
  <c r="L202" i="1" s="1"/>
  <c r="N202" i="1" s="1"/>
  <c r="P202" i="1" s="1"/>
  <c r="G202" i="1"/>
  <c r="D203" i="1" s="1"/>
  <c r="I203" i="1" s="1"/>
  <c r="F202" i="1"/>
  <c r="H202" i="1" s="1"/>
  <c r="E203" i="1" s="1"/>
  <c r="O203" i="1" s="1"/>
  <c r="AB106" i="5" l="1"/>
  <c r="B107" i="5" s="1"/>
  <c r="AC106" i="5"/>
  <c r="C107" i="5" s="1"/>
  <c r="D116" i="3"/>
  <c r="F116" i="3" s="1"/>
  <c r="H116" i="3" s="1"/>
  <c r="B117" i="3" s="1"/>
  <c r="P117" i="3" s="1"/>
  <c r="E116" i="3"/>
  <c r="G116" i="3" s="1"/>
  <c r="J116" i="3"/>
  <c r="K116" i="3" s="1"/>
  <c r="K203" i="1"/>
  <c r="L203" i="1" s="1"/>
  <c r="N203" i="1" s="1"/>
  <c r="P203" i="1" s="1"/>
  <c r="J203" i="1"/>
  <c r="G203" i="1"/>
  <c r="F203" i="1"/>
  <c r="H203" i="1" s="1"/>
  <c r="E204" i="1" s="1"/>
  <c r="O204" i="1" s="1"/>
  <c r="D204" i="1"/>
  <c r="I204" i="1" s="1"/>
  <c r="AH107" i="5" l="1"/>
  <c r="G107" i="5"/>
  <c r="D107" i="5"/>
  <c r="H107" i="5" s="1"/>
  <c r="AD107" i="5"/>
  <c r="AE107" i="5"/>
  <c r="AF107" i="5" s="1"/>
  <c r="AG107" i="5" s="1"/>
  <c r="AI107" i="5" s="1"/>
  <c r="L116" i="3"/>
  <c r="M116" i="3"/>
  <c r="O116" i="3" s="1"/>
  <c r="Q116" i="3" s="1"/>
  <c r="A117" i="3"/>
  <c r="C117" i="3" s="1"/>
  <c r="K204" i="1"/>
  <c r="L204" i="1" s="1"/>
  <c r="N204" i="1" s="1"/>
  <c r="P204" i="1" s="1"/>
  <c r="J204" i="1"/>
  <c r="G204" i="1"/>
  <c r="F204" i="1"/>
  <c r="H204" i="1" s="1"/>
  <c r="E205" i="1" s="1"/>
  <c r="O205" i="1" s="1"/>
  <c r="D205" i="1"/>
  <c r="I205" i="1" s="1"/>
  <c r="J107" i="5" l="1"/>
  <c r="M107" i="5" s="1"/>
  <c r="O107" i="5" s="1"/>
  <c r="Q107" i="5" s="1"/>
  <c r="T107" i="5" s="1"/>
  <c r="V107" i="5" s="1"/>
  <c r="Y107" i="5" s="1"/>
  <c r="I107" i="5"/>
  <c r="K107" i="5" s="1"/>
  <c r="N107" i="5" s="1"/>
  <c r="P107" i="5" s="1"/>
  <c r="S107" i="5" s="1"/>
  <c r="U107" i="5" s="1"/>
  <c r="W107" i="5" s="1"/>
  <c r="Z107" i="5" s="1"/>
  <c r="D117" i="3"/>
  <c r="F117" i="3" s="1"/>
  <c r="J117" i="3"/>
  <c r="L117" i="3" s="1"/>
  <c r="E117" i="3"/>
  <c r="H117" i="3"/>
  <c r="B118" i="3" s="1"/>
  <c r="P118" i="3" s="1"/>
  <c r="K117" i="3"/>
  <c r="G117" i="3"/>
  <c r="J205" i="1"/>
  <c r="K205" i="1"/>
  <c r="L205" i="1" s="1"/>
  <c r="N205" i="1" s="1"/>
  <c r="P205" i="1" s="1"/>
  <c r="G205" i="1"/>
  <c r="F205" i="1"/>
  <c r="H205" i="1" s="1"/>
  <c r="E206" i="1" s="1"/>
  <c r="O206" i="1" s="1"/>
  <c r="D206" i="1"/>
  <c r="I206" i="1" s="1"/>
  <c r="AB107" i="5" l="1"/>
  <c r="B108" i="5" s="1"/>
  <c r="AC107" i="5"/>
  <c r="C108" i="5" s="1"/>
  <c r="M117" i="3"/>
  <c r="O117" i="3" s="1"/>
  <c r="Q117" i="3" s="1"/>
  <c r="A118" i="3"/>
  <c r="C118" i="3" s="1"/>
  <c r="K206" i="1"/>
  <c r="L206" i="1" s="1"/>
  <c r="N206" i="1" s="1"/>
  <c r="P206" i="1" s="1"/>
  <c r="J206" i="1"/>
  <c r="G206" i="1"/>
  <c r="D207" i="1" s="1"/>
  <c r="I207" i="1" s="1"/>
  <c r="F206" i="1"/>
  <c r="H206" i="1" s="1"/>
  <c r="E207" i="1" s="1"/>
  <c r="O207" i="1" s="1"/>
  <c r="G108" i="5" l="1"/>
  <c r="AH108" i="5"/>
  <c r="D108" i="5"/>
  <c r="H108" i="5" s="1"/>
  <c r="AD108" i="5"/>
  <c r="AE108" i="5"/>
  <c r="AF108" i="5" s="1"/>
  <c r="AG108" i="5" s="1"/>
  <c r="AI108" i="5" s="1"/>
  <c r="E118" i="3"/>
  <c r="D118" i="3"/>
  <c r="F118" i="3" s="1"/>
  <c r="J118" i="3"/>
  <c r="L118" i="3" s="1"/>
  <c r="G118" i="3"/>
  <c r="K118" i="3"/>
  <c r="K207" i="1"/>
  <c r="L207" i="1" s="1"/>
  <c r="N207" i="1" s="1"/>
  <c r="P207" i="1" s="1"/>
  <c r="J207" i="1"/>
  <c r="G207" i="1"/>
  <c r="D208" i="1" s="1"/>
  <c r="I208" i="1" s="1"/>
  <c r="F207" i="1"/>
  <c r="H207" i="1" s="1"/>
  <c r="E208" i="1" s="1"/>
  <c r="O208" i="1" s="1"/>
  <c r="J108" i="5" l="1"/>
  <c r="M108" i="5" s="1"/>
  <c r="O108" i="5" s="1"/>
  <c r="Q108" i="5" s="1"/>
  <c r="T108" i="5" s="1"/>
  <c r="V108" i="5" s="1"/>
  <c r="Y108" i="5" s="1"/>
  <c r="I108" i="5"/>
  <c r="K108" i="5" s="1"/>
  <c r="N108" i="5" s="1"/>
  <c r="P108" i="5" s="1"/>
  <c r="S108" i="5" s="1"/>
  <c r="U108" i="5" s="1"/>
  <c r="W108" i="5" s="1"/>
  <c r="Z108" i="5" s="1"/>
  <c r="M118" i="3"/>
  <c r="O118" i="3" s="1"/>
  <c r="Q118" i="3" s="1"/>
  <c r="H118" i="3"/>
  <c r="B119" i="3" s="1"/>
  <c r="P119" i="3" s="1"/>
  <c r="A119" i="3"/>
  <c r="C119" i="3" s="1"/>
  <c r="J208" i="1"/>
  <c r="K208" i="1"/>
  <c r="L208" i="1" s="1"/>
  <c r="N208" i="1" s="1"/>
  <c r="P208" i="1" s="1"/>
  <c r="G208" i="1"/>
  <c r="D209" i="1" s="1"/>
  <c r="I209" i="1" s="1"/>
  <c r="F208" i="1"/>
  <c r="H208" i="1" s="1"/>
  <c r="E209" i="1" s="1"/>
  <c r="O209" i="1" s="1"/>
  <c r="AB108" i="5" l="1"/>
  <c r="B109" i="5" s="1"/>
  <c r="AC108" i="5"/>
  <c r="C109" i="5" s="1"/>
  <c r="J119" i="3"/>
  <c r="E119" i="3"/>
  <c r="G119" i="3" s="1"/>
  <c r="D119" i="3"/>
  <c r="F119" i="3" s="1"/>
  <c r="K119" i="3"/>
  <c r="L119" i="3"/>
  <c r="K209" i="1"/>
  <c r="L209" i="1" s="1"/>
  <c r="N209" i="1" s="1"/>
  <c r="P209" i="1" s="1"/>
  <c r="J209" i="1"/>
  <c r="G209" i="1"/>
  <c r="D210" i="1" s="1"/>
  <c r="I210" i="1" s="1"/>
  <c r="F209" i="1"/>
  <c r="H209" i="1" s="1"/>
  <c r="E210" i="1" s="1"/>
  <c r="O210" i="1" s="1"/>
  <c r="G109" i="5" l="1"/>
  <c r="AH109" i="5"/>
  <c r="D109" i="5"/>
  <c r="H109" i="5" s="1"/>
  <c r="AD109" i="5"/>
  <c r="AE109" i="5"/>
  <c r="AF109" i="5" s="1"/>
  <c r="AG109" i="5" s="1"/>
  <c r="AI109" i="5" s="1"/>
  <c r="M119" i="3"/>
  <c r="O119" i="3" s="1"/>
  <c r="Q119" i="3" s="1"/>
  <c r="H119" i="3"/>
  <c r="B120" i="3" s="1"/>
  <c r="P120" i="3" s="1"/>
  <c r="A120" i="3"/>
  <c r="C120" i="3" s="1"/>
  <c r="K210" i="1"/>
  <c r="L210" i="1" s="1"/>
  <c r="N210" i="1" s="1"/>
  <c r="P210" i="1" s="1"/>
  <c r="J210" i="1"/>
  <c r="G210" i="1"/>
  <c r="D211" i="1" s="1"/>
  <c r="I211" i="1" s="1"/>
  <c r="F210" i="1"/>
  <c r="H210" i="1" s="1"/>
  <c r="E211" i="1" s="1"/>
  <c r="O211" i="1" s="1"/>
  <c r="J109" i="5" l="1"/>
  <c r="M109" i="5" s="1"/>
  <c r="O109" i="5" s="1"/>
  <c r="Q109" i="5" s="1"/>
  <c r="T109" i="5" s="1"/>
  <c r="V109" i="5" s="1"/>
  <c r="Y109" i="5" s="1"/>
  <c r="I109" i="5"/>
  <c r="K109" i="5" s="1"/>
  <c r="N109" i="5" s="1"/>
  <c r="P109" i="5" s="1"/>
  <c r="S109" i="5" s="1"/>
  <c r="U109" i="5" s="1"/>
  <c r="W109" i="5" s="1"/>
  <c r="Z109" i="5" s="1"/>
  <c r="D120" i="3"/>
  <c r="F120" i="3" s="1"/>
  <c r="J120" i="3"/>
  <c r="E120" i="3"/>
  <c r="H120" i="3"/>
  <c r="B121" i="3" s="1"/>
  <c r="P121" i="3" s="1"/>
  <c r="K120" i="3"/>
  <c r="L120" i="3"/>
  <c r="G120" i="3"/>
  <c r="K211" i="1"/>
  <c r="L211" i="1" s="1"/>
  <c r="N211" i="1" s="1"/>
  <c r="P211" i="1" s="1"/>
  <c r="J211" i="1"/>
  <c r="G211" i="1"/>
  <c r="F211" i="1"/>
  <c r="H211" i="1" s="1"/>
  <c r="E212" i="1" s="1"/>
  <c r="O212" i="1" s="1"/>
  <c r="D212" i="1"/>
  <c r="I212" i="1" s="1"/>
  <c r="AB109" i="5" l="1"/>
  <c r="B110" i="5" s="1"/>
  <c r="AC109" i="5"/>
  <c r="C110" i="5" s="1"/>
  <c r="M120" i="3"/>
  <c r="O120" i="3" s="1"/>
  <c r="Q120" i="3" s="1"/>
  <c r="A121" i="3"/>
  <c r="C121" i="3" s="1"/>
  <c r="J212" i="1"/>
  <c r="K212" i="1"/>
  <c r="L212" i="1" s="1"/>
  <c r="N212" i="1" s="1"/>
  <c r="P212" i="1" s="1"/>
  <c r="G212" i="1"/>
  <c r="D213" i="1" s="1"/>
  <c r="I213" i="1" s="1"/>
  <c r="F212" i="1"/>
  <c r="H212" i="1" s="1"/>
  <c r="E213" i="1" s="1"/>
  <c r="O213" i="1" s="1"/>
  <c r="AH110" i="5" l="1"/>
  <c r="G110" i="5"/>
  <c r="AD110" i="5"/>
  <c r="AE110" i="5"/>
  <c r="AF110" i="5" s="1"/>
  <c r="AG110" i="5" s="1"/>
  <c r="AI110" i="5" s="1"/>
  <c r="D110" i="5"/>
  <c r="H110" i="5" s="1"/>
  <c r="D121" i="3"/>
  <c r="F121" i="3" s="1"/>
  <c r="H121" i="3" s="1"/>
  <c r="B122" i="3" s="1"/>
  <c r="P122" i="3" s="1"/>
  <c r="J121" i="3"/>
  <c r="E121" i="3"/>
  <c r="G121" i="3" s="1"/>
  <c r="L121" i="3"/>
  <c r="K121" i="3"/>
  <c r="J213" i="1"/>
  <c r="K213" i="1"/>
  <c r="L213" i="1" s="1"/>
  <c r="N213" i="1" s="1"/>
  <c r="P213" i="1" s="1"/>
  <c r="G213" i="1"/>
  <c r="D214" i="1" s="1"/>
  <c r="I214" i="1" s="1"/>
  <c r="F213" i="1"/>
  <c r="H213" i="1" s="1"/>
  <c r="E214" i="1" s="1"/>
  <c r="O214" i="1" s="1"/>
  <c r="I110" i="5" l="1"/>
  <c r="K110" i="5" s="1"/>
  <c r="N110" i="5" s="1"/>
  <c r="P110" i="5" s="1"/>
  <c r="S110" i="5" s="1"/>
  <c r="U110" i="5" s="1"/>
  <c r="W110" i="5" s="1"/>
  <c r="Z110" i="5" s="1"/>
  <c r="J110" i="5"/>
  <c r="M110" i="5" s="1"/>
  <c r="O110" i="5" s="1"/>
  <c r="Q110" i="5" s="1"/>
  <c r="T110" i="5" s="1"/>
  <c r="V110" i="5" s="1"/>
  <c r="Y110" i="5" s="1"/>
  <c r="M121" i="3"/>
  <c r="O121" i="3" s="1"/>
  <c r="Q121" i="3" s="1"/>
  <c r="A122" i="3"/>
  <c r="C122" i="3" s="1"/>
  <c r="J122" i="3"/>
  <c r="J214" i="1"/>
  <c r="K214" i="1"/>
  <c r="L214" i="1" s="1"/>
  <c r="N214" i="1" s="1"/>
  <c r="P214" i="1" s="1"/>
  <c r="G214" i="1"/>
  <c r="F214" i="1"/>
  <c r="H214" i="1" s="1"/>
  <c r="E215" i="1" s="1"/>
  <c r="O215" i="1" s="1"/>
  <c r="D215" i="1"/>
  <c r="I215" i="1" s="1"/>
  <c r="AB110" i="5" l="1"/>
  <c r="B111" i="5" s="1"/>
  <c r="AC110" i="5"/>
  <c r="C111" i="5" s="1"/>
  <c r="D122" i="3"/>
  <c r="F122" i="3" s="1"/>
  <c r="H122" i="3" s="1"/>
  <c r="B123" i="3" s="1"/>
  <c r="P123" i="3" s="1"/>
  <c r="E122" i="3"/>
  <c r="G122" i="3" s="1"/>
  <c r="K122" i="3"/>
  <c r="L122" i="3"/>
  <c r="K215" i="1"/>
  <c r="L215" i="1" s="1"/>
  <c r="N215" i="1" s="1"/>
  <c r="P215" i="1" s="1"/>
  <c r="J215" i="1"/>
  <c r="G215" i="1"/>
  <c r="F215" i="1"/>
  <c r="H215" i="1" s="1"/>
  <c r="E216" i="1" s="1"/>
  <c r="O216" i="1" s="1"/>
  <c r="D216" i="1"/>
  <c r="I216" i="1" s="1"/>
  <c r="AH111" i="5" l="1"/>
  <c r="G111" i="5"/>
  <c r="D111" i="5"/>
  <c r="H111" i="5" s="1"/>
  <c r="J111" i="5" s="1"/>
  <c r="M111" i="5" s="1"/>
  <c r="O111" i="5" s="1"/>
  <c r="Q111" i="5" s="1"/>
  <c r="T111" i="5" s="1"/>
  <c r="V111" i="5" s="1"/>
  <c r="Y111" i="5" s="1"/>
  <c r="AD111" i="5"/>
  <c r="AE111" i="5"/>
  <c r="AF111" i="5" s="1"/>
  <c r="AG111" i="5" s="1"/>
  <c r="AI111" i="5" s="1"/>
  <c r="M122" i="3"/>
  <c r="O122" i="3" s="1"/>
  <c r="Q122" i="3" s="1"/>
  <c r="A123" i="3"/>
  <c r="C123" i="3" s="1"/>
  <c r="J123" i="3"/>
  <c r="K216" i="1"/>
  <c r="L216" i="1" s="1"/>
  <c r="N216" i="1" s="1"/>
  <c r="P216" i="1" s="1"/>
  <c r="J216" i="1"/>
  <c r="G216" i="1"/>
  <c r="D217" i="1" s="1"/>
  <c r="I217" i="1" s="1"/>
  <c r="F216" i="1"/>
  <c r="H216" i="1" s="1"/>
  <c r="E217" i="1" s="1"/>
  <c r="O217" i="1" s="1"/>
  <c r="I111" i="5" l="1"/>
  <c r="K111" i="5" s="1"/>
  <c r="N111" i="5" s="1"/>
  <c r="P111" i="5" s="1"/>
  <c r="S111" i="5" s="1"/>
  <c r="U111" i="5" s="1"/>
  <c r="W111" i="5" s="1"/>
  <c r="Z111" i="5" s="1"/>
  <c r="AC111" i="5" s="1"/>
  <c r="C112" i="5" s="1"/>
  <c r="D123" i="3"/>
  <c r="E123" i="3"/>
  <c r="G123" i="3" s="1"/>
  <c r="K123" i="3"/>
  <c r="L123" i="3"/>
  <c r="K217" i="1"/>
  <c r="L217" i="1" s="1"/>
  <c r="N217" i="1" s="1"/>
  <c r="P217" i="1" s="1"/>
  <c r="J217" i="1"/>
  <c r="G217" i="1"/>
  <c r="F217" i="1"/>
  <c r="H217" i="1" s="1"/>
  <c r="E218" i="1" s="1"/>
  <c r="O218" i="1" s="1"/>
  <c r="D218" i="1"/>
  <c r="I218" i="1" s="1"/>
  <c r="G112" i="5" l="1"/>
  <c r="AH112" i="5"/>
  <c r="AB111" i="5"/>
  <c r="B112" i="5" s="1"/>
  <c r="F123" i="3"/>
  <c r="H123" i="3" s="1"/>
  <c r="B124" i="3" s="1"/>
  <c r="P124" i="3" s="1"/>
  <c r="M123" i="3"/>
  <c r="O123" i="3" s="1"/>
  <c r="Q123" i="3" s="1"/>
  <c r="A124" i="3"/>
  <c r="C124" i="3" s="1"/>
  <c r="J124" i="3"/>
  <c r="K218" i="1"/>
  <c r="L218" i="1" s="1"/>
  <c r="N218" i="1" s="1"/>
  <c r="P218" i="1" s="1"/>
  <c r="J218" i="1"/>
  <c r="G218" i="1"/>
  <c r="D219" i="1" s="1"/>
  <c r="I219" i="1" s="1"/>
  <c r="F218" i="1"/>
  <c r="H218" i="1" s="1"/>
  <c r="E219" i="1" s="1"/>
  <c r="O219" i="1" s="1"/>
  <c r="I112" i="5" l="1"/>
  <c r="K112" i="5" s="1"/>
  <c r="N112" i="5" s="1"/>
  <c r="P112" i="5" s="1"/>
  <c r="S112" i="5" s="1"/>
  <c r="U112" i="5"/>
  <c r="W112" i="5" s="1"/>
  <c r="Z112" i="5" s="1"/>
  <c r="D112" i="5"/>
  <c r="H112" i="5" s="1"/>
  <c r="AD112" i="5"/>
  <c r="AE112" i="5"/>
  <c r="AF112" i="5" s="1"/>
  <c r="AG112" i="5" s="1"/>
  <c r="AI112" i="5" s="1"/>
  <c r="D124" i="3"/>
  <c r="F124" i="3" s="1"/>
  <c r="E124" i="3"/>
  <c r="G124" i="3" s="1"/>
  <c r="H124" i="3"/>
  <c r="B125" i="3" s="1"/>
  <c r="P125" i="3" s="1"/>
  <c r="L124" i="3"/>
  <c r="K124" i="3"/>
  <c r="K219" i="1"/>
  <c r="L219" i="1" s="1"/>
  <c r="N219" i="1" s="1"/>
  <c r="P219" i="1" s="1"/>
  <c r="J219" i="1"/>
  <c r="G219" i="1"/>
  <c r="D220" i="1" s="1"/>
  <c r="I220" i="1" s="1"/>
  <c r="F219" i="1"/>
  <c r="H219" i="1" s="1"/>
  <c r="E220" i="1" s="1"/>
  <c r="O220" i="1" s="1"/>
  <c r="J112" i="5" l="1"/>
  <c r="M112" i="5" s="1"/>
  <c r="M124" i="3"/>
  <c r="O124" i="3" s="1"/>
  <c r="Q124" i="3" s="1"/>
  <c r="A125" i="3"/>
  <c r="C125" i="3" s="1"/>
  <c r="J125" i="3"/>
  <c r="J220" i="1"/>
  <c r="K220" i="1"/>
  <c r="L220" i="1" s="1"/>
  <c r="N220" i="1" s="1"/>
  <c r="P220" i="1" s="1"/>
  <c r="G220" i="1"/>
  <c r="F220" i="1"/>
  <c r="H220" i="1" s="1"/>
  <c r="E221" i="1" s="1"/>
  <c r="O221" i="1" s="1"/>
  <c r="D221" i="1"/>
  <c r="I221" i="1" s="1"/>
  <c r="O112" i="5" l="1"/>
  <c r="Q112" i="5" s="1"/>
  <c r="T112" i="5" s="1"/>
  <c r="D125" i="3"/>
  <c r="F125" i="3" s="1"/>
  <c r="E125" i="3"/>
  <c r="G125" i="3" s="1"/>
  <c r="H125" i="3"/>
  <c r="B126" i="3" s="1"/>
  <c r="P126" i="3" s="1"/>
  <c r="K125" i="3"/>
  <c r="L125" i="3"/>
  <c r="K221" i="1"/>
  <c r="L221" i="1" s="1"/>
  <c r="N221" i="1" s="1"/>
  <c r="P221" i="1" s="1"/>
  <c r="J221" i="1"/>
  <c r="G221" i="1"/>
  <c r="D222" i="1" s="1"/>
  <c r="I222" i="1" s="1"/>
  <c r="F221" i="1"/>
  <c r="H221" i="1" s="1"/>
  <c r="E222" i="1" s="1"/>
  <c r="O222" i="1" s="1"/>
  <c r="V112" i="5" l="1"/>
  <c r="Y112" i="5" s="1"/>
  <c r="AB112" i="5" s="1"/>
  <c r="B113" i="5" s="1"/>
  <c r="AC112" i="5"/>
  <c r="C113" i="5" s="1"/>
  <c r="M125" i="3"/>
  <c r="O125" i="3" s="1"/>
  <c r="Q125" i="3" s="1"/>
  <c r="A126" i="3"/>
  <c r="C126" i="3" s="1"/>
  <c r="K222" i="1"/>
  <c r="L222" i="1" s="1"/>
  <c r="N222" i="1" s="1"/>
  <c r="P222" i="1" s="1"/>
  <c r="J222" i="1"/>
  <c r="G222" i="1"/>
  <c r="D223" i="1" s="1"/>
  <c r="I223" i="1" s="1"/>
  <c r="F222" i="1"/>
  <c r="H222" i="1" s="1"/>
  <c r="E223" i="1" s="1"/>
  <c r="O223" i="1" s="1"/>
  <c r="G113" i="5" l="1"/>
  <c r="AH113" i="5"/>
  <c r="D113" i="5"/>
  <c r="H113" i="5" s="1"/>
  <c r="AD113" i="5"/>
  <c r="AE113" i="5"/>
  <c r="AF113" i="5" s="1"/>
  <c r="AG113" i="5" s="1"/>
  <c r="AI113" i="5" s="1"/>
  <c r="D126" i="3"/>
  <c r="F126" i="3" s="1"/>
  <c r="H126" i="3" s="1"/>
  <c r="B127" i="3" s="1"/>
  <c r="P127" i="3" s="1"/>
  <c r="E126" i="3"/>
  <c r="G126" i="3" s="1"/>
  <c r="J126" i="3"/>
  <c r="K126" i="3"/>
  <c r="L126" i="3"/>
  <c r="K223" i="1"/>
  <c r="L223" i="1" s="1"/>
  <c r="N223" i="1" s="1"/>
  <c r="P223" i="1" s="1"/>
  <c r="J223" i="1"/>
  <c r="G223" i="1"/>
  <c r="D224" i="1" s="1"/>
  <c r="I224" i="1" s="1"/>
  <c r="F223" i="1"/>
  <c r="H223" i="1" s="1"/>
  <c r="E224" i="1" s="1"/>
  <c r="O224" i="1" s="1"/>
  <c r="J113" i="5" l="1"/>
  <c r="M113" i="5" s="1"/>
  <c r="O113" i="5" s="1"/>
  <c r="Q113" i="5" s="1"/>
  <c r="T113" i="5" s="1"/>
  <c r="V113" i="5" s="1"/>
  <c r="Y113" i="5" s="1"/>
  <c r="I113" i="5"/>
  <c r="K113" i="5" s="1"/>
  <c r="N113" i="5" s="1"/>
  <c r="P113" i="5" s="1"/>
  <c r="S113" i="5" s="1"/>
  <c r="U113" i="5" s="1"/>
  <c r="W113" i="5" s="1"/>
  <c r="Z113" i="5" s="1"/>
  <c r="M126" i="3"/>
  <c r="O126" i="3" s="1"/>
  <c r="Q126" i="3" s="1"/>
  <c r="A127" i="3"/>
  <c r="C127" i="3" s="1"/>
  <c r="K224" i="1"/>
  <c r="L224" i="1" s="1"/>
  <c r="N224" i="1" s="1"/>
  <c r="P224" i="1" s="1"/>
  <c r="J224" i="1"/>
  <c r="G224" i="1"/>
  <c r="F224" i="1"/>
  <c r="H224" i="1" s="1"/>
  <c r="E225" i="1" s="1"/>
  <c r="O225" i="1" s="1"/>
  <c r="D225" i="1"/>
  <c r="I225" i="1" s="1"/>
  <c r="AB113" i="5" l="1"/>
  <c r="B114" i="5" s="1"/>
  <c r="AC113" i="5"/>
  <c r="C114" i="5" s="1"/>
  <c r="J127" i="3"/>
  <c r="K127" i="3" s="1"/>
  <c r="E127" i="3"/>
  <c r="D127" i="3"/>
  <c r="F127" i="3" s="1"/>
  <c r="G127" i="3"/>
  <c r="J225" i="1"/>
  <c r="K225" i="1"/>
  <c r="L225" i="1" s="1"/>
  <c r="N225" i="1" s="1"/>
  <c r="P225" i="1" s="1"/>
  <c r="G225" i="1"/>
  <c r="D226" i="1" s="1"/>
  <c r="I226" i="1" s="1"/>
  <c r="F225" i="1"/>
  <c r="H225" i="1" s="1"/>
  <c r="E226" i="1" s="1"/>
  <c r="O226" i="1" s="1"/>
  <c r="AH114" i="5" l="1"/>
  <c r="G114" i="5"/>
  <c r="AD114" i="5"/>
  <c r="AE114" i="5"/>
  <c r="AF114" i="5" s="1"/>
  <c r="AG114" i="5" s="1"/>
  <c r="AI114" i="5" s="1"/>
  <c r="D114" i="5"/>
  <c r="H114" i="5" s="1"/>
  <c r="L127" i="3"/>
  <c r="M127" i="3"/>
  <c r="O127" i="3" s="1"/>
  <c r="Q127" i="3" s="1"/>
  <c r="H127" i="3"/>
  <c r="B128" i="3" s="1"/>
  <c r="P128" i="3" s="1"/>
  <c r="A128" i="3"/>
  <c r="C128" i="3" s="1"/>
  <c r="J128" i="3"/>
  <c r="J226" i="1"/>
  <c r="K226" i="1"/>
  <c r="L226" i="1" s="1"/>
  <c r="N226" i="1" s="1"/>
  <c r="P226" i="1" s="1"/>
  <c r="G226" i="1"/>
  <c r="D227" i="1" s="1"/>
  <c r="I227" i="1" s="1"/>
  <c r="F226" i="1"/>
  <c r="H226" i="1" s="1"/>
  <c r="E227" i="1" s="1"/>
  <c r="O227" i="1" s="1"/>
  <c r="I114" i="5" l="1"/>
  <c r="K114" i="5" s="1"/>
  <c r="N114" i="5" s="1"/>
  <c r="P114" i="5" s="1"/>
  <c r="S114" i="5" s="1"/>
  <c r="U114" i="5" s="1"/>
  <c r="W114" i="5" s="1"/>
  <c r="Z114" i="5" s="1"/>
  <c r="J114" i="5"/>
  <c r="M114" i="5" s="1"/>
  <c r="O114" i="5" s="1"/>
  <c r="Q114" i="5" s="1"/>
  <c r="T114" i="5" s="1"/>
  <c r="V114" i="5" s="1"/>
  <c r="Y114" i="5" s="1"/>
  <c r="E128" i="3"/>
  <c r="G128" i="3" s="1"/>
  <c r="D128" i="3"/>
  <c r="F128" i="3" s="1"/>
  <c r="L128" i="3"/>
  <c r="K128" i="3"/>
  <c r="K227" i="1"/>
  <c r="L227" i="1" s="1"/>
  <c r="N227" i="1" s="1"/>
  <c r="P227" i="1" s="1"/>
  <c r="J227" i="1"/>
  <c r="G227" i="1"/>
  <c r="D228" i="1" s="1"/>
  <c r="I228" i="1" s="1"/>
  <c r="F227" i="1"/>
  <c r="H227" i="1" s="1"/>
  <c r="E228" i="1" s="1"/>
  <c r="O228" i="1" s="1"/>
  <c r="AB114" i="5" l="1"/>
  <c r="B115" i="5" s="1"/>
  <c r="AC114" i="5"/>
  <c r="C115" i="5" s="1"/>
  <c r="M128" i="3"/>
  <c r="O128" i="3" s="1"/>
  <c r="Q128" i="3" s="1"/>
  <c r="H128" i="3"/>
  <c r="B129" i="3" s="1"/>
  <c r="P129" i="3" s="1"/>
  <c r="A129" i="3"/>
  <c r="C129" i="3" s="1"/>
  <c r="K228" i="1"/>
  <c r="L228" i="1" s="1"/>
  <c r="N228" i="1" s="1"/>
  <c r="P228" i="1" s="1"/>
  <c r="J228" i="1"/>
  <c r="G228" i="1"/>
  <c r="D229" i="1" s="1"/>
  <c r="I229" i="1" s="1"/>
  <c r="F228" i="1"/>
  <c r="H228" i="1" s="1"/>
  <c r="E229" i="1" s="1"/>
  <c r="O229" i="1" s="1"/>
  <c r="AH115" i="5" l="1"/>
  <c r="G115" i="5"/>
  <c r="D115" i="5"/>
  <c r="H115" i="5" s="1"/>
  <c r="AD115" i="5"/>
  <c r="AE115" i="5"/>
  <c r="AF115" i="5" s="1"/>
  <c r="AG115" i="5" s="1"/>
  <c r="AI115" i="5" s="1"/>
  <c r="D129" i="3"/>
  <c r="J129" i="3"/>
  <c r="E129" i="3"/>
  <c r="G129" i="3" s="1"/>
  <c r="L129" i="3"/>
  <c r="K129" i="3"/>
  <c r="J229" i="1"/>
  <c r="K229" i="1"/>
  <c r="L229" i="1" s="1"/>
  <c r="N229" i="1" s="1"/>
  <c r="P229" i="1" s="1"/>
  <c r="G229" i="1"/>
  <c r="D230" i="1" s="1"/>
  <c r="I230" i="1" s="1"/>
  <c r="F229" i="1"/>
  <c r="H229" i="1" s="1"/>
  <c r="E230" i="1" s="1"/>
  <c r="O230" i="1" s="1"/>
  <c r="I115" i="5" l="1"/>
  <c r="K115" i="5" s="1"/>
  <c r="N115" i="5" s="1"/>
  <c r="P115" i="5" s="1"/>
  <c r="S115" i="5" s="1"/>
  <c r="U115" i="5" s="1"/>
  <c r="W115" i="5" s="1"/>
  <c r="Z115" i="5" s="1"/>
  <c r="J115" i="5"/>
  <c r="M115" i="5" s="1"/>
  <c r="O115" i="5" s="1"/>
  <c r="Q115" i="5" s="1"/>
  <c r="T115" i="5" s="1"/>
  <c r="V115" i="5" s="1"/>
  <c r="Y115" i="5" s="1"/>
  <c r="F129" i="3"/>
  <c r="H129" i="3" s="1"/>
  <c r="B130" i="3" s="1"/>
  <c r="P130" i="3" s="1"/>
  <c r="M129" i="3"/>
  <c r="O129" i="3" s="1"/>
  <c r="Q129" i="3" s="1"/>
  <c r="A130" i="3"/>
  <c r="C130" i="3" s="1"/>
  <c r="K230" i="1"/>
  <c r="L230" i="1" s="1"/>
  <c r="N230" i="1" s="1"/>
  <c r="P230" i="1" s="1"/>
  <c r="J230" i="1"/>
  <c r="G230" i="1"/>
  <c r="D231" i="1" s="1"/>
  <c r="I231" i="1" s="1"/>
  <c r="F230" i="1"/>
  <c r="H230" i="1" s="1"/>
  <c r="E231" i="1" s="1"/>
  <c r="O231" i="1" s="1"/>
  <c r="AB115" i="5" l="1"/>
  <c r="B116" i="5" s="1"/>
  <c r="AC115" i="5"/>
  <c r="C116" i="5" s="1"/>
  <c r="J130" i="3"/>
  <c r="D130" i="3"/>
  <c r="F130" i="3" s="1"/>
  <c r="H130" i="3" s="1"/>
  <c r="B131" i="3" s="1"/>
  <c r="P131" i="3" s="1"/>
  <c r="E130" i="3"/>
  <c r="G130" i="3" s="1"/>
  <c r="K130" i="3"/>
  <c r="L130" i="3"/>
  <c r="K231" i="1"/>
  <c r="L231" i="1" s="1"/>
  <c r="N231" i="1" s="1"/>
  <c r="P231" i="1" s="1"/>
  <c r="J231" i="1"/>
  <c r="G231" i="1"/>
  <c r="F231" i="1"/>
  <c r="H231" i="1" s="1"/>
  <c r="E232" i="1" s="1"/>
  <c r="O232" i="1" s="1"/>
  <c r="D232" i="1"/>
  <c r="I232" i="1" s="1"/>
  <c r="G116" i="5" l="1"/>
  <c r="AH116" i="5"/>
  <c r="D116" i="5"/>
  <c r="H116" i="5" s="1"/>
  <c r="AD116" i="5"/>
  <c r="AE116" i="5"/>
  <c r="AF116" i="5" s="1"/>
  <c r="AG116" i="5" s="1"/>
  <c r="AI116" i="5" s="1"/>
  <c r="M130" i="3"/>
  <c r="O130" i="3" s="1"/>
  <c r="Q130" i="3" s="1"/>
  <c r="A131" i="3"/>
  <c r="C131" i="3" s="1"/>
  <c r="J232" i="1"/>
  <c r="K232" i="1"/>
  <c r="L232" i="1" s="1"/>
  <c r="N232" i="1" s="1"/>
  <c r="P232" i="1" s="1"/>
  <c r="G232" i="1"/>
  <c r="F232" i="1"/>
  <c r="H232" i="1" s="1"/>
  <c r="E233" i="1" s="1"/>
  <c r="O233" i="1" s="1"/>
  <c r="D233" i="1"/>
  <c r="I233" i="1" s="1"/>
  <c r="J116" i="5" l="1"/>
  <c r="M116" i="5" s="1"/>
  <c r="O116" i="5" s="1"/>
  <c r="Q116" i="5" s="1"/>
  <c r="T116" i="5" s="1"/>
  <c r="V116" i="5" s="1"/>
  <c r="Y116" i="5" s="1"/>
  <c r="I116" i="5"/>
  <c r="K116" i="5" s="1"/>
  <c r="N116" i="5" s="1"/>
  <c r="P116" i="5" s="1"/>
  <c r="S116" i="5" s="1"/>
  <c r="U116" i="5" s="1"/>
  <c r="W116" i="5" s="1"/>
  <c r="Z116" i="5" s="1"/>
  <c r="J131" i="3"/>
  <c r="K131" i="3" s="1"/>
  <c r="D131" i="3"/>
  <c r="F131" i="3" s="1"/>
  <c r="H131" i="3" s="1"/>
  <c r="B132" i="3" s="1"/>
  <c r="P132" i="3" s="1"/>
  <c r="E131" i="3"/>
  <c r="G131" i="3" s="1"/>
  <c r="K233" i="1"/>
  <c r="L233" i="1" s="1"/>
  <c r="N233" i="1" s="1"/>
  <c r="P233" i="1" s="1"/>
  <c r="J233" i="1"/>
  <c r="G233" i="1"/>
  <c r="D234" i="1" s="1"/>
  <c r="I234" i="1" s="1"/>
  <c r="F233" i="1"/>
  <c r="H233" i="1" s="1"/>
  <c r="E234" i="1" s="1"/>
  <c r="O234" i="1" s="1"/>
  <c r="AB116" i="5" l="1"/>
  <c r="B117" i="5" s="1"/>
  <c r="AC116" i="5"/>
  <c r="C117" i="5" s="1"/>
  <c r="L131" i="3"/>
  <c r="M131" i="3"/>
  <c r="O131" i="3" s="1"/>
  <c r="Q131" i="3" s="1"/>
  <c r="A132" i="3"/>
  <c r="C132" i="3" s="1"/>
  <c r="J234" i="1"/>
  <c r="K234" i="1"/>
  <c r="L234" i="1" s="1"/>
  <c r="N234" i="1" s="1"/>
  <c r="P234" i="1" s="1"/>
  <c r="G234" i="1"/>
  <c r="D235" i="1" s="1"/>
  <c r="I235" i="1" s="1"/>
  <c r="F234" i="1"/>
  <c r="H234" i="1" s="1"/>
  <c r="E235" i="1" s="1"/>
  <c r="O235" i="1" s="1"/>
  <c r="G117" i="5" l="1"/>
  <c r="AH117" i="5"/>
  <c r="D117" i="5"/>
  <c r="H117" i="5" s="1"/>
  <c r="AD117" i="5"/>
  <c r="AE117" i="5"/>
  <c r="AF117" i="5" s="1"/>
  <c r="AG117" i="5" s="1"/>
  <c r="AI117" i="5" s="1"/>
  <c r="D132" i="3"/>
  <c r="F132" i="3" s="1"/>
  <c r="H132" i="3" s="1"/>
  <c r="B133" i="3" s="1"/>
  <c r="P133" i="3" s="1"/>
  <c r="J132" i="3"/>
  <c r="L132" i="3" s="1"/>
  <c r="E132" i="3"/>
  <c r="G132" i="3" s="1"/>
  <c r="K132" i="3"/>
  <c r="K235" i="1"/>
  <c r="L235" i="1" s="1"/>
  <c r="N235" i="1" s="1"/>
  <c r="P235" i="1" s="1"/>
  <c r="J235" i="1"/>
  <c r="G235" i="1"/>
  <c r="F235" i="1"/>
  <c r="H235" i="1" s="1"/>
  <c r="E236" i="1" s="1"/>
  <c r="O236" i="1" s="1"/>
  <c r="D236" i="1"/>
  <c r="I236" i="1" s="1"/>
  <c r="I117" i="5" l="1"/>
  <c r="K117" i="5" s="1"/>
  <c r="N117" i="5" s="1"/>
  <c r="P117" i="5" s="1"/>
  <c r="S117" i="5" s="1"/>
  <c r="U117" i="5" s="1"/>
  <c r="W117" i="5" s="1"/>
  <c r="Z117" i="5" s="1"/>
  <c r="J117" i="5"/>
  <c r="M117" i="5" s="1"/>
  <c r="O117" i="5" s="1"/>
  <c r="Q117" i="5" s="1"/>
  <c r="T117" i="5" s="1"/>
  <c r="V117" i="5" s="1"/>
  <c r="Y117" i="5" s="1"/>
  <c r="M132" i="3"/>
  <c r="O132" i="3" s="1"/>
  <c r="Q132" i="3" s="1"/>
  <c r="A133" i="3"/>
  <c r="C133" i="3" s="1"/>
  <c r="K236" i="1"/>
  <c r="L236" i="1" s="1"/>
  <c r="N236" i="1" s="1"/>
  <c r="P236" i="1" s="1"/>
  <c r="J236" i="1"/>
  <c r="G236" i="1"/>
  <c r="D237" i="1" s="1"/>
  <c r="I237" i="1" s="1"/>
  <c r="F236" i="1"/>
  <c r="H236" i="1" s="1"/>
  <c r="E237" i="1" s="1"/>
  <c r="O237" i="1" s="1"/>
  <c r="AB117" i="5" l="1"/>
  <c r="B118" i="5" s="1"/>
  <c r="AC117" i="5"/>
  <c r="C118" i="5" s="1"/>
  <c r="D133" i="3"/>
  <c r="F133" i="3" s="1"/>
  <c r="J133" i="3"/>
  <c r="E133" i="3"/>
  <c r="H133" i="3"/>
  <c r="B134" i="3" s="1"/>
  <c r="P134" i="3" s="1"/>
  <c r="K133" i="3"/>
  <c r="L133" i="3"/>
  <c r="G133" i="3"/>
  <c r="K237" i="1"/>
  <c r="L237" i="1" s="1"/>
  <c r="N237" i="1" s="1"/>
  <c r="P237" i="1" s="1"/>
  <c r="J237" i="1"/>
  <c r="G237" i="1"/>
  <c r="D238" i="1" s="1"/>
  <c r="I238" i="1" s="1"/>
  <c r="F237" i="1"/>
  <c r="H237" i="1" s="1"/>
  <c r="E238" i="1" s="1"/>
  <c r="O238" i="1" s="1"/>
  <c r="AH118" i="5" l="1"/>
  <c r="G118" i="5"/>
  <c r="AD118" i="5"/>
  <c r="AE118" i="5"/>
  <c r="AF118" i="5" s="1"/>
  <c r="AG118" i="5" s="1"/>
  <c r="AI118" i="5" s="1"/>
  <c r="D118" i="5"/>
  <c r="H118" i="5" s="1"/>
  <c r="M133" i="3"/>
  <c r="O133" i="3" s="1"/>
  <c r="Q133" i="3" s="1"/>
  <c r="A134" i="3"/>
  <c r="C134" i="3" s="1"/>
  <c r="J238" i="1"/>
  <c r="K238" i="1"/>
  <c r="L238" i="1" s="1"/>
  <c r="N238" i="1" s="1"/>
  <c r="P238" i="1" s="1"/>
  <c r="G238" i="1"/>
  <c r="D239" i="1" s="1"/>
  <c r="I239" i="1" s="1"/>
  <c r="F238" i="1"/>
  <c r="H238" i="1" s="1"/>
  <c r="E239" i="1" s="1"/>
  <c r="O239" i="1" s="1"/>
  <c r="I118" i="5" l="1"/>
  <c r="K118" i="5" s="1"/>
  <c r="N118" i="5" s="1"/>
  <c r="P118" i="5" s="1"/>
  <c r="S118" i="5" s="1"/>
  <c r="U118" i="5" s="1"/>
  <c r="W118" i="5" s="1"/>
  <c r="Z118" i="5" s="1"/>
  <c r="J118" i="5"/>
  <c r="M118" i="5" s="1"/>
  <c r="O118" i="5" s="1"/>
  <c r="Q118" i="5" s="1"/>
  <c r="T118" i="5" s="1"/>
  <c r="V118" i="5" s="1"/>
  <c r="Y118" i="5" s="1"/>
  <c r="E134" i="3"/>
  <c r="G134" i="3" s="1"/>
  <c r="D134" i="3"/>
  <c r="F134" i="3" s="1"/>
  <c r="J134" i="3"/>
  <c r="L134" i="3"/>
  <c r="K134" i="3"/>
  <c r="K239" i="1"/>
  <c r="L239" i="1" s="1"/>
  <c r="N239" i="1" s="1"/>
  <c r="P239" i="1" s="1"/>
  <c r="J239" i="1"/>
  <c r="G239" i="1"/>
  <c r="F239" i="1"/>
  <c r="H239" i="1" s="1"/>
  <c r="E240" i="1" s="1"/>
  <c r="O240" i="1" s="1"/>
  <c r="D240" i="1"/>
  <c r="I240" i="1" s="1"/>
  <c r="AB118" i="5" l="1"/>
  <c r="B119" i="5" s="1"/>
  <c r="AC118" i="5"/>
  <c r="C119" i="5" s="1"/>
  <c r="M134" i="3"/>
  <c r="O134" i="3" s="1"/>
  <c r="Q134" i="3" s="1"/>
  <c r="H134" i="3"/>
  <c r="B135" i="3" s="1"/>
  <c r="P135" i="3" s="1"/>
  <c r="A135" i="3"/>
  <c r="C135" i="3" s="1"/>
  <c r="K240" i="1"/>
  <c r="L240" i="1" s="1"/>
  <c r="N240" i="1" s="1"/>
  <c r="P240" i="1" s="1"/>
  <c r="J240" i="1"/>
  <c r="G240" i="1"/>
  <c r="D241" i="1" s="1"/>
  <c r="I241" i="1" s="1"/>
  <c r="F240" i="1"/>
  <c r="H240" i="1" s="1"/>
  <c r="E241" i="1" s="1"/>
  <c r="O241" i="1" s="1"/>
  <c r="AH119" i="5" l="1"/>
  <c r="G119" i="5"/>
  <c r="D119" i="5"/>
  <c r="H119" i="5" s="1"/>
  <c r="AD119" i="5"/>
  <c r="AE119" i="5"/>
  <c r="AF119" i="5" s="1"/>
  <c r="AG119" i="5" s="1"/>
  <c r="AI119" i="5" s="1"/>
  <c r="D135" i="3"/>
  <c r="F135" i="3" s="1"/>
  <c r="H135" i="3" s="1"/>
  <c r="B136" i="3" s="1"/>
  <c r="P136" i="3" s="1"/>
  <c r="J135" i="3"/>
  <c r="E135" i="3"/>
  <c r="G135" i="3" s="1"/>
  <c r="K135" i="3"/>
  <c r="L135" i="3"/>
  <c r="J241" i="1"/>
  <c r="K241" i="1"/>
  <c r="L241" i="1" s="1"/>
  <c r="N241" i="1" s="1"/>
  <c r="P241" i="1" s="1"/>
  <c r="G241" i="1"/>
  <c r="D242" i="1" s="1"/>
  <c r="I242" i="1" s="1"/>
  <c r="F241" i="1"/>
  <c r="H241" i="1" s="1"/>
  <c r="E242" i="1" s="1"/>
  <c r="O242" i="1" s="1"/>
  <c r="J119" i="5" l="1"/>
  <c r="M119" i="5" s="1"/>
  <c r="O119" i="5" s="1"/>
  <c r="Q119" i="5" s="1"/>
  <c r="T119" i="5" s="1"/>
  <c r="V119" i="5" s="1"/>
  <c r="Y119" i="5" s="1"/>
  <c r="I119" i="5"/>
  <c r="K119" i="5" s="1"/>
  <c r="N119" i="5" s="1"/>
  <c r="P119" i="5" s="1"/>
  <c r="S119" i="5" s="1"/>
  <c r="U119" i="5" s="1"/>
  <c r="W119" i="5" s="1"/>
  <c r="Z119" i="5" s="1"/>
  <c r="M135" i="3"/>
  <c r="O135" i="3" s="1"/>
  <c r="Q135" i="3" s="1"/>
  <c r="A136" i="3"/>
  <c r="C136" i="3" s="1"/>
  <c r="J242" i="1"/>
  <c r="K242" i="1"/>
  <c r="L242" i="1" s="1"/>
  <c r="N242" i="1" s="1"/>
  <c r="P242" i="1" s="1"/>
  <c r="G242" i="1"/>
  <c r="F242" i="1"/>
  <c r="H242" i="1" s="1"/>
  <c r="E243" i="1" s="1"/>
  <c r="O243" i="1" s="1"/>
  <c r="D243" i="1"/>
  <c r="I243" i="1" s="1"/>
  <c r="AB119" i="5" l="1"/>
  <c r="B120" i="5" s="1"/>
  <c r="AC119" i="5"/>
  <c r="C120" i="5" s="1"/>
  <c r="J136" i="3"/>
  <c r="D136" i="3"/>
  <c r="F136" i="3" s="1"/>
  <c r="E136" i="3"/>
  <c r="G136" i="3" s="1"/>
  <c r="L136" i="3"/>
  <c r="K136" i="3"/>
  <c r="K243" i="1"/>
  <c r="L243" i="1" s="1"/>
  <c r="N243" i="1" s="1"/>
  <c r="P243" i="1" s="1"/>
  <c r="J243" i="1"/>
  <c r="G243" i="1"/>
  <c r="D244" i="1" s="1"/>
  <c r="I244" i="1" s="1"/>
  <c r="F243" i="1"/>
  <c r="H243" i="1" s="1"/>
  <c r="E244" i="1" s="1"/>
  <c r="O244" i="1" s="1"/>
  <c r="G120" i="5" l="1"/>
  <c r="AH120" i="5"/>
  <c r="D120" i="5"/>
  <c r="H120" i="5" s="1"/>
  <c r="AD120" i="5"/>
  <c r="AE120" i="5"/>
  <c r="AF120" i="5" s="1"/>
  <c r="AG120" i="5" s="1"/>
  <c r="AI120" i="5" s="1"/>
  <c r="M136" i="3"/>
  <c r="O136" i="3" s="1"/>
  <c r="Q136" i="3" s="1"/>
  <c r="H136" i="3"/>
  <c r="B137" i="3" s="1"/>
  <c r="P137" i="3" s="1"/>
  <c r="A137" i="3"/>
  <c r="C137" i="3" s="1"/>
  <c r="J244" i="1"/>
  <c r="K244" i="1"/>
  <c r="L244" i="1" s="1"/>
  <c r="N244" i="1" s="1"/>
  <c r="P244" i="1" s="1"/>
  <c r="G244" i="1"/>
  <c r="D245" i="1" s="1"/>
  <c r="I245" i="1" s="1"/>
  <c r="F244" i="1"/>
  <c r="H244" i="1" s="1"/>
  <c r="E245" i="1" s="1"/>
  <c r="O245" i="1" s="1"/>
  <c r="J120" i="5" l="1"/>
  <c r="M120" i="5" s="1"/>
  <c r="O120" i="5" s="1"/>
  <c r="Q120" i="5" s="1"/>
  <c r="T120" i="5" s="1"/>
  <c r="V120" i="5" s="1"/>
  <c r="Y120" i="5" s="1"/>
  <c r="I120" i="5"/>
  <c r="K120" i="5" s="1"/>
  <c r="N120" i="5" s="1"/>
  <c r="P120" i="5" s="1"/>
  <c r="S120" i="5" s="1"/>
  <c r="U120" i="5" s="1"/>
  <c r="W120" i="5" s="1"/>
  <c r="Z120" i="5" s="1"/>
  <c r="D137" i="3"/>
  <c r="J137" i="3"/>
  <c r="E137" i="3"/>
  <c r="K137" i="3"/>
  <c r="L137" i="3"/>
  <c r="G137" i="3"/>
  <c r="K245" i="1"/>
  <c r="L245" i="1" s="1"/>
  <c r="N245" i="1" s="1"/>
  <c r="P245" i="1" s="1"/>
  <c r="J245" i="1"/>
  <c r="G245" i="1"/>
  <c r="D246" i="1" s="1"/>
  <c r="I246" i="1" s="1"/>
  <c r="F245" i="1"/>
  <c r="H245" i="1" s="1"/>
  <c r="E246" i="1" s="1"/>
  <c r="O246" i="1" s="1"/>
  <c r="AB120" i="5" l="1"/>
  <c r="B121" i="5" s="1"/>
  <c r="AC120" i="5"/>
  <c r="C121" i="5" s="1"/>
  <c r="F137" i="3"/>
  <c r="H137" i="3" s="1"/>
  <c r="B138" i="3" s="1"/>
  <c r="P138" i="3" s="1"/>
  <c r="M137" i="3"/>
  <c r="O137" i="3" s="1"/>
  <c r="Q137" i="3" s="1"/>
  <c r="A138" i="3"/>
  <c r="C138" i="3" s="1"/>
  <c r="J246" i="1"/>
  <c r="K246" i="1"/>
  <c r="L246" i="1" s="1"/>
  <c r="N246" i="1" s="1"/>
  <c r="P246" i="1" s="1"/>
  <c r="G246" i="1"/>
  <c r="D247" i="1" s="1"/>
  <c r="I247" i="1" s="1"/>
  <c r="F246" i="1"/>
  <c r="H246" i="1" s="1"/>
  <c r="E247" i="1" s="1"/>
  <c r="O247" i="1" s="1"/>
  <c r="G121" i="5" l="1"/>
  <c r="AH121" i="5"/>
  <c r="D121" i="5"/>
  <c r="H121" i="5" s="1"/>
  <c r="AD121" i="5"/>
  <c r="AE121" i="5"/>
  <c r="AF121" i="5" s="1"/>
  <c r="AG121" i="5" s="1"/>
  <c r="AI121" i="5" s="1"/>
  <c r="J138" i="3"/>
  <c r="E138" i="3"/>
  <c r="D138" i="3"/>
  <c r="F138" i="3" s="1"/>
  <c r="K138" i="3"/>
  <c r="L138" i="3"/>
  <c r="G138" i="3"/>
  <c r="K247" i="1"/>
  <c r="L247" i="1" s="1"/>
  <c r="N247" i="1" s="1"/>
  <c r="P247" i="1" s="1"/>
  <c r="J247" i="1"/>
  <c r="G247" i="1"/>
  <c r="D248" i="1" s="1"/>
  <c r="I248" i="1" s="1"/>
  <c r="F247" i="1"/>
  <c r="H247" i="1" s="1"/>
  <c r="E248" i="1" s="1"/>
  <c r="O248" i="1" s="1"/>
  <c r="J121" i="5" l="1"/>
  <c r="M121" i="5" s="1"/>
  <c r="O121" i="5" s="1"/>
  <c r="Q121" i="5" s="1"/>
  <c r="T121" i="5" s="1"/>
  <c r="V121" i="5" s="1"/>
  <c r="Y121" i="5" s="1"/>
  <c r="I121" i="5"/>
  <c r="K121" i="5" s="1"/>
  <c r="N121" i="5" s="1"/>
  <c r="P121" i="5" s="1"/>
  <c r="S121" i="5" s="1"/>
  <c r="U121" i="5" s="1"/>
  <c r="W121" i="5" s="1"/>
  <c r="Z121" i="5" s="1"/>
  <c r="M138" i="3"/>
  <c r="O138" i="3" s="1"/>
  <c r="Q138" i="3" s="1"/>
  <c r="H138" i="3"/>
  <c r="B139" i="3" s="1"/>
  <c r="P139" i="3" s="1"/>
  <c r="A139" i="3"/>
  <c r="C139" i="3" s="1"/>
  <c r="J248" i="1"/>
  <c r="K248" i="1"/>
  <c r="L248" i="1" s="1"/>
  <c r="N248" i="1" s="1"/>
  <c r="P248" i="1" s="1"/>
  <c r="G248" i="1"/>
  <c r="F248" i="1"/>
  <c r="H248" i="1" s="1"/>
  <c r="E249" i="1" s="1"/>
  <c r="O249" i="1" s="1"/>
  <c r="D249" i="1"/>
  <c r="I249" i="1" s="1"/>
  <c r="AB121" i="5" l="1"/>
  <c r="B122" i="5" s="1"/>
  <c r="AC121" i="5"/>
  <c r="C122" i="5" s="1"/>
  <c r="D139" i="3"/>
  <c r="J139" i="3"/>
  <c r="E139" i="3"/>
  <c r="G139" i="3" s="1"/>
  <c r="K139" i="3"/>
  <c r="L139" i="3"/>
  <c r="J249" i="1"/>
  <c r="K249" i="1"/>
  <c r="L249" i="1" s="1"/>
  <c r="N249" i="1" s="1"/>
  <c r="P249" i="1" s="1"/>
  <c r="G249" i="1"/>
  <c r="F249" i="1"/>
  <c r="H249" i="1" s="1"/>
  <c r="E250" i="1" s="1"/>
  <c r="O250" i="1" s="1"/>
  <c r="D250" i="1"/>
  <c r="I250" i="1" s="1"/>
  <c r="AH122" i="5" l="1"/>
  <c r="G122" i="5"/>
  <c r="AD122" i="5"/>
  <c r="AE122" i="5"/>
  <c r="AF122" i="5" s="1"/>
  <c r="AG122" i="5" s="1"/>
  <c r="AI122" i="5" s="1"/>
  <c r="D122" i="5"/>
  <c r="H122" i="5" s="1"/>
  <c r="F139" i="3"/>
  <c r="H139" i="3" s="1"/>
  <c r="B140" i="3" s="1"/>
  <c r="P140" i="3" s="1"/>
  <c r="M139" i="3"/>
  <c r="O139" i="3" s="1"/>
  <c r="Q139" i="3" s="1"/>
  <c r="A140" i="3"/>
  <c r="C140" i="3" s="1"/>
  <c r="J250" i="1"/>
  <c r="K250" i="1"/>
  <c r="L250" i="1" s="1"/>
  <c r="N250" i="1" s="1"/>
  <c r="P250" i="1" s="1"/>
  <c r="G250" i="1"/>
  <c r="F250" i="1"/>
  <c r="H250" i="1" s="1"/>
  <c r="E251" i="1" s="1"/>
  <c r="O251" i="1" s="1"/>
  <c r="D251" i="1"/>
  <c r="I251" i="1" s="1"/>
  <c r="I122" i="5" l="1"/>
  <c r="K122" i="5" s="1"/>
  <c r="N122" i="5" s="1"/>
  <c r="P122" i="5" s="1"/>
  <c r="S122" i="5" s="1"/>
  <c r="U122" i="5" s="1"/>
  <c r="W122" i="5" s="1"/>
  <c r="Z122" i="5" s="1"/>
  <c r="J122" i="5"/>
  <c r="M122" i="5" s="1"/>
  <c r="O122" i="5" s="1"/>
  <c r="Q122" i="5" s="1"/>
  <c r="T122" i="5" s="1"/>
  <c r="V122" i="5" s="1"/>
  <c r="Y122" i="5" s="1"/>
  <c r="J140" i="3"/>
  <c r="D140" i="3"/>
  <c r="F140" i="3" s="1"/>
  <c r="E140" i="3"/>
  <c r="G140" i="3" s="1"/>
  <c r="L140" i="3"/>
  <c r="K140" i="3"/>
  <c r="K251" i="1"/>
  <c r="L251" i="1" s="1"/>
  <c r="N251" i="1" s="1"/>
  <c r="P251" i="1" s="1"/>
  <c r="J251" i="1"/>
  <c r="G251" i="1"/>
  <c r="D252" i="1" s="1"/>
  <c r="I252" i="1" s="1"/>
  <c r="F251" i="1"/>
  <c r="H251" i="1" s="1"/>
  <c r="E252" i="1" s="1"/>
  <c r="O252" i="1" s="1"/>
  <c r="AB122" i="5" l="1"/>
  <c r="B123" i="5" s="1"/>
  <c r="AC122" i="5"/>
  <c r="C123" i="5" s="1"/>
  <c r="M140" i="3"/>
  <c r="O140" i="3" s="1"/>
  <c r="Q140" i="3" s="1"/>
  <c r="H140" i="3"/>
  <c r="B141" i="3" s="1"/>
  <c r="P141" i="3" s="1"/>
  <c r="A141" i="3"/>
  <c r="C141" i="3" s="1"/>
  <c r="K252" i="1"/>
  <c r="L252" i="1" s="1"/>
  <c r="N252" i="1" s="1"/>
  <c r="P252" i="1" s="1"/>
  <c r="J252" i="1"/>
  <c r="G252" i="1"/>
  <c r="D253" i="1" s="1"/>
  <c r="I253" i="1" s="1"/>
  <c r="F252" i="1"/>
  <c r="H252" i="1" s="1"/>
  <c r="E253" i="1" s="1"/>
  <c r="O253" i="1" s="1"/>
  <c r="AH123" i="5" l="1"/>
  <c r="G123" i="5"/>
  <c r="D123" i="5"/>
  <c r="H123" i="5" s="1"/>
  <c r="AD123" i="5"/>
  <c r="AE123" i="5"/>
  <c r="AF123" i="5" s="1"/>
  <c r="AG123" i="5" s="1"/>
  <c r="AI123" i="5" s="1"/>
  <c r="J141" i="3"/>
  <c r="D141" i="3"/>
  <c r="F141" i="3" s="1"/>
  <c r="E141" i="3"/>
  <c r="G141" i="3" s="1"/>
  <c r="L141" i="3"/>
  <c r="K141" i="3"/>
  <c r="K253" i="1"/>
  <c r="L253" i="1" s="1"/>
  <c r="N253" i="1" s="1"/>
  <c r="P253" i="1" s="1"/>
  <c r="J253" i="1"/>
  <c r="G253" i="1"/>
  <c r="D254" i="1" s="1"/>
  <c r="I254" i="1" s="1"/>
  <c r="F253" i="1"/>
  <c r="H253" i="1" s="1"/>
  <c r="E254" i="1" s="1"/>
  <c r="O254" i="1" s="1"/>
  <c r="J123" i="5" l="1"/>
  <c r="M123" i="5" s="1"/>
  <c r="O123" i="5" s="1"/>
  <c r="Q123" i="5" s="1"/>
  <c r="T123" i="5" s="1"/>
  <c r="V123" i="5" s="1"/>
  <c r="Y123" i="5" s="1"/>
  <c r="I123" i="5"/>
  <c r="K123" i="5" s="1"/>
  <c r="N123" i="5" s="1"/>
  <c r="P123" i="5" s="1"/>
  <c r="S123" i="5" s="1"/>
  <c r="U123" i="5" s="1"/>
  <c r="W123" i="5" s="1"/>
  <c r="Z123" i="5" s="1"/>
  <c r="M141" i="3"/>
  <c r="O141" i="3" s="1"/>
  <c r="Q141" i="3" s="1"/>
  <c r="H141" i="3"/>
  <c r="B142" i="3" s="1"/>
  <c r="P142" i="3" s="1"/>
  <c r="A142" i="3"/>
  <c r="C142" i="3" s="1"/>
  <c r="K254" i="1"/>
  <c r="L254" i="1" s="1"/>
  <c r="N254" i="1" s="1"/>
  <c r="P254" i="1" s="1"/>
  <c r="J254" i="1"/>
  <c r="G254" i="1"/>
  <c r="D255" i="1" s="1"/>
  <c r="I255" i="1" s="1"/>
  <c r="F254" i="1"/>
  <c r="H254" i="1" s="1"/>
  <c r="E255" i="1" s="1"/>
  <c r="O255" i="1" s="1"/>
  <c r="AB123" i="5" l="1"/>
  <c r="B124" i="5" s="1"/>
  <c r="AC123" i="5"/>
  <c r="C124" i="5" s="1"/>
  <c r="J142" i="3"/>
  <c r="D142" i="3"/>
  <c r="F142" i="3" s="1"/>
  <c r="E142" i="3"/>
  <c r="G142" i="3" s="1"/>
  <c r="H142" i="3"/>
  <c r="B143" i="3" s="1"/>
  <c r="P143" i="3" s="1"/>
  <c r="L142" i="3"/>
  <c r="K142" i="3"/>
  <c r="J255" i="1"/>
  <c r="K255" i="1"/>
  <c r="L255" i="1" s="1"/>
  <c r="N255" i="1" s="1"/>
  <c r="P255" i="1" s="1"/>
  <c r="G255" i="1"/>
  <c r="D256" i="1" s="1"/>
  <c r="I256" i="1" s="1"/>
  <c r="F255" i="1"/>
  <c r="H255" i="1" s="1"/>
  <c r="E256" i="1" s="1"/>
  <c r="O256" i="1" s="1"/>
  <c r="G124" i="5" l="1"/>
  <c r="AH124" i="5"/>
  <c r="D124" i="5"/>
  <c r="H124" i="5" s="1"/>
  <c r="AD124" i="5"/>
  <c r="AE124" i="5"/>
  <c r="AF124" i="5" s="1"/>
  <c r="AG124" i="5" s="1"/>
  <c r="AI124" i="5" s="1"/>
  <c r="M142" i="3"/>
  <c r="O142" i="3" s="1"/>
  <c r="Q142" i="3" s="1"/>
  <c r="A143" i="3"/>
  <c r="C143" i="3" s="1"/>
  <c r="J256" i="1"/>
  <c r="K256" i="1"/>
  <c r="L256" i="1" s="1"/>
  <c r="N256" i="1" s="1"/>
  <c r="P256" i="1" s="1"/>
  <c r="G256" i="1"/>
  <c r="F256" i="1"/>
  <c r="H256" i="1" s="1"/>
  <c r="E257" i="1" s="1"/>
  <c r="O257" i="1" s="1"/>
  <c r="D257" i="1"/>
  <c r="I257" i="1" s="1"/>
  <c r="J124" i="5" l="1"/>
  <c r="M124" i="5" s="1"/>
  <c r="O124" i="5" s="1"/>
  <c r="Q124" i="5" s="1"/>
  <c r="T124" i="5" s="1"/>
  <c r="V124" i="5" s="1"/>
  <c r="Y124" i="5" s="1"/>
  <c r="I124" i="5"/>
  <c r="K124" i="5" s="1"/>
  <c r="N124" i="5" s="1"/>
  <c r="P124" i="5" s="1"/>
  <c r="S124" i="5" s="1"/>
  <c r="U124" i="5" s="1"/>
  <c r="W124" i="5" s="1"/>
  <c r="Z124" i="5" s="1"/>
  <c r="J143" i="3"/>
  <c r="D143" i="3"/>
  <c r="F143" i="3" s="1"/>
  <c r="H143" i="3" s="1"/>
  <c r="B144" i="3" s="1"/>
  <c r="P144" i="3" s="1"/>
  <c r="E143" i="3"/>
  <c r="G143" i="3" s="1"/>
  <c r="L143" i="3"/>
  <c r="K143" i="3"/>
  <c r="K257" i="1"/>
  <c r="L257" i="1" s="1"/>
  <c r="N257" i="1" s="1"/>
  <c r="P257" i="1" s="1"/>
  <c r="J257" i="1"/>
  <c r="G257" i="1"/>
  <c r="F257" i="1"/>
  <c r="H257" i="1" s="1"/>
  <c r="E258" i="1" s="1"/>
  <c r="O258" i="1" s="1"/>
  <c r="D258" i="1"/>
  <c r="I258" i="1" s="1"/>
  <c r="AB124" i="5" l="1"/>
  <c r="B125" i="5" s="1"/>
  <c r="AC124" i="5"/>
  <c r="C125" i="5" s="1"/>
  <c r="M143" i="3"/>
  <c r="O143" i="3" s="1"/>
  <c r="Q143" i="3" s="1"/>
  <c r="A144" i="3"/>
  <c r="C144" i="3" s="1"/>
  <c r="K258" i="1"/>
  <c r="L258" i="1" s="1"/>
  <c r="N258" i="1" s="1"/>
  <c r="P258" i="1" s="1"/>
  <c r="J258" i="1"/>
  <c r="G258" i="1"/>
  <c r="D259" i="1" s="1"/>
  <c r="I259" i="1" s="1"/>
  <c r="F258" i="1"/>
  <c r="H258" i="1" s="1"/>
  <c r="E259" i="1" s="1"/>
  <c r="O259" i="1" s="1"/>
  <c r="G125" i="5" l="1"/>
  <c r="AH125" i="5"/>
  <c r="D125" i="5"/>
  <c r="H125" i="5" s="1"/>
  <c r="AD125" i="5"/>
  <c r="AE125" i="5"/>
  <c r="AF125" i="5" s="1"/>
  <c r="AG125" i="5" s="1"/>
  <c r="AI125" i="5" s="1"/>
  <c r="J144" i="3"/>
  <c r="K144" i="3" s="1"/>
  <c r="E144" i="3"/>
  <c r="G144" i="3" s="1"/>
  <c r="D144" i="3"/>
  <c r="F144" i="3" s="1"/>
  <c r="L144" i="3"/>
  <c r="K259" i="1"/>
  <c r="L259" i="1" s="1"/>
  <c r="N259" i="1" s="1"/>
  <c r="P259" i="1" s="1"/>
  <c r="J259" i="1"/>
  <c r="G259" i="1"/>
  <c r="D260" i="1" s="1"/>
  <c r="I260" i="1" s="1"/>
  <c r="F259" i="1"/>
  <c r="H259" i="1" s="1"/>
  <c r="E260" i="1" s="1"/>
  <c r="O260" i="1" s="1"/>
  <c r="I125" i="5" l="1"/>
  <c r="K125" i="5" s="1"/>
  <c r="N125" i="5" s="1"/>
  <c r="P125" i="5" s="1"/>
  <c r="S125" i="5" s="1"/>
  <c r="U125" i="5" s="1"/>
  <c r="W125" i="5" s="1"/>
  <c r="Z125" i="5" s="1"/>
  <c r="J125" i="5"/>
  <c r="M125" i="5" s="1"/>
  <c r="O125" i="5" s="1"/>
  <c r="Q125" i="5" s="1"/>
  <c r="T125" i="5" s="1"/>
  <c r="V125" i="5" s="1"/>
  <c r="Y125" i="5" s="1"/>
  <c r="M144" i="3"/>
  <c r="O144" i="3" s="1"/>
  <c r="Q144" i="3" s="1"/>
  <c r="H144" i="3"/>
  <c r="B145" i="3" s="1"/>
  <c r="P145" i="3" s="1"/>
  <c r="A145" i="3"/>
  <c r="C145" i="3" s="1"/>
  <c r="J145" i="3"/>
  <c r="K260" i="1"/>
  <c r="L260" i="1" s="1"/>
  <c r="N260" i="1" s="1"/>
  <c r="P260" i="1" s="1"/>
  <c r="J260" i="1"/>
  <c r="G260" i="1"/>
  <c r="D261" i="1" s="1"/>
  <c r="I261" i="1" s="1"/>
  <c r="F260" i="1"/>
  <c r="H260" i="1" s="1"/>
  <c r="E261" i="1" s="1"/>
  <c r="O261" i="1" s="1"/>
  <c r="AC125" i="5" l="1"/>
  <c r="C126" i="5" s="1"/>
  <c r="AB125" i="5"/>
  <c r="B126" i="5" s="1"/>
  <c r="D145" i="3"/>
  <c r="F145" i="3" s="1"/>
  <c r="E145" i="3"/>
  <c r="H145" i="3"/>
  <c r="B146" i="3" s="1"/>
  <c r="P146" i="3" s="1"/>
  <c r="K145" i="3"/>
  <c r="L145" i="3"/>
  <c r="G145" i="3"/>
  <c r="K261" i="1"/>
  <c r="L261" i="1" s="1"/>
  <c r="N261" i="1" s="1"/>
  <c r="P261" i="1" s="1"/>
  <c r="J261" i="1"/>
  <c r="G261" i="1"/>
  <c r="F261" i="1"/>
  <c r="H261" i="1" s="1"/>
  <c r="E262" i="1" s="1"/>
  <c r="O262" i="1" s="1"/>
  <c r="D262" i="1"/>
  <c r="I262" i="1" s="1"/>
  <c r="AD126" i="5" l="1"/>
  <c r="AE126" i="5"/>
  <c r="AF126" i="5" s="1"/>
  <c r="AG126" i="5" s="1"/>
  <c r="D126" i="5"/>
  <c r="H126" i="5" s="1"/>
  <c r="AH126" i="5"/>
  <c r="G126" i="5"/>
  <c r="M145" i="3"/>
  <c r="O145" i="3" s="1"/>
  <c r="Q145" i="3" s="1"/>
  <c r="A146" i="3"/>
  <c r="C146" i="3" s="1"/>
  <c r="J146" i="3"/>
  <c r="J262" i="1"/>
  <c r="K262" i="1"/>
  <c r="L262" i="1" s="1"/>
  <c r="N262" i="1" s="1"/>
  <c r="P262" i="1" s="1"/>
  <c r="G262" i="1"/>
  <c r="D263" i="1" s="1"/>
  <c r="I263" i="1" s="1"/>
  <c r="F262" i="1"/>
  <c r="H262" i="1" s="1"/>
  <c r="E263" i="1" s="1"/>
  <c r="O263" i="1" s="1"/>
  <c r="I126" i="5" l="1"/>
  <c r="K126" i="5" s="1"/>
  <c r="N126" i="5" s="1"/>
  <c r="P126" i="5" s="1"/>
  <c r="S126" i="5" s="1"/>
  <c r="U126" i="5" s="1"/>
  <c r="W126" i="5" s="1"/>
  <c r="Z126" i="5" s="1"/>
  <c r="AI126" i="5"/>
  <c r="J126" i="5"/>
  <c r="M126" i="5" s="1"/>
  <c r="O126" i="5" s="1"/>
  <c r="Q126" i="5" s="1"/>
  <c r="T126" i="5" s="1"/>
  <c r="V126" i="5" s="1"/>
  <c r="Y126" i="5" s="1"/>
  <c r="D146" i="3"/>
  <c r="E146" i="3"/>
  <c r="G146" i="3" s="1"/>
  <c r="L146" i="3"/>
  <c r="K146" i="3"/>
  <c r="K263" i="1"/>
  <c r="L263" i="1" s="1"/>
  <c r="N263" i="1" s="1"/>
  <c r="P263" i="1" s="1"/>
  <c r="J263" i="1"/>
  <c r="G263" i="1"/>
  <c r="F263" i="1"/>
  <c r="H263" i="1" s="1"/>
  <c r="E264" i="1" s="1"/>
  <c r="O264" i="1" s="1"/>
  <c r="D264" i="1"/>
  <c r="I264" i="1" s="1"/>
  <c r="AB126" i="5" l="1"/>
  <c r="B127" i="5" s="1"/>
  <c r="AC126" i="5"/>
  <c r="C127" i="5" s="1"/>
  <c r="F146" i="3"/>
  <c r="H146" i="3" s="1"/>
  <c r="B147" i="3" s="1"/>
  <c r="P147" i="3" s="1"/>
  <c r="M146" i="3"/>
  <c r="O146" i="3" s="1"/>
  <c r="Q146" i="3" s="1"/>
  <c r="A147" i="3"/>
  <c r="C147" i="3" s="1"/>
  <c r="K264" i="1"/>
  <c r="L264" i="1" s="1"/>
  <c r="N264" i="1" s="1"/>
  <c r="P264" i="1" s="1"/>
  <c r="J264" i="1"/>
  <c r="G264" i="1"/>
  <c r="F264" i="1"/>
  <c r="H264" i="1" s="1"/>
  <c r="E265" i="1" s="1"/>
  <c r="O265" i="1" s="1"/>
  <c r="D265" i="1"/>
  <c r="I265" i="1" s="1"/>
  <c r="AH127" i="5" l="1"/>
  <c r="G127" i="5"/>
  <c r="D127" i="5"/>
  <c r="H127" i="5" s="1"/>
  <c r="AD127" i="5"/>
  <c r="AE127" i="5"/>
  <c r="AF127" i="5" s="1"/>
  <c r="AG127" i="5" s="1"/>
  <c r="AI127" i="5" s="1"/>
  <c r="J147" i="3"/>
  <c r="E147" i="3"/>
  <c r="G147" i="3" s="1"/>
  <c r="D147" i="3"/>
  <c r="F147" i="3" s="1"/>
  <c r="K147" i="3"/>
  <c r="L147" i="3"/>
  <c r="J265" i="1"/>
  <c r="K265" i="1"/>
  <c r="L265" i="1" s="1"/>
  <c r="N265" i="1" s="1"/>
  <c r="P265" i="1" s="1"/>
  <c r="G265" i="1"/>
  <c r="F265" i="1"/>
  <c r="H265" i="1" s="1"/>
  <c r="E266" i="1" s="1"/>
  <c r="O266" i="1" s="1"/>
  <c r="D266" i="1"/>
  <c r="I266" i="1" s="1"/>
  <c r="J127" i="5" l="1"/>
  <c r="M127" i="5" s="1"/>
  <c r="O127" i="5" s="1"/>
  <c r="Q127" i="5" s="1"/>
  <c r="T127" i="5" s="1"/>
  <c r="V127" i="5" s="1"/>
  <c r="Y127" i="5" s="1"/>
  <c r="I127" i="5"/>
  <c r="K127" i="5" s="1"/>
  <c r="N127" i="5" s="1"/>
  <c r="P127" i="5" s="1"/>
  <c r="S127" i="5" s="1"/>
  <c r="U127" i="5" s="1"/>
  <c r="W127" i="5" s="1"/>
  <c r="Z127" i="5" s="1"/>
  <c r="M147" i="3"/>
  <c r="O147" i="3" s="1"/>
  <c r="Q147" i="3" s="1"/>
  <c r="H147" i="3"/>
  <c r="B148" i="3" s="1"/>
  <c r="P148" i="3" s="1"/>
  <c r="A148" i="3"/>
  <c r="C148" i="3" s="1"/>
  <c r="J266" i="1"/>
  <c r="K266" i="1"/>
  <c r="L266" i="1" s="1"/>
  <c r="N266" i="1" s="1"/>
  <c r="P266" i="1" s="1"/>
  <c r="G266" i="1"/>
  <c r="D267" i="1" s="1"/>
  <c r="I267" i="1" s="1"/>
  <c r="F266" i="1"/>
  <c r="H266" i="1" s="1"/>
  <c r="E267" i="1" s="1"/>
  <c r="O267" i="1" s="1"/>
  <c r="AB127" i="5" l="1"/>
  <c r="B128" i="5" s="1"/>
  <c r="AC127" i="5"/>
  <c r="C128" i="5" s="1"/>
  <c r="J148" i="3"/>
  <c r="D148" i="3"/>
  <c r="F148" i="3" s="1"/>
  <c r="E148" i="3"/>
  <c r="G148" i="3" s="1"/>
  <c r="H148" i="3"/>
  <c r="B149" i="3" s="1"/>
  <c r="P149" i="3" s="1"/>
  <c r="K148" i="3"/>
  <c r="L148" i="3"/>
  <c r="J267" i="1"/>
  <c r="K267" i="1"/>
  <c r="L267" i="1" s="1"/>
  <c r="N267" i="1" s="1"/>
  <c r="P267" i="1" s="1"/>
  <c r="G267" i="1"/>
  <c r="D268" i="1" s="1"/>
  <c r="I268" i="1" s="1"/>
  <c r="F267" i="1"/>
  <c r="H267" i="1" s="1"/>
  <c r="E268" i="1" s="1"/>
  <c r="O268" i="1" s="1"/>
  <c r="G128" i="5" l="1"/>
  <c r="AH128" i="5"/>
  <c r="D128" i="5"/>
  <c r="H128" i="5" s="1"/>
  <c r="J128" i="5" s="1"/>
  <c r="M128" i="5" s="1"/>
  <c r="O128" i="5" s="1"/>
  <c r="Q128" i="5" s="1"/>
  <c r="T128" i="5" s="1"/>
  <c r="V128" i="5" s="1"/>
  <c r="Y128" i="5" s="1"/>
  <c r="AD128" i="5"/>
  <c r="AE128" i="5"/>
  <c r="AF128" i="5" s="1"/>
  <c r="AG128" i="5" s="1"/>
  <c r="AI128" i="5" s="1"/>
  <c r="M148" i="3"/>
  <c r="O148" i="3" s="1"/>
  <c r="Q148" i="3" s="1"/>
  <c r="A149" i="3"/>
  <c r="C149" i="3" s="1"/>
  <c r="J268" i="1"/>
  <c r="K268" i="1"/>
  <c r="L268" i="1" s="1"/>
  <c r="N268" i="1" s="1"/>
  <c r="P268" i="1" s="1"/>
  <c r="G268" i="1"/>
  <c r="D269" i="1" s="1"/>
  <c r="I269" i="1" s="1"/>
  <c r="F268" i="1"/>
  <c r="H268" i="1" s="1"/>
  <c r="E269" i="1" s="1"/>
  <c r="O269" i="1" s="1"/>
  <c r="I128" i="5" l="1"/>
  <c r="K128" i="5" s="1"/>
  <c r="N128" i="5" s="1"/>
  <c r="P128" i="5" s="1"/>
  <c r="S128" i="5" s="1"/>
  <c r="U128" i="5" s="1"/>
  <c r="W128" i="5" s="1"/>
  <c r="Z128" i="5" s="1"/>
  <c r="AC128" i="5" s="1"/>
  <c r="C129" i="5" s="1"/>
  <c r="J149" i="3"/>
  <c r="D149" i="3"/>
  <c r="F149" i="3" s="1"/>
  <c r="E149" i="3"/>
  <c r="G149" i="3" s="1"/>
  <c r="L149" i="3"/>
  <c r="K149" i="3"/>
  <c r="K269" i="1"/>
  <c r="L269" i="1" s="1"/>
  <c r="N269" i="1" s="1"/>
  <c r="P269" i="1" s="1"/>
  <c r="J269" i="1"/>
  <c r="G269" i="1"/>
  <c r="D270" i="1" s="1"/>
  <c r="I270" i="1" s="1"/>
  <c r="F269" i="1"/>
  <c r="H269" i="1" s="1"/>
  <c r="E270" i="1" s="1"/>
  <c r="O270" i="1" s="1"/>
  <c r="G129" i="5" l="1"/>
  <c r="AH129" i="5"/>
  <c r="AB128" i="5"/>
  <c r="B129" i="5" s="1"/>
  <c r="M149" i="3"/>
  <c r="O149" i="3" s="1"/>
  <c r="Q149" i="3" s="1"/>
  <c r="H149" i="3"/>
  <c r="B150" i="3" s="1"/>
  <c r="P150" i="3" s="1"/>
  <c r="A150" i="3"/>
  <c r="C150" i="3" s="1"/>
  <c r="J270" i="1"/>
  <c r="K270" i="1"/>
  <c r="L270" i="1" s="1"/>
  <c r="N270" i="1" s="1"/>
  <c r="P270" i="1" s="1"/>
  <c r="G270" i="1"/>
  <c r="D271" i="1" s="1"/>
  <c r="I271" i="1" s="1"/>
  <c r="F270" i="1"/>
  <c r="H270" i="1" s="1"/>
  <c r="E271" i="1" s="1"/>
  <c r="O271" i="1" s="1"/>
  <c r="D129" i="5" l="1"/>
  <c r="H129" i="5" s="1"/>
  <c r="AD129" i="5"/>
  <c r="AE129" i="5"/>
  <c r="AF129" i="5" s="1"/>
  <c r="AG129" i="5" s="1"/>
  <c r="AI129" i="5" s="1"/>
  <c r="I129" i="5"/>
  <c r="K129" i="5" s="1"/>
  <c r="N129" i="5" s="1"/>
  <c r="P129" i="5" s="1"/>
  <c r="S129" i="5" s="1"/>
  <c r="U129" i="5" s="1"/>
  <c r="W129" i="5" s="1"/>
  <c r="Z129" i="5" s="1"/>
  <c r="J150" i="3"/>
  <c r="E150" i="3"/>
  <c r="G150" i="3" s="1"/>
  <c r="D150" i="3"/>
  <c r="F150" i="3" s="1"/>
  <c r="K150" i="3"/>
  <c r="L150" i="3"/>
  <c r="K271" i="1"/>
  <c r="L271" i="1" s="1"/>
  <c r="N271" i="1" s="1"/>
  <c r="P271" i="1" s="1"/>
  <c r="J271" i="1"/>
  <c r="G271" i="1"/>
  <c r="D272" i="1" s="1"/>
  <c r="I272" i="1" s="1"/>
  <c r="F271" i="1"/>
  <c r="H271" i="1" s="1"/>
  <c r="E272" i="1" s="1"/>
  <c r="O272" i="1" s="1"/>
  <c r="J129" i="5" l="1"/>
  <c r="M129" i="5" s="1"/>
  <c r="M150" i="3"/>
  <c r="O150" i="3" s="1"/>
  <c r="Q150" i="3" s="1"/>
  <c r="H150" i="3"/>
  <c r="B151" i="3" s="1"/>
  <c r="P151" i="3" s="1"/>
  <c r="A151" i="3"/>
  <c r="C151" i="3" s="1"/>
  <c r="K272" i="1"/>
  <c r="L272" i="1" s="1"/>
  <c r="N272" i="1" s="1"/>
  <c r="P272" i="1" s="1"/>
  <c r="J272" i="1"/>
  <c r="G272" i="1"/>
  <c r="D273" i="1" s="1"/>
  <c r="I273" i="1" s="1"/>
  <c r="F272" i="1"/>
  <c r="H272" i="1" s="1"/>
  <c r="E273" i="1" s="1"/>
  <c r="O273" i="1" s="1"/>
  <c r="O129" i="5" l="1"/>
  <c r="Q129" i="5" s="1"/>
  <c r="T129" i="5" s="1"/>
  <c r="J151" i="3"/>
  <c r="D151" i="3"/>
  <c r="E151" i="3"/>
  <c r="K151" i="3"/>
  <c r="L151" i="3"/>
  <c r="G151" i="3"/>
  <c r="K273" i="1"/>
  <c r="L273" i="1" s="1"/>
  <c r="N273" i="1" s="1"/>
  <c r="P273" i="1" s="1"/>
  <c r="J273" i="1"/>
  <c r="G273" i="1"/>
  <c r="D274" i="1" s="1"/>
  <c r="I274" i="1" s="1"/>
  <c r="F273" i="1"/>
  <c r="H273" i="1" s="1"/>
  <c r="E274" i="1" s="1"/>
  <c r="O274" i="1" s="1"/>
  <c r="V129" i="5" l="1"/>
  <c r="Y129" i="5" s="1"/>
  <c r="AB129" i="5" s="1"/>
  <c r="B130" i="5" s="1"/>
  <c r="AC129" i="5"/>
  <c r="C130" i="5" s="1"/>
  <c r="F151" i="3"/>
  <c r="H151" i="3" s="1"/>
  <c r="B152" i="3" s="1"/>
  <c r="P152" i="3" s="1"/>
  <c r="M151" i="3"/>
  <c r="O151" i="3" s="1"/>
  <c r="Q151" i="3" s="1"/>
  <c r="A152" i="3"/>
  <c r="C152" i="3" s="1"/>
  <c r="J274" i="1"/>
  <c r="K274" i="1"/>
  <c r="L274" i="1" s="1"/>
  <c r="N274" i="1" s="1"/>
  <c r="P274" i="1" s="1"/>
  <c r="G274" i="1"/>
  <c r="D275" i="1" s="1"/>
  <c r="I275" i="1" s="1"/>
  <c r="F274" i="1"/>
  <c r="H274" i="1" s="1"/>
  <c r="E275" i="1" s="1"/>
  <c r="O275" i="1" s="1"/>
  <c r="AH130" i="5" l="1"/>
  <c r="G130" i="5"/>
  <c r="AD130" i="5"/>
  <c r="AE130" i="5"/>
  <c r="AF130" i="5" s="1"/>
  <c r="AG130" i="5" s="1"/>
  <c r="AI130" i="5" s="1"/>
  <c r="D130" i="5"/>
  <c r="H130" i="5" s="1"/>
  <c r="D152" i="3"/>
  <c r="J152" i="3"/>
  <c r="E152" i="3"/>
  <c r="L152" i="3"/>
  <c r="K152" i="3"/>
  <c r="G152" i="3"/>
  <c r="K275" i="1"/>
  <c r="L275" i="1" s="1"/>
  <c r="N275" i="1" s="1"/>
  <c r="P275" i="1" s="1"/>
  <c r="J275" i="1"/>
  <c r="G275" i="1"/>
  <c r="F275" i="1"/>
  <c r="H275" i="1" s="1"/>
  <c r="E276" i="1" s="1"/>
  <c r="O276" i="1" s="1"/>
  <c r="D276" i="1"/>
  <c r="I276" i="1" s="1"/>
  <c r="I130" i="5" l="1"/>
  <c r="K130" i="5" s="1"/>
  <c r="N130" i="5" s="1"/>
  <c r="P130" i="5" s="1"/>
  <c r="S130" i="5" s="1"/>
  <c r="U130" i="5" s="1"/>
  <c r="W130" i="5" s="1"/>
  <c r="Z130" i="5" s="1"/>
  <c r="J130" i="5"/>
  <c r="M130" i="5" s="1"/>
  <c r="O130" i="5" s="1"/>
  <c r="Q130" i="5" s="1"/>
  <c r="T130" i="5" s="1"/>
  <c r="V130" i="5" s="1"/>
  <c r="Y130" i="5" s="1"/>
  <c r="F152" i="3"/>
  <c r="H152" i="3" s="1"/>
  <c r="B153" i="3" s="1"/>
  <c r="P153" i="3" s="1"/>
  <c r="M152" i="3"/>
  <c r="O152" i="3" s="1"/>
  <c r="Q152" i="3" s="1"/>
  <c r="A153" i="3"/>
  <c r="C153" i="3" s="1"/>
  <c r="K276" i="1"/>
  <c r="L276" i="1" s="1"/>
  <c r="N276" i="1" s="1"/>
  <c r="P276" i="1" s="1"/>
  <c r="J276" i="1"/>
  <c r="G276" i="1"/>
  <c r="F276" i="1"/>
  <c r="H276" i="1" s="1"/>
  <c r="E277" i="1" s="1"/>
  <c r="O277" i="1" s="1"/>
  <c r="D277" i="1"/>
  <c r="I277" i="1" s="1"/>
  <c r="AB130" i="5" l="1"/>
  <c r="B131" i="5" s="1"/>
  <c r="AC130" i="5"/>
  <c r="C131" i="5" s="1"/>
  <c r="D153" i="3"/>
  <c r="E153" i="3"/>
  <c r="G153" i="3" s="1"/>
  <c r="J153" i="3"/>
  <c r="L153" i="3" s="1"/>
  <c r="K153" i="3"/>
  <c r="J277" i="1"/>
  <c r="K277" i="1"/>
  <c r="L277" i="1" s="1"/>
  <c r="N277" i="1" s="1"/>
  <c r="P277" i="1" s="1"/>
  <c r="G277" i="1"/>
  <c r="F277" i="1"/>
  <c r="H277" i="1" s="1"/>
  <c r="E278" i="1" s="1"/>
  <c r="O278" i="1" s="1"/>
  <c r="D278" i="1"/>
  <c r="I278" i="1" s="1"/>
  <c r="AH131" i="5" l="1"/>
  <c r="G131" i="5"/>
  <c r="D131" i="5"/>
  <c r="H131" i="5" s="1"/>
  <c r="AD131" i="5"/>
  <c r="AE131" i="5"/>
  <c r="AF131" i="5" s="1"/>
  <c r="AG131" i="5" s="1"/>
  <c r="AI131" i="5" s="1"/>
  <c r="F153" i="3"/>
  <c r="H153" i="3" s="1"/>
  <c r="B154" i="3" s="1"/>
  <c r="P154" i="3" s="1"/>
  <c r="M153" i="3"/>
  <c r="O153" i="3" s="1"/>
  <c r="Q153" i="3" s="1"/>
  <c r="A154" i="3"/>
  <c r="C154" i="3" s="1"/>
  <c r="J154" i="3"/>
  <c r="K278" i="1"/>
  <c r="L278" i="1" s="1"/>
  <c r="N278" i="1" s="1"/>
  <c r="P278" i="1" s="1"/>
  <c r="J278" i="1"/>
  <c r="G278" i="1"/>
  <c r="F278" i="1"/>
  <c r="H278" i="1" s="1"/>
  <c r="E279" i="1" s="1"/>
  <c r="O279" i="1" s="1"/>
  <c r="D279" i="1"/>
  <c r="I279" i="1" s="1"/>
  <c r="I131" i="5" l="1"/>
  <c r="K131" i="5" s="1"/>
  <c r="N131" i="5" s="1"/>
  <c r="P131" i="5" s="1"/>
  <c r="S131" i="5" s="1"/>
  <c r="U131" i="5" s="1"/>
  <c r="W131" i="5" s="1"/>
  <c r="Z131" i="5" s="1"/>
  <c r="J131" i="5"/>
  <c r="M131" i="5" s="1"/>
  <c r="O131" i="5" s="1"/>
  <c r="Q131" i="5" s="1"/>
  <c r="T131" i="5" s="1"/>
  <c r="V131" i="5" s="1"/>
  <c r="Y131" i="5" s="1"/>
  <c r="D154" i="3"/>
  <c r="F154" i="3" s="1"/>
  <c r="E154" i="3"/>
  <c r="G154" i="3" s="1"/>
  <c r="H154" i="3"/>
  <c r="B155" i="3" s="1"/>
  <c r="P155" i="3" s="1"/>
  <c r="L154" i="3"/>
  <c r="K154" i="3"/>
  <c r="K279" i="1"/>
  <c r="L279" i="1" s="1"/>
  <c r="N279" i="1" s="1"/>
  <c r="P279" i="1" s="1"/>
  <c r="J279" i="1"/>
  <c r="G279" i="1"/>
  <c r="D280" i="1" s="1"/>
  <c r="I280" i="1" s="1"/>
  <c r="F279" i="1"/>
  <c r="H279" i="1" s="1"/>
  <c r="E280" i="1" s="1"/>
  <c r="O280" i="1" s="1"/>
  <c r="AB131" i="5" l="1"/>
  <c r="B132" i="5" s="1"/>
  <c r="AC131" i="5"/>
  <c r="C132" i="5" s="1"/>
  <c r="M154" i="3"/>
  <c r="O154" i="3" s="1"/>
  <c r="Q154" i="3" s="1"/>
  <c r="A155" i="3"/>
  <c r="C155" i="3" s="1"/>
  <c r="J280" i="1"/>
  <c r="K280" i="1"/>
  <c r="L280" i="1" s="1"/>
  <c r="N280" i="1" s="1"/>
  <c r="P280" i="1" s="1"/>
  <c r="G280" i="1"/>
  <c r="D281" i="1" s="1"/>
  <c r="I281" i="1" s="1"/>
  <c r="F280" i="1"/>
  <c r="H280" i="1" s="1"/>
  <c r="E281" i="1" s="1"/>
  <c r="O281" i="1" s="1"/>
  <c r="G132" i="5" l="1"/>
  <c r="AH132" i="5"/>
  <c r="D132" i="5"/>
  <c r="H132" i="5" s="1"/>
  <c r="AD132" i="5"/>
  <c r="AE132" i="5"/>
  <c r="AF132" i="5" s="1"/>
  <c r="AG132" i="5" s="1"/>
  <c r="AI132" i="5" s="1"/>
  <c r="J155" i="3"/>
  <c r="D155" i="3"/>
  <c r="F155" i="3" s="1"/>
  <c r="E155" i="3"/>
  <c r="G155" i="3" s="1"/>
  <c r="K155" i="3"/>
  <c r="L155" i="3"/>
  <c r="K281" i="1"/>
  <c r="L281" i="1" s="1"/>
  <c r="N281" i="1" s="1"/>
  <c r="P281" i="1" s="1"/>
  <c r="J281" i="1"/>
  <c r="G281" i="1"/>
  <c r="D282" i="1" s="1"/>
  <c r="I282" i="1" s="1"/>
  <c r="F281" i="1"/>
  <c r="H281" i="1" s="1"/>
  <c r="E282" i="1" s="1"/>
  <c r="O282" i="1" s="1"/>
  <c r="J132" i="5" l="1"/>
  <c r="M132" i="5" s="1"/>
  <c r="O132" i="5" s="1"/>
  <c r="Q132" i="5" s="1"/>
  <c r="T132" i="5" s="1"/>
  <c r="V132" i="5" s="1"/>
  <c r="Y132" i="5" s="1"/>
  <c r="I132" i="5"/>
  <c r="K132" i="5" s="1"/>
  <c r="N132" i="5" s="1"/>
  <c r="P132" i="5" s="1"/>
  <c r="S132" i="5" s="1"/>
  <c r="U132" i="5" s="1"/>
  <c r="W132" i="5" s="1"/>
  <c r="Z132" i="5" s="1"/>
  <c r="M155" i="3"/>
  <c r="O155" i="3" s="1"/>
  <c r="Q155" i="3" s="1"/>
  <c r="H155" i="3"/>
  <c r="B156" i="3" s="1"/>
  <c r="P156" i="3" s="1"/>
  <c r="A156" i="3"/>
  <c r="C156" i="3" s="1"/>
  <c r="K282" i="1"/>
  <c r="L282" i="1" s="1"/>
  <c r="N282" i="1" s="1"/>
  <c r="P282" i="1" s="1"/>
  <c r="J282" i="1"/>
  <c r="G282" i="1"/>
  <c r="F282" i="1"/>
  <c r="H282" i="1" s="1"/>
  <c r="E283" i="1" s="1"/>
  <c r="O283" i="1" s="1"/>
  <c r="D283" i="1"/>
  <c r="I283" i="1" s="1"/>
  <c r="AB132" i="5" l="1"/>
  <c r="B133" i="5" s="1"/>
  <c r="AC132" i="5"/>
  <c r="C133" i="5" s="1"/>
  <c r="J156" i="3"/>
  <c r="D156" i="3"/>
  <c r="E156" i="3"/>
  <c r="L156" i="3"/>
  <c r="K156" i="3"/>
  <c r="G156" i="3"/>
  <c r="K283" i="1"/>
  <c r="L283" i="1" s="1"/>
  <c r="N283" i="1" s="1"/>
  <c r="P283" i="1" s="1"/>
  <c r="J283" i="1"/>
  <c r="G283" i="1"/>
  <c r="F283" i="1"/>
  <c r="H283" i="1" s="1"/>
  <c r="E284" i="1" s="1"/>
  <c r="O284" i="1" s="1"/>
  <c r="D284" i="1"/>
  <c r="I284" i="1" s="1"/>
  <c r="G133" i="5" l="1"/>
  <c r="AH133" i="5"/>
  <c r="D133" i="5"/>
  <c r="H133" i="5" s="1"/>
  <c r="J133" i="5" s="1"/>
  <c r="M133" i="5" s="1"/>
  <c r="O133" i="5" s="1"/>
  <c r="Q133" i="5" s="1"/>
  <c r="T133" i="5" s="1"/>
  <c r="V133" i="5" s="1"/>
  <c r="Y133" i="5" s="1"/>
  <c r="AD133" i="5"/>
  <c r="AE133" i="5"/>
  <c r="AF133" i="5" s="1"/>
  <c r="AG133" i="5" s="1"/>
  <c r="AI133" i="5" s="1"/>
  <c r="F156" i="3"/>
  <c r="H156" i="3" s="1"/>
  <c r="B157" i="3" s="1"/>
  <c r="P157" i="3" s="1"/>
  <c r="M156" i="3"/>
  <c r="O156" i="3" s="1"/>
  <c r="Q156" i="3" s="1"/>
  <c r="A157" i="3"/>
  <c r="C157" i="3" s="1"/>
  <c r="J284" i="1"/>
  <c r="K284" i="1"/>
  <c r="L284" i="1" s="1"/>
  <c r="N284" i="1" s="1"/>
  <c r="P284" i="1" s="1"/>
  <c r="G284" i="1"/>
  <c r="D285" i="1" s="1"/>
  <c r="I285" i="1" s="1"/>
  <c r="F284" i="1"/>
  <c r="H284" i="1" s="1"/>
  <c r="E285" i="1" s="1"/>
  <c r="O285" i="1" s="1"/>
  <c r="I133" i="5" l="1"/>
  <c r="K133" i="5" s="1"/>
  <c r="N133" i="5" s="1"/>
  <c r="P133" i="5" s="1"/>
  <c r="S133" i="5" s="1"/>
  <c r="U133" i="5" s="1"/>
  <c r="W133" i="5" s="1"/>
  <c r="Z133" i="5" s="1"/>
  <c r="AC133" i="5" s="1"/>
  <c r="C134" i="5" s="1"/>
  <c r="J157" i="3"/>
  <c r="E157" i="3"/>
  <c r="G157" i="3" s="1"/>
  <c r="D157" i="3"/>
  <c r="F157" i="3" s="1"/>
  <c r="L157" i="3"/>
  <c r="K157" i="3"/>
  <c r="J285" i="1"/>
  <c r="K285" i="1"/>
  <c r="L285" i="1" s="1"/>
  <c r="N285" i="1" s="1"/>
  <c r="P285" i="1" s="1"/>
  <c r="G285" i="1"/>
  <c r="D286" i="1" s="1"/>
  <c r="I286" i="1" s="1"/>
  <c r="F285" i="1"/>
  <c r="H285" i="1" s="1"/>
  <c r="E286" i="1" s="1"/>
  <c r="O286" i="1" s="1"/>
  <c r="AH134" i="5" l="1"/>
  <c r="G134" i="5"/>
  <c r="AB133" i="5"/>
  <c r="B134" i="5" s="1"/>
  <c r="M157" i="3"/>
  <c r="O157" i="3" s="1"/>
  <c r="Q157" i="3" s="1"/>
  <c r="H157" i="3"/>
  <c r="B158" i="3" s="1"/>
  <c r="P158" i="3" s="1"/>
  <c r="A158" i="3"/>
  <c r="C158" i="3" s="1"/>
  <c r="J158" i="3"/>
  <c r="J286" i="1"/>
  <c r="K286" i="1"/>
  <c r="L286" i="1" s="1"/>
  <c r="N286" i="1" s="1"/>
  <c r="P286" i="1" s="1"/>
  <c r="G286" i="1"/>
  <c r="D287" i="1" s="1"/>
  <c r="I287" i="1" s="1"/>
  <c r="F286" i="1"/>
  <c r="H286" i="1" s="1"/>
  <c r="E287" i="1" s="1"/>
  <c r="O287" i="1" s="1"/>
  <c r="I134" i="5" l="1"/>
  <c r="K134" i="5" s="1"/>
  <c r="N134" i="5" s="1"/>
  <c r="P134" i="5" s="1"/>
  <c r="S134" i="5" s="1"/>
  <c r="AD134" i="5"/>
  <c r="AE134" i="5"/>
  <c r="AF134" i="5" s="1"/>
  <c r="AG134" i="5" s="1"/>
  <c r="AI134" i="5" s="1"/>
  <c r="D134" i="5"/>
  <c r="H134" i="5" s="1"/>
  <c r="U134" i="5"/>
  <c r="W134" i="5" s="1"/>
  <c r="Z134" i="5" s="1"/>
  <c r="D158" i="3"/>
  <c r="F158" i="3" s="1"/>
  <c r="E158" i="3"/>
  <c r="G158" i="3" s="1"/>
  <c r="H158" i="3"/>
  <c r="B159" i="3" s="1"/>
  <c r="P159" i="3" s="1"/>
  <c r="L158" i="3"/>
  <c r="K158" i="3"/>
  <c r="K287" i="1"/>
  <c r="L287" i="1" s="1"/>
  <c r="N287" i="1" s="1"/>
  <c r="P287" i="1" s="1"/>
  <c r="J287" i="1"/>
  <c r="G287" i="1"/>
  <c r="D288" i="1" s="1"/>
  <c r="I288" i="1" s="1"/>
  <c r="F287" i="1"/>
  <c r="H287" i="1" s="1"/>
  <c r="E288" i="1" s="1"/>
  <c r="O288" i="1" s="1"/>
  <c r="J134" i="5" l="1"/>
  <c r="M134" i="5" s="1"/>
  <c r="M158" i="3"/>
  <c r="O158" i="3" s="1"/>
  <c r="Q158" i="3" s="1"/>
  <c r="A159" i="3"/>
  <c r="C159" i="3" s="1"/>
  <c r="K288" i="1"/>
  <c r="L288" i="1" s="1"/>
  <c r="N288" i="1" s="1"/>
  <c r="P288" i="1" s="1"/>
  <c r="J288" i="1"/>
  <c r="G288" i="1"/>
  <c r="F288" i="1"/>
  <c r="H288" i="1" s="1"/>
  <c r="E289" i="1" s="1"/>
  <c r="O289" i="1" s="1"/>
  <c r="D289" i="1"/>
  <c r="I289" i="1" s="1"/>
  <c r="O134" i="5" l="1"/>
  <c r="Q134" i="5" s="1"/>
  <c r="T134" i="5" s="1"/>
  <c r="J159" i="3"/>
  <c r="D159" i="3"/>
  <c r="E159" i="3"/>
  <c r="G159" i="3" s="1"/>
  <c r="K159" i="3"/>
  <c r="L159" i="3"/>
  <c r="J289" i="1"/>
  <c r="K289" i="1"/>
  <c r="L289" i="1" s="1"/>
  <c r="N289" i="1" s="1"/>
  <c r="P289" i="1" s="1"/>
  <c r="G289" i="1"/>
  <c r="F289" i="1"/>
  <c r="H289" i="1" s="1"/>
  <c r="E290" i="1" s="1"/>
  <c r="O290" i="1" s="1"/>
  <c r="D290" i="1"/>
  <c r="I290" i="1" s="1"/>
  <c r="V134" i="5" l="1"/>
  <c r="Y134" i="5" s="1"/>
  <c r="AB134" i="5" s="1"/>
  <c r="B135" i="5" s="1"/>
  <c r="AC134" i="5"/>
  <c r="C135" i="5" s="1"/>
  <c r="F159" i="3"/>
  <c r="H159" i="3" s="1"/>
  <c r="B160" i="3" s="1"/>
  <c r="P160" i="3" s="1"/>
  <c r="M159" i="3"/>
  <c r="O159" i="3" s="1"/>
  <c r="Q159" i="3" s="1"/>
  <c r="A160" i="3"/>
  <c r="C160" i="3" s="1"/>
  <c r="K290" i="1"/>
  <c r="L290" i="1" s="1"/>
  <c r="N290" i="1" s="1"/>
  <c r="P290" i="1" s="1"/>
  <c r="J290" i="1"/>
  <c r="G290" i="1"/>
  <c r="D291" i="1" s="1"/>
  <c r="I291" i="1" s="1"/>
  <c r="F290" i="1"/>
  <c r="H290" i="1" s="1"/>
  <c r="E291" i="1" s="1"/>
  <c r="O291" i="1" s="1"/>
  <c r="G135" i="5" l="1"/>
  <c r="AH135" i="5"/>
  <c r="D135" i="5"/>
  <c r="H135" i="5" s="1"/>
  <c r="AD135" i="5"/>
  <c r="AE135" i="5"/>
  <c r="AF135" i="5" s="1"/>
  <c r="AG135" i="5" s="1"/>
  <c r="AI135" i="5" s="1"/>
  <c r="D160" i="3"/>
  <c r="F160" i="3" s="1"/>
  <c r="E160" i="3"/>
  <c r="G160" i="3" s="1"/>
  <c r="J160" i="3"/>
  <c r="H160" i="3"/>
  <c r="B161" i="3" s="1"/>
  <c r="P161" i="3" s="1"/>
  <c r="L160" i="3"/>
  <c r="K160" i="3"/>
  <c r="K291" i="1"/>
  <c r="L291" i="1" s="1"/>
  <c r="N291" i="1" s="1"/>
  <c r="P291" i="1" s="1"/>
  <c r="J291" i="1"/>
  <c r="G291" i="1"/>
  <c r="D292" i="1" s="1"/>
  <c r="I292" i="1" s="1"/>
  <c r="F291" i="1"/>
  <c r="H291" i="1" s="1"/>
  <c r="E292" i="1" s="1"/>
  <c r="O292" i="1" s="1"/>
  <c r="J135" i="5" l="1"/>
  <c r="M135" i="5" s="1"/>
  <c r="O135" i="5" s="1"/>
  <c r="Q135" i="5" s="1"/>
  <c r="T135" i="5" s="1"/>
  <c r="V135" i="5" s="1"/>
  <c r="Y135" i="5" s="1"/>
  <c r="I135" i="5"/>
  <c r="K135" i="5" s="1"/>
  <c r="N135" i="5" s="1"/>
  <c r="P135" i="5" s="1"/>
  <c r="S135" i="5" s="1"/>
  <c r="U135" i="5" s="1"/>
  <c r="W135" i="5" s="1"/>
  <c r="Z135" i="5" s="1"/>
  <c r="M160" i="3"/>
  <c r="O160" i="3" s="1"/>
  <c r="Q160" i="3" s="1"/>
  <c r="A161" i="3"/>
  <c r="C161" i="3" s="1"/>
  <c r="J292" i="1"/>
  <c r="K292" i="1"/>
  <c r="L292" i="1" s="1"/>
  <c r="N292" i="1" s="1"/>
  <c r="P292" i="1" s="1"/>
  <c r="G292" i="1"/>
  <c r="D293" i="1" s="1"/>
  <c r="I293" i="1" s="1"/>
  <c r="F292" i="1"/>
  <c r="H292" i="1" s="1"/>
  <c r="E293" i="1" s="1"/>
  <c r="O293" i="1" s="1"/>
  <c r="AB135" i="5" l="1"/>
  <c r="B136" i="5" s="1"/>
  <c r="AC135" i="5"/>
  <c r="C136" i="5" s="1"/>
  <c r="D161" i="3"/>
  <c r="E161" i="3"/>
  <c r="G161" i="3" s="1"/>
  <c r="J161" i="3"/>
  <c r="K161" i="3" s="1"/>
  <c r="K293" i="1"/>
  <c r="L293" i="1" s="1"/>
  <c r="N293" i="1" s="1"/>
  <c r="P293" i="1" s="1"/>
  <c r="J293" i="1"/>
  <c r="G293" i="1"/>
  <c r="D294" i="1" s="1"/>
  <c r="I294" i="1" s="1"/>
  <c r="F293" i="1"/>
  <c r="H293" i="1" s="1"/>
  <c r="E294" i="1" s="1"/>
  <c r="O294" i="1" s="1"/>
  <c r="AH136" i="5" l="1"/>
  <c r="G136" i="5"/>
  <c r="D136" i="5"/>
  <c r="H136" i="5" s="1"/>
  <c r="AD136" i="5"/>
  <c r="AE136" i="5"/>
  <c r="AF136" i="5" s="1"/>
  <c r="AG136" i="5" s="1"/>
  <c r="AI136" i="5" s="1"/>
  <c r="F161" i="3"/>
  <c r="H161" i="3" s="1"/>
  <c r="B162" i="3" s="1"/>
  <c r="P162" i="3" s="1"/>
  <c r="L161" i="3"/>
  <c r="A162" i="3"/>
  <c r="C162" i="3" s="1"/>
  <c r="K294" i="1"/>
  <c r="L294" i="1" s="1"/>
  <c r="N294" i="1" s="1"/>
  <c r="P294" i="1" s="1"/>
  <c r="J294" i="1"/>
  <c r="G294" i="1"/>
  <c r="D295" i="1" s="1"/>
  <c r="I295" i="1" s="1"/>
  <c r="F294" i="1"/>
  <c r="H294" i="1" s="1"/>
  <c r="E295" i="1" s="1"/>
  <c r="O295" i="1" s="1"/>
  <c r="I136" i="5" l="1"/>
  <c r="K136" i="5" s="1"/>
  <c r="N136" i="5" s="1"/>
  <c r="P136" i="5" s="1"/>
  <c r="S136" i="5" s="1"/>
  <c r="U136" i="5" s="1"/>
  <c r="W136" i="5" s="1"/>
  <c r="Z136" i="5" s="1"/>
  <c r="J136" i="5"/>
  <c r="M136" i="5" s="1"/>
  <c r="O136" i="5" s="1"/>
  <c r="Q136" i="5" s="1"/>
  <c r="T136" i="5" s="1"/>
  <c r="V136" i="5" s="1"/>
  <c r="Y136" i="5" s="1"/>
  <c r="J162" i="3"/>
  <c r="M161" i="3"/>
  <c r="O161" i="3" s="1"/>
  <c r="Q161" i="3" s="1"/>
  <c r="D162" i="3"/>
  <c r="F162" i="3" s="1"/>
  <c r="H162" i="3" s="1"/>
  <c r="B163" i="3" s="1"/>
  <c r="P163" i="3" s="1"/>
  <c r="E162" i="3"/>
  <c r="G162" i="3" s="1"/>
  <c r="L162" i="3"/>
  <c r="K162" i="3"/>
  <c r="K295" i="1"/>
  <c r="L295" i="1" s="1"/>
  <c r="N295" i="1" s="1"/>
  <c r="P295" i="1" s="1"/>
  <c r="J295" i="1"/>
  <c r="G295" i="1"/>
  <c r="D296" i="1" s="1"/>
  <c r="I296" i="1" s="1"/>
  <c r="F295" i="1"/>
  <c r="H295" i="1" s="1"/>
  <c r="E296" i="1" s="1"/>
  <c r="O296" i="1" s="1"/>
  <c r="AB136" i="5" l="1"/>
  <c r="B137" i="5" s="1"/>
  <c r="AC136" i="5"/>
  <c r="C137" i="5" s="1"/>
  <c r="M162" i="3"/>
  <c r="O162" i="3" s="1"/>
  <c r="Q162" i="3" s="1"/>
  <c r="A163" i="3"/>
  <c r="C163" i="3" s="1"/>
  <c r="J296" i="1"/>
  <c r="K296" i="1"/>
  <c r="L296" i="1" s="1"/>
  <c r="N296" i="1" s="1"/>
  <c r="P296" i="1" s="1"/>
  <c r="G296" i="1"/>
  <c r="D297" i="1" s="1"/>
  <c r="I297" i="1" s="1"/>
  <c r="F296" i="1"/>
  <c r="H296" i="1" s="1"/>
  <c r="E297" i="1" s="1"/>
  <c r="O297" i="1" s="1"/>
  <c r="G137" i="5" l="1"/>
  <c r="AH137" i="5"/>
  <c r="D137" i="5"/>
  <c r="H137" i="5" s="1"/>
  <c r="J137" i="5" s="1"/>
  <c r="M137" i="5" s="1"/>
  <c r="O137" i="5" s="1"/>
  <c r="Q137" i="5" s="1"/>
  <c r="T137" i="5" s="1"/>
  <c r="V137" i="5" s="1"/>
  <c r="Y137" i="5" s="1"/>
  <c r="AD137" i="5"/>
  <c r="AE137" i="5"/>
  <c r="AF137" i="5" s="1"/>
  <c r="AG137" i="5" s="1"/>
  <c r="AI137" i="5" s="1"/>
  <c r="J163" i="3"/>
  <c r="K163" i="3" s="1"/>
  <c r="D163" i="3"/>
  <c r="E163" i="3"/>
  <c r="G163" i="3" s="1"/>
  <c r="K297" i="1"/>
  <c r="L297" i="1" s="1"/>
  <c r="N297" i="1" s="1"/>
  <c r="P297" i="1" s="1"/>
  <c r="J297" i="1"/>
  <c r="G297" i="1"/>
  <c r="D298" i="1" s="1"/>
  <c r="I298" i="1" s="1"/>
  <c r="F297" i="1"/>
  <c r="H297" i="1" s="1"/>
  <c r="E298" i="1" s="1"/>
  <c r="O298" i="1" s="1"/>
  <c r="I137" i="5" l="1"/>
  <c r="K137" i="5" s="1"/>
  <c r="N137" i="5" s="1"/>
  <c r="P137" i="5" s="1"/>
  <c r="S137" i="5" s="1"/>
  <c r="U137" i="5" s="1"/>
  <c r="W137" i="5" s="1"/>
  <c r="Z137" i="5" s="1"/>
  <c r="L163" i="3"/>
  <c r="F163" i="3"/>
  <c r="H163" i="3" s="1"/>
  <c r="B164" i="3" s="1"/>
  <c r="P164" i="3" s="1"/>
  <c r="M163" i="3"/>
  <c r="O163" i="3" s="1"/>
  <c r="Q163" i="3" s="1"/>
  <c r="A164" i="3"/>
  <c r="C164" i="3" s="1"/>
  <c r="J298" i="1"/>
  <c r="K298" i="1"/>
  <c r="L298" i="1" s="1"/>
  <c r="N298" i="1" s="1"/>
  <c r="P298" i="1" s="1"/>
  <c r="G298" i="1"/>
  <c r="D299" i="1" s="1"/>
  <c r="I299" i="1" s="1"/>
  <c r="F298" i="1"/>
  <c r="H298" i="1" s="1"/>
  <c r="E299" i="1" s="1"/>
  <c r="O299" i="1" s="1"/>
  <c r="AC137" i="5" l="1"/>
  <c r="C138" i="5" s="1"/>
  <c r="AB137" i="5"/>
  <c r="B138" i="5" s="1"/>
  <c r="J164" i="3"/>
  <c r="E164" i="3"/>
  <c r="G164" i="3" s="1"/>
  <c r="A165" i="3" s="1"/>
  <c r="C165" i="3" s="1"/>
  <c r="D164" i="3"/>
  <c r="F164" i="3" s="1"/>
  <c r="L164" i="3"/>
  <c r="K164" i="3"/>
  <c r="K299" i="1"/>
  <c r="L299" i="1" s="1"/>
  <c r="N299" i="1" s="1"/>
  <c r="P299" i="1" s="1"/>
  <c r="J299" i="1"/>
  <c r="G299" i="1"/>
  <c r="F299" i="1"/>
  <c r="H299" i="1" s="1"/>
  <c r="E300" i="1" s="1"/>
  <c r="O300" i="1" s="1"/>
  <c r="D300" i="1"/>
  <c r="I300" i="1" s="1"/>
  <c r="D138" i="5" l="1"/>
  <c r="H138" i="5" s="1"/>
  <c r="AD138" i="5"/>
  <c r="AE138" i="5"/>
  <c r="AF138" i="5" s="1"/>
  <c r="AG138" i="5" s="1"/>
  <c r="AI138" i="5" s="1"/>
  <c r="G138" i="5"/>
  <c r="J138" i="5"/>
  <c r="M138" i="5" s="1"/>
  <c r="O138" i="5" s="1"/>
  <c r="Q138" i="5" s="1"/>
  <c r="T138" i="5" s="1"/>
  <c r="V138" i="5" s="1"/>
  <c r="Y138" i="5" s="1"/>
  <c r="AH138" i="5"/>
  <c r="M164" i="3"/>
  <c r="O164" i="3" s="1"/>
  <c r="Q164" i="3" s="1"/>
  <c r="H164" i="3"/>
  <c r="B165" i="3" s="1"/>
  <c r="P165" i="3" s="1"/>
  <c r="J165" i="3"/>
  <c r="K300" i="1"/>
  <c r="L300" i="1" s="1"/>
  <c r="N300" i="1" s="1"/>
  <c r="P300" i="1" s="1"/>
  <c r="J300" i="1"/>
  <c r="G300" i="1"/>
  <c r="D301" i="1" s="1"/>
  <c r="I301" i="1" s="1"/>
  <c r="F300" i="1"/>
  <c r="H300" i="1" s="1"/>
  <c r="E301" i="1" s="1"/>
  <c r="O301" i="1" s="1"/>
  <c r="I138" i="5" l="1"/>
  <c r="K138" i="5" s="1"/>
  <c r="N138" i="5" s="1"/>
  <c r="P138" i="5" s="1"/>
  <c r="S138" i="5" s="1"/>
  <c r="U138" i="5" s="1"/>
  <c r="W138" i="5" s="1"/>
  <c r="Z138" i="5" s="1"/>
  <c r="D165" i="3"/>
  <c r="F165" i="3" s="1"/>
  <c r="E165" i="3"/>
  <c r="L165" i="3"/>
  <c r="K165" i="3"/>
  <c r="G165" i="3"/>
  <c r="K301" i="1"/>
  <c r="L301" i="1" s="1"/>
  <c r="N301" i="1" s="1"/>
  <c r="P301" i="1" s="1"/>
  <c r="J301" i="1"/>
  <c r="G301" i="1"/>
  <c r="F301" i="1"/>
  <c r="H301" i="1" s="1"/>
  <c r="E302" i="1" s="1"/>
  <c r="O302" i="1" s="1"/>
  <c r="D302" i="1"/>
  <c r="I302" i="1" s="1"/>
  <c r="AC138" i="5" l="1"/>
  <c r="C139" i="5" s="1"/>
  <c r="AB138" i="5"/>
  <c r="B139" i="5" s="1"/>
  <c r="M165" i="3"/>
  <c r="O165" i="3" s="1"/>
  <c r="Q165" i="3" s="1"/>
  <c r="H165" i="3"/>
  <c r="B166" i="3" s="1"/>
  <c r="P166" i="3" s="1"/>
  <c r="A166" i="3"/>
  <c r="C166" i="3" s="1"/>
  <c r="J166" i="3"/>
  <c r="K302" i="1"/>
  <c r="L302" i="1" s="1"/>
  <c r="N302" i="1" s="1"/>
  <c r="P302" i="1" s="1"/>
  <c r="J302" i="1"/>
  <c r="G302" i="1"/>
  <c r="F302" i="1"/>
  <c r="H302" i="1" s="1"/>
  <c r="E303" i="1" s="1"/>
  <c r="O303" i="1" s="1"/>
  <c r="D303" i="1"/>
  <c r="I303" i="1" s="1"/>
  <c r="AD139" i="5" l="1"/>
  <c r="AE139" i="5"/>
  <c r="AF139" i="5" s="1"/>
  <c r="AG139" i="5" s="1"/>
  <c r="D139" i="5"/>
  <c r="H139" i="5" s="1"/>
  <c r="AH139" i="5"/>
  <c r="G139" i="5"/>
  <c r="D166" i="3"/>
  <c r="F166" i="3" s="1"/>
  <c r="E166" i="3"/>
  <c r="G166" i="3" s="1"/>
  <c r="H166" i="3"/>
  <c r="B167" i="3" s="1"/>
  <c r="P167" i="3" s="1"/>
  <c r="K166" i="3"/>
  <c r="L166" i="3"/>
  <c r="K303" i="1"/>
  <c r="L303" i="1" s="1"/>
  <c r="N303" i="1" s="1"/>
  <c r="P303" i="1" s="1"/>
  <c r="J303" i="1"/>
  <c r="G303" i="1"/>
  <c r="D304" i="1" s="1"/>
  <c r="I304" i="1" s="1"/>
  <c r="F303" i="1"/>
  <c r="H303" i="1" s="1"/>
  <c r="E304" i="1" s="1"/>
  <c r="O304" i="1" s="1"/>
  <c r="I139" i="5" l="1"/>
  <c r="K139" i="5" s="1"/>
  <c r="N139" i="5" s="1"/>
  <c r="P139" i="5" s="1"/>
  <c r="S139" i="5" s="1"/>
  <c r="U139" i="5" s="1"/>
  <c r="W139" i="5" s="1"/>
  <c r="Z139" i="5" s="1"/>
  <c r="AI139" i="5"/>
  <c r="J139" i="5"/>
  <c r="M139" i="5" s="1"/>
  <c r="O139" i="5" s="1"/>
  <c r="Q139" i="5" s="1"/>
  <c r="T139" i="5" s="1"/>
  <c r="V139" i="5" s="1"/>
  <c r="Y139" i="5" s="1"/>
  <c r="M166" i="3"/>
  <c r="O166" i="3" s="1"/>
  <c r="Q166" i="3" s="1"/>
  <c r="A167" i="3"/>
  <c r="C167" i="3" s="1"/>
  <c r="J304" i="1"/>
  <c r="K304" i="1"/>
  <c r="L304" i="1" s="1"/>
  <c r="N304" i="1" s="1"/>
  <c r="P304" i="1" s="1"/>
  <c r="G304" i="1"/>
  <c r="D305" i="1" s="1"/>
  <c r="I305" i="1" s="1"/>
  <c r="F304" i="1"/>
  <c r="H304" i="1" s="1"/>
  <c r="E305" i="1" s="1"/>
  <c r="O305" i="1" s="1"/>
  <c r="AB139" i="5" l="1"/>
  <c r="B140" i="5" s="1"/>
  <c r="AC139" i="5"/>
  <c r="C140" i="5" s="1"/>
  <c r="J167" i="3"/>
  <c r="D167" i="3"/>
  <c r="E167" i="3"/>
  <c r="L167" i="3"/>
  <c r="K167" i="3"/>
  <c r="G167" i="3"/>
  <c r="K305" i="1"/>
  <c r="L305" i="1" s="1"/>
  <c r="N305" i="1" s="1"/>
  <c r="P305" i="1" s="1"/>
  <c r="J305" i="1"/>
  <c r="G305" i="1"/>
  <c r="D306" i="1" s="1"/>
  <c r="I306" i="1" s="1"/>
  <c r="F305" i="1"/>
  <c r="H305" i="1" s="1"/>
  <c r="E306" i="1" s="1"/>
  <c r="O306" i="1" s="1"/>
  <c r="AH140" i="5" l="1"/>
  <c r="G140" i="5"/>
  <c r="D140" i="5"/>
  <c r="H140" i="5" s="1"/>
  <c r="J140" i="5" s="1"/>
  <c r="M140" i="5" s="1"/>
  <c r="O140" i="5" s="1"/>
  <c r="Q140" i="5" s="1"/>
  <c r="T140" i="5" s="1"/>
  <c r="V140" i="5" s="1"/>
  <c r="Y140" i="5" s="1"/>
  <c r="AD140" i="5"/>
  <c r="AE140" i="5"/>
  <c r="AF140" i="5" s="1"/>
  <c r="AG140" i="5" s="1"/>
  <c r="AI140" i="5" s="1"/>
  <c r="F167" i="3"/>
  <c r="H167" i="3" s="1"/>
  <c r="B168" i="3" s="1"/>
  <c r="P168" i="3" s="1"/>
  <c r="M167" i="3"/>
  <c r="O167" i="3" s="1"/>
  <c r="Q167" i="3" s="1"/>
  <c r="A168" i="3"/>
  <c r="C168" i="3" s="1"/>
  <c r="J168" i="3"/>
  <c r="J306" i="1"/>
  <c r="K306" i="1"/>
  <c r="L306" i="1" s="1"/>
  <c r="N306" i="1" s="1"/>
  <c r="P306" i="1" s="1"/>
  <c r="G306" i="1"/>
  <c r="F306" i="1"/>
  <c r="H306" i="1" s="1"/>
  <c r="E307" i="1" s="1"/>
  <c r="O307" i="1" s="1"/>
  <c r="D307" i="1"/>
  <c r="I307" i="1" s="1"/>
  <c r="I140" i="5" l="1"/>
  <c r="K140" i="5" s="1"/>
  <c r="N140" i="5" s="1"/>
  <c r="P140" i="5" s="1"/>
  <c r="S140" i="5" s="1"/>
  <c r="U140" i="5" s="1"/>
  <c r="W140" i="5" s="1"/>
  <c r="Z140" i="5" s="1"/>
  <c r="D168" i="3"/>
  <c r="F168" i="3" s="1"/>
  <c r="E168" i="3"/>
  <c r="G168" i="3" s="1"/>
  <c r="H168" i="3"/>
  <c r="B169" i="3" s="1"/>
  <c r="P169" i="3" s="1"/>
  <c r="K168" i="3"/>
  <c r="L168" i="3"/>
  <c r="K307" i="1"/>
  <c r="L307" i="1" s="1"/>
  <c r="N307" i="1" s="1"/>
  <c r="P307" i="1" s="1"/>
  <c r="J307" i="1"/>
  <c r="G307" i="1"/>
  <c r="F307" i="1"/>
  <c r="H307" i="1" s="1"/>
  <c r="E308" i="1" s="1"/>
  <c r="O308" i="1" s="1"/>
  <c r="D308" i="1"/>
  <c r="I308" i="1" s="1"/>
  <c r="AB140" i="5" l="1"/>
  <c r="B141" i="5" s="1"/>
  <c r="AC140" i="5"/>
  <c r="C141" i="5" s="1"/>
  <c r="M168" i="3"/>
  <c r="O168" i="3" s="1"/>
  <c r="Q168" i="3" s="1"/>
  <c r="A169" i="3"/>
  <c r="C169" i="3" s="1"/>
  <c r="K308" i="1"/>
  <c r="L308" i="1" s="1"/>
  <c r="N308" i="1" s="1"/>
  <c r="P308" i="1" s="1"/>
  <c r="J308" i="1"/>
  <c r="G308" i="1"/>
  <c r="D309" i="1" s="1"/>
  <c r="I309" i="1" s="1"/>
  <c r="F308" i="1"/>
  <c r="H308" i="1" s="1"/>
  <c r="E309" i="1" s="1"/>
  <c r="O309" i="1" s="1"/>
  <c r="G141" i="5" l="1"/>
  <c r="AH141" i="5"/>
  <c r="D141" i="5"/>
  <c r="H141" i="5" s="1"/>
  <c r="AD141" i="5"/>
  <c r="AE141" i="5"/>
  <c r="AF141" i="5" s="1"/>
  <c r="AG141" i="5" s="1"/>
  <c r="AI141" i="5" s="1"/>
  <c r="J169" i="3"/>
  <c r="D169" i="3"/>
  <c r="F169" i="3" s="1"/>
  <c r="E169" i="3"/>
  <c r="G169" i="3" s="1"/>
  <c r="K169" i="3"/>
  <c r="L169" i="3"/>
  <c r="K309" i="1"/>
  <c r="L309" i="1" s="1"/>
  <c r="N309" i="1" s="1"/>
  <c r="P309" i="1" s="1"/>
  <c r="J309" i="1"/>
  <c r="G309" i="1"/>
  <c r="D310" i="1" s="1"/>
  <c r="I310" i="1" s="1"/>
  <c r="F309" i="1"/>
  <c r="H309" i="1" s="1"/>
  <c r="E310" i="1" s="1"/>
  <c r="O310" i="1" s="1"/>
  <c r="J141" i="5" l="1"/>
  <c r="M141" i="5" s="1"/>
  <c r="O141" i="5" s="1"/>
  <c r="Q141" i="5" s="1"/>
  <c r="T141" i="5" s="1"/>
  <c r="V141" i="5" s="1"/>
  <c r="Y141" i="5" s="1"/>
  <c r="I141" i="5"/>
  <c r="K141" i="5" s="1"/>
  <c r="N141" i="5" s="1"/>
  <c r="P141" i="5" s="1"/>
  <c r="S141" i="5" s="1"/>
  <c r="U141" i="5" s="1"/>
  <c r="W141" i="5" s="1"/>
  <c r="Z141" i="5" s="1"/>
  <c r="M169" i="3"/>
  <c r="O169" i="3" s="1"/>
  <c r="Q169" i="3" s="1"/>
  <c r="H169" i="3"/>
  <c r="B170" i="3" s="1"/>
  <c r="P170" i="3" s="1"/>
  <c r="A170" i="3"/>
  <c r="C170" i="3" s="1"/>
  <c r="J310" i="1"/>
  <c r="K310" i="1"/>
  <c r="L310" i="1" s="1"/>
  <c r="N310" i="1" s="1"/>
  <c r="P310" i="1" s="1"/>
  <c r="G310" i="1"/>
  <c r="F310" i="1"/>
  <c r="H310" i="1" s="1"/>
  <c r="E311" i="1" s="1"/>
  <c r="O311" i="1" s="1"/>
  <c r="D311" i="1"/>
  <c r="I311" i="1" s="1"/>
  <c r="AB141" i="5" l="1"/>
  <c r="B142" i="5" s="1"/>
  <c r="AC141" i="5"/>
  <c r="C142" i="5" s="1"/>
  <c r="D170" i="3"/>
  <c r="F170" i="3" s="1"/>
  <c r="J170" i="3"/>
  <c r="E170" i="3"/>
  <c r="G170" i="3" s="1"/>
  <c r="H170" i="3"/>
  <c r="B171" i="3" s="1"/>
  <c r="P171" i="3" s="1"/>
  <c r="K170" i="3"/>
  <c r="L170" i="3"/>
  <c r="K311" i="1"/>
  <c r="L311" i="1" s="1"/>
  <c r="N311" i="1" s="1"/>
  <c r="P311" i="1" s="1"/>
  <c r="J311" i="1"/>
  <c r="G311" i="1"/>
  <c r="D312" i="1" s="1"/>
  <c r="I312" i="1" s="1"/>
  <c r="F311" i="1"/>
  <c r="H311" i="1" s="1"/>
  <c r="E312" i="1" s="1"/>
  <c r="O312" i="1" s="1"/>
  <c r="G142" i="5" l="1"/>
  <c r="AH142" i="5"/>
  <c r="D142" i="5"/>
  <c r="H142" i="5" s="1"/>
  <c r="AD142" i="5"/>
  <c r="AE142" i="5"/>
  <c r="AF142" i="5" s="1"/>
  <c r="AG142" i="5" s="1"/>
  <c r="AI142" i="5" s="1"/>
  <c r="M170" i="3"/>
  <c r="O170" i="3" s="1"/>
  <c r="Q170" i="3" s="1"/>
  <c r="A171" i="3"/>
  <c r="C171" i="3" s="1"/>
  <c r="K312" i="1"/>
  <c r="L312" i="1" s="1"/>
  <c r="N312" i="1" s="1"/>
  <c r="P312" i="1" s="1"/>
  <c r="J312" i="1"/>
  <c r="G312" i="1"/>
  <c r="F312" i="1"/>
  <c r="H312" i="1" s="1"/>
  <c r="E313" i="1" s="1"/>
  <c r="O313" i="1" s="1"/>
  <c r="D313" i="1"/>
  <c r="I313" i="1" s="1"/>
  <c r="J142" i="5" l="1"/>
  <c r="M142" i="5" s="1"/>
  <c r="O142" i="5" s="1"/>
  <c r="Q142" i="5" s="1"/>
  <c r="T142" i="5" s="1"/>
  <c r="V142" i="5" s="1"/>
  <c r="Y142" i="5" s="1"/>
  <c r="I142" i="5"/>
  <c r="K142" i="5" s="1"/>
  <c r="N142" i="5" s="1"/>
  <c r="P142" i="5" s="1"/>
  <c r="S142" i="5" s="1"/>
  <c r="U142" i="5" s="1"/>
  <c r="W142" i="5" s="1"/>
  <c r="Z142" i="5" s="1"/>
  <c r="D171" i="3"/>
  <c r="J171" i="3"/>
  <c r="E171" i="3"/>
  <c r="G171" i="3" s="1"/>
  <c r="K171" i="3"/>
  <c r="L171" i="3"/>
  <c r="J313" i="1"/>
  <c r="K313" i="1"/>
  <c r="L313" i="1" s="1"/>
  <c r="N313" i="1" s="1"/>
  <c r="P313" i="1" s="1"/>
  <c r="G313" i="1"/>
  <c r="D314" i="1" s="1"/>
  <c r="I314" i="1" s="1"/>
  <c r="F313" i="1"/>
  <c r="H313" i="1" s="1"/>
  <c r="E314" i="1" s="1"/>
  <c r="O314" i="1" s="1"/>
  <c r="AB142" i="5" l="1"/>
  <c r="B143" i="5" s="1"/>
  <c r="AC142" i="5"/>
  <c r="C143" i="5" s="1"/>
  <c r="F171" i="3"/>
  <c r="H171" i="3" s="1"/>
  <c r="B172" i="3" s="1"/>
  <c r="P172" i="3" s="1"/>
  <c r="M171" i="3"/>
  <c r="O171" i="3" s="1"/>
  <c r="Q171" i="3" s="1"/>
  <c r="A172" i="3"/>
  <c r="C172" i="3" s="1"/>
  <c r="K314" i="1"/>
  <c r="L314" i="1" s="1"/>
  <c r="N314" i="1" s="1"/>
  <c r="P314" i="1" s="1"/>
  <c r="J314" i="1"/>
  <c r="G314" i="1"/>
  <c r="F314" i="1"/>
  <c r="H314" i="1" s="1"/>
  <c r="E315" i="1" s="1"/>
  <c r="O315" i="1" s="1"/>
  <c r="D315" i="1"/>
  <c r="I315" i="1" s="1"/>
  <c r="AH143" i="5" l="1"/>
  <c r="G143" i="5"/>
  <c r="AD143" i="5"/>
  <c r="AE143" i="5"/>
  <c r="AF143" i="5" s="1"/>
  <c r="AG143" i="5" s="1"/>
  <c r="AI143" i="5" s="1"/>
  <c r="D143" i="5"/>
  <c r="H143" i="5" s="1"/>
  <c r="E172" i="3"/>
  <c r="D172" i="3"/>
  <c r="F172" i="3" s="1"/>
  <c r="J172" i="3"/>
  <c r="L172" i="3" s="1"/>
  <c r="G172" i="3"/>
  <c r="K315" i="1"/>
  <c r="L315" i="1" s="1"/>
  <c r="N315" i="1" s="1"/>
  <c r="P315" i="1" s="1"/>
  <c r="J315" i="1"/>
  <c r="G315" i="1"/>
  <c r="D316" i="1" s="1"/>
  <c r="I316" i="1" s="1"/>
  <c r="F315" i="1"/>
  <c r="H315" i="1" s="1"/>
  <c r="E316" i="1" s="1"/>
  <c r="O316" i="1" s="1"/>
  <c r="I143" i="5" l="1"/>
  <c r="K143" i="5" s="1"/>
  <c r="N143" i="5" s="1"/>
  <c r="P143" i="5" s="1"/>
  <c r="S143" i="5" s="1"/>
  <c r="U143" i="5" s="1"/>
  <c r="W143" i="5" s="1"/>
  <c r="Z143" i="5" s="1"/>
  <c r="J143" i="5"/>
  <c r="M143" i="5" s="1"/>
  <c r="O143" i="5" s="1"/>
  <c r="Q143" i="5" s="1"/>
  <c r="T143" i="5" s="1"/>
  <c r="V143" i="5" s="1"/>
  <c r="Y143" i="5" s="1"/>
  <c r="M172" i="3"/>
  <c r="O172" i="3" s="1"/>
  <c r="Q172" i="3" s="1"/>
  <c r="H172" i="3"/>
  <c r="B173" i="3" s="1"/>
  <c r="P173" i="3" s="1"/>
  <c r="K172" i="3"/>
  <c r="A173" i="3"/>
  <c r="C173" i="3" s="1"/>
  <c r="J316" i="1"/>
  <c r="K316" i="1"/>
  <c r="L316" i="1" s="1"/>
  <c r="N316" i="1" s="1"/>
  <c r="P316" i="1" s="1"/>
  <c r="G316" i="1"/>
  <c r="D317" i="1" s="1"/>
  <c r="I317" i="1" s="1"/>
  <c r="F316" i="1"/>
  <c r="H316" i="1" s="1"/>
  <c r="E317" i="1" s="1"/>
  <c r="O317" i="1" s="1"/>
  <c r="AC143" i="5" l="1"/>
  <c r="C144" i="5" s="1"/>
  <c r="AB143" i="5"/>
  <c r="B144" i="5" s="1"/>
  <c r="D173" i="3"/>
  <c r="F173" i="3" s="1"/>
  <c r="J173" i="3"/>
  <c r="E173" i="3"/>
  <c r="G173" i="3" s="1"/>
  <c r="H173" i="3"/>
  <c r="B174" i="3" s="1"/>
  <c r="P174" i="3" s="1"/>
  <c r="L173" i="3"/>
  <c r="K173" i="3"/>
  <c r="K317" i="1"/>
  <c r="L317" i="1" s="1"/>
  <c r="N317" i="1" s="1"/>
  <c r="P317" i="1" s="1"/>
  <c r="J317" i="1"/>
  <c r="G317" i="1"/>
  <c r="D318" i="1" s="1"/>
  <c r="I318" i="1" s="1"/>
  <c r="F317" i="1"/>
  <c r="H317" i="1" s="1"/>
  <c r="E318" i="1" s="1"/>
  <c r="O318" i="1" s="1"/>
  <c r="D144" i="5" l="1"/>
  <c r="H144" i="5" s="1"/>
  <c r="AD144" i="5"/>
  <c r="AE144" i="5"/>
  <c r="AF144" i="5" s="1"/>
  <c r="AG144" i="5" s="1"/>
  <c r="AI144" i="5" s="1"/>
  <c r="AH144" i="5"/>
  <c r="G144" i="5"/>
  <c r="J144" i="5"/>
  <c r="M144" i="5" s="1"/>
  <c r="O144" i="5" s="1"/>
  <c r="Q144" i="5" s="1"/>
  <c r="T144" i="5" s="1"/>
  <c r="V144" i="5" s="1"/>
  <c r="Y144" i="5" s="1"/>
  <c r="M173" i="3"/>
  <c r="O173" i="3" s="1"/>
  <c r="Q173" i="3" s="1"/>
  <c r="A174" i="3"/>
  <c r="C174" i="3" s="1"/>
  <c r="K318" i="1"/>
  <c r="L318" i="1" s="1"/>
  <c r="N318" i="1" s="1"/>
  <c r="P318" i="1" s="1"/>
  <c r="J318" i="1"/>
  <c r="G318" i="1"/>
  <c r="D319" i="1" s="1"/>
  <c r="I319" i="1" s="1"/>
  <c r="F318" i="1"/>
  <c r="H318" i="1" s="1"/>
  <c r="E319" i="1" s="1"/>
  <c r="O319" i="1" s="1"/>
  <c r="I144" i="5" l="1"/>
  <c r="K144" i="5" s="1"/>
  <c r="N144" i="5" s="1"/>
  <c r="P144" i="5" s="1"/>
  <c r="S144" i="5" s="1"/>
  <c r="U144" i="5" s="1"/>
  <c r="W144" i="5" s="1"/>
  <c r="Z144" i="5" s="1"/>
  <c r="D174" i="3"/>
  <c r="E174" i="3"/>
  <c r="G174" i="3" s="1"/>
  <c r="J174" i="3"/>
  <c r="L174" i="3" s="1"/>
  <c r="K174" i="3"/>
  <c r="K319" i="1"/>
  <c r="L319" i="1" s="1"/>
  <c r="N319" i="1" s="1"/>
  <c r="P319" i="1" s="1"/>
  <c r="J319" i="1"/>
  <c r="G319" i="1"/>
  <c r="D320" i="1" s="1"/>
  <c r="I320" i="1" s="1"/>
  <c r="F319" i="1"/>
  <c r="H319" i="1" s="1"/>
  <c r="E320" i="1" s="1"/>
  <c r="O320" i="1" s="1"/>
  <c r="AC144" i="5" l="1"/>
  <c r="C145" i="5" s="1"/>
  <c r="AB144" i="5"/>
  <c r="B145" i="5" s="1"/>
  <c r="F174" i="3"/>
  <c r="H174" i="3" s="1"/>
  <c r="B175" i="3" s="1"/>
  <c r="P175" i="3" s="1"/>
  <c r="M174" i="3"/>
  <c r="O174" i="3" s="1"/>
  <c r="Q174" i="3" s="1"/>
  <c r="A175" i="3"/>
  <c r="C175" i="3" s="1"/>
  <c r="J320" i="1"/>
  <c r="K320" i="1"/>
  <c r="L320" i="1" s="1"/>
  <c r="N320" i="1" s="1"/>
  <c r="P320" i="1" s="1"/>
  <c r="G320" i="1"/>
  <c r="F320" i="1"/>
  <c r="H320" i="1" s="1"/>
  <c r="E321" i="1" s="1"/>
  <c r="O321" i="1" s="1"/>
  <c r="D321" i="1"/>
  <c r="I321" i="1" s="1"/>
  <c r="D145" i="5" l="1"/>
  <c r="H145" i="5" s="1"/>
  <c r="AD145" i="5"/>
  <c r="AE145" i="5"/>
  <c r="AF145" i="5" s="1"/>
  <c r="AG145" i="5" s="1"/>
  <c r="G145" i="5"/>
  <c r="J145" i="5"/>
  <c r="M145" i="5" s="1"/>
  <c r="O145" i="5" s="1"/>
  <c r="Q145" i="5" s="1"/>
  <c r="T145" i="5" s="1"/>
  <c r="V145" i="5" s="1"/>
  <c r="Y145" i="5" s="1"/>
  <c r="AH145" i="5"/>
  <c r="D175" i="3"/>
  <c r="F175" i="3" s="1"/>
  <c r="J175" i="3"/>
  <c r="E175" i="3"/>
  <c r="G175" i="3" s="1"/>
  <c r="H175" i="3"/>
  <c r="B176" i="3" s="1"/>
  <c r="P176" i="3" s="1"/>
  <c r="L175" i="3"/>
  <c r="K175" i="3"/>
  <c r="J321" i="1"/>
  <c r="K321" i="1"/>
  <c r="L321" i="1" s="1"/>
  <c r="N321" i="1" s="1"/>
  <c r="P321" i="1" s="1"/>
  <c r="G321" i="1"/>
  <c r="F321" i="1"/>
  <c r="H321" i="1" s="1"/>
  <c r="E322" i="1" s="1"/>
  <c r="O322" i="1" s="1"/>
  <c r="D322" i="1"/>
  <c r="I322" i="1" s="1"/>
  <c r="I145" i="5" l="1"/>
  <c r="K145" i="5" s="1"/>
  <c r="N145" i="5" s="1"/>
  <c r="P145" i="5" s="1"/>
  <c r="S145" i="5" s="1"/>
  <c r="U145" i="5" s="1"/>
  <c r="W145" i="5" s="1"/>
  <c r="Z145" i="5" s="1"/>
  <c r="AI145" i="5"/>
  <c r="M175" i="3"/>
  <c r="O175" i="3" s="1"/>
  <c r="Q175" i="3" s="1"/>
  <c r="A176" i="3"/>
  <c r="C176" i="3" s="1"/>
  <c r="J322" i="1"/>
  <c r="K322" i="1"/>
  <c r="L322" i="1" s="1"/>
  <c r="N322" i="1" s="1"/>
  <c r="P322" i="1" s="1"/>
  <c r="G322" i="1"/>
  <c r="F322" i="1"/>
  <c r="H322" i="1" s="1"/>
  <c r="E323" i="1" s="1"/>
  <c r="O323" i="1" s="1"/>
  <c r="D323" i="1"/>
  <c r="I323" i="1" s="1"/>
  <c r="AC145" i="5" l="1"/>
  <c r="C146" i="5" s="1"/>
  <c r="AB145" i="5"/>
  <c r="B146" i="5" s="1"/>
  <c r="J176" i="3"/>
  <c r="L176" i="3" s="1"/>
  <c r="D176" i="3"/>
  <c r="E176" i="3"/>
  <c r="G176" i="3" s="1"/>
  <c r="K323" i="1"/>
  <c r="L323" i="1" s="1"/>
  <c r="N323" i="1" s="1"/>
  <c r="P323" i="1" s="1"/>
  <c r="J323" i="1"/>
  <c r="G323" i="1"/>
  <c r="F323" i="1"/>
  <c r="H323" i="1" s="1"/>
  <c r="E324" i="1" s="1"/>
  <c r="O324" i="1" s="1"/>
  <c r="D324" i="1"/>
  <c r="I324" i="1" s="1"/>
  <c r="D146" i="5" l="1"/>
  <c r="H146" i="5" s="1"/>
  <c r="AD146" i="5"/>
  <c r="AE146" i="5"/>
  <c r="AF146" i="5" s="1"/>
  <c r="AG146" i="5" s="1"/>
  <c r="AI146" i="5" s="1"/>
  <c r="G146" i="5"/>
  <c r="J146" i="5"/>
  <c r="M146" i="5" s="1"/>
  <c r="O146" i="5" s="1"/>
  <c r="Q146" i="5" s="1"/>
  <c r="T146" i="5" s="1"/>
  <c r="V146" i="5" s="1"/>
  <c r="Y146" i="5" s="1"/>
  <c r="AH146" i="5"/>
  <c r="K176" i="3"/>
  <c r="F176" i="3"/>
  <c r="H176" i="3" s="1"/>
  <c r="B177" i="3" s="1"/>
  <c r="P177" i="3" s="1"/>
  <c r="M176" i="3"/>
  <c r="O176" i="3" s="1"/>
  <c r="Q176" i="3" s="1"/>
  <c r="A177" i="3"/>
  <c r="C177" i="3" s="1"/>
  <c r="K324" i="1"/>
  <c r="L324" i="1" s="1"/>
  <c r="N324" i="1" s="1"/>
  <c r="P324" i="1" s="1"/>
  <c r="J324" i="1"/>
  <c r="G324" i="1"/>
  <c r="F324" i="1"/>
  <c r="H324" i="1" s="1"/>
  <c r="E325" i="1" s="1"/>
  <c r="O325" i="1" s="1"/>
  <c r="D325" i="1"/>
  <c r="I325" i="1" s="1"/>
  <c r="I146" i="5" l="1"/>
  <c r="K146" i="5" s="1"/>
  <c r="N146" i="5" s="1"/>
  <c r="P146" i="5" s="1"/>
  <c r="S146" i="5" s="1"/>
  <c r="U146" i="5" s="1"/>
  <c r="W146" i="5" s="1"/>
  <c r="Z146" i="5" s="1"/>
  <c r="D177" i="3"/>
  <c r="E177" i="3"/>
  <c r="G177" i="3" s="1"/>
  <c r="J177" i="3"/>
  <c r="L177" i="3" s="1"/>
  <c r="K325" i="1"/>
  <c r="L325" i="1" s="1"/>
  <c r="N325" i="1" s="1"/>
  <c r="P325" i="1" s="1"/>
  <c r="J325" i="1"/>
  <c r="G325" i="1"/>
  <c r="F325" i="1"/>
  <c r="H325" i="1" s="1"/>
  <c r="E326" i="1" s="1"/>
  <c r="O326" i="1" s="1"/>
  <c r="D326" i="1"/>
  <c r="I326" i="1" s="1"/>
  <c r="AC146" i="5" l="1"/>
  <c r="C147" i="5" s="1"/>
  <c r="AB146" i="5"/>
  <c r="B147" i="5" s="1"/>
  <c r="F177" i="3"/>
  <c r="H177" i="3" s="1"/>
  <c r="B178" i="3" s="1"/>
  <c r="P178" i="3" s="1"/>
  <c r="K177" i="3"/>
  <c r="M177" i="3"/>
  <c r="O177" i="3" s="1"/>
  <c r="Q177" i="3" s="1"/>
  <c r="A178" i="3"/>
  <c r="C178" i="3" s="1"/>
  <c r="K326" i="1"/>
  <c r="L326" i="1" s="1"/>
  <c r="N326" i="1" s="1"/>
  <c r="P326" i="1" s="1"/>
  <c r="J326" i="1"/>
  <c r="G326" i="1"/>
  <c r="D327" i="1" s="1"/>
  <c r="I327" i="1" s="1"/>
  <c r="F326" i="1"/>
  <c r="H326" i="1" s="1"/>
  <c r="E327" i="1" s="1"/>
  <c r="O327" i="1" s="1"/>
  <c r="AD147" i="5" l="1"/>
  <c r="AE147" i="5"/>
  <c r="AF147" i="5" s="1"/>
  <c r="AG147" i="5" s="1"/>
  <c r="D147" i="5"/>
  <c r="H147" i="5" s="1"/>
  <c r="J147" i="5" s="1"/>
  <c r="M147" i="5" s="1"/>
  <c r="O147" i="5" s="1"/>
  <c r="Q147" i="5" s="1"/>
  <c r="T147" i="5" s="1"/>
  <c r="V147" i="5" s="1"/>
  <c r="Y147" i="5" s="1"/>
  <c r="AH147" i="5"/>
  <c r="G147" i="5"/>
  <c r="D178" i="3"/>
  <c r="E178" i="3"/>
  <c r="G178" i="3" s="1"/>
  <c r="J178" i="3"/>
  <c r="K178" i="3" s="1"/>
  <c r="L178" i="3"/>
  <c r="J327" i="1"/>
  <c r="K327" i="1"/>
  <c r="L327" i="1" s="1"/>
  <c r="N327" i="1" s="1"/>
  <c r="P327" i="1" s="1"/>
  <c r="G327" i="1"/>
  <c r="F327" i="1"/>
  <c r="H327" i="1" s="1"/>
  <c r="E328" i="1" s="1"/>
  <c r="O328" i="1" s="1"/>
  <c r="D328" i="1"/>
  <c r="I328" i="1" s="1"/>
  <c r="AI147" i="5" l="1"/>
  <c r="I147" i="5"/>
  <c r="K147" i="5" s="1"/>
  <c r="N147" i="5" s="1"/>
  <c r="P147" i="5" s="1"/>
  <c r="S147" i="5" s="1"/>
  <c r="U147" i="5" s="1"/>
  <c r="W147" i="5" s="1"/>
  <c r="Z147" i="5" s="1"/>
  <c r="F178" i="3"/>
  <c r="H178" i="3" s="1"/>
  <c r="B179" i="3" s="1"/>
  <c r="P179" i="3" s="1"/>
  <c r="M178" i="3"/>
  <c r="O178" i="3" s="1"/>
  <c r="Q178" i="3" s="1"/>
  <c r="A179" i="3"/>
  <c r="C179" i="3" s="1"/>
  <c r="J179" i="3"/>
  <c r="J328" i="1"/>
  <c r="K328" i="1"/>
  <c r="L328" i="1" s="1"/>
  <c r="N328" i="1" s="1"/>
  <c r="P328" i="1" s="1"/>
  <c r="G328" i="1"/>
  <c r="D329" i="1" s="1"/>
  <c r="I329" i="1" s="1"/>
  <c r="F328" i="1"/>
  <c r="H328" i="1" s="1"/>
  <c r="E329" i="1" s="1"/>
  <c r="O329" i="1" s="1"/>
  <c r="AC147" i="5" l="1"/>
  <c r="C148" i="5" s="1"/>
  <c r="AB147" i="5"/>
  <c r="B148" i="5" s="1"/>
  <c r="D179" i="3"/>
  <c r="F179" i="3" s="1"/>
  <c r="E179" i="3"/>
  <c r="G179" i="3" s="1"/>
  <c r="H179" i="3"/>
  <c r="B180" i="3" s="1"/>
  <c r="P180" i="3" s="1"/>
  <c r="L179" i="3"/>
  <c r="K179" i="3"/>
  <c r="K329" i="1"/>
  <c r="L329" i="1" s="1"/>
  <c r="N329" i="1" s="1"/>
  <c r="P329" i="1" s="1"/>
  <c r="J329" i="1"/>
  <c r="G329" i="1"/>
  <c r="D330" i="1" s="1"/>
  <c r="I330" i="1" s="1"/>
  <c r="F329" i="1"/>
  <c r="H329" i="1" s="1"/>
  <c r="E330" i="1" s="1"/>
  <c r="O330" i="1" s="1"/>
  <c r="D148" i="5" l="1"/>
  <c r="H148" i="5" s="1"/>
  <c r="AD148" i="5"/>
  <c r="AE148" i="5"/>
  <c r="AF148" i="5" s="1"/>
  <c r="AG148" i="5" s="1"/>
  <c r="AI148" i="5" s="1"/>
  <c r="AH148" i="5"/>
  <c r="G148" i="5"/>
  <c r="J148" i="5"/>
  <c r="M148" i="5" s="1"/>
  <c r="O148" i="5" s="1"/>
  <c r="Q148" i="5" s="1"/>
  <c r="T148" i="5" s="1"/>
  <c r="V148" i="5" s="1"/>
  <c r="Y148" i="5" s="1"/>
  <c r="M179" i="3"/>
  <c r="O179" i="3" s="1"/>
  <c r="Q179" i="3" s="1"/>
  <c r="A180" i="3"/>
  <c r="C180" i="3" s="1"/>
  <c r="K330" i="1"/>
  <c r="L330" i="1" s="1"/>
  <c r="N330" i="1" s="1"/>
  <c r="P330" i="1" s="1"/>
  <c r="J330" i="1"/>
  <c r="G330" i="1"/>
  <c r="D331" i="1" s="1"/>
  <c r="I331" i="1" s="1"/>
  <c r="F330" i="1"/>
  <c r="H330" i="1" s="1"/>
  <c r="E331" i="1" s="1"/>
  <c r="O331" i="1" s="1"/>
  <c r="I148" i="5" l="1"/>
  <c r="K148" i="5" s="1"/>
  <c r="N148" i="5" s="1"/>
  <c r="P148" i="5" s="1"/>
  <c r="S148" i="5" s="1"/>
  <c r="U148" i="5" s="1"/>
  <c r="W148" i="5" s="1"/>
  <c r="Z148" i="5" s="1"/>
  <c r="D180" i="3"/>
  <c r="F180" i="3" s="1"/>
  <c r="H180" i="3" s="1"/>
  <c r="B181" i="3" s="1"/>
  <c r="P181" i="3" s="1"/>
  <c r="J180" i="3"/>
  <c r="L180" i="3" s="1"/>
  <c r="E180" i="3"/>
  <c r="G180" i="3" s="1"/>
  <c r="K180" i="3"/>
  <c r="K331" i="1"/>
  <c r="L331" i="1" s="1"/>
  <c r="N331" i="1" s="1"/>
  <c r="P331" i="1" s="1"/>
  <c r="J331" i="1"/>
  <c r="G331" i="1"/>
  <c r="D332" i="1" s="1"/>
  <c r="I332" i="1" s="1"/>
  <c r="F331" i="1"/>
  <c r="H331" i="1" s="1"/>
  <c r="E332" i="1" s="1"/>
  <c r="O332" i="1" s="1"/>
  <c r="AC148" i="5" l="1"/>
  <c r="C149" i="5" s="1"/>
  <c r="AB148" i="5"/>
  <c r="B149" i="5" s="1"/>
  <c r="M180" i="3"/>
  <c r="O180" i="3" s="1"/>
  <c r="Q180" i="3" s="1"/>
  <c r="A181" i="3"/>
  <c r="C181" i="3" s="1"/>
  <c r="J332" i="1"/>
  <c r="K332" i="1"/>
  <c r="L332" i="1" s="1"/>
  <c r="N332" i="1" s="1"/>
  <c r="P332" i="1" s="1"/>
  <c r="G332" i="1"/>
  <c r="F332" i="1"/>
  <c r="H332" i="1" s="1"/>
  <c r="E333" i="1" s="1"/>
  <c r="O333" i="1" s="1"/>
  <c r="D333" i="1"/>
  <c r="I333" i="1" s="1"/>
  <c r="D149" i="5" l="1"/>
  <c r="H149" i="5" s="1"/>
  <c r="AD149" i="5"/>
  <c r="AE149" i="5"/>
  <c r="AF149" i="5" s="1"/>
  <c r="AG149" i="5" s="1"/>
  <c r="G149" i="5"/>
  <c r="J149" i="5"/>
  <c r="M149" i="5" s="1"/>
  <c r="O149" i="5" s="1"/>
  <c r="Q149" i="5" s="1"/>
  <c r="T149" i="5" s="1"/>
  <c r="V149" i="5" s="1"/>
  <c r="Y149" i="5" s="1"/>
  <c r="AH149" i="5"/>
  <c r="D181" i="3"/>
  <c r="F181" i="3" s="1"/>
  <c r="H181" i="3" s="1"/>
  <c r="B182" i="3" s="1"/>
  <c r="P182" i="3" s="1"/>
  <c r="E181" i="3"/>
  <c r="G181" i="3" s="1"/>
  <c r="J181" i="3"/>
  <c r="L181" i="3"/>
  <c r="K181" i="3"/>
  <c r="K333" i="1"/>
  <c r="L333" i="1" s="1"/>
  <c r="N333" i="1" s="1"/>
  <c r="P333" i="1" s="1"/>
  <c r="J333" i="1"/>
  <c r="G333" i="1"/>
  <c r="D334" i="1" s="1"/>
  <c r="I334" i="1" s="1"/>
  <c r="F333" i="1"/>
  <c r="H333" i="1" s="1"/>
  <c r="E334" i="1" s="1"/>
  <c r="O334" i="1" s="1"/>
  <c r="I149" i="5" l="1"/>
  <c r="K149" i="5" s="1"/>
  <c r="N149" i="5" s="1"/>
  <c r="P149" i="5" s="1"/>
  <c r="S149" i="5" s="1"/>
  <c r="U149" i="5" s="1"/>
  <c r="W149" i="5" s="1"/>
  <c r="Z149" i="5" s="1"/>
  <c r="AI149" i="5"/>
  <c r="M181" i="3"/>
  <c r="O181" i="3" s="1"/>
  <c r="Q181" i="3" s="1"/>
  <c r="A182" i="3"/>
  <c r="C182" i="3" s="1"/>
  <c r="J334" i="1"/>
  <c r="K334" i="1"/>
  <c r="L334" i="1" s="1"/>
  <c r="N334" i="1" s="1"/>
  <c r="P334" i="1" s="1"/>
  <c r="G334" i="1"/>
  <c r="F334" i="1"/>
  <c r="H334" i="1" s="1"/>
  <c r="E335" i="1" s="1"/>
  <c r="O335" i="1" s="1"/>
  <c r="D335" i="1"/>
  <c r="I335" i="1" s="1"/>
  <c r="AC149" i="5" l="1"/>
  <c r="C150" i="5" s="1"/>
  <c r="AB149" i="5"/>
  <c r="B150" i="5" s="1"/>
  <c r="J182" i="3"/>
  <c r="K182" i="3" s="1"/>
  <c r="D182" i="3"/>
  <c r="F182" i="3" s="1"/>
  <c r="E182" i="3"/>
  <c r="G182" i="3" s="1"/>
  <c r="K335" i="1"/>
  <c r="L335" i="1" s="1"/>
  <c r="N335" i="1" s="1"/>
  <c r="P335" i="1" s="1"/>
  <c r="J335" i="1"/>
  <c r="G335" i="1"/>
  <c r="D336" i="1" s="1"/>
  <c r="I336" i="1" s="1"/>
  <c r="F335" i="1"/>
  <c r="H335" i="1" s="1"/>
  <c r="E336" i="1" s="1"/>
  <c r="O336" i="1" s="1"/>
  <c r="D150" i="5" l="1"/>
  <c r="H150" i="5" s="1"/>
  <c r="AD150" i="5"/>
  <c r="AE150" i="5"/>
  <c r="AF150" i="5" s="1"/>
  <c r="AG150" i="5" s="1"/>
  <c r="G150" i="5"/>
  <c r="J150" i="5"/>
  <c r="M150" i="5" s="1"/>
  <c r="O150" i="5" s="1"/>
  <c r="Q150" i="5" s="1"/>
  <c r="T150" i="5" s="1"/>
  <c r="V150" i="5" s="1"/>
  <c r="Y150" i="5" s="1"/>
  <c r="AH150" i="5"/>
  <c r="L182" i="3"/>
  <c r="H182" i="3"/>
  <c r="B183" i="3" s="1"/>
  <c r="P183" i="3" s="1"/>
  <c r="A183" i="3"/>
  <c r="C183" i="3" s="1"/>
  <c r="J183" i="3"/>
  <c r="K336" i="1"/>
  <c r="L336" i="1" s="1"/>
  <c r="N336" i="1" s="1"/>
  <c r="P336" i="1" s="1"/>
  <c r="J336" i="1"/>
  <c r="G336" i="1"/>
  <c r="F336" i="1"/>
  <c r="H336" i="1" s="1"/>
  <c r="E337" i="1" s="1"/>
  <c r="O337" i="1" s="1"/>
  <c r="D337" i="1"/>
  <c r="I337" i="1" s="1"/>
  <c r="I150" i="5" l="1"/>
  <c r="K150" i="5" s="1"/>
  <c r="N150" i="5" s="1"/>
  <c r="P150" i="5" s="1"/>
  <c r="S150" i="5" s="1"/>
  <c r="U150" i="5" s="1"/>
  <c r="W150" i="5" s="1"/>
  <c r="Z150" i="5" s="1"/>
  <c r="AI150" i="5"/>
  <c r="M182" i="3"/>
  <c r="O182" i="3" s="1"/>
  <c r="Q182" i="3" s="1"/>
  <c r="E183" i="3"/>
  <c r="G183" i="3" s="1"/>
  <c r="D183" i="3"/>
  <c r="F183" i="3" s="1"/>
  <c r="K183" i="3"/>
  <c r="L183" i="3"/>
  <c r="K337" i="1"/>
  <c r="L337" i="1" s="1"/>
  <c r="N337" i="1" s="1"/>
  <c r="P337" i="1" s="1"/>
  <c r="J337" i="1"/>
  <c r="G337" i="1"/>
  <c r="D338" i="1" s="1"/>
  <c r="I338" i="1" s="1"/>
  <c r="F337" i="1"/>
  <c r="H337" i="1" s="1"/>
  <c r="E338" i="1" s="1"/>
  <c r="O338" i="1" s="1"/>
  <c r="AC150" i="5" l="1"/>
  <c r="C151" i="5" s="1"/>
  <c r="AB150" i="5"/>
  <c r="B151" i="5" s="1"/>
  <c r="M183" i="3"/>
  <c r="O183" i="3" s="1"/>
  <c r="Q183" i="3" s="1"/>
  <c r="H183" i="3"/>
  <c r="B184" i="3" s="1"/>
  <c r="P184" i="3" s="1"/>
  <c r="A184" i="3"/>
  <c r="C184" i="3" s="1"/>
  <c r="J338" i="1"/>
  <c r="K338" i="1"/>
  <c r="L338" i="1" s="1"/>
  <c r="N338" i="1" s="1"/>
  <c r="P338" i="1" s="1"/>
  <c r="G338" i="1"/>
  <c r="D339" i="1" s="1"/>
  <c r="I339" i="1" s="1"/>
  <c r="F338" i="1"/>
  <c r="H338" i="1" s="1"/>
  <c r="E339" i="1" s="1"/>
  <c r="O339" i="1" s="1"/>
  <c r="AD151" i="5" l="1"/>
  <c r="AE151" i="5"/>
  <c r="AF151" i="5" s="1"/>
  <c r="AG151" i="5" s="1"/>
  <c r="D151" i="5"/>
  <c r="H151" i="5" s="1"/>
  <c r="J151" i="5" s="1"/>
  <c r="M151" i="5" s="1"/>
  <c r="O151" i="5" s="1"/>
  <c r="Q151" i="5" s="1"/>
  <c r="T151" i="5" s="1"/>
  <c r="V151" i="5" s="1"/>
  <c r="Y151" i="5" s="1"/>
  <c r="AH151" i="5"/>
  <c r="G151" i="5"/>
  <c r="D184" i="3"/>
  <c r="F184" i="3" s="1"/>
  <c r="J184" i="3"/>
  <c r="K184" i="3" s="1"/>
  <c r="E184" i="3"/>
  <c r="G184" i="3" s="1"/>
  <c r="H184" i="3"/>
  <c r="B185" i="3" s="1"/>
  <c r="P185" i="3" s="1"/>
  <c r="K339" i="1"/>
  <c r="L339" i="1" s="1"/>
  <c r="N339" i="1" s="1"/>
  <c r="P339" i="1" s="1"/>
  <c r="J339" i="1"/>
  <c r="G339" i="1"/>
  <c r="F339" i="1"/>
  <c r="H339" i="1" s="1"/>
  <c r="E340" i="1" s="1"/>
  <c r="O340" i="1" s="1"/>
  <c r="D340" i="1"/>
  <c r="I340" i="1" s="1"/>
  <c r="I151" i="5" l="1"/>
  <c r="K151" i="5" s="1"/>
  <c r="N151" i="5" s="1"/>
  <c r="P151" i="5" s="1"/>
  <c r="S151" i="5" s="1"/>
  <c r="U151" i="5" s="1"/>
  <c r="W151" i="5" s="1"/>
  <c r="Z151" i="5" s="1"/>
  <c r="AI151" i="5"/>
  <c r="L184" i="3"/>
  <c r="A185" i="3"/>
  <c r="C185" i="3" s="1"/>
  <c r="J340" i="1"/>
  <c r="K340" i="1"/>
  <c r="L340" i="1" s="1"/>
  <c r="N340" i="1" s="1"/>
  <c r="P340" i="1" s="1"/>
  <c r="G340" i="1"/>
  <c r="D341" i="1" s="1"/>
  <c r="I341" i="1" s="1"/>
  <c r="F340" i="1"/>
  <c r="H340" i="1" s="1"/>
  <c r="E341" i="1" s="1"/>
  <c r="O341" i="1" s="1"/>
  <c r="AC151" i="5" l="1"/>
  <c r="C152" i="5" s="1"/>
  <c r="AB151" i="5"/>
  <c r="B152" i="5" s="1"/>
  <c r="M184" i="3"/>
  <c r="O184" i="3" s="1"/>
  <c r="Q184" i="3" s="1"/>
  <c r="D185" i="3"/>
  <c r="F185" i="3" s="1"/>
  <c r="H185" i="3" s="1"/>
  <c r="B186" i="3" s="1"/>
  <c r="P186" i="3" s="1"/>
  <c r="J185" i="3"/>
  <c r="L185" i="3" s="1"/>
  <c r="E185" i="3"/>
  <c r="G185" i="3" s="1"/>
  <c r="K341" i="1"/>
  <c r="L341" i="1" s="1"/>
  <c r="N341" i="1" s="1"/>
  <c r="P341" i="1" s="1"/>
  <c r="J341" i="1"/>
  <c r="G341" i="1"/>
  <c r="D342" i="1" s="1"/>
  <c r="I342" i="1" s="1"/>
  <c r="F341" i="1"/>
  <c r="H341" i="1" s="1"/>
  <c r="E342" i="1" s="1"/>
  <c r="O342" i="1" s="1"/>
  <c r="D152" i="5" l="1"/>
  <c r="H152" i="5" s="1"/>
  <c r="AD152" i="5"/>
  <c r="AE152" i="5"/>
  <c r="AF152" i="5" s="1"/>
  <c r="AG152" i="5" s="1"/>
  <c r="AI152" i="5" s="1"/>
  <c r="AH152" i="5"/>
  <c r="G152" i="5"/>
  <c r="J152" i="5"/>
  <c r="M152" i="5" s="1"/>
  <c r="O152" i="5" s="1"/>
  <c r="Q152" i="5" s="1"/>
  <c r="T152" i="5" s="1"/>
  <c r="V152" i="5" s="1"/>
  <c r="Y152" i="5" s="1"/>
  <c r="M185" i="3"/>
  <c r="O185" i="3" s="1"/>
  <c r="Q185" i="3" s="1"/>
  <c r="K185" i="3"/>
  <c r="A186" i="3"/>
  <c r="C186" i="3" s="1"/>
  <c r="J342" i="1"/>
  <c r="K342" i="1"/>
  <c r="L342" i="1" s="1"/>
  <c r="N342" i="1" s="1"/>
  <c r="P342" i="1" s="1"/>
  <c r="G342" i="1"/>
  <c r="D343" i="1" s="1"/>
  <c r="I343" i="1" s="1"/>
  <c r="F342" i="1"/>
  <c r="H342" i="1" s="1"/>
  <c r="E343" i="1" s="1"/>
  <c r="O343" i="1" s="1"/>
  <c r="I152" i="5" l="1"/>
  <c r="K152" i="5" s="1"/>
  <c r="N152" i="5" s="1"/>
  <c r="P152" i="5" s="1"/>
  <c r="S152" i="5" s="1"/>
  <c r="U152" i="5" s="1"/>
  <c r="W152" i="5" s="1"/>
  <c r="Z152" i="5" s="1"/>
  <c r="D186" i="3"/>
  <c r="F186" i="3" s="1"/>
  <c r="J186" i="3"/>
  <c r="E186" i="3"/>
  <c r="G186" i="3" s="1"/>
  <c r="H186" i="3"/>
  <c r="B187" i="3" s="1"/>
  <c r="P187" i="3" s="1"/>
  <c r="L186" i="3"/>
  <c r="K186" i="3"/>
  <c r="K343" i="1"/>
  <c r="L343" i="1" s="1"/>
  <c r="N343" i="1" s="1"/>
  <c r="P343" i="1" s="1"/>
  <c r="J343" i="1"/>
  <c r="G343" i="1"/>
  <c r="D344" i="1" s="1"/>
  <c r="I344" i="1" s="1"/>
  <c r="F343" i="1"/>
  <c r="H343" i="1" s="1"/>
  <c r="E344" i="1" s="1"/>
  <c r="O344" i="1" s="1"/>
  <c r="AC152" i="5" l="1"/>
  <c r="C153" i="5" s="1"/>
  <c r="AB152" i="5"/>
  <c r="B153" i="5" s="1"/>
  <c r="M186" i="3"/>
  <c r="O186" i="3" s="1"/>
  <c r="Q186" i="3" s="1"/>
  <c r="A187" i="3"/>
  <c r="C187" i="3" s="1"/>
  <c r="K344" i="1"/>
  <c r="L344" i="1" s="1"/>
  <c r="N344" i="1" s="1"/>
  <c r="P344" i="1" s="1"/>
  <c r="J344" i="1"/>
  <c r="G344" i="1"/>
  <c r="F344" i="1"/>
  <c r="H344" i="1" s="1"/>
  <c r="E345" i="1" s="1"/>
  <c r="O345" i="1" s="1"/>
  <c r="D345" i="1"/>
  <c r="I345" i="1" s="1"/>
  <c r="D153" i="5" l="1"/>
  <c r="H153" i="5" s="1"/>
  <c r="AD153" i="5"/>
  <c r="AE153" i="5"/>
  <c r="AF153" i="5" s="1"/>
  <c r="AG153" i="5" s="1"/>
  <c r="G153" i="5"/>
  <c r="J153" i="5"/>
  <c r="M153" i="5" s="1"/>
  <c r="O153" i="5" s="1"/>
  <c r="Q153" i="5" s="1"/>
  <c r="T153" i="5" s="1"/>
  <c r="V153" i="5" s="1"/>
  <c r="Y153" i="5" s="1"/>
  <c r="AH153" i="5"/>
  <c r="D187" i="3"/>
  <c r="F187" i="3" s="1"/>
  <c r="H187" i="3" s="1"/>
  <c r="B188" i="3" s="1"/>
  <c r="P188" i="3" s="1"/>
  <c r="J187" i="3"/>
  <c r="K187" i="3" s="1"/>
  <c r="E187" i="3"/>
  <c r="G187" i="3" s="1"/>
  <c r="K345" i="1"/>
  <c r="L345" i="1" s="1"/>
  <c r="N345" i="1" s="1"/>
  <c r="P345" i="1" s="1"/>
  <c r="J345" i="1"/>
  <c r="G345" i="1"/>
  <c r="F345" i="1"/>
  <c r="H345" i="1" s="1"/>
  <c r="E346" i="1" s="1"/>
  <c r="O346" i="1" s="1"/>
  <c r="D346" i="1"/>
  <c r="I346" i="1" s="1"/>
  <c r="I153" i="5" l="1"/>
  <c r="K153" i="5" s="1"/>
  <c r="N153" i="5" s="1"/>
  <c r="P153" i="5" s="1"/>
  <c r="S153" i="5" s="1"/>
  <c r="U153" i="5" s="1"/>
  <c r="W153" i="5" s="1"/>
  <c r="Z153" i="5" s="1"/>
  <c r="AI153" i="5"/>
  <c r="L187" i="3"/>
  <c r="A188" i="3"/>
  <c r="C188" i="3" s="1"/>
  <c r="J346" i="1"/>
  <c r="K346" i="1"/>
  <c r="L346" i="1" s="1"/>
  <c r="N346" i="1" s="1"/>
  <c r="P346" i="1" s="1"/>
  <c r="G346" i="1"/>
  <c r="F346" i="1"/>
  <c r="H346" i="1" s="1"/>
  <c r="E347" i="1" s="1"/>
  <c r="O347" i="1" s="1"/>
  <c r="D347" i="1"/>
  <c r="I347" i="1" s="1"/>
  <c r="AC153" i="5" l="1"/>
  <c r="C154" i="5" s="1"/>
  <c r="AB153" i="5"/>
  <c r="B154" i="5" s="1"/>
  <c r="M187" i="3"/>
  <c r="O187" i="3" s="1"/>
  <c r="Q187" i="3" s="1"/>
  <c r="D188" i="3"/>
  <c r="F188" i="3" s="1"/>
  <c r="J188" i="3"/>
  <c r="K188" i="3" s="1"/>
  <c r="E188" i="3"/>
  <c r="G188" i="3" s="1"/>
  <c r="H188" i="3"/>
  <c r="B189" i="3" s="1"/>
  <c r="P189" i="3" s="1"/>
  <c r="K347" i="1"/>
  <c r="L347" i="1" s="1"/>
  <c r="N347" i="1" s="1"/>
  <c r="P347" i="1" s="1"/>
  <c r="J347" i="1"/>
  <c r="G347" i="1"/>
  <c r="F347" i="1"/>
  <c r="H347" i="1" s="1"/>
  <c r="E348" i="1" s="1"/>
  <c r="O348" i="1" s="1"/>
  <c r="D348" i="1"/>
  <c r="I348" i="1" s="1"/>
  <c r="D154" i="5" l="1"/>
  <c r="H154" i="5" s="1"/>
  <c r="AD154" i="5"/>
  <c r="AE154" i="5"/>
  <c r="AF154" i="5" s="1"/>
  <c r="AG154" i="5" s="1"/>
  <c r="G154" i="5"/>
  <c r="J154" i="5"/>
  <c r="M154" i="5" s="1"/>
  <c r="O154" i="5" s="1"/>
  <c r="Q154" i="5" s="1"/>
  <c r="T154" i="5" s="1"/>
  <c r="V154" i="5" s="1"/>
  <c r="Y154" i="5" s="1"/>
  <c r="AH154" i="5"/>
  <c r="L188" i="3"/>
  <c r="A189" i="3"/>
  <c r="C189" i="3" s="1"/>
  <c r="K348" i="1"/>
  <c r="L348" i="1" s="1"/>
  <c r="N348" i="1" s="1"/>
  <c r="P348" i="1" s="1"/>
  <c r="J348" i="1"/>
  <c r="G348" i="1"/>
  <c r="D349" i="1" s="1"/>
  <c r="I349" i="1" s="1"/>
  <c r="F348" i="1"/>
  <c r="H348" i="1" s="1"/>
  <c r="E349" i="1" s="1"/>
  <c r="O349" i="1" s="1"/>
  <c r="I154" i="5" l="1"/>
  <c r="K154" i="5" s="1"/>
  <c r="N154" i="5" s="1"/>
  <c r="P154" i="5" s="1"/>
  <c r="S154" i="5" s="1"/>
  <c r="U154" i="5" s="1"/>
  <c r="W154" i="5" s="1"/>
  <c r="Z154" i="5" s="1"/>
  <c r="AI154" i="5"/>
  <c r="M188" i="3"/>
  <c r="O188" i="3" s="1"/>
  <c r="Q188" i="3" s="1"/>
  <c r="D189" i="3"/>
  <c r="F189" i="3" s="1"/>
  <c r="J189" i="3"/>
  <c r="K189" i="3" s="1"/>
  <c r="E189" i="3"/>
  <c r="G189" i="3" s="1"/>
  <c r="H189" i="3"/>
  <c r="B190" i="3" s="1"/>
  <c r="P190" i="3" s="1"/>
  <c r="J349" i="1"/>
  <c r="K349" i="1"/>
  <c r="L349" i="1" s="1"/>
  <c r="N349" i="1" s="1"/>
  <c r="P349" i="1" s="1"/>
  <c r="G349" i="1"/>
  <c r="F349" i="1"/>
  <c r="H349" i="1" s="1"/>
  <c r="E350" i="1" s="1"/>
  <c r="O350" i="1" s="1"/>
  <c r="D350" i="1"/>
  <c r="I350" i="1" s="1"/>
  <c r="AC154" i="5" l="1"/>
  <c r="C155" i="5" s="1"/>
  <c r="AB154" i="5"/>
  <c r="B155" i="5" s="1"/>
  <c r="L189" i="3"/>
  <c r="A190" i="3"/>
  <c r="C190" i="3" s="1"/>
  <c r="K350" i="1"/>
  <c r="L350" i="1" s="1"/>
  <c r="N350" i="1" s="1"/>
  <c r="P350" i="1" s="1"/>
  <c r="J350" i="1"/>
  <c r="G350" i="1"/>
  <c r="F350" i="1"/>
  <c r="H350" i="1" s="1"/>
  <c r="E351" i="1" s="1"/>
  <c r="O351" i="1" s="1"/>
  <c r="D351" i="1"/>
  <c r="I351" i="1" s="1"/>
  <c r="AD155" i="5" l="1"/>
  <c r="AE155" i="5"/>
  <c r="AF155" i="5" s="1"/>
  <c r="AG155" i="5" s="1"/>
  <c r="D155" i="5"/>
  <c r="H155" i="5" s="1"/>
  <c r="J155" i="5"/>
  <c r="M155" i="5" s="1"/>
  <c r="O155" i="5" s="1"/>
  <c r="Q155" i="5" s="1"/>
  <c r="T155" i="5" s="1"/>
  <c r="V155" i="5" s="1"/>
  <c r="Y155" i="5" s="1"/>
  <c r="AH155" i="5"/>
  <c r="G155" i="5"/>
  <c r="J190" i="3"/>
  <c r="M189" i="3"/>
  <c r="O189" i="3" s="1"/>
  <c r="Q189" i="3" s="1"/>
  <c r="D190" i="3"/>
  <c r="E190" i="3"/>
  <c r="G190" i="3" s="1"/>
  <c r="L190" i="3"/>
  <c r="K190" i="3"/>
  <c r="K351" i="1"/>
  <c r="L351" i="1" s="1"/>
  <c r="N351" i="1" s="1"/>
  <c r="P351" i="1" s="1"/>
  <c r="J351" i="1"/>
  <c r="G351" i="1"/>
  <c r="F351" i="1"/>
  <c r="H351" i="1" s="1"/>
  <c r="E352" i="1" s="1"/>
  <c r="O352" i="1" s="1"/>
  <c r="D352" i="1"/>
  <c r="I352" i="1" s="1"/>
  <c r="AI155" i="5" l="1"/>
  <c r="I155" i="5"/>
  <c r="K155" i="5" s="1"/>
  <c r="N155" i="5" s="1"/>
  <c r="P155" i="5" s="1"/>
  <c r="S155" i="5" s="1"/>
  <c r="U155" i="5" s="1"/>
  <c r="W155" i="5" s="1"/>
  <c r="Z155" i="5" s="1"/>
  <c r="F190" i="3"/>
  <c r="H190" i="3" s="1"/>
  <c r="B191" i="3" s="1"/>
  <c r="P191" i="3" s="1"/>
  <c r="M190" i="3"/>
  <c r="O190" i="3" s="1"/>
  <c r="Q190" i="3" s="1"/>
  <c r="A191" i="3"/>
  <c r="C191" i="3" s="1"/>
  <c r="J352" i="1"/>
  <c r="K352" i="1"/>
  <c r="L352" i="1" s="1"/>
  <c r="N352" i="1" s="1"/>
  <c r="P352" i="1" s="1"/>
  <c r="G352" i="1"/>
  <c r="D353" i="1" s="1"/>
  <c r="I353" i="1" s="1"/>
  <c r="F352" i="1"/>
  <c r="H352" i="1" s="1"/>
  <c r="E353" i="1" s="1"/>
  <c r="O353" i="1" s="1"/>
  <c r="AC155" i="5" l="1"/>
  <c r="C156" i="5" s="1"/>
  <c r="AB155" i="5"/>
  <c r="B156" i="5" s="1"/>
  <c r="J191" i="3"/>
  <c r="K191" i="3" s="1"/>
  <c r="D191" i="3"/>
  <c r="F191" i="3" s="1"/>
  <c r="E191" i="3"/>
  <c r="G191" i="3" s="1"/>
  <c r="K353" i="1"/>
  <c r="L353" i="1" s="1"/>
  <c r="N353" i="1" s="1"/>
  <c r="P353" i="1" s="1"/>
  <c r="J353" i="1"/>
  <c r="G353" i="1"/>
  <c r="D354" i="1" s="1"/>
  <c r="I354" i="1" s="1"/>
  <c r="F353" i="1"/>
  <c r="H353" i="1" s="1"/>
  <c r="E354" i="1" s="1"/>
  <c r="O354" i="1" s="1"/>
  <c r="D156" i="5" l="1"/>
  <c r="H156" i="5" s="1"/>
  <c r="AD156" i="5"/>
  <c r="AE156" i="5"/>
  <c r="AF156" i="5" s="1"/>
  <c r="AG156" i="5" s="1"/>
  <c r="AI156" i="5" s="1"/>
  <c r="AH156" i="5"/>
  <c r="G156" i="5"/>
  <c r="J156" i="5"/>
  <c r="M156" i="5" s="1"/>
  <c r="O156" i="5" s="1"/>
  <c r="Q156" i="5" s="1"/>
  <c r="T156" i="5" s="1"/>
  <c r="V156" i="5" s="1"/>
  <c r="Y156" i="5" s="1"/>
  <c r="L191" i="3"/>
  <c r="M191" i="3"/>
  <c r="O191" i="3" s="1"/>
  <c r="Q191" i="3" s="1"/>
  <c r="H191" i="3"/>
  <c r="B192" i="3" s="1"/>
  <c r="P192" i="3" s="1"/>
  <c r="A192" i="3"/>
  <c r="C192" i="3" s="1"/>
  <c r="K354" i="1"/>
  <c r="L354" i="1" s="1"/>
  <c r="N354" i="1" s="1"/>
  <c r="P354" i="1" s="1"/>
  <c r="J354" i="1"/>
  <c r="G354" i="1"/>
  <c r="D355" i="1" s="1"/>
  <c r="I355" i="1" s="1"/>
  <c r="F354" i="1"/>
  <c r="H354" i="1" s="1"/>
  <c r="E355" i="1" s="1"/>
  <c r="O355" i="1" s="1"/>
  <c r="I156" i="5" l="1"/>
  <c r="K156" i="5" s="1"/>
  <c r="N156" i="5" s="1"/>
  <c r="P156" i="5" s="1"/>
  <c r="S156" i="5" s="1"/>
  <c r="U156" i="5" s="1"/>
  <c r="W156" i="5" s="1"/>
  <c r="Z156" i="5" s="1"/>
  <c r="AC156" i="5" s="1"/>
  <c r="C157" i="5" s="1"/>
  <c r="D192" i="3"/>
  <c r="J192" i="3"/>
  <c r="E192" i="3"/>
  <c r="L192" i="3"/>
  <c r="K192" i="3"/>
  <c r="G192" i="3"/>
  <c r="K355" i="1"/>
  <c r="L355" i="1" s="1"/>
  <c r="N355" i="1" s="1"/>
  <c r="P355" i="1" s="1"/>
  <c r="J355" i="1"/>
  <c r="G355" i="1"/>
  <c r="D356" i="1" s="1"/>
  <c r="I356" i="1" s="1"/>
  <c r="F355" i="1"/>
  <c r="H355" i="1" s="1"/>
  <c r="E356" i="1" s="1"/>
  <c r="O356" i="1" s="1"/>
  <c r="G157" i="5" l="1"/>
  <c r="AH157" i="5"/>
  <c r="AB156" i="5"/>
  <c r="B157" i="5" s="1"/>
  <c r="F192" i="3"/>
  <c r="H192" i="3" s="1"/>
  <c r="B193" i="3" s="1"/>
  <c r="P193" i="3" s="1"/>
  <c r="M192" i="3"/>
  <c r="O192" i="3" s="1"/>
  <c r="Q192" i="3" s="1"/>
  <c r="A193" i="3"/>
  <c r="C193" i="3" s="1"/>
  <c r="J193" i="3"/>
  <c r="J356" i="1"/>
  <c r="K356" i="1"/>
  <c r="L356" i="1" s="1"/>
  <c r="N356" i="1" s="1"/>
  <c r="P356" i="1" s="1"/>
  <c r="G356" i="1"/>
  <c r="F356" i="1"/>
  <c r="H356" i="1" s="1"/>
  <c r="E357" i="1" s="1"/>
  <c r="O357" i="1" s="1"/>
  <c r="D357" i="1"/>
  <c r="I357" i="1" s="1"/>
  <c r="I157" i="5" l="1"/>
  <c r="K157" i="5" s="1"/>
  <c r="N157" i="5" s="1"/>
  <c r="P157" i="5" s="1"/>
  <c r="S157" i="5" s="1"/>
  <c r="U157" i="5" s="1"/>
  <c r="W157" i="5" s="1"/>
  <c r="Z157" i="5" s="1"/>
  <c r="D157" i="5"/>
  <c r="H157" i="5" s="1"/>
  <c r="AD157" i="5"/>
  <c r="AE157" i="5"/>
  <c r="AF157" i="5" s="1"/>
  <c r="AG157" i="5" s="1"/>
  <c r="AI157" i="5" s="1"/>
  <c r="D193" i="3"/>
  <c r="F193" i="3" s="1"/>
  <c r="H193" i="3" s="1"/>
  <c r="B194" i="3" s="1"/>
  <c r="P194" i="3" s="1"/>
  <c r="E193" i="3"/>
  <c r="G193" i="3" s="1"/>
  <c r="L193" i="3"/>
  <c r="K193" i="3"/>
  <c r="K357" i="1"/>
  <c r="L357" i="1" s="1"/>
  <c r="N357" i="1" s="1"/>
  <c r="P357" i="1" s="1"/>
  <c r="J357" i="1"/>
  <c r="G357" i="1"/>
  <c r="D358" i="1" s="1"/>
  <c r="I358" i="1" s="1"/>
  <c r="F357" i="1"/>
  <c r="H357" i="1" s="1"/>
  <c r="E358" i="1" s="1"/>
  <c r="O358" i="1" s="1"/>
  <c r="J157" i="5" l="1"/>
  <c r="M157" i="5" s="1"/>
  <c r="M193" i="3"/>
  <c r="O193" i="3" s="1"/>
  <c r="Q193" i="3" s="1"/>
  <c r="A194" i="3"/>
  <c r="C194" i="3" s="1"/>
  <c r="J358" i="1"/>
  <c r="K358" i="1"/>
  <c r="L358" i="1" s="1"/>
  <c r="N358" i="1" s="1"/>
  <c r="P358" i="1" s="1"/>
  <c r="G358" i="1"/>
  <c r="F358" i="1"/>
  <c r="H358" i="1" s="1"/>
  <c r="E359" i="1" s="1"/>
  <c r="O359" i="1" s="1"/>
  <c r="D359" i="1"/>
  <c r="I359" i="1" s="1"/>
  <c r="O157" i="5" l="1"/>
  <c r="Q157" i="5" s="1"/>
  <c r="T157" i="5" s="1"/>
  <c r="D194" i="3"/>
  <c r="F194" i="3" s="1"/>
  <c r="E194" i="3"/>
  <c r="G194" i="3" s="1"/>
  <c r="J194" i="3"/>
  <c r="H194" i="3"/>
  <c r="B195" i="3" s="1"/>
  <c r="P195" i="3" s="1"/>
  <c r="K194" i="3"/>
  <c r="L194" i="3"/>
  <c r="K359" i="1"/>
  <c r="L359" i="1" s="1"/>
  <c r="N359" i="1" s="1"/>
  <c r="P359" i="1" s="1"/>
  <c r="J359" i="1"/>
  <c r="G359" i="1"/>
  <c r="D360" i="1" s="1"/>
  <c r="I360" i="1" s="1"/>
  <c r="F359" i="1"/>
  <c r="H359" i="1" s="1"/>
  <c r="E360" i="1" s="1"/>
  <c r="O360" i="1" s="1"/>
  <c r="V157" i="5" l="1"/>
  <c r="Y157" i="5" s="1"/>
  <c r="AB157" i="5" s="1"/>
  <c r="B158" i="5" s="1"/>
  <c r="AC157" i="5"/>
  <c r="C158" i="5" s="1"/>
  <c r="M194" i="3"/>
  <c r="O194" i="3" s="1"/>
  <c r="Q194" i="3" s="1"/>
  <c r="A195" i="3"/>
  <c r="C195" i="3" s="1"/>
  <c r="K360" i="1"/>
  <c r="L360" i="1" s="1"/>
  <c r="N360" i="1" s="1"/>
  <c r="P360" i="1" s="1"/>
  <c r="J360" i="1"/>
  <c r="G360" i="1"/>
  <c r="F360" i="1"/>
  <c r="H360" i="1" s="1"/>
  <c r="E361" i="1" s="1"/>
  <c r="O361" i="1" s="1"/>
  <c r="D361" i="1"/>
  <c r="I361" i="1" s="1"/>
  <c r="G158" i="5" l="1"/>
  <c r="AH158" i="5"/>
  <c r="D158" i="5"/>
  <c r="H158" i="5" s="1"/>
  <c r="AD158" i="5"/>
  <c r="AE158" i="5"/>
  <c r="AF158" i="5" s="1"/>
  <c r="AG158" i="5" s="1"/>
  <c r="AI158" i="5" s="1"/>
  <c r="J195" i="3"/>
  <c r="D195" i="3"/>
  <c r="F195" i="3" s="1"/>
  <c r="H195" i="3" s="1"/>
  <c r="B196" i="3" s="1"/>
  <c r="P196" i="3" s="1"/>
  <c r="E195" i="3"/>
  <c r="G195" i="3" s="1"/>
  <c r="L195" i="3"/>
  <c r="K195" i="3"/>
  <c r="K361" i="1"/>
  <c r="L361" i="1" s="1"/>
  <c r="N361" i="1" s="1"/>
  <c r="P361" i="1" s="1"/>
  <c r="J361" i="1"/>
  <c r="G361" i="1"/>
  <c r="F361" i="1"/>
  <c r="H361" i="1" s="1"/>
  <c r="E362" i="1" s="1"/>
  <c r="O362" i="1" s="1"/>
  <c r="D362" i="1"/>
  <c r="I362" i="1" s="1"/>
  <c r="J158" i="5" l="1"/>
  <c r="M158" i="5" s="1"/>
  <c r="O158" i="5" s="1"/>
  <c r="Q158" i="5" s="1"/>
  <c r="T158" i="5" s="1"/>
  <c r="V158" i="5" s="1"/>
  <c r="Y158" i="5" s="1"/>
  <c r="I158" i="5"/>
  <c r="K158" i="5" s="1"/>
  <c r="N158" i="5" s="1"/>
  <c r="P158" i="5" s="1"/>
  <c r="S158" i="5" s="1"/>
  <c r="U158" i="5" s="1"/>
  <c r="W158" i="5" s="1"/>
  <c r="Z158" i="5" s="1"/>
  <c r="M195" i="3"/>
  <c r="O195" i="3" s="1"/>
  <c r="Q195" i="3" s="1"/>
  <c r="A196" i="3"/>
  <c r="C196" i="3" s="1"/>
  <c r="K362" i="1"/>
  <c r="L362" i="1" s="1"/>
  <c r="N362" i="1" s="1"/>
  <c r="P362" i="1" s="1"/>
  <c r="J362" i="1"/>
  <c r="G362" i="1"/>
  <c r="F362" i="1"/>
  <c r="H362" i="1" s="1"/>
  <c r="E363" i="1" s="1"/>
  <c r="O363" i="1" s="1"/>
  <c r="D363" i="1"/>
  <c r="I363" i="1" s="1"/>
  <c r="AB158" i="5" l="1"/>
  <c r="B159" i="5" s="1"/>
  <c r="AC158" i="5"/>
  <c r="C159" i="5" s="1"/>
  <c r="J196" i="3"/>
  <c r="D196" i="3"/>
  <c r="F196" i="3" s="1"/>
  <c r="H196" i="3" s="1"/>
  <c r="E196" i="3"/>
  <c r="G196" i="3" s="1"/>
  <c r="K196" i="3"/>
  <c r="L196" i="3"/>
  <c r="K363" i="1"/>
  <c r="L363" i="1" s="1"/>
  <c r="N363" i="1" s="1"/>
  <c r="P363" i="1" s="1"/>
  <c r="J363" i="1"/>
  <c r="G363" i="1"/>
  <c r="D364" i="1" s="1"/>
  <c r="I364" i="1" s="1"/>
  <c r="F363" i="1"/>
  <c r="H363" i="1" s="1"/>
  <c r="E364" i="1" s="1"/>
  <c r="O364" i="1" s="1"/>
  <c r="AH159" i="5" l="1"/>
  <c r="G159" i="5"/>
  <c r="AD159" i="5"/>
  <c r="AE159" i="5"/>
  <c r="AF159" i="5" s="1"/>
  <c r="AG159" i="5" s="1"/>
  <c r="AI159" i="5" s="1"/>
  <c r="D159" i="5"/>
  <c r="H159" i="5" s="1"/>
  <c r="M196" i="3"/>
  <c r="O196" i="3" s="1"/>
  <c r="Q196" i="3" s="1"/>
  <c r="A197" i="3"/>
  <c r="C197" i="3" s="1"/>
  <c r="B197" i="3"/>
  <c r="P197" i="3" s="1"/>
  <c r="J364" i="1"/>
  <c r="K364" i="1"/>
  <c r="L364" i="1" s="1"/>
  <c r="N364" i="1" s="1"/>
  <c r="P364" i="1" s="1"/>
  <c r="G364" i="1"/>
  <c r="D365" i="1" s="1"/>
  <c r="I365" i="1" s="1"/>
  <c r="F364" i="1"/>
  <c r="H364" i="1" s="1"/>
  <c r="E365" i="1" s="1"/>
  <c r="O365" i="1" s="1"/>
  <c r="I159" i="5" l="1"/>
  <c r="K159" i="5" s="1"/>
  <c r="N159" i="5" s="1"/>
  <c r="P159" i="5" s="1"/>
  <c r="S159" i="5" s="1"/>
  <c r="U159" i="5" s="1"/>
  <c r="W159" i="5" s="1"/>
  <c r="Z159" i="5" s="1"/>
  <c r="J159" i="5"/>
  <c r="M159" i="5" s="1"/>
  <c r="O159" i="5" s="1"/>
  <c r="Q159" i="5" s="1"/>
  <c r="T159" i="5" s="1"/>
  <c r="V159" i="5" s="1"/>
  <c r="Y159" i="5" s="1"/>
  <c r="J197" i="3"/>
  <c r="D197" i="3"/>
  <c r="E197" i="3"/>
  <c r="G197" i="3" s="1"/>
  <c r="L197" i="3"/>
  <c r="K197" i="3"/>
  <c r="K365" i="1"/>
  <c r="L365" i="1" s="1"/>
  <c r="N365" i="1" s="1"/>
  <c r="P365" i="1" s="1"/>
  <c r="J365" i="1"/>
  <c r="G365" i="1"/>
  <c r="D366" i="1" s="1"/>
  <c r="I366" i="1" s="1"/>
  <c r="F365" i="1"/>
  <c r="H365" i="1" s="1"/>
  <c r="E366" i="1" s="1"/>
  <c r="O366" i="1" s="1"/>
  <c r="AC159" i="5" l="1"/>
  <c r="C160" i="5" s="1"/>
  <c r="AB159" i="5"/>
  <c r="B160" i="5" s="1"/>
  <c r="F197" i="3"/>
  <c r="H197" i="3" s="1"/>
  <c r="B198" i="3" s="1"/>
  <c r="P198" i="3" s="1"/>
  <c r="M197" i="3"/>
  <c r="O197" i="3" s="1"/>
  <c r="Q197" i="3" s="1"/>
  <c r="A198" i="3"/>
  <c r="C198" i="3" s="1"/>
  <c r="J366" i="1"/>
  <c r="K366" i="1"/>
  <c r="L366" i="1" s="1"/>
  <c r="N366" i="1" s="1"/>
  <c r="P366" i="1" s="1"/>
  <c r="G366" i="1"/>
  <c r="D367" i="1" s="1"/>
  <c r="I367" i="1" s="1"/>
  <c r="F366" i="1"/>
  <c r="H366" i="1" s="1"/>
  <c r="E367" i="1" s="1"/>
  <c r="O367" i="1" s="1"/>
  <c r="D160" i="5" l="1"/>
  <c r="H160" i="5" s="1"/>
  <c r="AD160" i="5"/>
  <c r="AE160" i="5"/>
  <c r="AF160" i="5" s="1"/>
  <c r="AG160" i="5" s="1"/>
  <c r="AI160" i="5" s="1"/>
  <c r="AH160" i="5"/>
  <c r="G160" i="5"/>
  <c r="J160" i="5"/>
  <c r="M160" i="5" s="1"/>
  <c r="O160" i="5" s="1"/>
  <c r="Q160" i="5" s="1"/>
  <c r="T160" i="5" s="1"/>
  <c r="V160" i="5" s="1"/>
  <c r="Y160" i="5" s="1"/>
  <c r="D198" i="3"/>
  <c r="E198" i="3"/>
  <c r="G198" i="3" s="1"/>
  <c r="J198" i="3"/>
  <c r="L198" i="3"/>
  <c r="K198" i="3"/>
  <c r="K367" i="1"/>
  <c r="L367" i="1" s="1"/>
  <c r="N367" i="1" s="1"/>
  <c r="P367" i="1" s="1"/>
  <c r="J367" i="1"/>
  <c r="G367" i="1"/>
  <c r="D368" i="1" s="1"/>
  <c r="I368" i="1" s="1"/>
  <c r="F367" i="1"/>
  <c r="H367" i="1" s="1"/>
  <c r="E368" i="1" s="1"/>
  <c r="O368" i="1" s="1"/>
  <c r="I160" i="5" l="1"/>
  <c r="K160" i="5" s="1"/>
  <c r="N160" i="5" s="1"/>
  <c r="P160" i="5" s="1"/>
  <c r="S160" i="5" s="1"/>
  <c r="U160" i="5" s="1"/>
  <c r="W160" i="5" s="1"/>
  <c r="Z160" i="5" s="1"/>
  <c r="F198" i="3"/>
  <c r="H198" i="3" s="1"/>
  <c r="B199" i="3" s="1"/>
  <c r="P199" i="3" s="1"/>
  <c r="M198" i="3"/>
  <c r="O198" i="3" s="1"/>
  <c r="Q198" i="3" s="1"/>
  <c r="A199" i="3"/>
  <c r="C199" i="3" s="1"/>
  <c r="K368" i="1"/>
  <c r="L368" i="1" s="1"/>
  <c r="N368" i="1" s="1"/>
  <c r="P368" i="1" s="1"/>
  <c r="J368" i="1"/>
  <c r="G368" i="1"/>
  <c r="D369" i="1" s="1"/>
  <c r="I369" i="1" s="1"/>
  <c r="F368" i="1"/>
  <c r="H368" i="1" s="1"/>
  <c r="E369" i="1" s="1"/>
  <c r="O369" i="1" s="1"/>
  <c r="AC160" i="5" l="1"/>
  <c r="C161" i="5" s="1"/>
  <c r="AB160" i="5"/>
  <c r="B161" i="5" s="1"/>
  <c r="D199" i="3"/>
  <c r="F199" i="3" s="1"/>
  <c r="E199" i="3"/>
  <c r="G199" i="3" s="1"/>
  <c r="J199" i="3"/>
  <c r="H199" i="3"/>
  <c r="B200" i="3" s="1"/>
  <c r="P200" i="3" s="1"/>
  <c r="L199" i="3"/>
  <c r="K199" i="3"/>
  <c r="K369" i="1"/>
  <c r="L369" i="1" s="1"/>
  <c r="N369" i="1" s="1"/>
  <c r="P369" i="1" s="1"/>
  <c r="J369" i="1"/>
  <c r="G369" i="1"/>
  <c r="D370" i="1" s="1"/>
  <c r="I370" i="1" s="1"/>
  <c r="F369" i="1"/>
  <c r="H369" i="1" s="1"/>
  <c r="E370" i="1" s="1"/>
  <c r="O370" i="1" s="1"/>
  <c r="D161" i="5" l="1"/>
  <c r="H161" i="5" s="1"/>
  <c r="AD161" i="5"/>
  <c r="AE161" i="5"/>
  <c r="AF161" i="5" s="1"/>
  <c r="AG161" i="5" s="1"/>
  <c r="G161" i="5"/>
  <c r="J161" i="5"/>
  <c r="M161" i="5" s="1"/>
  <c r="O161" i="5" s="1"/>
  <c r="Q161" i="5" s="1"/>
  <c r="T161" i="5" s="1"/>
  <c r="V161" i="5" s="1"/>
  <c r="Y161" i="5" s="1"/>
  <c r="AH161" i="5"/>
  <c r="M199" i="3"/>
  <c r="O199" i="3" s="1"/>
  <c r="Q199" i="3" s="1"/>
  <c r="A200" i="3"/>
  <c r="C200" i="3" s="1"/>
  <c r="J370" i="1"/>
  <c r="K370" i="1"/>
  <c r="L370" i="1" s="1"/>
  <c r="N370" i="1" s="1"/>
  <c r="P370" i="1" s="1"/>
  <c r="G370" i="1"/>
  <c r="F370" i="1"/>
  <c r="H370" i="1" s="1"/>
  <c r="E371" i="1" s="1"/>
  <c r="O371" i="1" s="1"/>
  <c r="D371" i="1"/>
  <c r="I371" i="1" s="1"/>
  <c r="I161" i="5" l="1"/>
  <c r="K161" i="5" s="1"/>
  <c r="N161" i="5" s="1"/>
  <c r="P161" i="5" s="1"/>
  <c r="S161" i="5" s="1"/>
  <c r="U161" i="5" s="1"/>
  <c r="W161" i="5" s="1"/>
  <c r="Z161" i="5" s="1"/>
  <c r="AI161" i="5"/>
  <c r="J200" i="3"/>
  <c r="D200" i="3"/>
  <c r="F200" i="3" s="1"/>
  <c r="E200" i="3"/>
  <c r="G200" i="3" s="1"/>
  <c r="L200" i="3"/>
  <c r="K200" i="3"/>
  <c r="K371" i="1"/>
  <c r="L371" i="1" s="1"/>
  <c r="N371" i="1" s="1"/>
  <c r="P371" i="1" s="1"/>
  <c r="J371" i="1"/>
  <c r="G371" i="1"/>
  <c r="D372" i="1" s="1"/>
  <c r="I372" i="1" s="1"/>
  <c r="F371" i="1"/>
  <c r="H371" i="1" s="1"/>
  <c r="E372" i="1" s="1"/>
  <c r="O372" i="1" s="1"/>
  <c r="AC161" i="5" l="1"/>
  <c r="C162" i="5" s="1"/>
  <c r="AB161" i="5"/>
  <c r="B162" i="5" s="1"/>
  <c r="M200" i="3"/>
  <c r="O200" i="3" s="1"/>
  <c r="Q200" i="3" s="1"/>
  <c r="H200" i="3"/>
  <c r="B201" i="3" s="1"/>
  <c r="P201" i="3" s="1"/>
  <c r="A201" i="3"/>
  <c r="C201" i="3" s="1"/>
  <c r="K372" i="1"/>
  <c r="L372" i="1" s="1"/>
  <c r="N372" i="1" s="1"/>
  <c r="P372" i="1" s="1"/>
  <c r="J372" i="1"/>
  <c r="G372" i="1"/>
  <c r="F372" i="1"/>
  <c r="H372" i="1" s="1"/>
  <c r="E373" i="1" s="1"/>
  <c r="O373" i="1" s="1"/>
  <c r="D373" i="1"/>
  <c r="I373" i="1" s="1"/>
  <c r="D162" i="5" l="1"/>
  <c r="H162" i="5" s="1"/>
  <c r="AD162" i="5"/>
  <c r="AE162" i="5"/>
  <c r="AF162" i="5" s="1"/>
  <c r="AG162" i="5" s="1"/>
  <c r="G162" i="5"/>
  <c r="J162" i="5"/>
  <c r="M162" i="5" s="1"/>
  <c r="O162" i="5" s="1"/>
  <c r="Q162" i="5" s="1"/>
  <c r="T162" i="5" s="1"/>
  <c r="V162" i="5" s="1"/>
  <c r="Y162" i="5" s="1"/>
  <c r="AH162" i="5"/>
  <c r="J201" i="3"/>
  <c r="K201" i="3" s="1"/>
  <c r="D201" i="3"/>
  <c r="F201" i="3" s="1"/>
  <c r="E201" i="3"/>
  <c r="G201" i="3" s="1"/>
  <c r="J373" i="1"/>
  <c r="K373" i="1"/>
  <c r="L373" i="1" s="1"/>
  <c r="N373" i="1" s="1"/>
  <c r="P373" i="1" s="1"/>
  <c r="G373" i="1"/>
  <c r="D374" i="1" s="1"/>
  <c r="I374" i="1" s="1"/>
  <c r="F373" i="1"/>
  <c r="H373" i="1" s="1"/>
  <c r="E374" i="1" s="1"/>
  <c r="O374" i="1" s="1"/>
  <c r="I162" i="5" l="1"/>
  <c r="K162" i="5" s="1"/>
  <c r="N162" i="5" s="1"/>
  <c r="P162" i="5" s="1"/>
  <c r="S162" i="5" s="1"/>
  <c r="U162" i="5" s="1"/>
  <c r="W162" i="5" s="1"/>
  <c r="Z162" i="5" s="1"/>
  <c r="AC162" i="5" s="1"/>
  <c r="C163" i="5" s="1"/>
  <c r="AI162" i="5"/>
  <c r="L201" i="3"/>
  <c r="M201" i="3"/>
  <c r="O201" i="3" s="1"/>
  <c r="Q201" i="3" s="1"/>
  <c r="H201" i="3"/>
  <c r="B202" i="3" s="1"/>
  <c r="P202" i="3" s="1"/>
  <c r="A202" i="3"/>
  <c r="C202" i="3" s="1"/>
  <c r="J374" i="1"/>
  <c r="K374" i="1"/>
  <c r="L374" i="1" s="1"/>
  <c r="N374" i="1" s="1"/>
  <c r="P374" i="1" s="1"/>
  <c r="G374" i="1"/>
  <c r="F374" i="1"/>
  <c r="H374" i="1" s="1"/>
  <c r="E375" i="1" s="1"/>
  <c r="O375" i="1" s="1"/>
  <c r="D375" i="1"/>
  <c r="I375" i="1" s="1"/>
  <c r="AH163" i="5" l="1"/>
  <c r="G163" i="5"/>
  <c r="AB162" i="5"/>
  <c r="B163" i="5" s="1"/>
  <c r="D202" i="3"/>
  <c r="F202" i="3" s="1"/>
  <c r="J202" i="3"/>
  <c r="E202" i="3"/>
  <c r="H202" i="3"/>
  <c r="B203" i="3" s="1"/>
  <c r="P203" i="3" s="1"/>
  <c r="K202" i="3"/>
  <c r="L202" i="3"/>
  <c r="G202" i="3"/>
  <c r="K375" i="1"/>
  <c r="L375" i="1" s="1"/>
  <c r="N375" i="1" s="1"/>
  <c r="P375" i="1" s="1"/>
  <c r="J375" i="1"/>
  <c r="G375" i="1"/>
  <c r="D376" i="1" s="1"/>
  <c r="I376" i="1" s="1"/>
  <c r="F375" i="1"/>
  <c r="H375" i="1" s="1"/>
  <c r="E376" i="1" s="1"/>
  <c r="O376" i="1" s="1"/>
  <c r="I163" i="5" l="1"/>
  <c r="K163" i="5" s="1"/>
  <c r="N163" i="5" s="1"/>
  <c r="P163" i="5" s="1"/>
  <c r="S163" i="5" s="1"/>
  <c r="AD163" i="5"/>
  <c r="AE163" i="5"/>
  <c r="AF163" i="5" s="1"/>
  <c r="AG163" i="5" s="1"/>
  <c r="AI163" i="5" s="1"/>
  <c r="U163" i="5"/>
  <c r="W163" i="5" s="1"/>
  <c r="Z163" i="5" s="1"/>
  <c r="D163" i="5"/>
  <c r="H163" i="5" s="1"/>
  <c r="M202" i="3"/>
  <c r="O202" i="3" s="1"/>
  <c r="Q202" i="3" s="1"/>
  <c r="A203" i="3"/>
  <c r="C203" i="3" s="1"/>
  <c r="J376" i="1"/>
  <c r="K376" i="1"/>
  <c r="L376" i="1" s="1"/>
  <c r="N376" i="1" s="1"/>
  <c r="P376" i="1" s="1"/>
  <c r="G376" i="1"/>
  <c r="F376" i="1"/>
  <c r="H376" i="1" s="1"/>
  <c r="E377" i="1" s="1"/>
  <c r="O377" i="1" s="1"/>
  <c r="D377" i="1"/>
  <c r="I377" i="1" s="1"/>
  <c r="J163" i="5" l="1"/>
  <c r="M163" i="5" s="1"/>
  <c r="D203" i="3"/>
  <c r="F203" i="3" s="1"/>
  <c r="H203" i="3" s="1"/>
  <c r="B204" i="3" s="1"/>
  <c r="P204" i="3" s="1"/>
  <c r="E203" i="3"/>
  <c r="G203" i="3" s="1"/>
  <c r="J203" i="3"/>
  <c r="L203" i="3" s="1"/>
  <c r="K203" i="3"/>
  <c r="K377" i="1"/>
  <c r="L377" i="1" s="1"/>
  <c r="N377" i="1" s="1"/>
  <c r="P377" i="1" s="1"/>
  <c r="J377" i="1"/>
  <c r="G377" i="1"/>
  <c r="D378" i="1" s="1"/>
  <c r="I378" i="1" s="1"/>
  <c r="F377" i="1"/>
  <c r="H377" i="1" s="1"/>
  <c r="E378" i="1" s="1"/>
  <c r="O378" i="1" s="1"/>
  <c r="O163" i="5" l="1"/>
  <c r="Q163" i="5" s="1"/>
  <c r="T163" i="5" s="1"/>
  <c r="M203" i="3"/>
  <c r="O203" i="3" s="1"/>
  <c r="Q203" i="3" s="1"/>
  <c r="A204" i="3"/>
  <c r="C204" i="3" s="1"/>
  <c r="J378" i="1"/>
  <c r="K378" i="1"/>
  <c r="L378" i="1" s="1"/>
  <c r="N378" i="1" s="1"/>
  <c r="P378" i="1" s="1"/>
  <c r="G378" i="1"/>
  <c r="D379" i="1" s="1"/>
  <c r="I379" i="1" s="1"/>
  <c r="F378" i="1"/>
  <c r="H378" i="1" s="1"/>
  <c r="E379" i="1" s="1"/>
  <c r="O379" i="1" s="1"/>
  <c r="V163" i="5" l="1"/>
  <c r="Y163" i="5" s="1"/>
  <c r="AB163" i="5" s="1"/>
  <c r="B164" i="5" s="1"/>
  <c r="AC163" i="5"/>
  <c r="C164" i="5" s="1"/>
  <c r="D204" i="3"/>
  <c r="E204" i="3"/>
  <c r="G204" i="3" s="1"/>
  <c r="J204" i="3"/>
  <c r="L204" i="3" s="1"/>
  <c r="K379" i="1"/>
  <c r="L379" i="1" s="1"/>
  <c r="N379" i="1" s="1"/>
  <c r="P379" i="1" s="1"/>
  <c r="J379" i="1"/>
  <c r="G379" i="1"/>
  <c r="D380" i="1" s="1"/>
  <c r="I380" i="1" s="1"/>
  <c r="F379" i="1"/>
  <c r="H379" i="1" s="1"/>
  <c r="E380" i="1" s="1"/>
  <c r="O380" i="1" s="1"/>
  <c r="AH164" i="5" l="1"/>
  <c r="G164" i="5"/>
  <c r="D164" i="5"/>
  <c r="H164" i="5" s="1"/>
  <c r="AD164" i="5"/>
  <c r="AE164" i="5"/>
  <c r="AF164" i="5" s="1"/>
  <c r="AG164" i="5" s="1"/>
  <c r="AI164" i="5" s="1"/>
  <c r="K204" i="3"/>
  <c r="F204" i="3"/>
  <c r="H204" i="3" s="1"/>
  <c r="B205" i="3" s="1"/>
  <c r="P205" i="3" s="1"/>
  <c r="M204" i="3"/>
  <c r="O204" i="3" s="1"/>
  <c r="Q204" i="3" s="1"/>
  <c r="A205" i="3"/>
  <c r="C205" i="3" s="1"/>
  <c r="K380" i="1"/>
  <c r="L380" i="1" s="1"/>
  <c r="N380" i="1" s="1"/>
  <c r="P380" i="1" s="1"/>
  <c r="J380" i="1"/>
  <c r="G380" i="1"/>
  <c r="F380" i="1"/>
  <c r="H380" i="1" s="1"/>
  <c r="E381" i="1" s="1"/>
  <c r="O381" i="1" s="1"/>
  <c r="D381" i="1"/>
  <c r="I381" i="1" s="1"/>
  <c r="I164" i="5" l="1"/>
  <c r="K164" i="5" s="1"/>
  <c r="N164" i="5" s="1"/>
  <c r="P164" i="5" s="1"/>
  <c r="S164" i="5" s="1"/>
  <c r="U164" i="5" s="1"/>
  <c r="W164" i="5" s="1"/>
  <c r="Z164" i="5" s="1"/>
  <c r="J164" i="5"/>
  <c r="M164" i="5" s="1"/>
  <c r="O164" i="5" s="1"/>
  <c r="Q164" i="5" s="1"/>
  <c r="T164" i="5" s="1"/>
  <c r="V164" i="5" s="1"/>
  <c r="Y164" i="5" s="1"/>
  <c r="J205" i="3"/>
  <c r="D205" i="3"/>
  <c r="F205" i="3" s="1"/>
  <c r="E205" i="3"/>
  <c r="G205" i="3" s="1"/>
  <c r="L205" i="3"/>
  <c r="K205" i="3"/>
  <c r="K381" i="1"/>
  <c r="L381" i="1" s="1"/>
  <c r="N381" i="1" s="1"/>
  <c r="P381" i="1" s="1"/>
  <c r="J381" i="1"/>
  <c r="G381" i="1"/>
  <c r="D382" i="1" s="1"/>
  <c r="I382" i="1" s="1"/>
  <c r="F381" i="1"/>
  <c r="H381" i="1" s="1"/>
  <c r="E382" i="1" s="1"/>
  <c r="O382" i="1" s="1"/>
  <c r="AB164" i="5" l="1"/>
  <c r="B165" i="5" s="1"/>
  <c r="AC164" i="5"/>
  <c r="C165" i="5" s="1"/>
  <c r="M205" i="3"/>
  <c r="O205" i="3" s="1"/>
  <c r="Q205" i="3" s="1"/>
  <c r="H205" i="3"/>
  <c r="B206" i="3" s="1"/>
  <c r="P206" i="3" s="1"/>
  <c r="A206" i="3"/>
  <c r="C206" i="3" s="1"/>
  <c r="J382" i="1"/>
  <c r="K382" i="1"/>
  <c r="L382" i="1" s="1"/>
  <c r="N382" i="1" s="1"/>
  <c r="P382" i="1" s="1"/>
  <c r="G382" i="1"/>
  <c r="F382" i="1"/>
  <c r="H382" i="1" s="1"/>
  <c r="E383" i="1" s="1"/>
  <c r="O383" i="1" s="1"/>
  <c r="D383" i="1"/>
  <c r="I383" i="1" s="1"/>
  <c r="G165" i="5" l="1"/>
  <c r="AH165" i="5"/>
  <c r="D165" i="5"/>
  <c r="H165" i="5" s="1"/>
  <c r="AD165" i="5"/>
  <c r="AE165" i="5"/>
  <c r="AF165" i="5" s="1"/>
  <c r="AG165" i="5" s="1"/>
  <c r="AI165" i="5" s="1"/>
  <c r="J206" i="3"/>
  <c r="D206" i="3"/>
  <c r="F206" i="3" s="1"/>
  <c r="E206" i="3"/>
  <c r="G206" i="3" s="1"/>
  <c r="K206" i="3"/>
  <c r="L206" i="3"/>
  <c r="K383" i="1"/>
  <c r="L383" i="1" s="1"/>
  <c r="N383" i="1" s="1"/>
  <c r="P383" i="1" s="1"/>
  <c r="J383" i="1"/>
  <c r="G383" i="1"/>
  <c r="D384" i="1" s="1"/>
  <c r="I384" i="1" s="1"/>
  <c r="F383" i="1"/>
  <c r="H383" i="1" s="1"/>
  <c r="E384" i="1" s="1"/>
  <c r="O384" i="1" s="1"/>
  <c r="I165" i="5" l="1"/>
  <c r="K165" i="5" s="1"/>
  <c r="N165" i="5" s="1"/>
  <c r="P165" i="5" s="1"/>
  <c r="S165" i="5" s="1"/>
  <c r="U165" i="5" s="1"/>
  <c r="W165" i="5" s="1"/>
  <c r="Z165" i="5" s="1"/>
  <c r="J165" i="5"/>
  <c r="M165" i="5" s="1"/>
  <c r="O165" i="5" s="1"/>
  <c r="Q165" i="5" s="1"/>
  <c r="T165" i="5" s="1"/>
  <c r="V165" i="5" s="1"/>
  <c r="Y165" i="5" s="1"/>
  <c r="M206" i="3"/>
  <c r="O206" i="3" s="1"/>
  <c r="Q206" i="3" s="1"/>
  <c r="H206" i="3"/>
  <c r="B207" i="3" s="1"/>
  <c r="P207" i="3" s="1"/>
  <c r="A207" i="3"/>
  <c r="C207" i="3" s="1"/>
  <c r="K384" i="1"/>
  <c r="L384" i="1" s="1"/>
  <c r="N384" i="1" s="1"/>
  <c r="P384" i="1" s="1"/>
  <c r="J384" i="1"/>
  <c r="G384" i="1"/>
  <c r="F384" i="1"/>
  <c r="H384" i="1" s="1"/>
  <c r="E385" i="1" s="1"/>
  <c r="O385" i="1" s="1"/>
  <c r="D385" i="1"/>
  <c r="I385" i="1" s="1"/>
  <c r="AC165" i="5" l="1"/>
  <c r="C166" i="5" s="1"/>
  <c r="AB165" i="5"/>
  <c r="B166" i="5" s="1"/>
  <c r="D207" i="3"/>
  <c r="F207" i="3" s="1"/>
  <c r="J207" i="3"/>
  <c r="E207" i="3"/>
  <c r="H207" i="3"/>
  <c r="B208" i="3" s="1"/>
  <c r="P208" i="3" s="1"/>
  <c r="L207" i="3"/>
  <c r="K207" i="3"/>
  <c r="G207" i="3"/>
  <c r="J385" i="1"/>
  <c r="K385" i="1"/>
  <c r="L385" i="1" s="1"/>
  <c r="N385" i="1" s="1"/>
  <c r="P385" i="1" s="1"/>
  <c r="G385" i="1"/>
  <c r="F385" i="1"/>
  <c r="H385" i="1" s="1"/>
  <c r="E386" i="1" s="1"/>
  <c r="O386" i="1" s="1"/>
  <c r="D386" i="1"/>
  <c r="I386" i="1" s="1"/>
  <c r="D166" i="5" l="1"/>
  <c r="H166" i="5" s="1"/>
  <c r="AD166" i="5"/>
  <c r="AE166" i="5"/>
  <c r="AF166" i="5" s="1"/>
  <c r="AG166" i="5" s="1"/>
  <c r="G166" i="5"/>
  <c r="J166" i="5"/>
  <c r="M166" i="5" s="1"/>
  <c r="O166" i="5" s="1"/>
  <c r="Q166" i="5" s="1"/>
  <c r="T166" i="5" s="1"/>
  <c r="V166" i="5" s="1"/>
  <c r="Y166" i="5" s="1"/>
  <c r="AH166" i="5"/>
  <c r="M207" i="3"/>
  <c r="O207" i="3" s="1"/>
  <c r="Q207" i="3" s="1"/>
  <c r="A208" i="3"/>
  <c r="C208" i="3" s="1"/>
  <c r="K386" i="1"/>
  <c r="L386" i="1" s="1"/>
  <c r="N386" i="1" s="1"/>
  <c r="P386" i="1" s="1"/>
  <c r="J386" i="1"/>
  <c r="G386" i="1"/>
  <c r="D387" i="1" s="1"/>
  <c r="I387" i="1" s="1"/>
  <c r="F386" i="1"/>
  <c r="H386" i="1" s="1"/>
  <c r="E387" i="1" s="1"/>
  <c r="O387" i="1" s="1"/>
  <c r="I166" i="5" l="1"/>
  <c r="K166" i="5" s="1"/>
  <c r="N166" i="5" s="1"/>
  <c r="P166" i="5" s="1"/>
  <c r="S166" i="5" s="1"/>
  <c r="U166" i="5" s="1"/>
  <c r="W166" i="5" s="1"/>
  <c r="Z166" i="5" s="1"/>
  <c r="AI166" i="5"/>
  <c r="D208" i="3"/>
  <c r="J208" i="3"/>
  <c r="E208" i="3"/>
  <c r="G208" i="3" s="1"/>
  <c r="L208" i="3"/>
  <c r="K208" i="3"/>
  <c r="K387" i="1"/>
  <c r="L387" i="1" s="1"/>
  <c r="N387" i="1" s="1"/>
  <c r="P387" i="1" s="1"/>
  <c r="J387" i="1"/>
  <c r="G387" i="1"/>
  <c r="F387" i="1"/>
  <c r="H387" i="1" s="1"/>
  <c r="E388" i="1" s="1"/>
  <c r="O388" i="1" s="1"/>
  <c r="D388" i="1"/>
  <c r="I388" i="1" s="1"/>
  <c r="AC166" i="5" l="1"/>
  <c r="C167" i="5" s="1"/>
  <c r="AB166" i="5"/>
  <c r="B167" i="5" s="1"/>
  <c r="F208" i="3"/>
  <c r="H208" i="3" s="1"/>
  <c r="B209" i="3" s="1"/>
  <c r="P209" i="3" s="1"/>
  <c r="M208" i="3"/>
  <c r="O208" i="3" s="1"/>
  <c r="Q208" i="3" s="1"/>
  <c r="A209" i="3"/>
  <c r="C209" i="3" s="1"/>
  <c r="J388" i="1"/>
  <c r="K388" i="1"/>
  <c r="L388" i="1" s="1"/>
  <c r="N388" i="1" s="1"/>
  <c r="P388" i="1" s="1"/>
  <c r="G388" i="1"/>
  <c r="F388" i="1"/>
  <c r="H388" i="1" s="1"/>
  <c r="E389" i="1" s="1"/>
  <c r="O389" i="1" s="1"/>
  <c r="D389" i="1"/>
  <c r="I389" i="1" s="1"/>
  <c r="AD167" i="5" l="1"/>
  <c r="AE167" i="5"/>
  <c r="AF167" i="5" s="1"/>
  <c r="AG167" i="5" s="1"/>
  <c r="D167" i="5"/>
  <c r="H167" i="5" s="1"/>
  <c r="J167" i="5" s="1"/>
  <c r="M167" i="5" s="1"/>
  <c r="O167" i="5" s="1"/>
  <c r="Q167" i="5" s="1"/>
  <c r="T167" i="5" s="1"/>
  <c r="V167" i="5" s="1"/>
  <c r="Y167" i="5" s="1"/>
  <c r="AH167" i="5"/>
  <c r="G167" i="5"/>
  <c r="D209" i="3"/>
  <c r="F209" i="3" s="1"/>
  <c r="E209" i="3"/>
  <c r="G209" i="3" s="1"/>
  <c r="J209" i="3"/>
  <c r="H209" i="3"/>
  <c r="B210" i="3" s="1"/>
  <c r="P210" i="3" s="1"/>
  <c r="K209" i="3"/>
  <c r="L209" i="3"/>
  <c r="K389" i="1"/>
  <c r="L389" i="1" s="1"/>
  <c r="N389" i="1" s="1"/>
  <c r="P389" i="1" s="1"/>
  <c r="J389" i="1"/>
  <c r="G389" i="1"/>
  <c r="D390" i="1" s="1"/>
  <c r="I390" i="1" s="1"/>
  <c r="F389" i="1"/>
  <c r="H389" i="1" s="1"/>
  <c r="E390" i="1" s="1"/>
  <c r="O390" i="1" s="1"/>
  <c r="I167" i="5" l="1"/>
  <c r="K167" i="5" s="1"/>
  <c r="N167" i="5" s="1"/>
  <c r="P167" i="5" s="1"/>
  <c r="S167" i="5" s="1"/>
  <c r="U167" i="5" s="1"/>
  <c r="W167" i="5" s="1"/>
  <c r="Z167" i="5" s="1"/>
  <c r="AC167" i="5" s="1"/>
  <c r="C168" i="5" s="1"/>
  <c r="AI167" i="5"/>
  <c r="M209" i="3"/>
  <c r="O209" i="3" s="1"/>
  <c r="Q209" i="3" s="1"/>
  <c r="A210" i="3"/>
  <c r="C210" i="3" s="1"/>
  <c r="J390" i="1"/>
  <c r="K390" i="1"/>
  <c r="L390" i="1" s="1"/>
  <c r="N390" i="1" s="1"/>
  <c r="P390" i="1" s="1"/>
  <c r="G390" i="1"/>
  <c r="D391" i="1" s="1"/>
  <c r="I391" i="1" s="1"/>
  <c r="F390" i="1"/>
  <c r="H390" i="1" s="1"/>
  <c r="E391" i="1" s="1"/>
  <c r="O391" i="1" s="1"/>
  <c r="AH168" i="5" l="1"/>
  <c r="G168" i="5"/>
  <c r="AB167" i="5"/>
  <c r="B168" i="5" s="1"/>
  <c r="J210" i="3"/>
  <c r="K210" i="3" s="1"/>
  <c r="D210" i="3"/>
  <c r="E210" i="3"/>
  <c r="G210" i="3" s="1"/>
  <c r="K391" i="1"/>
  <c r="L391" i="1" s="1"/>
  <c r="N391" i="1" s="1"/>
  <c r="P391" i="1" s="1"/>
  <c r="J391" i="1"/>
  <c r="G391" i="1"/>
  <c r="D392" i="1" s="1"/>
  <c r="I392" i="1" s="1"/>
  <c r="F391" i="1"/>
  <c r="H391" i="1" s="1"/>
  <c r="E392" i="1" s="1"/>
  <c r="O392" i="1" s="1"/>
  <c r="I168" i="5" l="1"/>
  <c r="K168" i="5" s="1"/>
  <c r="N168" i="5" s="1"/>
  <c r="P168" i="5" s="1"/>
  <c r="S168" i="5" s="1"/>
  <c r="U168" i="5" s="1"/>
  <c r="W168" i="5" s="1"/>
  <c r="Z168" i="5" s="1"/>
  <c r="D168" i="5"/>
  <c r="H168" i="5" s="1"/>
  <c r="AD168" i="5"/>
  <c r="AE168" i="5"/>
  <c r="AF168" i="5" s="1"/>
  <c r="AG168" i="5" s="1"/>
  <c r="AI168" i="5" s="1"/>
  <c r="L210" i="3"/>
  <c r="F210" i="3"/>
  <c r="H210" i="3" s="1"/>
  <c r="B211" i="3" s="1"/>
  <c r="P211" i="3" s="1"/>
  <c r="M210" i="3"/>
  <c r="O210" i="3" s="1"/>
  <c r="Q210" i="3" s="1"/>
  <c r="A211" i="3"/>
  <c r="C211" i="3" s="1"/>
  <c r="J392" i="1"/>
  <c r="K392" i="1"/>
  <c r="L392" i="1" s="1"/>
  <c r="N392" i="1" s="1"/>
  <c r="P392" i="1" s="1"/>
  <c r="G392" i="1"/>
  <c r="F392" i="1"/>
  <c r="H392" i="1" s="1"/>
  <c r="E393" i="1" s="1"/>
  <c r="O393" i="1" s="1"/>
  <c r="D393" i="1"/>
  <c r="I393" i="1" s="1"/>
  <c r="J168" i="5" l="1"/>
  <c r="M168" i="5" s="1"/>
  <c r="D211" i="3"/>
  <c r="F211" i="3" s="1"/>
  <c r="H211" i="3" s="1"/>
  <c r="B212" i="3" s="1"/>
  <c r="P212" i="3" s="1"/>
  <c r="E211" i="3"/>
  <c r="G211" i="3" s="1"/>
  <c r="J211" i="3"/>
  <c r="K211" i="3" s="1"/>
  <c r="L211" i="3"/>
  <c r="J393" i="1"/>
  <c r="K393" i="1"/>
  <c r="L393" i="1" s="1"/>
  <c r="N393" i="1" s="1"/>
  <c r="P393" i="1" s="1"/>
  <c r="G393" i="1"/>
  <c r="F393" i="1"/>
  <c r="H393" i="1" s="1"/>
  <c r="E394" i="1" s="1"/>
  <c r="O394" i="1" s="1"/>
  <c r="D394" i="1"/>
  <c r="I394" i="1" s="1"/>
  <c r="O168" i="5" l="1"/>
  <c r="Q168" i="5" s="1"/>
  <c r="T168" i="5" s="1"/>
  <c r="M211" i="3"/>
  <c r="O211" i="3" s="1"/>
  <c r="Q211" i="3" s="1"/>
  <c r="A212" i="3"/>
  <c r="C212" i="3" s="1"/>
  <c r="J394" i="1"/>
  <c r="K394" i="1"/>
  <c r="L394" i="1" s="1"/>
  <c r="N394" i="1" s="1"/>
  <c r="P394" i="1" s="1"/>
  <c r="G394" i="1"/>
  <c r="F394" i="1"/>
  <c r="H394" i="1" s="1"/>
  <c r="E395" i="1" s="1"/>
  <c r="O395" i="1" s="1"/>
  <c r="D395" i="1"/>
  <c r="I395" i="1" s="1"/>
  <c r="V168" i="5" l="1"/>
  <c r="Y168" i="5" s="1"/>
  <c r="AB168" i="5" s="1"/>
  <c r="B169" i="5" s="1"/>
  <c r="AC168" i="5"/>
  <c r="C169" i="5" s="1"/>
  <c r="J212" i="3"/>
  <c r="L212" i="3" s="1"/>
  <c r="D212" i="3"/>
  <c r="F212" i="3" s="1"/>
  <c r="E212" i="3"/>
  <c r="G212" i="3" s="1"/>
  <c r="K395" i="1"/>
  <c r="L395" i="1" s="1"/>
  <c r="N395" i="1" s="1"/>
  <c r="P395" i="1" s="1"/>
  <c r="J395" i="1"/>
  <c r="G395" i="1"/>
  <c r="D396" i="1" s="1"/>
  <c r="I396" i="1" s="1"/>
  <c r="F395" i="1"/>
  <c r="H395" i="1" s="1"/>
  <c r="E396" i="1" s="1"/>
  <c r="O396" i="1" s="1"/>
  <c r="G169" i="5" l="1"/>
  <c r="AH169" i="5"/>
  <c r="D169" i="5"/>
  <c r="H169" i="5" s="1"/>
  <c r="AD169" i="5"/>
  <c r="AE169" i="5"/>
  <c r="AF169" i="5" s="1"/>
  <c r="AG169" i="5" s="1"/>
  <c r="AI169" i="5" s="1"/>
  <c r="M212" i="3"/>
  <c r="O212" i="3" s="1"/>
  <c r="Q212" i="3" s="1"/>
  <c r="K212" i="3"/>
  <c r="H212" i="3"/>
  <c r="B213" i="3" s="1"/>
  <c r="P213" i="3" s="1"/>
  <c r="A213" i="3"/>
  <c r="C213" i="3" s="1"/>
  <c r="K396" i="1"/>
  <c r="L396" i="1" s="1"/>
  <c r="N396" i="1" s="1"/>
  <c r="P396" i="1" s="1"/>
  <c r="J396" i="1"/>
  <c r="G396" i="1"/>
  <c r="F396" i="1"/>
  <c r="H396" i="1" s="1"/>
  <c r="E397" i="1" s="1"/>
  <c r="O397" i="1" s="1"/>
  <c r="D397" i="1"/>
  <c r="I397" i="1" s="1"/>
  <c r="J169" i="5" l="1"/>
  <c r="M169" i="5" s="1"/>
  <c r="O169" i="5" s="1"/>
  <c r="Q169" i="5" s="1"/>
  <c r="T169" i="5" s="1"/>
  <c r="V169" i="5" s="1"/>
  <c r="Y169" i="5" s="1"/>
  <c r="I169" i="5"/>
  <c r="K169" i="5" s="1"/>
  <c r="N169" i="5" s="1"/>
  <c r="P169" i="5" s="1"/>
  <c r="S169" i="5" s="1"/>
  <c r="U169" i="5" s="1"/>
  <c r="W169" i="5" s="1"/>
  <c r="Z169" i="5" s="1"/>
  <c r="J213" i="3"/>
  <c r="L213" i="3" s="1"/>
  <c r="D213" i="3"/>
  <c r="F213" i="3" s="1"/>
  <c r="E213" i="3"/>
  <c r="G213" i="3" s="1"/>
  <c r="K397" i="1"/>
  <c r="L397" i="1" s="1"/>
  <c r="N397" i="1" s="1"/>
  <c r="P397" i="1" s="1"/>
  <c r="J397" i="1"/>
  <c r="G397" i="1"/>
  <c r="F397" i="1"/>
  <c r="H397" i="1" s="1"/>
  <c r="E398" i="1" s="1"/>
  <c r="O398" i="1" s="1"/>
  <c r="D398" i="1"/>
  <c r="I398" i="1" s="1"/>
  <c r="AB169" i="5" l="1"/>
  <c r="B170" i="5" s="1"/>
  <c r="AC169" i="5"/>
  <c r="C170" i="5" s="1"/>
  <c r="K213" i="3"/>
  <c r="M213" i="3"/>
  <c r="O213" i="3" s="1"/>
  <c r="Q213" i="3" s="1"/>
  <c r="H213" i="3"/>
  <c r="B214" i="3" s="1"/>
  <c r="P214" i="3" s="1"/>
  <c r="A214" i="3"/>
  <c r="C214" i="3" s="1"/>
  <c r="J214" i="3"/>
  <c r="K398" i="1"/>
  <c r="L398" i="1" s="1"/>
  <c r="N398" i="1" s="1"/>
  <c r="P398" i="1" s="1"/>
  <c r="J398" i="1"/>
  <c r="G398" i="1"/>
  <c r="F398" i="1"/>
  <c r="H398" i="1" s="1"/>
  <c r="E399" i="1" s="1"/>
  <c r="O399" i="1" s="1"/>
  <c r="D399" i="1"/>
  <c r="I399" i="1" s="1"/>
  <c r="G170" i="5" l="1"/>
  <c r="AH170" i="5"/>
  <c r="D170" i="5"/>
  <c r="H170" i="5" s="1"/>
  <c r="J170" i="5" s="1"/>
  <c r="M170" i="5" s="1"/>
  <c r="O170" i="5" s="1"/>
  <c r="Q170" i="5" s="1"/>
  <c r="T170" i="5" s="1"/>
  <c r="V170" i="5" s="1"/>
  <c r="Y170" i="5" s="1"/>
  <c r="AD170" i="5"/>
  <c r="AE170" i="5"/>
  <c r="AF170" i="5" s="1"/>
  <c r="AG170" i="5" s="1"/>
  <c r="AI170" i="5" s="1"/>
  <c r="D214" i="3"/>
  <c r="E214" i="3"/>
  <c r="G214" i="3" s="1"/>
  <c r="K214" i="3"/>
  <c r="L214" i="3"/>
  <c r="J399" i="1"/>
  <c r="K399" i="1"/>
  <c r="L399" i="1" s="1"/>
  <c r="N399" i="1" s="1"/>
  <c r="P399" i="1" s="1"/>
  <c r="G399" i="1"/>
  <c r="D400" i="1" s="1"/>
  <c r="I400" i="1" s="1"/>
  <c r="F399" i="1"/>
  <c r="H399" i="1" s="1"/>
  <c r="E400" i="1" s="1"/>
  <c r="O400" i="1" s="1"/>
  <c r="I170" i="5" l="1"/>
  <c r="K170" i="5" s="1"/>
  <c r="N170" i="5" s="1"/>
  <c r="P170" i="5" s="1"/>
  <c r="S170" i="5" s="1"/>
  <c r="U170" i="5" s="1"/>
  <c r="W170" i="5" s="1"/>
  <c r="Z170" i="5" s="1"/>
  <c r="F214" i="3"/>
  <c r="H214" i="3" s="1"/>
  <c r="B215" i="3" s="1"/>
  <c r="P215" i="3" s="1"/>
  <c r="M214" i="3"/>
  <c r="O214" i="3" s="1"/>
  <c r="Q214" i="3" s="1"/>
  <c r="A215" i="3"/>
  <c r="C215" i="3" s="1"/>
  <c r="J400" i="1"/>
  <c r="K400" i="1"/>
  <c r="L400" i="1" s="1"/>
  <c r="N400" i="1" s="1"/>
  <c r="P400" i="1" s="1"/>
  <c r="G400" i="1"/>
  <c r="D401" i="1" s="1"/>
  <c r="I401" i="1" s="1"/>
  <c r="F400" i="1"/>
  <c r="H400" i="1" s="1"/>
  <c r="E401" i="1" s="1"/>
  <c r="O401" i="1" s="1"/>
  <c r="AB170" i="5" l="1"/>
  <c r="B171" i="5" s="1"/>
  <c r="AC170" i="5"/>
  <c r="C171" i="5" s="1"/>
  <c r="J215" i="3"/>
  <c r="E215" i="3"/>
  <c r="D215" i="3"/>
  <c r="F215" i="3" s="1"/>
  <c r="K215" i="3"/>
  <c r="L215" i="3"/>
  <c r="G215" i="3"/>
  <c r="K401" i="1"/>
  <c r="L401" i="1" s="1"/>
  <c r="N401" i="1" s="1"/>
  <c r="P401" i="1" s="1"/>
  <c r="J401" i="1"/>
  <c r="G401" i="1"/>
  <c r="D402" i="1" s="1"/>
  <c r="I402" i="1" s="1"/>
  <c r="F401" i="1"/>
  <c r="H401" i="1" s="1"/>
  <c r="E402" i="1" s="1"/>
  <c r="O402" i="1" s="1"/>
  <c r="AH171" i="5" l="1"/>
  <c r="G171" i="5"/>
  <c r="AD171" i="5"/>
  <c r="AE171" i="5"/>
  <c r="AF171" i="5" s="1"/>
  <c r="AG171" i="5" s="1"/>
  <c r="AI171" i="5" s="1"/>
  <c r="D171" i="5"/>
  <c r="H171" i="5" s="1"/>
  <c r="M215" i="3"/>
  <c r="O215" i="3" s="1"/>
  <c r="Q215" i="3" s="1"/>
  <c r="H215" i="3"/>
  <c r="B216" i="3" s="1"/>
  <c r="P216" i="3" s="1"/>
  <c r="A216" i="3"/>
  <c r="C216" i="3" s="1"/>
  <c r="J216" i="3"/>
  <c r="J402" i="1"/>
  <c r="K402" i="1"/>
  <c r="L402" i="1" s="1"/>
  <c r="N402" i="1" s="1"/>
  <c r="P402" i="1" s="1"/>
  <c r="G402" i="1"/>
  <c r="D403" i="1" s="1"/>
  <c r="I403" i="1" s="1"/>
  <c r="F402" i="1"/>
  <c r="H402" i="1" s="1"/>
  <c r="E403" i="1" s="1"/>
  <c r="O403" i="1" s="1"/>
  <c r="I171" i="5" l="1"/>
  <c r="K171" i="5" s="1"/>
  <c r="N171" i="5" s="1"/>
  <c r="P171" i="5" s="1"/>
  <c r="S171" i="5" s="1"/>
  <c r="U171" i="5" s="1"/>
  <c r="W171" i="5" s="1"/>
  <c r="Z171" i="5" s="1"/>
  <c r="J171" i="5"/>
  <c r="M171" i="5" s="1"/>
  <c r="O171" i="5" s="1"/>
  <c r="Q171" i="5" s="1"/>
  <c r="T171" i="5" s="1"/>
  <c r="V171" i="5" s="1"/>
  <c r="Y171" i="5" s="1"/>
  <c r="D216" i="3"/>
  <c r="F216" i="3" s="1"/>
  <c r="H216" i="3" s="1"/>
  <c r="B217" i="3" s="1"/>
  <c r="P217" i="3" s="1"/>
  <c r="E216" i="3"/>
  <c r="G216" i="3" s="1"/>
  <c r="K216" i="3"/>
  <c r="L216" i="3"/>
  <c r="K403" i="1"/>
  <c r="L403" i="1" s="1"/>
  <c r="N403" i="1" s="1"/>
  <c r="P403" i="1" s="1"/>
  <c r="J403" i="1"/>
  <c r="G403" i="1"/>
  <c r="D404" i="1" s="1"/>
  <c r="I404" i="1" s="1"/>
  <c r="F403" i="1"/>
  <c r="H403" i="1" s="1"/>
  <c r="E404" i="1" s="1"/>
  <c r="O404" i="1" s="1"/>
  <c r="AC171" i="5" l="1"/>
  <c r="C172" i="5" s="1"/>
  <c r="AB171" i="5"/>
  <c r="B172" i="5" s="1"/>
  <c r="M216" i="3"/>
  <c r="O216" i="3" s="1"/>
  <c r="Q216" i="3" s="1"/>
  <c r="A217" i="3"/>
  <c r="C217" i="3" s="1"/>
  <c r="K404" i="1"/>
  <c r="L404" i="1" s="1"/>
  <c r="N404" i="1" s="1"/>
  <c r="P404" i="1" s="1"/>
  <c r="J404" i="1"/>
  <c r="G404" i="1"/>
  <c r="F404" i="1"/>
  <c r="H404" i="1" s="1"/>
  <c r="E405" i="1" s="1"/>
  <c r="O405" i="1" s="1"/>
  <c r="D405" i="1"/>
  <c r="I405" i="1" s="1"/>
  <c r="D172" i="5" l="1"/>
  <c r="H172" i="5" s="1"/>
  <c r="AE172" i="5"/>
  <c r="AF172" i="5" s="1"/>
  <c r="AG172" i="5" s="1"/>
  <c r="AI172" i="5" s="1"/>
  <c r="AD172" i="5"/>
  <c r="AH172" i="5"/>
  <c r="G172" i="5"/>
  <c r="J172" i="5"/>
  <c r="M172" i="5" s="1"/>
  <c r="O172" i="5" s="1"/>
  <c r="Q172" i="5" s="1"/>
  <c r="T172" i="5" s="1"/>
  <c r="V172" i="5" s="1"/>
  <c r="Y172" i="5" s="1"/>
  <c r="D217" i="3"/>
  <c r="F217" i="3" s="1"/>
  <c r="H217" i="3" s="1"/>
  <c r="B218" i="3" s="1"/>
  <c r="P218" i="3" s="1"/>
  <c r="E217" i="3"/>
  <c r="G217" i="3" s="1"/>
  <c r="J217" i="3"/>
  <c r="L217" i="3" s="1"/>
  <c r="K217" i="3"/>
  <c r="K405" i="1"/>
  <c r="L405" i="1" s="1"/>
  <c r="N405" i="1" s="1"/>
  <c r="P405" i="1" s="1"/>
  <c r="J405" i="1"/>
  <c r="G405" i="1"/>
  <c r="F405" i="1"/>
  <c r="H405" i="1" s="1"/>
  <c r="E406" i="1" s="1"/>
  <c r="O406" i="1" s="1"/>
  <c r="D406" i="1"/>
  <c r="I406" i="1" s="1"/>
  <c r="I172" i="5" l="1"/>
  <c r="K172" i="5" s="1"/>
  <c r="N172" i="5" s="1"/>
  <c r="P172" i="5" s="1"/>
  <c r="S172" i="5" s="1"/>
  <c r="U172" i="5" s="1"/>
  <c r="W172" i="5" s="1"/>
  <c r="Z172" i="5" s="1"/>
  <c r="M217" i="3"/>
  <c r="O217" i="3" s="1"/>
  <c r="Q217" i="3" s="1"/>
  <c r="A218" i="3"/>
  <c r="C218" i="3" s="1"/>
  <c r="J406" i="1"/>
  <c r="K406" i="1"/>
  <c r="L406" i="1" s="1"/>
  <c r="N406" i="1" s="1"/>
  <c r="P406" i="1" s="1"/>
  <c r="G406" i="1"/>
  <c r="F406" i="1"/>
  <c r="H406" i="1" s="1"/>
  <c r="E407" i="1" s="1"/>
  <c r="O407" i="1" s="1"/>
  <c r="D407" i="1"/>
  <c r="I407" i="1" s="1"/>
  <c r="AC172" i="5" l="1"/>
  <c r="C173" i="5" s="1"/>
  <c r="AB172" i="5"/>
  <c r="B173" i="5" s="1"/>
  <c r="E218" i="3"/>
  <c r="D218" i="3"/>
  <c r="F218" i="3" s="1"/>
  <c r="J218" i="3"/>
  <c r="L218" i="3" s="1"/>
  <c r="G218" i="3"/>
  <c r="K407" i="1"/>
  <c r="L407" i="1" s="1"/>
  <c r="N407" i="1" s="1"/>
  <c r="P407" i="1" s="1"/>
  <c r="J407" i="1"/>
  <c r="G407" i="1"/>
  <c r="D408" i="1" s="1"/>
  <c r="I408" i="1" s="1"/>
  <c r="F407" i="1"/>
  <c r="H407" i="1" s="1"/>
  <c r="E408" i="1" s="1"/>
  <c r="O408" i="1" s="1"/>
  <c r="D173" i="5" l="1"/>
  <c r="H173" i="5" s="1"/>
  <c r="AD173" i="5"/>
  <c r="AE173" i="5"/>
  <c r="AF173" i="5" s="1"/>
  <c r="AG173" i="5" s="1"/>
  <c r="G173" i="5"/>
  <c r="J173" i="5"/>
  <c r="M173" i="5" s="1"/>
  <c r="O173" i="5" s="1"/>
  <c r="Q173" i="5" s="1"/>
  <c r="T173" i="5" s="1"/>
  <c r="V173" i="5" s="1"/>
  <c r="Y173" i="5" s="1"/>
  <c r="AH173" i="5"/>
  <c r="M218" i="3"/>
  <c r="O218" i="3" s="1"/>
  <c r="Q218" i="3" s="1"/>
  <c r="H218" i="3"/>
  <c r="B219" i="3" s="1"/>
  <c r="P219" i="3" s="1"/>
  <c r="K218" i="3"/>
  <c r="A219" i="3"/>
  <c r="C219" i="3" s="1"/>
  <c r="K408" i="1"/>
  <c r="L408" i="1" s="1"/>
  <c r="N408" i="1" s="1"/>
  <c r="P408" i="1" s="1"/>
  <c r="J408" i="1"/>
  <c r="G408" i="1"/>
  <c r="F408" i="1"/>
  <c r="H408" i="1" s="1"/>
  <c r="E409" i="1" s="1"/>
  <c r="O409" i="1" s="1"/>
  <c r="D409" i="1"/>
  <c r="I409" i="1" s="1"/>
  <c r="I173" i="5" l="1"/>
  <c r="K173" i="5" s="1"/>
  <c r="N173" i="5" s="1"/>
  <c r="P173" i="5" s="1"/>
  <c r="S173" i="5" s="1"/>
  <c r="U173" i="5" s="1"/>
  <c r="W173" i="5" s="1"/>
  <c r="Z173" i="5" s="1"/>
  <c r="AC173" i="5" s="1"/>
  <c r="C174" i="5" s="1"/>
  <c r="AI173" i="5"/>
  <c r="J219" i="3"/>
  <c r="D219" i="3"/>
  <c r="F219" i="3" s="1"/>
  <c r="E219" i="3"/>
  <c r="G219" i="3" s="1"/>
  <c r="L219" i="3"/>
  <c r="K219" i="3"/>
  <c r="K409" i="1"/>
  <c r="L409" i="1" s="1"/>
  <c r="N409" i="1" s="1"/>
  <c r="P409" i="1" s="1"/>
  <c r="J409" i="1"/>
  <c r="G409" i="1"/>
  <c r="F409" i="1"/>
  <c r="H409" i="1" s="1"/>
  <c r="E410" i="1" s="1"/>
  <c r="O410" i="1" s="1"/>
  <c r="D410" i="1"/>
  <c r="I410" i="1" s="1"/>
  <c r="G174" i="5" l="1"/>
  <c r="AH174" i="5"/>
  <c r="AB173" i="5"/>
  <c r="B174" i="5" s="1"/>
  <c r="M219" i="3"/>
  <c r="O219" i="3" s="1"/>
  <c r="Q219" i="3" s="1"/>
  <c r="H219" i="3"/>
  <c r="B220" i="3" s="1"/>
  <c r="P220" i="3" s="1"/>
  <c r="A220" i="3"/>
  <c r="C220" i="3" s="1"/>
  <c r="J410" i="1"/>
  <c r="K410" i="1"/>
  <c r="L410" i="1" s="1"/>
  <c r="N410" i="1" s="1"/>
  <c r="P410" i="1" s="1"/>
  <c r="G410" i="1"/>
  <c r="D411" i="1" s="1"/>
  <c r="I411" i="1" s="1"/>
  <c r="F410" i="1"/>
  <c r="H410" i="1" s="1"/>
  <c r="E411" i="1" s="1"/>
  <c r="O411" i="1" s="1"/>
  <c r="D174" i="5" l="1"/>
  <c r="H174" i="5" s="1"/>
  <c r="AD174" i="5"/>
  <c r="AE174" i="5"/>
  <c r="AF174" i="5" s="1"/>
  <c r="AG174" i="5" s="1"/>
  <c r="AI174" i="5" s="1"/>
  <c r="I174" i="5"/>
  <c r="K174" i="5" s="1"/>
  <c r="N174" i="5" s="1"/>
  <c r="P174" i="5" s="1"/>
  <c r="S174" i="5" s="1"/>
  <c r="U174" i="5" s="1"/>
  <c r="W174" i="5" s="1"/>
  <c r="Z174" i="5" s="1"/>
  <c r="D220" i="3"/>
  <c r="F220" i="3" s="1"/>
  <c r="J220" i="3"/>
  <c r="E220" i="3"/>
  <c r="G220" i="3" s="1"/>
  <c r="H220" i="3"/>
  <c r="B221" i="3" s="1"/>
  <c r="P221" i="3" s="1"/>
  <c r="K220" i="3"/>
  <c r="L220" i="3"/>
  <c r="K411" i="1"/>
  <c r="L411" i="1" s="1"/>
  <c r="N411" i="1" s="1"/>
  <c r="P411" i="1" s="1"/>
  <c r="J411" i="1"/>
  <c r="G411" i="1"/>
  <c r="F411" i="1"/>
  <c r="H411" i="1" s="1"/>
  <c r="E412" i="1" s="1"/>
  <c r="O412" i="1" s="1"/>
  <c r="D412" i="1"/>
  <c r="I412" i="1" s="1"/>
  <c r="J174" i="5" l="1"/>
  <c r="M174" i="5" s="1"/>
  <c r="M220" i="3"/>
  <c r="O220" i="3" s="1"/>
  <c r="Q220" i="3" s="1"/>
  <c r="A221" i="3"/>
  <c r="C221" i="3" s="1"/>
  <c r="J412" i="1"/>
  <c r="K412" i="1"/>
  <c r="L412" i="1" s="1"/>
  <c r="N412" i="1" s="1"/>
  <c r="P412" i="1" s="1"/>
  <c r="G412" i="1"/>
  <c r="D413" i="1" s="1"/>
  <c r="I413" i="1" s="1"/>
  <c r="F412" i="1"/>
  <c r="H412" i="1" s="1"/>
  <c r="E413" i="1" s="1"/>
  <c r="O413" i="1" s="1"/>
  <c r="O174" i="5" l="1"/>
  <c r="Q174" i="5" s="1"/>
  <c r="T174" i="5" s="1"/>
  <c r="J221" i="3"/>
  <c r="L221" i="3" s="1"/>
  <c r="D221" i="3"/>
  <c r="F221" i="3" s="1"/>
  <c r="E221" i="3"/>
  <c r="G221" i="3" s="1"/>
  <c r="K413" i="1"/>
  <c r="L413" i="1" s="1"/>
  <c r="N413" i="1" s="1"/>
  <c r="P413" i="1" s="1"/>
  <c r="J413" i="1"/>
  <c r="G413" i="1"/>
  <c r="D414" i="1" s="1"/>
  <c r="I414" i="1" s="1"/>
  <c r="F413" i="1"/>
  <c r="H413" i="1" s="1"/>
  <c r="E414" i="1" s="1"/>
  <c r="O414" i="1" s="1"/>
  <c r="V174" i="5" l="1"/>
  <c r="Y174" i="5" s="1"/>
  <c r="AB174" i="5" s="1"/>
  <c r="B175" i="5" s="1"/>
  <c r="AC174" i="5"/>
  <c r="C175" i="5" s="1"/>
  <c r="K221" i="3"/>
  <c r="M221" i="3"/>
  <c r="O221" i="3" s="1"/>
  <c r="Q221" i="3" s="1"/>
  <c r="H221" i="3"/>
  <c r="B222" i="3" s="1"/>
  <c r="P222" i="3" s="1"/>
  <c r="A222" i="3"/>
  <c r="C222" i="3" s="1"/>
  <c r="J414" i="1"/>
  <c r="K414" i="1"/>
  <c r="L414" i="1" s="1"/>
  <c r="N414" i="1" s="1"/>
  <c r="P414" i="1" s="1"/>
  <c r="G414" i="1"/>
  <c r="D415" i="1" s="1"/>
  <c r="I415" i="1" s="1"/>
  <c r="F414" i="1"/>
  <c r="H414" i="1" s="1"/>
  <c r="E415" i="1" s="1"/>
  <c r="O415" i="1" s="1"/>
  <c r="AH175" i="5" l="1"/>
  <c r="G175" i="5"/>
  <c r="AD175" i="5"/>
  <c r="AE175" i="5"/>
  <c r="AF175" i="5" s="1"/>
  <c r="AG175" i="5" s="1"/>
  <c r="AI175" i="5" s="1"/>
  <c r="D175" i="5"/>
  <c r="H175" i="5" s="1"/>
  <c r="D222" i="3"/>
  <c r="F222" i="3" s="1"/>
  <c r="J222" i="3"/>
  <c r="E222" i="3"/>
  <c r="G222" i="3" s="1"/>
  <c r="H222" i="3"/>
  <c r="B223" i="3" s="1"/>
  <c r="P223" i="3" s="1"/>
  <c r="K222" i="3"/>
  <c r="L222" i="3"/>
  <c r="K415" i="1"/>
  <c r="L415" i="1" s="1"/>
  <c r="N415" i="1" s="1"/>
  <c r="P415" i="1" s="1"/>
  <c r="J415" i="1"/>
  <c r="G415" i="1"/>
  <c r="D416" i="1" s="1"/>
  <c r="I416" i="1" s="1"/>
  <c r="F415" i="1"/>
  <c r="H415" i="1" s="1"/>
  <c r="E416" i="1" s="1"/>
  <c r="O416" i="1" s="1"/>
  <c r="I175" i="5" l="1"/>
  <c r="K175" i="5" s="1"/>
  <c r="N175" i="5" s="1"/>
  <c r="P175" i="5" s="1"/>
  <c r="S175" i="5" s="1"/>
  <c r="U175" i="5" s="1"/>
  <c r="W175" i="5" s="1"/>
  <c r="Z175" i="5" s="1"/>
  <c r="J175" i="5"/>
  <c r="M175" i="5" s="1"/>
  <c r="O175" i="5" s="1"/>
  <c r="Q175" i="5" s="1"/>
  <c r="T175" i="5" s="1"/>
  <c r="V175" i="5" s="1"/>
  <c r="Y175" i="5" s="1"/>
  <c r="M222" i="3"/>
  <c r="O222" i="3" s="1"/>
  <c r="Q222" i="3" s="1"/>
  <c r="A223" i="3"/>
  <c r="C223" i="3" s="1"/>
  <c r="K416" i="1"/>
  <c r="L416" i="1" s="1"/>
  <c r="N416" i="1" s="1"/>
  <c r="P416" i="1" s="1"/>
  <c r="J416" i="1"/>
  <c r="G416" i="1"/>
  <c r="F416" i="1"/>
  <c r="H416" i="1" s="1"/>
  <c r="E417" i="1" s="1"/>
  <c r="O417" i="1" s="1"/>
  <c r="D417" i="1"/>
  <c r="I417" i="1" s="1"/>
  <c r="AB175" i="5" l="1"/>
  <c r="B176" i="5" s="1"/>
  <c r="AC175" i="5"/>
  <c r="C176" i="5" s="1"/>
  <c r="D223" i="3"/>
  <c r="J223" i="3"/>
  <c r="K223" i="3" s="1"/>
  <c r="E223" i="3"/>
  <c r="G223" i="3" s="1"/>
  <c r="K417" i="1"/>
  <c r="L417" i="1" s="1"/>
  <c r="N417" i="1" s="1"/>
  <c r="P417" i="1" s="1"/>
  <c r="J417" i="1"/>
  <c r="G417" i="1"/>
  <c r="D418" i="1" s="1"/>
  <c r="I418" i="1" s="1"/>
  <c r="F417" i="1"/>
  <c r="H417" i="1" s="1"/>
  <c r="E418" i="1" s="1"/>
  <c r="O418" i="1" s="1"/>
  <c r="AH176" i="5" l="1"/>
  <c r="G176" i="5"/>
  <c r="AD176" i="5"/>
  <c r="AE176" i="5"/>
  <c r="AF176" i="5" s="1"/>
  <c r="AG176" i="5" s="1"/>
  <c r="AI176" i="5" s="1"/>
  <c r="D176" i="5"/>
  <c r="H176" i="5" s="1"/>
  <c r="F223" i="3"/>
  <c r="H223" i="3" s="1"/>
  <c r="B224" i="3" s="1"/>
  <c r="P224" i="3" s="1"/>
  <c r="L223" i="3"/>
  <c r="A224" i="3"/>
  <c r="C224" i="3" s="1"/>
  <c r="J418" i="1"/>
  <c r="K418" i="1"/>
  <c r="L418" i="1" s="1"/>
  <c r="N418" i="1" s="1"/>
  <c r="P418" i="1" s="1"/>
  <c r="G418" i="1"/>
  <c r="F418" i="1"/>
  <c r="H418" i="1" s="1"/>
  <c r="E419" i="1" s="1"/>
  <c r="O419" i="1" s="1"/>
  <c r="D419" i="1"/>
  <c r="I419" i="1" s="1"/>
  <c r="I176" i="5" l="1"/>
  <c r="K176" i="5" s="1"/>
  <c r="N176" i="5" s="1"/>
  <c r="P176" i="5" s="1"/>
  <c r="S176" i="5" s="1"/>
  <c r="U176" i="5" s="1"/>
  <c r="W176" i="5" s="1"/>
  <c r="Z176" i="5" s="1"/>
  <c r="J176" i="5"/>
  <c r="M176" i="5" s="1"/>
  <c r="O176" i="5" s="1"/>
  <c r="Q176" i="5" s="1"/>
  <c r="T176" i="5" s="1"/>
  <c r="V176" i="5" s="1"/>
  <c r="Y176" i="5" s="1"/>
  <c r="M223" i="3"/>
  <c r="O223" i="3" s="1"/>
  <c r="Q223" i="3" s="1"/>
  <c r="D224" i="3"/>
  <c r="F224" i="3" s="1"/>
  <c r="E224" i="3"/>
  <c r="G224" i="3" s="1"/>
  <c r="J224" i="3"/>
  <c r="K224" i="3" s="1"/>
  <c r="H224" i="3"/>
  <c r="B225" i="3" s="1"/>
  <c r="P225" i="3" s="1"/>
  <c r="L224" i="3"/>
  <c r="K419" i="1"/>
  <c r="L419" i="1" s="1"/>
  <c r="N419" i="1" s="1"/>
  <c r="P419" i="1" s="1"/>
  <c r="J419" i="1"/>
  <c r="G419" i="1"/>
  <c r="F419" i="1"/>
  <c r="H419" i="1" s="1"/>
  <c r="E420" i="1" s="1"/>
  <c r="O420" i="1" s="1"/>
  <c r="D420" i="1"/>
  <c r="I420" i="1" s="1"/>
  <c r="AB176" i="5" l="1"/>
  <c r="B177" i="5" s="1"/>
  <c r="AC176" i="5"/>
  <c r="C177" i="5" s="1"/>
  <c r="M224" i="3"/>
  <c r="O224" i="3" s="1"/>
  <c r="Q224" i="3" s="1"/>
  <c r="A225" i="3"/>
  <c r="C225" i="3" s="1"/>
  <c r="K420" i="1"/>
  <c r="L420" i="1" s="1"/>
  <c r="N420" i="1" s="1"/>
  <c r="P420" i="1" s="1"/>
  <c r="J420" i="1"/>
  <c r="G420" i="1"/>
  <c r="D421" i="1" s="1"/>
  <c r="I421" i="1" s="1"/>
  <c r="F420" i="1"/>
  <c r="H420" i="1" s="1"/>
  <c r="E421" i="1" s="1"/>
  <c r="O421" i="1" s="1"/>
  <c r="G177" i="5" l="1"/>
  <c r="AH177" i="5"/>
  <c r="D177" i="5"/>
  <c r="H177" i="5" s="1"/>
  <c r="AE177" i="5"/>
  <c r="AF177" i="5" s="1"/>
  <c r="AG177" i="5" s="1"/>
  <c r="AI177" i="5" s="1"/>
  <c r="AD177" i="5"/>
  <c r="E225" i="3"/>
  <c r="G225" i="3" s="1"/>
  <c r="A226" i="3" s="1"/>
  <c r="C226" i="3" s="1"/>
  <c r="D225" i="3"/>
  <c r="F225" i="3" s="1"/>
  <c r="J225" i="3"/>
  <c r="L225" i="3" s="1"/>
  <c r="J421" i="1"/>
  <c r="K421" i="1"/>
  <c r="L421" i="1" s="1"/>
  <c r="N421" i="1" s="1"/>
  <c r="P421" i="1" s="1"/>
  <c r="G421" i="1"/>
  <c r="F421" i="1"/>
  <c r="H421" i="1" s="1"/>
  <c r="E422" i="1" s="1"/>
  <c r="O422" i="1" s="1"/>
  <c r="D422" i="1"/>
  <c r="I422" i="1" s="1"/>
  <c r="I177" i="5" l="1"/>
  <c r="K177" i="5" s="1"/>
  <c r="N177" i="5" s="1"/>
  <c r="P177" i="5" s="1"/>
  <c r="S177" i="5" s="1"/>
  <c r="U177" i="5" s="1"/>
  <c r="W177" i="5" s="1"/>
  <c r="Z177" i="5" s="1"/>
  <c r="J177" i="5"/>
  <c r="M177" i="5" s="1"/>
  <c r="O177" i="5" s="1"/>
  <c r="Q177" i="5" s="1"/>
  <c r="T177" i="5" s="1"/>
  <c r="V177" i="5" s="1"/>
  <c r="Y177" i="5" s="1"/>
  <c r="M225" i="3"/>
  <c r="O225" i="3" s="1"/>
  <c r="Q225" i="3" s="1"/>
  <c r="K225" i="3"/>
  <c r="H225" i="3"/>
  <c r="B226" i="3" s="1"/>
  <c r="P226" i="3" s="1"/>
  <c r="J226" i="3"/>
  <c r="K422" i="1"/>
  <c r="L422" i="1" s="1"/>
  <c r="N422" i="1" s="1"/>
  <c r="P422" i="1" s="1"/>
  <c r="J422" i="1"/>
  <c r="G422" i="1"/>
  <c r="F422" i="1"/>
  <c r="H422" i="1" s="1"/>
  <c r="E423" i="1" s="1"/>
  <c r="O423" i="1" s="1"/>
  <c r="D423" i="1"/>
  <c r="I423" i="1" s="1"/>
  <c r="AC177" i="5" l="1"/>
  <c r="C178" i="5" s="1"/>
  <c r="AB177" i="5"/>
  <c r="B178" i="5" s="1"/>
  <c r="D226" i="3"/>
  <c r="E226" i="3"/>
  <c r="G226" i="3"/>
  <c r="L226" i="3"/>
  <c r="K226" i="3"/>
  <c r="K423" i="1"/>
  <c r="L423" i="1" s="1"/>
  <c r="N423" i="1" s="1"/>
  <c r="P423" i="1" s="1"/>
  <c r="J423" i="1"/>
  <c r="G423" i="1"/>
  <c r="F423" i="1"/>
  <c r="H423" i="1" s="1"/>
  <c r="E424" i="1" s="1"/>
  <c r="O424" i="1" s="1"/>
  <c r="D424" i="1"/>
  <c r="I424" i="1" s="1"/>
  <c r="D178" i="5" l="1"/>
  <c r="H178" i="5" s="1"/>
  <c r="AD178" i="5"/>
  <c r="AE178" i="5"/>
  <c r="AF178" i="5" s="1"/>
  <c r="AG178" i="5" s="1"/>
  <c r="AI178" i="5" s="1"/>
  <c r="G178" i="5"/>
  <c r="J178" i="5"/>
  <c r="M178" i="5" s="1"/>
  <c r="O178" i="5" s="1"/>
  <c r="Q178" i="5" s="1"/>
  <c r="T178" i="5" s="1"/>
  <c r="V178" i="5" s="1"/>
  <c r="Y178" i="5" s="1"/>
  <c r="AH178" i="5"/>
  <c r="F226" i="3"/>
  <c r="H226" i="3" s="1"/>
  <c r="B227" i="3" s="1"/>
  <c r="P227" i="3" s="1"/>
  <c r="M226" i="3"/>
  <c r="O226" i="3" s="1"/>
  <c r="Q226" i="3" s="1"/>
  <c r="A227" i="3"/>
  <c r="C227" i="3" s="1"/>
  <c r="J424" i="1"/>
  <c r="K424" i="1"/>
  <c r="L424" i="1" s="1"/>
  <c r="N424" i="1" s="1"/>
  <c r="P424" i="1" s="1"/>
  <c r="G424" i="1"/>
  <c r="D425" i="1" s="1"/>
  <c r="I425" i="1" s="1"/>
  <c r="F424" i="1"/>
  <c r="H424" i="1" s="1"/>
  <c r="E425" i="1" s="1"/>
  <c r="O425" i="1" s="1"/>
  <c r="I178" i="5" l="1"/>
  <c r="K178" i="5" s="1"/>
  <c r="N178" i="5" s="1"/>
  <c r="P178" i="5" s="1"/>
  <c r="S178" i="5" s="1"/>
  <c r="U178" i="5" s="1"/>
  <c r="W178" i="5" s="1"/>
  <c r="Z178" i="5" s="1"/>
  <c r="D227" i="3"/>
  <c r="J227" i="3"/>
  <c r="K227" i="3" s="1"/>
  <c r="E227" i="3"/>
  <c r="G227" i="3" s="1"/>
  <c r="K425" i="1"/>
  <c r="L425" i="1" s="1"/>
  <c r="N425" i="1" s="1"/>
  <c r="P425" i="1" s="1"/>
  <c r="J425" i="1"/>
  <c r="G425" i="1"/>
  <c r="D426" i="1" s="1"/>
  <c r="I426" i="1" s="1"/>
  <c r="F425" i="1"/>
  <c r="H425" i="1" s="1"/>
  <c r="E426" i="1" s="1"/>
  <c r="O426" i="1" s="1"/>
  <c r="AC178" i="5" l="1"/>
  <c r="C179" i="5" s="1"/>
  <c r="AB178" i="5"/>
  <c r="B179" i="5" s="1"/>
  <c r="F227" i="3"/>
  <c r="H227" i="3" s="1"/>
  <c r="B228" i="3" s="1"/>
  <c r="P228" i="3" s="1"/>
  <c r="L227" i="3"/>
  <c r="A228" i="3"/>
  <c r="C228" i="3" s="1"/>
  <c r="J426" i="1"/>
  <c r="K426" i="1"/>
  <c r="L426" i="1" s="1"/>
  <c r="N426" i="1" s="1"/>
  <c r="P426" i="1" s="1"/>
  <c r="G426" i="1"/>
  <c r="D427" i="1" s="1"/>
  <c r="I427" i="1" s="1"/>
  <c r="F426" i="1"/>
  <c r="H426" i="1" s="1"/>
  <c r="E427" i="1" s="1"/>
  <c r="O427" i="1" s="1"/>
  <c r="D179" i="5" l="1"/>
  <c r="H179" i="5" s="1"/>
  <c r="AD179" i="5"/>
  <c r="AE179" i="5"/>
  <c r="AF179" i="5" s="1"/>
  <c r="AG179" i="5" s="1"/>
  <c r="G179" i="5"/>
  <c r="J179" i="5"/>
  <c r="M179" i="5" s="1"/>
  <c r="O179" i="5" s="1"/>
  <c r="Q179" i="5" s="1"/>
  <c r="T179" i="5" s="1"/>
  <c r="V179" i="5" s="1"/>
  <c r="Y179" i="5" s="1"/>
  <c r="AH179" i="5"/>
  <c r="M227" i="3"/>
  <c r="O227" i="3" s="1"/>
  <c r="Q227" i="3" s="1"/>
  <c r="D228" i="3"/>
  <c r="J228" i="3"/>
  <c r="E228" i="3"/>
  <c r="G228" i="3" s="1"/>
  <c r="L228" i="3"/>
  <c r="K228" i="3"/>
  <c r="K427" i="1"/>
  <c r="L427" i="1" s="1"/>
  <c r="N427" i="1" s="1"/>
  <c r="P427" i="1" s="1"/>
  <c r="J427" i="1"/>
  <c r="G427" i="1"/>
  <c r="D428" i="1" s="1"/>
  <c r="I428" i="1" s="1"/>
  <c r="F427" i="1"/>
  <c r="H427" i="1" s="1"/>
  <c r="E428" i="1" s="1"/>
  <c r="O428" i="1" s="1"/>
  <c r="I179" i="5" l="1"/>
  <c r="K179" i="5" s="1"/>
  <c r="N179" i="5" s="1"/>
  <c r="P179" i="5" s="1"/>
  <c r="S179" i="5" s="1"/>
  <c r="U179" i="5" s="1"/>
  <c r="W179" i="5" s="1"/>
  <c r="Z179" i="5" s="1"/>
  <c r="AI179" i="5"/>
  <c r="F228" i="3"/>
  <c r="H228" i="3" s="1"/>
  <c r="B229" i="3" s="1"/>
  <c r="P229" i="3" s="1"/>
  <c r="M228" i="3"/>
  <c r="O228" i="3" s="1"/>
  <c r="Q228" i="3" s="1"/>
  <c r="A229" i="3"/>
  <c r="C229" i="3" s="1"/>
  <c r="J428" i="1"/>
  <c r="K428" i="1"/>
  <c r="L428" i="1" s="1"/>
  <c r="N428" i="1" s="1"/>
  <c r="P428" i="1" s="1"/>
  <c r="G428" i="1"/>
  <c r="F428" i="1"/>
  <c r="H428" i="1" s="1"/>
  <c r="E429" i="1" s="1"/>
  <c r="O429" i="1" s="1"/>
  <c r="D429" i="1"/>
  <c r="I429" i="1" s="1"/>
  <c r="AC179" i="5" l="1"/>
  <c r="C180" i="5" s="1"/>
  <c r="AB179" i="5"/>
  <c r="B180" i="5" s="1"/>
  <c r="D229" i="3"/>
  <c r="F229" i="3" s="1"/>
  <c r="J229" i="3"/>
  <c r="K229" i="3" s="1"/>
  <c r="E229" i="3"/>
  <c r="G229" i="3" s="1"/>
  <c r="H229" i="3"/>
  <c r="B230" i="3" s="1"/>
  <c r="P230" i="3" s="1"/>
  <c r="K429" i="1"/>
  <c r="L429" i="1" s="1"/>
  <c r="N429" i="1" s="1"/>
  <c r="P429" i="1" s="1"/>
  <c r="J429" i="1"/>
  <c r="G429" i="1"/>
  <c r="F429" i="1"/>
  <c r="H429" i="1" s="1"/>
  <c r="E430" i="1" s="1"/>
  <c r="O430" i="1" s="1"/>
  <c r="D430" i="1"/>
  <c r="I430" i="1" s="1"/>
  <c r="AD180" i="5" l="1"/>
  <c r="AE180" i="5"/>
  <c r="AF180" i="5" s="1"/>
  <c r="AG180" i="5" s="1"/>
  <c r="D180" i="5"/>
  <c r="H180" i="5" s="1"/>
  <c r="G180" i="5"/>
  <c r="J180" i="5"/>
  <c r="M180" i="5" s="1"/>
  <c r="O180" i="5" s="1"/>
  <c r="Q180" i="5" s="1"/>
  <c r="T180" i="5" s="1"/>
  <c r="V180" i="5" s="1"/>
  <c r="Y180" i="5" s="1"/>
  <c r="AH180" i="5"/>
  <c r="L229" i="3"/>
  <c r="A230" i="3"/>
  <c r="C230" i="3" s="1"/>
  <c r="J430" i="1"/>
  <c r="K430" i="1"/>
  <c r="L430" i="1" s="1"/>
  <c r="N430" i="1" s="1"/>
  <c r="P430" i="1" s="1"/>
  <c r="G430" i="1"/>
  <c r="F430" i="1"/>
  <c r="H430" i="1" s="1"/>
  <c r="E431" i="1" s="1"/>
  <c r="O431" i="1" s="1"/>
  <c r="D431" i="1"/>
  <c r="I431" i="1" s="1"/>
  <c r="I180" i="5" l="1"/>
  <c r="K180" i="5" s="1"/>
  <c r="N180" i="5" s="1"/>
  <c r="P180" i="5" s="1"/>
  <c r="S180" i="5" s="1"/>
  <c r="U180" i="5" s="1"/>
  <c r="W180" i="5" s="1"/>
  <c r="Z180" i="5" s="1"/>
  <c r="AC180" i="5" s="1"/>
  <c r="C181" i="5" s="1"/>
  <c r="AI180" i="5"/>
  <c r="M229" i="3"/>
  <c r="O229" i="3" s="1"/>
  <c r="Q229" i="3" s="1"/>
  <c r="J230" i="3"/>
  <c r="D230" i="3"/>
  <c r="F230" i="3" s="1"/>
  <c r="E230" i="3"/>
  <c r="G230" i="3" s="1"/>
  <c r="K230" i="3"/>
  <c r="L230" i="3"/>
  <c r="K431" i="1"/>
  <c r="L431" i="1" s="1"/>
  <c r="N431" i="1" s="1"/>
  <c r="P431" i="1" s="1"/>
  <c r="J431" i="1"/>
  <c r="G431" i="1"/>
  <c r="F431" i="1"/>
  <c r="H431" i="1" s="1"/>
  <c r="E432" i="1" s="1"/>
  <c r="O432" i="1" s="1"/>
  <c r="D432" i="1"/>
  <c r="I432" i="1" s="1"/>
  <c r="AH181" i="5" l="1"/>
  <c r="G181" i="5"/>
  <c r="AB180" i="5"/>
  <c r="B181" i="5" s="1"/>
  <c r="M230" i="3"/>
  <c r="O230" i="3" s="1"/>
  <c r="Q230" i="3" s="1"/>
  <c r="H230" i="3"/>
  <c r="B231" i="3" s="1"/>
  <c r="P231" i="3" s="1"/>
  <c r="A231" i="3"/>
  <c r="C231" i="3" s="1"/>
  <c r="K432" i="1"/>
  <c r="L432" i="1" s="1"/>
  <c r="N432" i="1" s="1"/>
  <c r="P432" i="1" s="1"/>
  <c r="J432" i="1"/>
  <c r="G432" i="1"/>
  <c r="D433" i="1" s="1"/>
  <c r="I433" i="1" s="1"/>
  <c r="F432" i="1"/>
  <c r="H432" i="1" s="1"/>
  <c r="E433" i="1" s="1"/>
  <c r="O433" i="1" s="1"/>
  <c r="AE181" i="5" l="1"/>
  <c r="AF181" i="5" s="1"/>
  <c r="AG181" i="5" s="1"/>
  <c r="AI181" i="5" s="1"/>
  <c r="D181" i="5"/>
  <c r="H181" i="5" s="1"/>
  <c r="AD181" i="5"/>
  <c r="I181" i="5"/>
  <c r="K181" i="5" s="1"/>
  <c r="N181" i="5" s="1"/>
  <c r="P181" i="5" s="1"/>
  <c r="S181" i="5" s="1"/>
  <c r="U181" i="5" s="1"/>
  <c r="W181" i="5" s="1"/>
  <c r="Z181" i="5" s="1"/>
  <c r="D231" i="3"/>
  <c r="F231" i="3" s="1"/>
  <c r="J231" i="3"/>
  <c r="E231" i="3"/>
  <c r="G231" i="3" s="1"/>
  <c r="H231" i="3"/>
  <c r="B232" i="3" s="1"/>
  <c r="P232" i="3" s="1"/>
  <c r="K231" i="3"/>
  <c r="L231" i="3"/>
  <c r="K433" i="1"/>
  <c r="L433" i="1" s="1"/>
  <c r="N433" i="1" s="1"/>
  <c r="P433" i="1" s="1"/>
  <c r="J433" i="1"/>
  <c r="G433" i="1"/>
  <c r="D434" i="1" s="1"/>
  <c r="I434" i="1" s="1"/>
  <c r="F433" i="1"/>
  <c r="H433" i="1" s="1"/>
  <c r="E434" i="1" s="1"/>
  <c r="O434" i="1" s="1"/>
  <c r="J181" i="5" l="1"/>
  <c r="M181" i="5" s="1"/>
  <c r="M231" i="3"/>
  <c r="O231" i="3" s="1"/>
  <c r="Q231" i="3" s="1"/>
  <c r="A232" i="3"/>
  <c r="C232" i="3" s="1"/>
  <c r="K434" i="1"/>
  <c r="L434" i="1" s="1"/>
  <c r="N434" i="1" s="1"/>
  <c r="P434" i="1" s="1"/>
  <c r="J434" i="1"/>
  <c r="G434" i="1"/>
  <c r="D435" i="1" s="1"/>
  <c r="I435" i="1" s="1"/>
  <c r="F434" i="1"/>
  <c r="H434" i="1" s="1"/>
  <c r="E435" i="1" s="1"/>
  <c r="O435" i="1" s="1"/>
  <c r="O181" i="5" l="1"/>
  <c r="Q181" i="5" s="1"/>
  <c r="T181" i="5" s="1"/>
  <c r="J232" i="3"/>
  <c r="L232" i="3" s="1"/>
  <c r="E232" i="3"/>
  <c r="G232" i="3" s="1"/>
  <c r="D232" i="3"/>
  <c r="F232" i="3" s="1"/>
  <c r="K435" i="1"/>
  <c r="L435" i="1" s="1"/>
  <c r="N435" i="1" s="1"/>
  <c r="P435" i="1" s="1"/>
  <c r="J435" i="1"/>
  <c r="G435" i="1"/>
  <c r="F435" i="1"/>
  <c r="H435" i="1" s="1"/>
  <c r="E436" i="1" s="1"/>
  <c r="O436" i="1" s="1"/>
  <c r="D436" i="1"/>
  <c r="I436" i="1" s="1"/>
  <c r="V181" i="5" l="1"/>
  <c r="Y181" i="5" s="1"/>
  <c r="AB181" i="5" s="1"/>
  <c r="B182" i="5" s="1"/>
  <c r="AC181" i="5"/>
  <c r="C182" i="5" s="1"/>
  <c r="K232" i="3"/>
  <c r="M232" i="3"/>
  <c r="O232" i="3" s="1"/>
  <c r="Q232" i="3" s="1"/>
  <c r="H232" i="3"/>
  <c r="B233" i="3" s="1"/>
  <c r="P233" i="3" s="1"/>
  <c r="A233" i="3"/>
  <c r="C233" i="3" s="1"/>
  <c r="J436" i="1"/>
  <c r="K436" i="1"/>
  <c r="L436" i="1" s="1"/>
  <c r="N436" i="1" s="1"/>
  <c r="P436" i="1" s="1"/>
  <c r="G436" i="1"/>
  <c r="D437" i="1" s="1"/>
  <c r="I437" i="1" s="1"/>
  <c r="F436" i="1"/>
  <c r="H436" i="1" s="1"/>
  <c r="E437" i="1" s="1"/>
  <c r="O437" i="1" s="1"/>
  <c r="G182" i="5" l="1"/>
  <c r="AH182" i="5"/>
  <c r="D182" i="5"/>
  <c r="H182" i="5" s="1"/>
  <c r="AD182" i="5"/>
  <c r="AE182" i="5"/>
  <c r="AF182" i="5" s="1"/>
  <c r="AG182" i="5" s="1"/>
  <c r="AI182" i="5" s="1"/>
  <c r="D233" i="3"/>
  <c r="J233" i="3"/>
  <c r="E233" i="3"/>
  <c r="G233" i="3" s="1"/>
  <c r="L233" i="3"/>
  <c r="K233" i="3"/>
  <c r="K437" i="1"/>
  <c r="L437" i="1" s="1"/>
  <c r="N437" i="1" s="1"/>
  <c r="P437" i="1" s="1"/>
  <c r="J437" i="1"/>
  <c r="G437" i="1"/>
  <c r="D438" i="1" s="1"/>
  <c r="I438" i="1" s="1"/>
  <c r="F437" i="1"/>
  <c r="H437" i="1" s="1"/>
  <c r="E438" i="1" s="1"/>
  <c r="O438" i="1" s="1"/>
  <c r="J182" i="5" l="1"/>
  <c r="M182" i="5" s="1"/>
  <c r="O182" i="5" s="1"/>
  <c r="Q182" i="5" s="1"/>
  <c r="T182" i="5" s="1"/>
  <c r="V182" i="5" s="1"/>
  <c r="Y182" i="5" s="1"/>
  <c r="I182" i="5"/>
  <c r="K182" i="5" s="1"/>
  <c r="N182" i="5" s="1"/>
  <c r="P182" i="5" s="1"/>
  <c r="S182" i="5" s="1"/>
  <c r="U182" i="5" s="1"/>
  <c r="W182" i="5" s="1"/>
  <c r="Z182" i="5" s="1"/>
  <c r="F233" i="3"/>
  <c r="H233" i="3" s="1"/>
  <c r="B234" i="3" s="1"/>
  <c r="P234" i="3" s="1"/>
  <c r="M233" i="3"/>
  <c r="O233" i="3" s="1"/>
  <c r="Q233" i="3" s="1"/>
  <c r="A234" i="3"/>
  <c r="C234" i="3" s="1"/>
  <c r="J234" i="3"/>
  <c r="K438" i="1"/>
  <c r="L438" i="1" s="1"/>
  <c r="N438" i="1" s="1"/>
  <c r="P438" i="1" s="1"/>
  <c r="J438" i="1"/>
  <c r="G438" i="1"/>
  <c r="D439" i="1" s="1"/>
  <c r="I439" i="1" s="1"/>
  <c r="F438" i="1"/>
  <c r="H438" i="1" s="1"/>
  <c r="E439" i="1" s="1"/>
  <c r="O439" i="1" s="1"/>
  <c r="AB182" i="5" l="1"/>
  <c r="B183" i="5" s="1"/>
  <c r="AC182" i="5"/>
  <c r="C183" i="5" s="1"/>
  <c r="E234" i="3"/>
  <c r="G234" i="3" s="1"/>
  <c r="D234" i="3"/>
  <c r="F234" i="3" s="1"/>
  <c r="L234" i="3"/>
  <c r="K234" i="3"/>
  <c r="K439" i="1"/>
  <c r="L439" i="1" s="1"/>
  <c r="N439" i="1" s="1"/>
  <c r="P439" i="1" s="1"/>
  <c r="J439" i="1"/>
  <c r="G439" i="1"/>
  <c r="D440" i="1" s="1"/>
  <c r="I440" i="1" s="1"/>
  <c r="F439" i="1"/>
  <c r="H439" i="1" s="1"/>
  <c r="E440" i="1" s="1"/>
  <c r="O440" i="1" s="1"/>
  <c r="G183" i="5" l="1"/>
  <c r="AH183" i="5"/>
  <c r="D183" i="5"/>
  <c r="H183" i="5" s="1"/>
  <c r="AD183" i="5"/>
  <c r="AE183" i="5"/>
  <c r="AF183" i="5" s="1"/>
  <c r="AG183" i="5" s="1"/>
  <c r="AI183" i="5" s="1"/>
  <c r="M234" i="3"/>
  <c r="O234" i="3" s="1"/>
  <c r="Q234" i="3" s="1"/>
  <c r="H234" i="3"/>
  <c r="B235" i="3" s="1"/>
  <c r="P235" i="3" s="1"/>
  <c r="A235" i="3"/>
  <c r="C235" i="3" s="1"/>
  <c r="J235" i="3"/>
  <c r="K440" i="1"/>
  <c r="L440" i="1" s="1"/>
  <c r="N440" i="1" s="1"/>
  <c r="P440" i="1" s="1"/>
  <c r="J440" i="1"/>
  <c r="G440" i="1"/>
  <c r="D441" i="1" s="1"/>
  <c r="I441" i="1" s="1"/>
  <c r="F440" i="1"/>
  <c r="H440" i="1" s="1"/>
  <c r="E441" i="1" s="1"/>
  <c r="O441" i="1" s="1"/>
  <c r="J183" i="5" l="1"/>
  <c r="M183" i="5" s="1"/>
  <c r="O183" i="5" s="1"/>
  <c r="Q183" i="5" s="1"/>
  <c r="T183" i="5" s="1"/>
  <c r="V183" i="5" s="1"/>
  <c r="Y183" i="5" s="1"/>
  <c r="I183" i="5"/>
  <c r="K183" i="5" s="1"/>
  <c r="N183" i="5" s="1"/>
  <c r="P183" i="5" s="1"/>
  <c r="S183" i="5" s="1"/>
  <c r="U183" i="5" s="1"/>
  <c r="W183" i="5" s="1"/>
  <c r="Z183" i="5" s="1"/>
  <c r="D235" i="3"/>
  <c r="E235" i="3"/>
  <c r="G235" i="3" s="1"/>
  <c r="K235" i="3"/>
  <c r="L235" i="3"/>
  <c r="J441" i="1"/>
  <c r="K441" i="1"/>
  <c r="L441" i="1" s="1"/>
  <c r="N441" i="1" s="1"/>
  <c r="P441" i="1" s="1"/>
  <c r="G441" i="1"/>
  <c r="F441" i="1"/>
  <c r="H441" i="1" s="1"/>
  <c r="E442" i="1" s="1"/>
  <c r="O442" i="1" s="1"/>
  <c r="D442" i="1"/>
  <c r="I442" i="1" s="1"/>
  <c r="AB183" i="5" l="1"/>
  <c r="B184" i="5" s="1"/>
  <c r="AC183" i="5"/>
  <c r="C184" i="5" s="1"/>
  <c r="F235" i="3"/>
  <c r="H235" i="3" s="1"/>
  <c r="B236" i="3" s="1"/>
  <c r="P236" i="3" s="1"/>
  <c r="M235" i="3"/>
  <c r="O235" i="3" s="1"/>
  <c r="Q235" i="3" s="1"/>
  <c r="A236" i="3"/>
  <c r="C236" i="3" s="1"/>
  <c r="J442" i="1"/>
  <c r="K442" i="1"/>
  <c r="L442" i="1" s="1"/>
  <c r="N442" i="1" s="1"/>
  <c r="P442" i="1" s="1"/>
  <c r="G442" i="1"/>
  <c r="D443" i="1" s="1"/>
  <c r="I443" i="1" s="1"/>
  <c r="F442" i="1"/>
  <c r="H442" i="1" s="1"/>
  <c r="E443" i="1" s="1"/>
  <c r="O443" i="1" s="1"/>
  <c r="AH184" i="5" l="1"/>
  <c r="G184" i="5"/>
  <c r="AD184" i="5"/>
  <c r="AE184" i="5"/>
  <c r="AF184" i="5" s="1"/>
  <c r="AG184" i="5" s="1"/>
  <c r="AI184" i="5" s="1"/>
  <c r="D184" i="5"/>
  <c r="H184" i="5" s="1"/>
  <c r="D236" i="3"/>
  <c r="J236" i="3"/>
  <c r="K236" i="3" s="1"/>
  <c r="E236" i="3"/>
  <c r="G236" i="3" s="1"/>
  <c r="L236" i="3"/>
  <c r="K443" i="1"/>
  <c r="L443" i="1" s="1"/>
  <c r="N443" i="1" s="1"/>
  <c r="P443" i="1" s="1"/>
  <c r="J443" i="1"/>
  <c r="G443" i="1"/>
  <c r="F443" i="1"/>
  <c r="H443" i="1" s="1"/>
  <c r="E444" i="1" s="1"/>
  <c r="O444" i="1" s="1"/>
  <c r="D444" i="1"/>
  <c r="I444" i="1" s="1"/>
  <c r="I184" i="5" l="1"/>
  <c r="K184" i="5" s="1"/>
  <c r="N184" i="5" s="1"/>
  <c r="P184" i="5" s="1"/>
  <c r="S184" i="5" s="1"/>
  <c r="U184" i="5" s="1"/>
  <c r="W184" i="5" s="1"/>
  <c r="Z184" i="5" s="1"/>
  <c r="J184" i="5"/>
  <c r="M184" i="5" s="1"/>
  <c r="O184" i="5" s="1"/>
  <c r="Q184" i="5" s="1"/>
  <c r="T184" i="5" s="1"/>
  <c r="V184" i="5" s="1"/>
  <c r="Y184" i="5" s="1"/>
  <c r="F236" i="3"/>
  <c r="H236" i="3" s="1"/>
  <c r="B237" i="3" s="1"/>
  <c r="P237" i="3" s="1"/>
  <c r="M236" i="3"/>
  <c r="O236" i="3" s="1"/>
  <c r="Q236" i="3" s="1"/>
  <c r="A237" i="3"/>
  <c r="C237" i="3" s="1"/>
  <c r="K444" i="1"/>
  <c r="L444" i="1" s="1"/>
  <c r="N444" i="1" s="1"/>
  <c r="P444" i="1" s="1"/>
  <c r="J444" i="1"/>
  <c r="G444" i="1"/>
  <c r="D445" i="1" s="1"/>
  <c r="I445" i="1" s="1"/>
  <c r="F444" i="1"/>
  <c r="H444" i="1" s="1"/>
  <c r="E445" i="1" s="1"/>
  <c r="O445" i="1" s="1"/>
  <c r="AB184" i="5" l="1"/>
  <c r="B185" i="5" s="1"/>
  <c r="AC184" i="5"/>
  <c r="C185" i="5" s="1"/>
  <c r="J237" i="3"/>
  <c r="K237" i="3" s="1"/>
  <c r="D237" i="3"/>
  <c r="E237" i="3"/>
  <c r="G237" i="3" s="1"/>
  <c r="K445" i="1"/>
  <c r="L445" i="1" s="1"/>
  <c r="N445" i="1" s="1"/>
  <c r="P445" i="1" s="1"/>
  <c r="J445" i="1"/>
  <c r="G445" i="1"/>
  <c r="D446" i="1" s="1"/>
  <c r="I446" i="1" s="1"/>
  <c r="F445" i="1"/>
  <c r="H445" i="1" s="1"/>
  <c r="E446" i="1" s="1"/>
  <c r="O446" i="1" s="1"/>
  <c r="AH185" i="5" l="1"/>
  <c r="G185" i="5"/>
  <c r="AE185" i="5"/>
  <c r="AF185" i="5" s="1"/>
  <c r="AG185" i="5" s="1"/>
  <c r="AI185" i="5" s="1"/>
  <c r="D185" i="5"/>
  <c r="H185" i="5" s="1"/>
  <c r="J185" i="5" s="1"/>
  <c r="M185" i="5" s="1"/>
  <c r="O185" i="5" s="1"/>
  <c r="Q185" i="5" s="1"/>
  <c r="T185" i="5" s="1"/>
  <c r="V185" i="5" s="1"/>
  <c r="Y185" i="5" s="1"/>
  <c r="AD185" i="5"/>
  <c r="L237" i="3"/>
  <c r="F237" i="3"/>
  <c r="H237" i="3" s="1"/>
  <c r="B238" i="3" s="1"/>
  <c r="P238" i="3" s="1"/>
  <c r="M237" i="3"/>
  <c r="O237" i="3" s="1"/>
  <c r="Q237" i="3" s="1"/>
  <c r="A238" i="3"/>
  <c r="C238" i="3" s="1"/>
  <c r="K446" i="1"/>
  <c r="L446" i="1" s="1"/>
  <c r="N446" i="1" s="1"/>
  <c r="P446" i="1" s="1"/>
  <c r="J446" i="1"/>
  <c r="G446" i="1"/>
  <c r="F446" i="1"/>
  <c r="H446" i="1" s="1"/>
  <c r="E447" i="1" s="1"/>
  <c r="O447" i="1" s="1"/>
  <c r="D447" i="1"/>
  <c r="I447" i="1" s="1"/>
  <c r="I185" i="5" l="1"/>
  <c r="K185" i="5" s="1"/>
  <c r="N185" i="5" s="1"/>
  <c r="P185" i="5" s="1"/>
  <c r="S185" i="5" s="1"/>
  <c r="U185" i="5" s="1"/>
  <c r="W185" i="5" s="1"/>
  <c r="Z185" i="5" s="1"/>
  <c r="AC185" i="5" s="1"/>
  <c r="C186" i="5" s="1"/>
  <c r="J238" i="3"/>
  <c r="D238" i="3"/>
  <c r="F238" i="3" s="1"/>
  <c r="H238" i="3" s="1"/>
  <c r="B239" i="3" s="1"/>
  <c r="P239" i="3" s="1"/>
  <c r="E238" i="3"/>
  <c r="G238" i="3" s="1"/>
  <c r="L238" i="3"/>
  <c r="K238" i="3"/>
  <c r="K447" i="1"/>
  <c r="L447" i="1" s="1"/>
  <c r="N447" i="1" s="1"/>
  <c r="P447" i="1" s="1"/>
  <c r="J447" i="1"/>
  <c r="G447" i="1"/>
  <c r="F447" i="1"/>
  <c r="H447" i="1" s="1"/>
  <c r="E448" i="1" s="1"/>
  <c r="O448" i="1" s="1"/>
  <c r="D448" i="1"/>
  <c r="I448" i="1" s="1"/>
  <c r="G186" i="5" l="1"/>
  <c r="AH186" i="5"/>
  <c r="AB185" i="5"/>
  <c r="B186" i="5" s="1"/>
  <c r="M238" i="3"/>
  <c r="O238" i="3" s="1"/>
  <c r="Q238" i="3" s="1"/>
  <c r="A239" i="3"/>
  <c r="C239" i="3" s="1"/>
  <c r="J448" i="1"/>
  <c r="K448" i="1"/>
  <c r="L448" i="1" s="1"/>
  <c r="N448" i="1" s="1"/>
  <c r="P448" i="1" s="1"/>
  <c r="G448" i="1"/>
  <c r="F448" i="1"/>
  <c r="H448" i="1" s="1"/>
  <c r="E449" i="1" s="1"/>
  <c r="O449" i="1" s="1"/>
  <c r="D449" i="1"/>
  <c r="I449" i="1" s="1"/>
  <c r="AD186" i="5" l="1"/>
  <c r="AE186" i="5"/>
  <c r="AF186" i="5" s="1"/>
  <c r="AG186" i="5" s="1"/>
  <c r="AI186" i="5" s="1"/>
  <c r="D186" i="5"/>
  <c r="H186" i="5" s="1"/>
  <c r="I186" i="5"/>
  <c r="K186" i="5" s="1"/>
  <c r="N186" i="5" s="1"/>
  <c r="P186" i="5" s="1"/>
  <c r="S186" i="5" s="1"/>
  <c r="U186" i="5" s="1"/>
  <c r="W186" i="5" s="1"/>
  <c r="Z186" i="5" s="1"/>
  <c r="J239" i="3"/>
  <c r="K239" i="3" s="1"/>
  <c r="D239" i="3"/>
  <c r="F239" i="3" s="1"/>
  <c r="E239" i="3"/>
  <c r="G239" i="3" s="1"/>
  <c r="K449" i="1"/>
  <c r="L449" i="1" s="1"/>
  <c r="N449" i="1" s="1"/>
  <c r="P449" i="1" s="1"/>
  <c r="J449" i="1"/>
  <c r="G449" i="1"/>
  <c r="D450" i="1" s="1"/>
  <c r="I450" i="1" s="1"/>
  <c r="F449" i="1"/>
  <c r="H449" i="1" s="1"/>
  <c r="E450" i="1" s="1"/>
  <c r="O450" i="1" s="1"/>
  <c r="J186" i="5" l="1"/>
  <c r="M186" i="5" s="1"/>
  <c r="L239" i="3"/>
  <c r="M239" i="3"/>
  <c r="O239" i="3" s="1"/>
  <c r="Q239" i="3" s="1"/>
  <c r="H239" i="3"/>
  <c r="B240" i="3" s="1"/>
  <c r="P240" i="3" s="1"/>
  <c r="A240" i="3"/>
  <c r="C240" i="3" s="1"/>
  <c r="J450" i="1"/>
  <c r="K450" i="1"/>
  <c r="L450" i="1" s="1"/>
  <c r="N450" i="1" s="1"/>
  <c r="P450" i="1" s="1"/>
  <c r="G450" i="1"/>
  <c r="D451" i="1" s="1"/>
  <c r="I451" i="1" s="1"/>
  <c r="F450" i="1"/>
  <c r="H450" i="1" s="1"/>
  <c r="E451" i="1" s="1"/>
  <c r="O451" i="1" s="1"/>
  <c r="O186" i="5" l="1"/>
  <c r="Q186" i="5" s="1"/>
  <c r="T186" i="5" s="1"/>
  <c r="J240" i="3"/>
  <c r="L240" i="3" s="1"/>
  <c r="D240" i="3"/>
  <c r="F240" i="3" s="1"/>
  <c r="E240" i="3"/>
  <c r="G240" i="3" s="1"/>
  <c r="K451" i="1"/>
  <c r="L451" i="1" s="1"/>
  <c r="N451" i="1" s="1"/>
  <c r="P451" i="1" s="1"/>
  <c r="J451" i="1"/>
  <c r="G451" i="1"/>
  <c r="F451" i="1"/>
  <c r="H451" i="1" s="1"/>
  <c r="E452" i="1" s="1"/>
  <c r="O452" i="1" s="1"/>
  <c r="D452" i="1"/>
  <c r="I452" i="1" s="1"/>
  <c r="V186" i="5" l="1"/>
  <c r="Y186" i="5" s="1"/>
  <c r="AB186" i="5" s="1"/>
  <c r="B187" i="5" s="1"/>
  <c r="AC186" i="5"/>
  <c r="C187" i="5" s="1"/>
  <c r="K240" i="3"/>
  <c r="M240" i="3"/>
  <c r="O240" i="3" s="1"/>
  <c r="Q240" i="3" s="1"/>
  <c r="H240" i="3"/>
  <c r="B241" i="3" s="1"/>
  <c r="P241" i="3" s="1"/>
  <c r="A241" i="3"/>
  <c r="C241" i="3" s="1"/>
  <c r="J241" i="3"/>
  <c r="K452" i="1"/>
  <c r="L452" i="1" s="1"/>
  <c r="N452" i="1" s="1"/>
  <c r="P452" i="1" s="1"/>
  <c r="J452" i="1"/>
  <c r="G452" i="1"/>
  <c r="F452" i="1"/>
  <c r="H452" i="1" s="1"/>
  <c r="E453" i="1" s="1"/>
  <c r="O453" i="1" s="1"/>
  <c r="D453" i="1"/>
  <c r="I453" i="1" s="1"/>
  <c r="G187" i="5" l="1"/>
  <c r="AH187" i="5"/>
  <c r="AE187" i="5"/>
  <c r="AF187" i="5" s="1"/>
  <c r="AG187" i="5" s="1"/>
  <c r="AI187" i="5" s="1"/>
  <c r="D187" i="5"/>
  <c r="H187" i="5" s="1"/>
  <c r="AD187" i="5"/>
  <c r="D241" i="3"/>
  <c r="E241" i="3"/>
  <c r="G241" i="3" s="1"/>
  <c r="K241" i="3"/>
  <c r="L241" i="3"/>
  <c r="K453" i="1"/>
  <c r="L453" i="1" s="1"/>
  <c r="N453" i="1" s="1"/>
  <c r="P453" i="1" s="1"/>
  <c r="J453" i="1"/>
  <c r="G453" i="1"/>
  <c r="F453" i="1"/>
  <c r="H453" i="1" s="1"/>
  <c r="E454" i="1" s="1"/>
  <c r="O454" i="1" s="1"/>
  <c r="D454" i="1"/>
  <c r="I454" i="1" s="1"/>
  <c r="J187" i="5" l="1"/>
  <c r="M187" i="5" s="1"/>
  <c r="O187" i="5" s="1"/>
  <c r="Q187" i="5" s="1"/>
  <c r="T187" i="5" s="1"/>
  <c r="V187" i="5" s="1"/>
  <c r="Y187" i="5" s="1"/>
  <c r="I187" i="5"/>
  <c r="K187" i="5" s="1"/>
  <c r="N187" i="5" s="1"/>
  <c r="P187" i="5" s="1"/>
  <c r="S187" i="5" s="1"/>
  <c r="U187" i="5" s="1"/>
  <c r="W187" i="5" s="1"/>
  <c r="Z187" i="5" s="1"/>
  <c r="F241" i="3"/>
  <c r="H241" i="3" s="1"/>
  <c r="B242" i="3" s="1"/>
  <c r="P242" i="3" s="1"/>
  <c r="M241" i="3"/>
  <c r="O241" i="3" s="1"/>
  <c r="Q241" i="3" s="1"/>
  <c r="A242" i="3"/>
  <c r="C242" i="3" s="1"/>
  <c r="J454" i="1"/>
  <c r="K454" i="1"/>
  <c r="L454" i="1" s="1"/>
  <c r="N454" i="1" s="1"/>
  <c r="P454" i="1" s="1"/>
  <c r="G454" i="1"/>
  <c r="D455" i="1" s="1"/>
  <c r="I455" i="1" s="1"/>
  <c r="F454" i="1"/>
  <c r="H454" i="1" s="1"/>
  <c r="E455" i="1" s="1"/>
  <c r="O455" i="1" s="1"/>
  <c r="AB187" i="5" l="1"/>
  <c r="B188" i="5" s="1"/>
  <c r="AC187" i="5"/>
  <c r="C188" i="5" s="1"/>
  <c r="J242" i="3"/>
  <c r="K242" i="3" s="1"/>
  <c r="D242" i="3"/>
  <c r="F242" i="3" s="1"/>
  <c r="E242" i="3"/>
  <c r="G242" i="3" s="1"/>
  <c r="K455" i="1"/>
  <c r="L455" i="1" s="1"/>
  <c r="N455" i="1" s="1"/>
  <c r="P455" i="1" s="1"/>
  <c r="J455" i="1"/>
  <c r="G455" i="1"/>
  <c r="D456" i="1" s="1"/>
  <c r="I456" i="1" s="1"/>
  <c r="F455" i="1"/>
  <c r="H455" i="1" s="1"/>
  <c r="E456" i="1" s="1"/>
  <c r="O456" i="1" s="1"/>
  <c r="AH188" i="5" l="1"/>
  <c r="G188" i="5"/>
  <c r="AD188" i="5"/>
  <c r="AE188" i="5"/>
  <c r="AF188" i="5" s="1"/>
  <c r="AG188" i="5" s="1"/>
  <c r="AI188" i="5" s="1"/>
  <c r="D188" i="5"/>
  <c r="H188" i="5" s="1"/>
  <c r="L242" i="3"/>
  <c r="H242" i="3"/>
  <c r="B243" i="3" s="1"/>
  <c r="P243" i="3" s="1"/>
  <c r="A243" i="3"/>
  <c r="C243" i="3" s="1"/>
  <c r="J243" i="3"/>
  <c r="K456" i="1"/>
  <c r="L456" i="1" s="1"/>
  <c r="N456" i="1" s="1"/>
  <c r="P456" i="1" s="1"/>
  <c r="J456" i="1"/>
  <c r="G456" i="1"/>
  <c r="D457" i="1" s="1"/>
  <c r="I457" i="1" s="1"/>
  <c r="F456" i="1"/>
  <c r="H456" i="1" s="1"/>
  <c r="E457" i="1" s="1"/>
  <c r="O457" i="1" s="1"/>
  <c r="I188" i="5" l="1"/>
  <c r="K188" i="5" s="1"/>
  <c r="N188" i="5" s="1"/>
  <c r="P188" i="5" s="1"/>
  <c r="S188" i="5" s="1"/>
  <c r="U188" i="5" s="1"/>
  <c r="W188" i="5" s="1"/>
  <c r="Z188" i="5" s="1"/>
  <c r="J188" i="5"/>
  <c r="M188" i="5" s="1"/>
  <c r="O188" i="5" s="1"/>
  <c r="Q188" i="5" s="1"/>
  <c r="T188" i="5" s="1"/>
  <c r="V188" i="5" s="1"/>
  <c r="Y188" i="5" s="1"/>
  <c r="M242" i="3"/>
  <c r="O242" i="3" s="1"/>
  <c r="Q242" i="3" s="1"/>
  <c r="D243" i="3"/>
  <c r="F243" i="3" s="1"/>
  <c r="H243" i="3" s="1"/>
  <c r="B244" i="3" s="1"/>
  <c r="P244" i="3" s="1"/>
  <c r="E243" i="3"/>
  <c r="L243" i="3"/>
  <c r="K243" i="3"/>
  <c r="G243" i="3"/>
  <c r="J457" i="1"/>
  <c r="K457" i="1"/>
  <c r="L457" i="1" s="1"/>
  <c r="N457" i="1" s="1"/>
  <c r="P457" i="1" s="1"/>
  <c r="G457" i="1"/>
  <c r="D458" i="1" s="1"/>
  <c r="I458" i="1" s="1"/>
  <c r="F457" i="1"/>
  <c r="H457" i="1" s="1"/>
  <c r="E458" i="1" s="1"/>
  <c r="O458" i="1" s="1"/>
  <c r="AB188" i="5" l="1"/>
  <c r="AC188" i="5"/>
  <c r="M243" i="3"/>
  <c r="O243" i="3" s="1"/>
  <c r="Q243" i="3" s="1"/>
  <c r="A244" i="3"/>
  <c r="C244" i="3" s="1"/>
  <c r="K458" i="1"/>
  <c r="L458" i="1" s="1"/>
  <c r="N458" i="1" s="1"/>
  <c r="P458" i="1" s="1"/>
  <c r="J458" i="1"/>
  <c r="G458" i="1"/>
  <c r="D459" i="1" s="1"/>
  <c r="I459" i="1" s="1"/>
  <c r="F458" i="1"/>
  <c r="H458" i="1" s="1"/>
  <c r="E459" i="1" s="1"/>
  <c r="O459" i="1" s="1"/>
  <c r="J244" i="3" l="1"/>
  <c r="D244" i="3"/>
  <c r="F244" i="3" s="1"/>
  <c r="H244" i="3" s="1"/>
  <c r="B245" i="3" s="1"/>
  <c r="P245" i="3" s="1"/>
  <c r="E244" i="3"/>
  <c r="G244" i="3" s="1"/>
  <c r="K244" i="3"/>
  <c r="L244" i="3"/>
  <c r="J459" i="1"/>
  <c r="K459" i="1"/>
  <c r="L459" i="1" s="1"/>
  <c r="N459" i="1" s="1"/>
  <c r="P459" i="1" s="1"/>
  <c r="G459" i="1"/>
  <c r="F459" i="1"/>
  <c r="H459" i="1" s="1"/>
  <c r="E460" i="1" s="1"/>
  <c r="O460" i="1" s="1"/>
  <c r="D460" i="1"/>
  <c r="I460" i="1" s="1"/>
  <c r="M244" i="3" l="1"/>
  <c r="O244" i="3" s="1"/>
  <c r="Q244" i="3" s="1"/>
  <c r="A245" i="3"/>
  <c r="C245" i="3" s="1"/>
  <c r="J460" i="1"/>
  <c r="K460" i="1"/>
  <c r="L460" i="1" s="1"/>
  <c r="N460" i="1" s="1"/>
  <c r="P460" i="1" s="1"/>
  <c r="G460" i="1"/>
  <c r="D461" i="1" s="1"/>
  <c r="I461" i="1" s="1"/>
  <c r="F460" i="1"/>
  <c r="H460" i="1" s="1"/>
  <c r="E461" i="1" s="1"/>
  <c r="O461" i="1" s="1"/>
  <c r="D245" i="3" l="1"/>
  <c r="F245" i="3" s="1"/>
  <c r="E245" i="3"/>
  <c r="G245" i="3" s="1"/>
  <c r="J245" i="3"/>
  <c r="H245" i="3"/>
  <c r="B246" i="3" s="1"/>
  <c r="P246" i="3" s="1"/>
  <c r="L245" i="3"/>
  <c r="K245" i="3"/>
  <c r="K461" i="1"/>
  <c r="L461" i="1" s="1"/>
  <c r="N461" i="1" s="1"/>
  <c r="P461" i="1" s="1"/>
  <c r="J461" i="1"/>
  <c r="G461" i="1"/>
  <c r="D462" i="1" s="1"/>
  <c r="I462" i="1" s="1"/>
  <c r="F461" i="1"/>
  <c r="H461" i="1" s="1"/>
  <c r="E462" i="1" s="1"/>
  <c r="O462" i="1" s="1"/>
  <c r="M245" i="3" l="1"/>
  <c r="O245" i="3" s="1"/>
  <c r="Q245" i="3" s="1"/>
  <c r="A246" i="3"/>
  <c r="C246" i="3" s="1"/>
  <c r="J462" i="1"/>
  <c r="K462" i="1"/>
  <c r="L462" i="1" s="1"/>
  <c r="N462" i="1" s="1"/>
  <c r="P462" i="1" s="1"/>
  <c r="G462" i="1"/>
  <c r="D463" i="1" s="1"/>
  <c r="I463" i="1" s="1"/>
  <c r="F462" i="1"/>
  <c r="H462" i="1" s="1"/>
  <c r="E463" i="1" s="1"/>
  <c r="O463" i="1" s="1"/>
  <c r="D246" i="3" l="1"/>
  <c r="F246" i="3" s="1"/>
  <c r="H246" i="3" s="1"/>
  <c r="B247" i="3" s="1"/>
  <c r="P247" i="3" s="1"/>
  <c r="J246" i="3"/>
  <c r="E246" i="3"/>
  <c r="G246" i="3" s="1"/>
  <c r="K246" i="3"/>
  <c r="L246" i="3"/>
  <c r="J463" i="1"/>
  <c r="K463" i="1"/>
  <c r="L463" i="1" s="1"/>
  <c r="N463" i="1" s="1"/>
  <c r="P463" i="1" s="1"/>
  <c r="G463" i="1"/>
  <c r="F463" i="1"/>
  <c r="H463" i="1" s="1"/>
  <c r="E464" i="1" s="1"/>
  <c r="O464" i="1" s="1"/>
  <c r="D464" i="1"/>
  <c r="I464" i="1" s="1"/>
  <c r="M246" i="3" l="1"/>
  <c r="O246" i="3" s="1"/>
  <c r="Q246" i="3" s="1"/>
  <c r="A247" i="3"/>
  <c r="C247" i="3" s="1"/>
  <c r="J464" i="1"/>
  <c r="K464" i="1"/>
  <c r="L464" i="1" s="1"/>
  <c r="N464" i="1" s="1"/>
  <c r="P464" i="1" s="1"/>
  <c r="G464" i="1"/>
  <c r="F464" i="1"/>
  <c r="H464" i="1" s="1"/>
  <c r="E465" i="1" s="1"/>
  <c r="O465" i="1" s="1"/>
  <c r="D465" i="1"/>
  <c r="I465" i="1" s="1"/>
  <c r="E247" i="3" l="1"/>
  <c r="G247" i="3" s="1"/>
  <c r="D247" i="3"/>
  <c r="F247" i="3" s="1"/>
  <c r="J247" i="3"/>
  <c r="L247" i="3" s="1"/>
  <c r="K247" i="3"/>
  <c r="K465" i="1"/>
  <c r="L465" i="1" s="1"/>
  <c r="N465" i="1" s="1"/>
  <c r="P465" i="1" s="1"/>
  <c r="J465" i="1"/>
  <c r="G465" i="1"/>
  <c r="F465" i="1"/>
  <c r="H465" i="1" s="1"/>
  <c r="E466" i="1" s="1"/>
  <c r="O466" i="1" s="1"/>
  <c r="D466" i="1"/>
  <c r="I466" i="1" s="1"/>
  <c r="M247" i="3" l="1"/>
  <c r="O247" i="3" s="1"/>
  <c r="Q247" i="3" s="1"/>
  <c r="H247" i="3"/>
  <c r="B248" i="3" s="1"/>
  <c r="P248" i="3" s="1"/>
  <c r="A248" i="3"/>
  <c r="C248" i="3" s="1"/>
  <c r="J248" i="3"/>
  <c r="J466" i="1"/>
  <c r="K466" i="1"/>
  <c r="L466" i="1" s="1"/>
  <c r="N466" i="1" s="1"/>
  <c r="P466" i="1" s="1"/>
  <c r="G466" i="1"/>
  <c r="F466" i="1"/>
  <c r="H466" i="1" s="1"/>
  <c r="E467" i="1" s="1"/>
  <c r="D467" i="1"/>
  <c r="D248" i="3" l="1"/>
  <c r="E248" i="3"/>
  <c r="G248" i="3" s="1"/>
  <c r="K248" i="3"/>
  <c r="L248" i="3"/>
  <c r="G467" i="1"/>
  <c r="O467" i="1"/>
  <c r="F467" i="1"/>
  <c r="H467" i="1" s="1"/>
  <c r="I467" i="1"/>
  <c r="F248" i="3" l="1"/>
  <c r="H248" i="3" s="1"/>
  <c r="B249" i="3" s="1"/>
  <c r="P249" i="3" s="1"/>
  <c r="M248" i="3"/>
  <c r="O248" i="3" s="1"/>
  <c r="Q248" i="3" s="1"/>
  <c r="A249" i="3"/>
  <c r="C249" i="3" s="1"/>
  <c r="K467" i="1"/>
  <c r="L467" i="1" s="1"/>
  <c r="N467" i="1" s="1"/>
  <c r="P467" i="1" s="1"/>
  <c r="J467" i="1"/>
  <c r="D249" i="3" l="1"/>
  <c r="F249" i="3" s="1"/>
  <c r="J249" i="3"/>
  <c r="E249" i="3"/>
  <c r="G249" i="3" s="1"/>
  <c r="H249" i="3"/>
  <c r="B250" i="3" s="1"/>
  <c r="P250" i="3" s="1"/>
  <c r="L249" i="3"/>
  <c r="K249" i="3"/>
  <c r="M249" i="3" l="1"/>
  <c r="O249" i="3" s="1"/>
  <c r="Q249" i="3" s="1"/>
  <c r="A250" i="3"/>
  <c r="C250" i="3" s="1"/>
  <c r="D250" i="3" l="1"/>
  <c r="F250" i="3" s="1"/>
  <c r="J250" i="3"/>
  <c r="E250" i="3"/>
  <c r="G250" i="3" s="1"/>
  <c r="H250" i="3"/>
  <c r="B251" i="3" s="1"/>
  <c r="P251" i="3" s="1"/>
  <c r="K250" i="3"/>
  <c r="L250" i="3"/>
  <c r="M250" i="3" l="1"/>
  <c r="O250" i="3" s="1"/>
  <c r="Q250" i="3" s="1"/>
  <c r="A251" i="3"/>
  <c r="C251" i="3" s="1"/>
  <c r="D251" i="3" l="1"/>
  <c r="F251" i="3" s="1"/>
  <c r="E251" i="3"/>
  <c r="G251" i="3" s="1"/>
  <c r="J251" i="3"/>
  <c r="H251" i="3"/>
  <c r="B252" i="3" s="1"/>
  <c r="P252" i="3" s="1"/>
  <c r="L251" i="3"/>
  <c r="K251" i="3"/>
  <c r="M251" i="3" l="1"/>
  <c r="O251" i="3" s="1"/>
  <c r="Q251" i="3" s="1"/>
  <c r="A252" i="3"/>
  <c r="C252" i="3" s="1"/>
  <c r="J252" i="3"/>
  <c r="D252" i="3" l="1"/>
  <c r="F252" i="3" s="1"/>
  <c r="E252" i="3"/>
  <c r="G252" i="3" s="1"/>
  <c r="H252" i="3"/>
  <c r="B253" i="3" s="1"/>
  <c r="P253" i="3" s="1"/>
  <c r="L252" i="3"/>
  <c r="K252" i="3"/>
  <c r="M252" i="3" l="1"/>
  <c r="O252" i="3" s="1"/>
  <c r="Q252" i="3" s="1"/>
  <c r="A253" i="3"/>
  <c r="C253" i="3" s="1"/>
  <c r="D253" i="3" l="1"/>
  <c r="F253" i="3" s="1"/>
  <c r="J253" i="3"/>
  <c r="K253" i="3" s="1"/>
  <c r="E253" i="3"/>
  <c r="G253" i="3" s="1"/>
  <c r="H253" i="3"/>
  <c r="B254" i="3" s="1"/>
  <c r="P254" i="3" s="1"/>
  <c r="L253" i="3"/>
  <c r="M253" i="3" l="1"/>
  <c r="O253" i="3" s="1"/>
  <c r="Q253" i="3" s="1"/>
  <c r="A254" i="3"/>
  <c r="C254" i="3" s="1"/>
  <c r="D254" i="3" l="1"/>
  <c r="F254" i="3" s="1"/>
  <c r="J254" i="3"/>
  <c r="K254" i="3" s="1"/>
  <c r="E254" i="3"/>
  <c r="G254" i="3" s="1"/>
  <c r="H254" i="3"/>
  <c r="B255" i="3" s="1"/>
  <c r="P255" i="3" s="1"/>
  <c r="L254" i="3" l="1"/>
  <c r="A255" i="3"/>
  <c r="C255" i="3" s="1"/>
  <c r="M254" i="3" l="1"/>
  <c r="O254" i="3" s="1"/>
  <c r="Q254" i="3" s="1"/>
  <c r="D255" i="3"/>
  <c r="E255" i="3"/>
  <c r="G255" i="3" s="1"/>
  <c r="J255" i="3"/>
  <c r="K255" i="3" s="1"/>
  <c r="L255" i="3" l="1"/>
  <c r="F255" i="3"/>
  <c r="H255" i="3" s="1"/>
  <c r="B256" i="3" s="1"/>
  <c r="P256" i="3" s="1"/>
  <c r="M255" i="3"/>
  <c r="O255" i="3" s="1"/>
  <c r="Q255" i="3" s="1"/>
  <c r="A256" i="3"/>
  <c r="C256" i="3" s="1"/>
  <c r="D256" i="3" l="1"/>
  <c r="E256" i="3"/>
  <c r="G256" i="3" s="1"/>
  <c r="J256" i="3"/>
  <c r="K256" i="3"/>
  <c r="L256" i="3"/>
  <c r="F256" i="3" l="1"/>
  <c r="H256" i="3" s="1"/>
  <c r="B257" i="3" s="1"/>
  <c r="P257" i="3" s="1"/>
  <c r="M256" i="3"/>
  <c r="O256" i="3" s="1"/>
  <c r="Q256" i="3" s="1"/>
  <c r="A257" i="3"/>
  <c r="C257" i="3" s="1"/>
  <c r="D257" i="3" l="1"/>
  <c r="F257" i="3" s="1"/>
  <c r="E257" i="3"/>
  <c r="G257" i="3" s="1"/>
  <c r="J257" i="3"/>
  <c r="H257" i="3"/>
  <c r="B258" i="3" s="1"/>
  <c r="P258" i="3" s="1"/>
  <c r="K257" i="3"/>
  <c r="L257" i="3"/>
  <c r="M257" i="3" l="1"/>
  <c r="O257" i="3" s="1"/>
  <c r="Q257" i="3" s="1"/>
  <c r="A258" i="3"/>
  <c r="C258" i="3" s="1"/>
  <c r="D258" i="3" l="1"/>
  <c r="F258" i="3" s="1"/>
  <c r="H258" i="3" s="1"/>
  <c r="B259" i="3" s="1"/>
  <c r="P259" i="3" s="1"/>
  <c r="J258" i="3"/>
  <c r="K258" i="3" s="1"/>
  <c r="E258" i="3"/>
  <c r="G258" i="3" s="1"/>
  <c r="L258" i="3" l="1"/>
  <c r="A259" i="3"/>
  <c r="C259" i="3" s="1"/>
  <c r="J259" i="3"/>
  <c r="M258" i="3" l="1"/>
  <c r="O258" i="3" s="1"/>
  <c r="Q258" i="3" s="1"/>
  <c r="D259" i="3"/>
  <c r="E259" i="3"/>
  <c r="G259" i="3" s="1"/>
  <c r="L259" i="3"/>
  <c r="K259" i="3"/>
  <c r="F259" i="3" l="1"/>
  <c r="H259" i="3" s="1"/>
  <c r="B260" i="3" s="1"/>
  <c r="P260" i="3" s="1"/>
  <c r="M259" i="3"/>
  <c r="O259" i="3" s="1"/>
  <c r="Q259" i="3" s="1"/>
  <c r="A260" i="3"/>
  <c r="C260" i="3" s="1"/>
  <c r="D260" i="3" l="1"/>
  <c r="E260" i="3"/>
  <c r="G260" i="3" s="1"/>
  <c r="J260" i="3"/>
  <c r="K260" i="3"/>
  <c r="L260" i="3"/>
  <c r="F260" i="3" l="1"/>
  <c r="H260" i="3" s="1"/>
  <c r="B261" i="3" s="1"/>
  <c r="P261" i="3" s="1"/>
  <c r="M260" i="3"/>
  <c r="O260" i="3" s="1"/>
  <c r="Q260" i="3" s="1"/>
  <c r="A261" i="3"/>
  <c r="C261" i="3" s="1"/>
  <c r="D261" i="3" l="1"/>
  <c r="F261" i="3" s="1"/>
  <c r="H261" i="3" s="1"/>
  <c r="B262" i="3" s="1"/>
  <c r="P262" i="3" s="1"/>
  <c r="J261" i="3"/>
  <c r="L261" i="3" s="1"/>
  <c r="E261" i="3"/>
  <c r="G261" i="3" s="1"/>
  <c r="M261" i="3" l="1"/>
  <c r="O261" i="3" s="1"/>
  <c r="Q261" i="3" s="1"/>
  <c r="K261" i="3"/>
  <c r="A262" i="3"/>
  <c r="C262" i="3" s="1"/>
  <c r="D262" i="3" l="1"/>
  <c r="J262" i="3"/>
  <c r="E262" i="3"/>
  <c r="G262" i="3" s="1"/>
  <c r="L262" i="3"/>
  <c r="K262" i="3"/>
  <c r="F262" i="3" l="1"/>
  <c r="H262" i="3" s="1"/>
  <c r="B263" i="3" s="1"/>
  <c r="P263" i="3" s="1"/>
  <c r="M262" i="3"/>
  <c r="O262" i="3" s="1"/>
  <c r="Q262" i="3" s="1"/>
  <c r="A263" i="3"/>
  <c r="C263" i="3" s="1"/>
  <c r="J263" i="3" l="1"/>
  <c r="D263" i="3"/>
  <c r="F263" i="3" s="1"/>
  <c r="E263" i="3"/>
  <c r="K263" i="3"/>
  <c r="L263" i="3"/>
  <c r="G263" i="3"/>
  <c r="M263" i="3" l="1"/>
  <c r="O263" i="3" s="1"/>
  <c r="Q263" i="3" s="1"/>
  <c r="H263" i="3"/>
  <c r="B264" i="3" s="1"/>
  <c r="P264" i="3" s="1"/>
  <c r="A264" i="3"/>
  <c r="C264" i="3" s="1"/>
  <c r="J264" i="3"/>
  <c r="D264" i="3" l="1"/>
  <c r="E264" i="3"/>
  <c r="K264" i="3"/>
  <c r="L264" i="3"/>
  <c r="G264" i="3"/>
  <c r="F264" i="3" l="1"/>
  <c r="H264" i="3" s="1"/>
  <c r="B265" i="3" s="1"/>
  <c r="P265" i="3" s="1"/>
  <c r="M264" i="3"/>
  <c r="O264" i="3" s="1"/>
  <c r="Q264" i="3" s="1"/>
  <c r="A265" i="3"/>
  <c r="C265" i="3" s="1"/>
  <c r="J265" i="3" l="1"/>
  <c r="L265" i="3" s="1"/>
  <c r="D265" i="3"/>
  <c r="F265" i="3" s="1"/>
  <c r="E265" i="3"/>
  <c r="G265" i="3" s="1"/>
  <c r="B189" i="5" l="1"/>
  <c r="K265" i="3"/>
  <c r="M265" i="3"/>
  <c r="O265" i="3" s="1"/>
  <c r="Q265" i="3" s="1"/>
  <c r="H265" i="3"/>
  <c r="B266" i="3" s="1"/>
  <c r="P266" i="3" s="1"/>
  <c r="A266" i="3"/>
  <c r="C266" i="3" s="1"/>
  <c r="C189" i="5" l="1"/>
  <c r="D189" i="5"/>
  <c r="H189" i="5" s="1"/>
  <c r="AE189" i="5"/>
  <c r="AF189" i="5" s="1"/>
  <c r="AG189" i="5" s="1"/>
  <c r="AD189" i="5"/>
  <c r="D266" i="3"/>
  <c r="F266" i="3" s="1"/>
  <c r="J266" i="3"/>
  <c r="K266" i="3" s="1"/>
  <c r="E266" i="3"/>
  <c r="G266" i="3" s="1"/>
  <c r="H266" i="3"/>
  <c r="B267" i="3" s="1"/>
  <c r="P267" i="3" s="1"/>
  <c r="L266" i="3"/>
  <c r="AH189" i="5" l="1"/>
  <c r="AI189" i="5" s="1"/>
  <c r="G189" i="5"/>
  <c r="I189" i="5" s="1"/>
  <c r="K189" i="5" s="1"/>
  <c r="N189" i="5" s="1"/>
  <c r="P189" i="5" s="1"/>
  <c r="S189" i="5" s="1"/>
  <c r="U189" i="5" s="1"/>
  <c r="W189" i="5" s="1"/>
  <c r="Z189" i="5" s="1"/>
  <c r="J189" i="5"/>
  <c r="M189" i="5" s="1"/>
  <c r="O189" i="5" s="1"/>
  <c r="Q189" i="5" s="1"/>
  <c r="T189" i="5" s="1"/>
  <c r="V189" i="5" s="1"/>
  <c r="Y189" i="5" s="1"/>
  <c r="M266" i="3"/>
  <c r="O266" i="3" s="1"/>
  <c r="Q266" i="3" s="1"/>
  <c r="A267" i="3"/>
  <c r="C267" i="3" s="1"/>
  <c r="AB189" i="5" l="1"/>
  <c r="B190" i="5" s="1"/>
  <c r="D190" i="5"/>
  <c r="H190" i="5" s="1"/>
  <c r="AE190" i="5"/>
  <c r="AF190" i="5" s="1"/>
  <c r="AG190" i="5" s="1"/>
  <c r="AD190" i="5"/>
  <c r="AC189" i="5"/>
  <c r="C190" i="5" s="1"/>
  <c r="D267" i="3"/>
  <c r="J267" i="3"/>
  <c r="L267" i="3" s="1"/>
  <c r="E267" i="3"/>
  <c r="G267" i="3" s="1"/>
  <c r="G190" i="5" l="1"/>
  <c r="I190" i="5" s="1"/>
  <c r="AH190" i="5"/>
  <c r="AI190" i="5" s="1"/>
  <c r="J190" i="5"/>
  <c r="M190" i="5" s="1"/>
  <c r="O190" i="5" s="1"/>
  <c r="Q190" i="5" s="1"/>
  <c r="T190" i="5" s="1"/>
  <c r="V190" i="5" s="1"/>
  <c r="Y190" i="5" s="1"/>
  <c r="F267" i="3"/>
  <c r="H267" i="3" s="1"/>
  <c r="B268" i="3" s="1"/>
  <c r="P268" i="3" s="1"/>
  <c r="M267" i="3"/>
  <c r="O267" i="3" s="1"/>
  <c r="Q267" i="3" s="1"/>
  <c r="K267" i="3"/>
  <c r="A268" i="3"/>
  <c r="C268" i="3" s="1"/>
  <c r="K190" i="5" l="1"/>
  <c r="N190" i="5" s="1"/>
  <c r="D268" i="3"/>
  <c r="F268" i="3" s="1"/>
  <c r="J268" i="3"/>
  <c r="L268" i="3" s="1"/>
  <c r="E268" i="3"/>
  <c r="H268" i="3"/>
  <c r="B269" i="3" s="1"/>
  <c r="P269" i="3" s="1"/>
  <c r="G268" i="3"/>
  <c r="P190" i="5" l="1"/>
  <c r="S190" i="5" s="1"/>
  <c r="M268" i="3"/>
  <c r="O268" i="3" s="1"/>
  <c r="Q268" i="3" s="1"/>
  <c r="K268" i="3"/>
  <c r="A269" i="3"/>
  <c r="C269" i="3" s="1"/>
  <c r="U190" i="5" l="1"/>
  <c r="W190" i="5" s="1"/>
  <c r="Z190" i="5" s="1"/>
  <c r="AC190" i="5" s="1"/>
  <c r="C191" i="5" s="1"/>
  <c r="AB190" i="5"/>
  <c r="B191" i="5" s="1"/>
  <c r="J269" i="3"/>
  <c r="D269" i="3"/>
  <c r="F269" i="3" s="1"/>
  <c r="E269" i="3"/>
  <c r="G269" i="3" s="1"/>
  <c r="K269" i="3"/>
  <c r="L269" i="3"/>
  <c r="D191" i="5" l="1"/>
  <c r="H191" i="5" s="1"/>
  <c r="AE191" i="5"/>
  <c r="AF191" i="5" s="1"/>
  <c r="AG191" i="5" s="1"/>
  <c r="AI191" i="5" s="1"/>
  <c r="AD191" i="5"/>
  <c r="AH191" i="5"/>
  <c r="G191" i="5"/>
  <c r="I191" i="5" s="1"/>
  <c r="J191" i="5"/>
  <c r="M191" i="5" s="1"/>
  <c r="O191" i="5" s="1"/>
  <c r="Q191" i="5" s="1"/>
  <c r="T191" i="5" s="1"/>
  <c r="V191" i="5" s="1"/>
  <c r="Y191" i="5" s="1"/>
  <c r="M269" i="3"/>
  <c r="O269" i="3" s="1"/>
  <c r="Q269" i="3" s="1"/>
  <c r="H269" i="3"/>
  <c r="B270" i="3" s="1"/>
  <c r="P270" i="3" s="1"/>
  <c r="A270" i="3"/>
  <c r="C270" i="3" s="1"/>
  <c r="K191" i="5" l="1"/>
  <c r="N191" i="5" s="1"/>
  <c r="D270" i="3"/>
  <c r="J270" i="3"/>
  <c r="E270" i="3"/>
  <c r="L270" i="3"/>
  <c r="K270" i="3"/>
  <c r="G270" i="3"/>
  <c r="P191" i="5" l="1"/>
  <c r="S191" i="5" s="1"/>
  <c r="F270" i="3"/>
  <c r="H270" i="3" s="1"/>
  <c r="B271" i="3" s="1"/>
  <c r="P271" i="3" s="1"/>
  <c r="M270" i="3"/>
  <c r="O270" i="3" s="1"/>
  <c r="Q270" i="3" s="1"/>
  <c r="A271" i="3"/>
  <c r="C271" i="3" s="1"/>
  <c r="J271" i="3"/>
  <c r="U191" i="5" l="1"/>
  <c r="W191" i="5" s="1"/>
  <c r="Z191" i="5" s="1"/>
  <c r="AC191" i="5" s="1"/>
  <c r="C192" i="5" s="1"/>
  <c r="AB191" i="5"/>
  <c r="B192" i="5" s="1"/>
  <c r="D271" i="3"/>
  <c r="F271" i="3" s="1"/>
  <c r="H271" i="3" s="1"/>
  <c r="B272" i="3" s="1"/>
  <c r="P272" i="3" s="1"/>
  <c r="E271" i="3"/>
  <c r="G271" i="3" s="1"/>
  <c r="L271" i="3"/>
  <c r="K271" i="3"/>
  <c r="D192" i="5" l="1"/>
  <c r="H192" i="5" s="1"/>
  <c r="AE192" i="5"/>
  <c r="AF192" i="5" s="1"/>
  <c r="AG192" i="5" s="1"/>
  <c r="AD192" i="5"/>
  <c r="AH192" i="5"/>
  <c r="G192" i="5"/>
  <c r="I192" i="5" s="1"/>
  <c r="K192" i="5" s="1"/>
  <c r="N192" i="5" s="1"/>
  <c r="P192" i="5" s="1"/>
  <c r="S192" i="5" s="1"/>
  <c r="U192" i="5" s="1"/>
  <c r="W192" i="5" s="1"/>
  <c r="Z192" i="5" s="1"/>
  <c r="J192" i="5"/>
  <c r="M192" i="5" s="1"/>
  <c r="O192" i="5" s="1"/>
  <c r="Q192" i="5" s="1"/>
  <c r="T192" i="5" s="1"/>
  <c r="V192" i="5" s="1"/>
  <c r="Y192" i="5" s="1"/>
  <c r="M271" i="3"/>
  <c r="O271" i="3" s="1"/>
  <c r="Q271" i="3" s="1"/>
  <c r="A272" i="3"/>
  <c r="C272" i="3" s="1"/>
  <c r="AI192" i="5" l="1"/>
  <c r="AB192" i="5"/>
  <c r="B193" i="5" s="1"/>
  <c r="AC192" i="5"/>
  <c r="C193" i="5" s="1"/>
  <c r="D272" i="3"/>
  <c r="E272" i="3"/>
  <c r="G272" i="3" s="1"/>
  <c r="J272" i="3"/>
  <c r="K272" i="3"/>
  <c r="L272" i="3"/>
  <c r="AH193" i="5" l="1"/>
  <c r="G193" i="5"/>
  <c r="I193" i="5" s="1"/>
  <c r="K193" i="5" s="1"/>
  <c r="N193" i="5" s="1"/>
  <c r="P193" i="5" s="1"/>
  <c r="S193" i="5" s="1"/>
  <c r="U193" i="5" s="1"/>
  <c r="W193" i="5" s="1"/>
  <c r="Z193" i="5" s="1"/>
  <c r="D193" i="5"/>
  <c r="H193" i="5" s="1"/>
  <c r="AE193" i="5"/>
  <c r="AF193" i="5" s="1"/>
  <c r="AG193" i="5" s="1"/>
  <c r="AI193" i="5" s="1"/>
  <c r="AD193" i="5"/>
  <c r="F272" i="3"/>
  <c r="H272" i="3" s="1"/>
  <c r="B273" i="3" s="1"/>
  <c r="P273" i="3" s="1"/>
  <c r="M272" i="3"/>
  <c r="O272" i="3" s="1"/>
  <c r="Q272" i="3" s="1"/>
  <c r="A273" i="3"/>
  <c r="C273" i="3" s="1"/>
  <c r="J193" i="5" l="1"/>
  <c r="M193" i="5" s="1"/>
  <c r="O193" i="5" s="1"/>
  <c r="Q193" i="5" s="1"/>
  <c r="T193" i="5" s="1"/>
  <c r="V193" i="5" s="1"/>
  <c r="Y193" i="5" s="1"/>
  <c r="AB193" i="5" s="1"/>
  <c r="B194" i="5" s="1"/>
  <c r="D273" i="3"/>
  <c r="J273" i="3"/>
  <c r="E273" i="3"/>
  <c r="G273" i="3" s="1"/>
  <c r="L273" i="3"/>
  <c r="K273" i="3"/>
  <c r="D194" i="5" l="1"/>
  <c r="H194" i="5" s="1"/>
  <c r="AD194" i="5"/>
  <c r="AE194" i="5"/>
  <c r="AF194" i="5" s="1"/>
  <c r="AG194" i="5" s="1"/>
  <c r="AC193" i="5"/>
  <c r="C194" i="5" s="1"/>
  <c r="F273" i="3"/>
  <c r="H273" i="3" s="1"/>
  <c r="B274" i="3" s="1"/>
  <c r="P274" i="3" s="1"/>
  <c r="M273" i="3"/>
  <c r="O273" i="3" s="1"/>
  <c r="Q273" i="3" s="1"/>
  <c r="A274" i="3"/>
  <c r="C274" i="3" s="1"/>
  <c r="AH194" i="5" l="1"/>
  <c r="G194" i="5"/>
  <c r="I194" i="5" s="1"/>
  <c r="J194" i="5"/>
  <c r="M194" i="5" s="1"/>
  <c r="O194" i="5" s="1"/>
  <c r="Q194" i="5" s="1"/>
  <c r="T194" i="5" s="1"/>
  <c r="V194" i="5" s="1"/>
  <c r="Y194" i="5" s="1"/>
  <c r="AI194" i="5"/>
  <c r="D274" i="3"/>
  <c r="F274" i="3" s="1"/>
  <c r="H274" i="3" s="1"/>
  <c r="B275" i="3" s="1"/>
  <c r="P275" i="3" s="1"/>
  <c r="E274" i="3"/>
  <c r="G274" i="3" s="1"/>
  <c r="J274" i="3"/>
  <c r="K274" i="3" s="1"/>
  <c r="K194" i="5" l="1"/>
  <c r="N194" i="5" s="1"/>
  <c r="P194" i="5" s="1"/>
  <c r="S194" i="5" s="1"/>
  <c r="L274" i="3"/>
  <c r="M274" i="3"/>
  <c r="O274" i="3" s="1"/>
  <c r="Q274" i="3" s="1"/>
  <c r="A275" i="3"/>
  <c r="C275" i="3" s="1"/>
  <c r="U194" i="5" l="1"/>
  <c r="W194" i="5" s="1"/>
  <c r="Z194" i="5" s="1"/>
  <c r="AC194" i="5" s="1"/>
  <c r="C195" i="5" s="1"/>
  <c r="AB194" i="5"/>
  <c r="B195" i="5" s="1"/>
  <c r="J275" i="3"/>
  <c r="D275" i="3"/>
  <c r="F275" i="3" s="1"/>
  <c r="E275" i="3"/>
  <c r="G275" i="3" s="1"/>
  <c r="K275" i="3"/>
  <c r="L275" i="3"/>
  <c r="AE195" i="5" l="1"/>
  <c r="AF195" i="5" s="1"/>
  <c r="AG195" i="5" s="1"/>
  <c r="AD195" i="5"/>
  <c r="D195" i="5"/>
  <c r="H195" i="5" s="1"/>
  <c r="G195" i="5"/>
  <c r="I195" i="5" s="1"/>
  <c r="K195" i="5" s="1"/>
  <c r="N195" i="5" s="1"/>
  <c r="P195" i="5" s="1"/>
  <c r="S195" i="5" s="1"/>
  <c r="U195" i="5" s="1"/>
  <c r="W195" i="5" s="1"/>
  <c r="Z195" i="5" s="1"/>
  <c r="AH195" i="5"/>
  <c r="M275" i="3"/>
  <c r="O275" i="3" s="1"/>
  <c r="Q275" i="3" s="1"/>
  <c r="H275" i="3"/>
  <c r="B276" i="3" s="1"/>
  <c r="P276" i="3" s="1"/>
  <c r="A276" i="3"/>
  <c r="C276" i="3" s="1"/>
  <c r="J195" i="5" l="1"/>
  <c r="M195" i="5" s="1"/>
  <c r="O195" i="5" s="1"/>
  <c r="Q195" i="5" s="1"/>
  <c r="T195" i="5" s="1"/>
  <c r="V195" i="5" s="1"/>
  <c r="Y195" i="5" s="1"/>
  <c r="AB195" i="5" s="1"/>
  <c r="B196" i="5" s="1"/>
  <c r="AI195" i="5"/>
  <c r="D276" i="3"/>
  <c r="F276" i="3" s="1"/>
  <c r="J276" i="3"/>
  <c r="E276" i="3"/>
  <c r="H276" i="3"/>
  <c r="B277" i="3" s="1"/>
  <c r="P277" i="3" s="1"/>
  <c r="K276" i="3"/>
  <c r="L276" i="3"/>
  <c r="G276" i="3"/>
  <c r="AC195" i="5" l="1"/>
  <c r="C196" i="5" s="1"/>
  <c r="AE196" i="5"/>
  <c r="AF196" i="5" s="1"/>
  <c r="AG196" i="5" s="1"/>
  <c r="D196" i="5"/>
  <c r="H196" i="5" s="1"/>
  <c r="AD196" i="5"/>
  <c r="M276" i="3"/>
  <c r="O276" i="3" s="1"/>
  <c r="Q276" i="3" s="1"/>
  <c r="A277" i="3"/>
  <c r="C277" i="3" s="1"/>
  <c r="G196" i="5" l="1"/>
  <c r="I196" i="5" s="1"/>
  <c r="K196" i="5" s="1"/>
  <c r="N196" i="5" s="1"/>
  <c r="P196" i="5" s="1"/>
  <c r="S196" i="5" s="1"/>
  <c r="U196" i="5" s="1"/>
  <c r="W196" i="5" s="1"/>
  <c r="Z196" i="5" s="1"/>
  <c r="AH196" i="5"/>
  <c r="AI196" i="5" s="1"/>
  <c r="J196" i="5"/>
  <c r="M196" i="5" s="1"/>
  <c r="O196" i="5" s="1"/>
  <c r="Q196" i="5" s="1"/>
  <c r="T196" i="5" s="1"/>
  <c r="V196" i="5" s="1"/>
  <c r="Y196" i="5" s="1"/>
  <c r="AB196" i="5" s="1"/>
  <c r="B197" i="5" s="1"/>
  <c r="J277" i="3"/>
  <c r="K277" i="3" s="1"/>
  <c r="D277" i="3"/>
  <c r="F277" i="3" s="1"/>
  <c r="E277" i="3"/>
  <c r="G277" i="3" s="1"/>
  <c r="AE197" i="5" l="1"/>
  <c r="AF197" i="5" s="1"/>
  <c r="AG197" i="5" s="1"/>
  <c r="D197" i="5"/>
  <c r="H197" i="5" s="1"/>
  <c r="AD197" i="5"/>
  <c r="AC196" i="5"/>
  <c r="C197" i="5" s="1"/>
  <c r="L277" i="3"/>
  <c r="M277" i="3"/>
  <c r="O277" i="3" s="1"/>
  <c r="Q277" i="3" s="1"/>
  <c r="H277" i="3"/>
  <c r="B278" i="3" s="1"/>
  <c r="P278" i="3" s="1"/>
  <c r="A278" i="3"/>
  <c r="C278" i="3" s="1"/>
  <c r="J278" i="3"/>
  <c r="J197" i="5" l="1"/>
  <c r="M197" i="5" s="1"/>
  <c r="O197" i="5" s="1"/>
  <c r="Q197" i="5" s="1"/>
  <c r="T197" i="5" s="1"/>
  <c r="AH197" i="5"/>
  <c r="G197" i="5"/>
  <c r="I197" i="5" s="1"/>
  <c r="V197" i="5"/>
  <c r="Y197" i="5" s="1"/>
  <c r="AI197" i="5"/>
  <c r="E278" i="3"/>
  <c r="G278" i="3" s="1"/>
  <c r="D278" i="3"/>
  <c r="F278" i="3" s="1"/>
  <c r="K278" i="3"/>
  <c r="L278" i="3"/>
  <c r="K197" i="5" l="1"/>
  <c r="N197" i="5" s="1"/>
  <c r="M278" i="3"/>
  <c r="O278" i="3" s="1"/>
  <c r="Q278" i="3" s="1"/>
  <c r="H278" i="3"/>
  <c r="B279" i="3" s="1"/>
  <c r="P279" i="3" s="1"/>
  <c r="A279" i="3"/>
  <c r="C279" i="3" s="1"/>
  <c r="J279" i="3"/>
  <c r="P197" i="5" l="1"/>
  <c r="S197" i="5" s="1"/>
  <c r="D279" i="3"/>
  <c r="F279" i="3" s="1"/>
  <c r="E279" i="3"/>
  <c r="G279" i="3" s="1"/>
  <c r="L279" i="3"/>
  <c r="K279" i="3"/>
  <c r="U197" i="5" l="1"/>
  <c r="W197" i="5" s="1"/>
  <c r="Z197" i="5" s="1"/>
  <c r="AC197" i="5" s="1"/>
  <c r="C198" i="5" s="1"/>
  <c r="AB197" i="5"/>
  <c r="B198" i="5" s="1"/>
  <c r="M279" i="3"/>
  <c r="O279" i="3" s="1"/>
  <c r="Q279" i="3" s="1"/>
  <c r="H279" i="3"/>
  <c r="B280" i="3" s="1"/>
  <c r="P280" i="3" s="1"/>
  <c r="A280" i="3"/>
  <c r="C280" i="3" s="1"/>
  <c r="D198" i="5" l="1"/>
  <c r="H198" i="5" s="1"/>
  <c r="AE198" i="5"/>
  <c r="AF198" i="5" s="1"/>
  <c r="AG198" i="5" s="1"/>
  <c r="AD198" i="5"/>
  <c r="G198" i="5"/>
  <c r="I198" i="5" s="1"/>
  <c r="K198" i="5" s="1"/>
  <c r="N198" i="5" s="1"/>
  <c r="P198" i="5" s="1"/>
  <c r="S198" i="5" s="1"/>
  <c r="U198" i="5" s="1"/>
  <c r="W198" i="5" s="1"/>
  <c r="Z198" i="5" s="1"/>
  <c r="AH198" i="5"/>
  <c r="J280" i="3"/>
  <c r="D280" i="3"/>
  <c r="F280" i="3" s="1"/>
  <c r="E280" i="3"/>
  <c r="L280" i="3"/>
  <c r="K280" i="3"/>
  <c r="G280" i="3"/>
  <c r="AI198" i="5" l="1"/>
  <c r="J198" i="5"/>
  <c r="M198" i="5" s="1"/>
  <c r="O198" i="5" s="1"/>
  <c r="Q198" i="5" s="1"/>
  <c r="T198" i="5" s="1"/>
  <c r="V198" i="5" s="1"/>
  <c r="Y198" i="5" s="1"/>
  <c r="AB198" i="5" s="1"/>
  <c r="B199" i="5" s="1"/>
  <c r="M280" i="3"/>
  <c r="O280" i="3" s="1"/>
  <c r="Q280" i="3" s="1"/>
  <c r="H280" i="3"/>
  <c r="B281" i="3" s="1"/>
  <c r="P281" i="3" s="1"/>
  <c r="A281" i="3"/>
  <c r="C281" i="3" s="1"/>
  <c r="AC198" i="5" l="1"/>
  <c r="C199" i="5" s="1"/>
  <c r="AD199" i="5"/>
  <c r="AE199" i="5"/>
  <c r="AF199" i="5" s="1"/>
  <c r="AG199" i="5" s="1"/>
  <c r="D199" i="5"/>
  <c r="H199" i="5" s="1"/>
  <c r="J281" i="3"/>
  <c r="D281" i="3"/>
  <c r="F281" i="3" s="1"/>
  <c r="E281" i="3"/>
  <c r="G281" i="3" s="1"/>
  <c r="K281" i="3"/>
  <c r="L281" i="3"/>
  <c r="J199" i="5" l="1"/>
  <c r="M199" i="5" s="1"/>
  <c r="O199" i="5" s="1"/>
  <c r="Q199" i="5" s="1"/>
  <c r="T199" i="5" s="1"/>
  <c r="V199" i="5" s="1"/>
  <c r="Y199" i="5" s="1"/>
  <c r="G199" i="5"/>
  <c r="AH199" i="5"/>
  <c r="AI199" i="5" s="1"/>
  <c r="M281" i="3"/>
  <c r="O281" i="3" s="1"/>
  <c r="Q281" i="3" s="1"/>
  <c r="H281" i="3"/>
  <c r="B282" i="3" s="1"/>
  <c r="P282" i="3" s="1"/>
  <c r="A282" i="3"/>
  <c r="C282" i="3" s="1"/>
  <c r="I199" i="5" l="1"/>
  <c r="K199" i="5" s="1"/>
  <c r="N199" i="5" s="1"/>
  <c r="D282" i="3"/>
  <c r="J282" i="3"/>
  <c r="E282" i="3"/>
  <c r="G282" i="3" s="1"/>
  <c r="K282" i="3"/>
  <c r="L282" i="3"/>
  <c r="P199" i="5" l="1"/>
  <c r="S199" i="5" s="1"/>
  <c r="F282" i="3"/>
  <c r="H282" i="3" s="1"/>
  <c r="B283" i="3" s="1"/>
  <c r="P283" i="3" s="1"/>
  <c r="M282" i="3"/>
  <c r="O282" i="3" s="1"/>
  <c r="Q282" i="3" s="1"/>
  <c r="A283" i="3"/>
  <c r="C283" i="3" s="1"/>
  <c r="U199" i="5" l="1"/>
  <c r="W199" i="5" s="1"/>
  <c r="Z199" i="5" s="1"/>
  <c r="AC199" i="5" s="1"/>
  <c r="C200" i="5" s="1"/>
  <c r="AB199" i="5"/>
  <c r="B200" i="5" s="1"/>
  <c r="D283" i="3"/>
  <c r="E283" i="3"/>
  <c r="G283" i="3" s="1"/>
  <c r="J283" i="3"/>
  <c r="K283" i="3" s="1"/>
  <c r="D200" i="5" l="1"/>
  <c r="H200" i="5" s="1"/>
  <c r="AD200" i="5"/>
  <c r="AE200" i="5"/>
  <c r="AF200" i="5" s="1"/>
  <c r="AG200" i="5" s="1"/>
  <c r="G200" i="5"/>
  <c r="I200" i="5" s="1"/>
  <c r="K200" i="5" s="1"/>
  <c r="N200" i="5" s="1"/>
  <c r="P200" i="5" s="1"/>
  <c r="S200" i="5" s="1"/>
  <c r="U200" i="5" s="1"/>
  <c r="W200" i="5" s="1"/>
  <c r="Z200" i="5" s="1"/>
  <c r="AH200" i="5"/>
  <c r="J200" i="5"/>
  <c r="M200" i="5" s="1"/>
  <c r="O200" i="5" s="1"/>
  <c r="Q200" i="5" s="1"/>
  <c r="T200" i="5" s="1"/>
  <c r="V200" i="5" s="1"/>
  <c r="Y200" i="5" s="1"/>
  <c r="F283" i="3"/>
  <c r="H283" i="3" s="1"/>
  <c r="B284" i="3" s="1"/>
  <c r="P284" i="3" s="1"/>
  <c r="L283" i="3"/>
  <c r="M283" i="3" s="1"/>
  <c r="O283" i="3" s="1"/>
  <c r="Q283" i="3" s="1"/>
  <c r="A284" i="3"/>
  <c r="C284" i="3" s="1"/>
  <c r="AB200" i="5" l="1"/>
  <c r="B201" i="5" s="1"/>
  <c r="AI200" i="5"/>
  <c r="D201" i="5"/>
  <c r="H201" i="5" s="1"/>
  <c r="AD201" i="5"/>
  <c r="AE201" i="5"/>
  <c r="AF201" i="5" s="1"/>
  <c r="AG201" i="5" s="1"/>
  <c r="AC200" i="5"/>
  <c r="C201" i="5" s="1"/>
  <c r="D284" i="3"/>
  <c r="F284" i="3" s="1"/>
  <c r="H284" i="3" s="1"/>
  <c r="B285" i="3" s="1"/>
  <c r="P285" i="3" s="1"/>
  <c r="J284" i="3"/>
  <c r="K284" i="3" s="1"/>
  <c r="E284" i="3"/>
  <c r="G284" i="3" s="1"/>
  <c r="AH201" i="5" l="1"/>
  <c r="AI201" i="5" s="1"/>
  <c r="G201" i="5"/>
  <c r="I201" i="5" s="1"/>
  <c r="J201" i="5"/>
  <c r="M201" i="5" s="1"/>
  <c r="O201" i="5" s="1"/>
  <c r="Q201" i="5" s="1"/>
  <c r="T201" i="5" s="1"/>
  <c r="V201" i="5" s="1"/>
  <c r="Y201" i="5" s="1"/>
  <c r="L284" i="3"/>
  <c r="A285" i="3"/>
  <c r="C285" i="3" s="1"/>
  <c r="K201" i="5" l="1"/>
  <c r="N201" i="5" s="1"/>
  <c r="M284" i="3"/>
  <c r="O284" i="3" s="1"/>
  <c r="Q284" i="3" s="1"/>
  <c r="D285" i="3"/>
  <c r="F285" i="3" s="1"/>
  <c r="E285" i="3"/>
  <c r="G285" i="3" s="1"/>
  <c r="J285" i="3"/>
  <c r="K285" i="3" s="1"/>
  <c r="H285" i="3"/>
  <c r="B286" i="3" s="1"/>
  <c r="P286" i="3" s="1"/>
  <c r="P201" i="5" l="1"/>
  <c r="S201" i="5" s="1"/>
  <c r="L285" i="3"/>
  <c r="A286" i="3"/>
  <c r="C286" i="3" s="1"/>
  <c r="U201" i="5" l="1"/>
  <c r="W201" i="5" s="1"/>
  <c r="Z201" i="5" s="1"/>
  <c r="AC201" i="5" s="1"/>
  <c r="C202" i="5" s="1"/>
  <c r="AB201" i="5"/>
  <c r="B202" i="5" s="1"/>
  <c r="M285" i="3"/>
  <c r="O285" i="3" s="1"/>
  <c r="Q285" i="3" s="1"/>
  <c r="D286" i="3"/>
  <c r="F286" i="3" s="1"/>
  <c r="E286" i="3"/>
  <c r="G286" i="3" s="1"/>
  <c r="J286" i="3"/>
  <c r="H286" i="3"/>
  <c r="B287" i="3" s="1"/>
  <c r="P287" i="3" s="1"/>
  <c r="L286" i="3"/>
  <c r="K286" i="3"/>
  <c r="AE202" i="5" l="1"/>
  <c r="AF202" i="5" s="1"/>
  <c r="AG202" i="5" s="1"/>
  <c r="AD202" i="5"/>
  <c r="D202" i="5"/>
  <c r="H202" i="5" s="1"/>
  <c r="AH202" i="5"/>
  <c r="G202" i="5"/>
  <c r="I202" i="5" s="1"/>
  <c r="K202" i="5" s="1"/>
  <c r="N202" i="5" s="1"/>
  <c r="P202" i="5" s="1"/>
  <c r="S202" i="5" s="1"/>
  <c r="U202" i="5" s="1"/>
  <c r="W202" i="5" s="1"/>
  <c r="Z202" i="5" s="1"/>
  <c r="M286" i="3"/>
  <c r="O286" i="3" s="1"/>
  <c r="Q286" i="3" s="1"/>
  <c r="A287" i="3"/>
  <c r="C287" i="3" s="1"/>
  <c r="J202" i="5" l="1"/>
  <c r="M202" i="5" s="1"/>
  <c r="O202" i="5" s="1"/>
  <c r="Q202" i="5" s="1"/>
  <c r="T202" i="5" s="1"/>
  <c r="V202" i="5" s="1"/>
  <c r="Y202" i="5" s="1"/>
  <c r="AB202" i="5" s="1"/>
  <c r="B203" i="5" s="1"/>
  <c r="AI202" i="5"/>
  <c r="J287" i="3"/>
  <c r="D287" i="3"/>
  <c r="F287" i="3" s="1"/>
  <c r="H287" i="3" s="1"/>
  <c r="B288" i="3" s="1"/>
  <c r="P288" i="3" s="1"/>
  <c r="E287" i="3"/>
  <c r="G287" i="3" s="1"/>
  <c r="K287" i="3"/>
  <c r="L287" i="3"/>
  <c r="AC202" i="5" l="1"/>
  <c r="C203" i="5" s="1"/>
  <c r="AE203" i="5"/>
  <c r="AF203" i="5" s="1"/>
  <c r="AG203" i="5" s="1"/>
  <c r="D203" i="5"/>
  <c r="H203" i="5" s="1"/>
  <c r="AD203" i="5"/>
  <c r="M287" i="3"/>
  <c r="O287" i="3" s="1"/>
  <c r="Q287" i="3" s="1"/>
  <c r="A288" i="3"/>
  <c r="C288" i="3" s="1"/>
  <c r="G203" i="5" l="1"/>
  <c r="I203" i="5" s="1"/>
  <c r="K203" i="5" s="1"/>
  <c r="N203" i="5" s="1"/>
  <c r="P203" i="5" s="1"/>
  <c r="S203" i="5" s="1"/>
  <c r="U203" i="5" s="1"/>
  <c r="W203" i="5" s="1"/>
  <c r="Z203" i="5" s="1"/>
  <c r="AH203" i="5"/>
  <c r="AI203" i="5" s="1"/>
  <c r="J203" i="5"/>
  <c r="M203" i="5" s="1"/>
  <c r="O203" i="5" s="1"/>
  <c r="Q203" i="5" s="1"/>
  <c r="T203" i="5" s="1"/>
  <c r="V203" i="5" s="1"/>
  <c r="Y203" i="5" s="1"/>
  <c r="AB203" i="5" s="1"/>
  <c r="B204" i="5" s="1"/>
  <c r="J288" i="3"/>
  <c r="L288" i="3" s="1"/>
  <c r="D288" i="3"/>
  <c r="F288" i="3" s="1"/>
  <c r="E288" i="3"/>
  <c r="K288" i="3"/>
  <c r="G288" i="3"/>
  <c r="D204" i="5" l="1"/>
  <c r="H204" i="5" s="1"/>
  <c r="AE204" i="5"/>
  <c r="AF204" i="5" s="1"/>
  <c r="AG204" i="5" s="1"/>
  <c r="AD204" i="5"/>
  <c r="AC203" i="5"/>
  <c r="C204" i="5" s="1"/>
  <c r="M288" i="3"/>
  <c r="O288" i="3" s="1"/>
  <c r="Q288" i="3" s="1"/>
  <c r="H288" i="3"/>
  <c r="B289" i="3" s="1"/>
  <c r="P289" i="3" s="1"/>
  <c r="A289" i="3"/>
  <c r="C289" i="3" s="1"/>
  <c r="G204" i="5" l="1"/>
  <c r="I204" i="5" s="1"/>
  <c r="J204" i="5"/>
  <c r="M204" i="5" s="1"/>
  <c r="O204" i="5" s="1"/>
  <c r="Q204" i="5" s="1"/>
  <c r="T204" i="5" s="1"/>
  <c r="V204" i="5" s="1"/>
  <c r="Y204" i="5" s="1"/>
  <c r="AH204" i="5"/>
  <c r="AI204" i="5" s="1"/>
  <c r="D289" i="3"/>
  <c r="J289" i="3"/>
  <c r="L289" i="3" s="1"/>
  <c r="E289" i="3"/>
  <c r="G289" i="3" s="1"/>
  <c r="K204" i="5" l="1"/>
  <c r="N204" i="5" s="1"/>
  <c r="F289" i="3"/>
  <c r="H289" i="3" s="1"/>
  <c r="B290" i="3" s="1"/>
  <c r="P290" i="3" s="1"/>
  <c r="M289" i="3"/>
  <c r="O289" i="3" s="1"/>
  <c r="Q289" i="3" s="1"/>
  <c r="K289" i="3"/>
  <c r="A290" i="3"/>
  <c r="C290" i="3" s="1"/>
  <c r="P204" i="5" l="1"/>
  <c r="S204" i="5" s="1"/>
  <c r="J290" i="3"/>
  <c r="D290" i="3"/>
  <c r="F290" i="3" s="1"/>
  <c r="E290" i="3"/>
  <c r="G290" i="3" s="1"/>
  <c r="L290" i="3"/>
  <c r="K290" i="3"/>
  <c r="U204" i="5" l="1"/>
  <c r="W204" i="5" s="1"/>
  <c r="Z204" i="5" s="1"/>
  <c r="AC204" i="5" s="1"/>
  <c r="C205" i="5" s="1"/>
  <c r="AB204" i="5"/>
  <c r="B205" i="5" s="1"/>
  <c r="M290" i="3"/>
  <c r="O290" i="3" s="1"/>
  <c r="Q290" i="3" s="1"/>
  <c r="H290" i="3"/>
  <c r="B291" i="3" s="1"/>
  <c r="P291" i="3" s="1"/>
  <c r="A291" i="3"/>
  <c r="C291" i="3" s="1"/>
  <c r="AD205" i="5" l="1"/>
  <c r="AE205" i="5"/>
  <c r="AF205" i="5" s="1"/>
  <c r="AG205" i="5" s="1"/>
  <c r="D205" i="5"/>
  <c r="H205" i="5" s="1"/>
  <c r="G205" i="5"/>
  <c r="I205" i="5" s="1"/>
  <c r="K205" i="5" s="1"/>
  <c r="N205" i="5" s="1"/>
  <c r="P205" i="5" s="1"/>
  <c r="S205" i="5" s="1"/>
  <c r="U205" i="5" s="1"/>
  <c r="W205" i="5" s="1"/>
  <c r="Z205" i="5" s="1"/>
  <c r="AH205" i="5"/>
  <c r="D291" i="3"/>
  <c r="F291" i="3" s="1"/>
  <c r="J291" i="3"/>
  <c r="E291" i="3"/>
  <c r="G291" i="3" s="1"/>
  <c r="H291" i="3"/>
  <c r="B292" i="3" s="1"/>
  <c r="P292" i="3" s="1"/>
  <c r="K291" i="3"/>
  <c r="L291" i="3"/>
  <c r="J205" i="5" l="1"/>
  <c r="M205" i="5" s="1"/>
  <c r="O205" i="5" s="1"/>
  <c r="Q205" i="5" s="1"/>
  <c r="T205" i="5" s="1"/>
  <c r="V205" i="5" s="1"/>
  <c r="Y205" i="5" s="1"/>
  <c r="AB205" i="5" s="1"/>
  <c r="B206" i="5" s="1"/>
  <c r="AI205" i="5"/>
  <c r="M291" i="3"/>
  <c r="O291" i="3" s="1"/>
  <c r="Q291" i="3" s="1"/>
  <c r="A292" i="3"/>
  <c r="C292" i="3" s="1"/>
  <c r="J292" i="3"/>
  <c r="AC205" i="5" l="1"/>
  <c r="C206" i="5" s="1"/>
  <c r="AD206" i="5"/>
  <c r="AE206" i="5"/>
  <c r="AF206" i="5" s="1"/>
  <c r="AG206" i="5" s="1"/>
  <c r="D206" i="5"/>
  <c r="H206" i="5" s="1"/>
  <c r="D292" i="3"/>
  <c r="E292" i="3"/>
  <c r="G292" i="3" s="1"/>
  <c r="L292" i="3"/>
  <c r="K292" i="3"/>
  <c r="J206" i="5" l="1"/>
  <c r="M206" i="5" s="1"/>
  <c r="O206" i="5" s="1"/>
  <c r="Q206" i="5" s="1"/>
  <c r="T206" i="5" s="1"/>
  <c r="V206" i="5" s="1"/>
  <c r="Y206" i="5" s="1"/>
  <c r="AH206" i="5"/>
  <c r="AI206" i="5" s="1"/>
  <c r="G206" i="5"/>
  <c r="F292" i="3"/>
  <c r="H292" i="3" s="1"/>
  <c r="B293" i="3" s="1"/>
  <c r="P293" i="3" s="1"/>
  <c r="M292" i="3"/>
  <c r="O292" i="3" s="1"/>
  <c r="Q292" i="3" s="1"/>
  <c r="A293" i="3"/>
  <c r="C293" i="3" s="1"/>
  <c r="I206" i="5" l="1"/>
  <c r="K206" i="5" s="1"/>
  <c r="N206" i="5" s="1"/>
  <c r="J293" i="3"/>
  <c r="D293" i="3"/>
  <c r="F293" i="3" s="1"/>
  <c r="H293" i="3" s="1"/>
  <c r="B294" i="3" s="1"/>
  <c r="P294" i="3" s="1"/>
  <c r="E293" i="3"/>
  <c r="G293" i="3" s="1"/>
  <c r="L293" i="3"/>
  <c r="K293" i="3"/>
  <c r="P206" i="5" l="1"/>
  <c r="S206" i="5" s="1"/>
  <c r="M293" i="3"/>
  <c r="O293" i="3" s="1"/>
  <c r="Q293" i="3" s="1"/>
  <c r="A294" i="3"/>
  <c r="C294" i="3" s="1"/>
  <c r="U206" i="5" l="1"/>
  <c r="W206" i="5" s="1"/>
  <c r="Z206" i="5" s="1"/>
  <c r="AC206" i="5" s="1"/>
  <c r="C207" i="5" s="1"/>
  <c r="AB206" i="5"/>
  <c r="B207" i="5" s="1"/>
  <c r="D294" i="3"/>
  <c r="F294" i="3" s="1"/>
  <c r="E294" i="3"/>
  <c r="G294" i="3" s="1"/>
  <c r="J294" i="3"/>
  <c r="K294" i="3" s="1"/>
  <c r="H294" i="3"/>
  <c r="B295" i="3" s="1"/>
  <c r="P295" i="3" s="1"/>
  <c r="L294" i="3"/>
  <c r="AE207" i="5" l="1"/>
  <c r="AF207" i="5" s="1"/>
  <c r="AG207" i="5" s="1"/>
  <c r="AD207" i="5"/>
  <c r="D207" i="5"/>
  <c r="H207" i="5" s="1"/>
  <c r="G207" i="5"/>
  <c r="I207" i="5" s="1"/>
  <c r="K207" i="5" s="1"/>
  <c r="N207" i="5" s="1"/>
  <c r="P207" i="5" s="1"/>
  <c r="S207" i="5" s="1"/>
  <c r="U207" i="5" s="1"/>
  <c r="W207" i="5" s="1"/>
  <c r="Z207" i="5" s="1"/>
  <c r="AH207" i="5"/>
  <c r="M294" i="3"/>
  <c r="O294" i="3" s="1"/>
  <c r="Q294" i="3" s="1"/>
  <c r="A295" i="3"/>
  <c r="C295" i="3" s="1"/>
  <c r="J207" i="5" l="1"/>
  <c r="M207" i="5" s="1"/>
  <c r="O207" i="5" s="1"/>
  <c r="Q207" i="5" s="1"/>
  <c r="T207" i="5" s="1"/>
  <c r="V207" i="5" s="1"/>
  <c r="Y207" i="5" s="1"/>
  <c r="AB207" i="5" s="1"/>
  <c r="B208" i="5" s="1"/>
  <c r="AI207" i="5"/>
  <c r="D295" i="3"/>
  <c r="J295" i="3"/>
  <c r="L295" i="3" s="1"/>
  <c r="E295" i="3"/>
  <c r="G295" i="3" s="1"/>
  <c r="AC207" i="5" l="1"/>
  <c r="C208" i="5" s="1"/>
  <c r="AE208" i="5"/>
  <c r="AF208" i="5" s="1"/>
  <c r="AG208" i="5" s="1"/>
  <c r="D208" i="5"/>
  <c r="H208" i="5" s="1"/>
  <c r="AD208" i="5"/>
  <c r="K295" i="3"/>
  <c r="F295" i="3"/>
  <c r="H295" i="3" s="1"/>
  <c r="B296" i="3" s="1"/>
  <c r="P296" i="3" s="1"/>
  <c r="M295" i="3"/>
  <c r="O295" i="3" s="1"/>
  <c r="Q295" i="3" s="1"/>
  <c r="A296" i="3"/>
  <c r="C296" i="3" s="1"/>
  <c r="G208" i="5" l="1"/>
  <c r="I208" i="5" s="1"/>
  <c r="K208" i="5" s="1"/>
  <c r="N208" i="5" s="1"/>
  <c r="P208" i="5" s="1"/>
  <c r="S208" i="5" s="1"/>
  <c r="U208" i="5" s="1"/>
  <c r="W208" i="5" s="1"/>
  <c r="Z208" i="5" s="1"/>
  <c r="AH208" i="5"/>
  <c r="AI208" i="5" s="1"/>
  <c r="J208" i="5"/>
  <c r="M208" i="5" s="1"/>
  <c r="O208" i="5" s="1"/>
  <c r="Q208" i="5" s="1"/>
  <c r="T208" i="5" s="1"/>
  <c r="V208" i="5" s="1"/>
  <c r="Y208" i="5" s="1"/>
  <c r="AB208" i="5" s="1"/>
  <c r="B209" i="5" s="1"/>
  <c r="J296" i="3"/>
  <c r="D296" i="3"/>
  <c r="F296" i="3" s="1"/>
  <c r="E296" i="3"/>
  <c r="G296" i="3" s="1"/>
  <c r="L296" i="3"/>
  <c r="K296" i="3"/>
  <c r="D209" i="5" l="1"/>
  <c r="H209" i="5" s="1"/>
  <c r="AD209" i="5"/>
  <c r="AE209" i="5"/>
  <c r="AF209" i="5" s="1"/>
  <c r="AG209" i="5" s="1"/>
  <c r="AC208" i="5"/>
  <c r="C209" i="5" s="1"/>
  <c r="M296" i="3"/>
  <c r="O296" i="3" s="1"/>
  <c r="Q296" i="3" s="1"/>
  <c r="H296" i="3"/>
  <c r="B297" i="3" s="1"/>
  <c r="P297" i="3" s="1"/>
  <c r="A297" i="3"/>
  <c r="C297" i="3" s="1"/>
  <c r="G209" i="5" l="1"/>
  <c r="AH209" i="5"/>
  <c r="AI209" i="5" s="1"/>
  <c r="J209" i="5"/>
  <c r="M209" i="5" s="1"/>
  <c r="O209" i="5" s="1"/>
  <c r="Q209" i="5" s="1"/>
  <c r="T209" i="5" s="1"/>
  <c r="V209" i="5" s="1"/>
  <c r="Y209" i="5" s="1"/>
  <c r="D297" i="3"/>
  <c r="F297" i="3" s="1"/>
  <c r="J297" i="3"/>
  <c r="E297" i="3"/>
  <c r="H297" i="3"/>
  <c r="B298" i="3" s="1"/>
  <c r="P298" i="3" s="1"/>
  <c r="L297" i="3"/>
  <c r="K297" i="3"/>
  <c r="G297" i="3"/>
  <c r="I209" i="5" l="1"/>
  <c r="M297" i="3"/>
  <c r="O297" i="3" s="1"/>
  <c r="Q297" i="3" s="1"/>
  <c r="A298" i="3"/>
  <c r="C298" i="3" s="1"/>
  <c r="K209" i="5" l="1"/>
  <c r="N209" i="5" s="1"/>
  <c r="P209" i="5" s="1"/>
  <c r="S209" i="5" s="1"/>
  <c r="J298" i="3"/>
  <c r="D298" i="3"/>
  <c r="E298" i="3"/>
  <c r="G298" i="3" s="1"/>
  <c r="L298" i="3"/>
  <c r="K298" i="3"/>
  <c r="U209" i="5" l="1"/>
  <c r="W209" i="5" s="1"/>
  <c r="Z209" i="5" s="1"/>
  <c r="AC209" i="5" s="1"/>
  <c r="C210" i="5" s="1"/>
  <c r="AB209" i="5"/>
  <c r="B210" i="5" s="1"/>
  <c r="F298" i="3"/>
  <c r="H298" i="3" s="1"/>
  <c r="B299" i="3" s="1"/>
  <c r="P299" i="3" s="1"/>
  <c r="M298" i="3"/>
  <c r="O298" i="3" s="1"/>
  <c r="Q298" i="3" s="1"/>
  <c r="A299" i="3"/>
  <c r="C299" i="3" s="1"/>
  <c r="AD210" i="5" l="1"/>
  <c r="D210" i="5"/>
  <c r="H210" i="5" s="1"/>
  <c r="AE210" i="5"/>
  <c r="AF210" i="5" s="1"/>
  <c r="AG210" i="5" s="1"/>
  <c r="G210" i="5"/>
  <c r="I210" i="5" s="1"/>
  <c r="K210" i="5" s="1"/>
  <c r="N210" i="5" s="1"/>
  <c r="P210" i="5" s="1"/>
  <c r="S210" i="5" s="1"/>
  <c r="U210" i="5" s="1"/>
  <c r="W210" i="5" s="1"/>
  <c r="Z210" i="5" s="1"/>
  <c r="AH210" i="5"/>
  <c r="D299" i="3"/>
  <c r="E299" i="3"/>
  <c r="G299" i="3" s="1"/>
  <c r="J299" i="3"/>
  <c r="K299" i="3"/>
  <c r="L299" i="3"/>
  <c r="AI210" i="5" l="1"/>
  <c r="J210" i="5"/>
  <c r="M210" i="5" s="1"/>
  <c r="O210" i="5" s="1"/>
  <c r="Q210" i="5" s="1"/>
  <c r="T210" i="5" s="1"/>
  <c r="V210" i="5" s="1"/>
  <c r="Y210" i="5" s="1"/>
  <c r="AB210" i="5" s="1"/>
  <c r="B211" i="5" s="1"/>
  <c r="F299" i="3"/>
  <c r="H299" i="3" s="1"/>
  <c r="B300" i="3" s="1"/>
  <c r="P300" i="3" s="1"/>
  <c r="M299" i="3"/>
  <c r="O299" i="3" s="1"/>
  <c r="Q299" i="3" s="1"/>
  <c r="A300" i="3"/>
  <c r="C300" i="3" s="1"/>
  <c r="AC210" i="5" l="1"/>
  <c r="C211" i="5" s="1"/>
  <c r="AD211" i="5"/>
  <c r="AE211" i="5"/>
  <c r="AF211" i="5" s="1"/>
  <c r="AG211" i="5" s="1"/>
  <c r="D211" i="5"/>
  <c r="H211" i="5" s="1"/>
  <c r="D300" i="3"/>
  <c r="F300" i="3" s="1"/>
  <c r="E300" i="3"/>
  <c r="G300" i="3" s="1"/>
  <c r="J300" i="3"/>
  <c r="L300" i="3" s="1"/>
  <c r="H300" i="3"/>
  <c r="B301" i="3" s="1"/>
  <c r="P301" i="3" s="1"/>
  <c r="J211" i="5" l="1"/>
  <c r="M211" i="5" s="1"/>
  <c r="O211" i="5" s="1"/>
  <c r="Q211" i="5" s="1"/>
  <c r="T211" i="5" s="1"/>
  <c r="V211" i="5" s="1"/>
  <c r="Y211" i="5" s="1"/>
  <c r="G211" i="5"/>
  <c r="I211" i="5" s="1"/>
  <c r="K211" i="5" s="1"/>
  <c r="N211" i="5" s="1"/>
  <c r="P211" i="5" s="1"/>
  <c r="S211" i="5" s="1"/>
  <c r="U211" i="5" s="1"/>
  <c r="W211" i="5" s="1"/>
  <c r="Z211" i="5" s="1"/>
  <c r="AH211" i="5"/>
  <c r="AI211" i="5" s="1"/>
  <c r="K300" i="3"/>
  <c r="M300" i="3"/>
  <c r="O300" i="3" s="1"/>
  <c r="Q300" i="3" s="1"/>
  <c r="A301" i="3"/>
  <c r="C301" i="3" s="1"/>
  <c r="AC211" i="5" l="1"/>
  <c r="C212" i="5" s="1"/>
  <c r="AB211" i="5"/>
  <c r="B212" i="5" s="1"/>
  <c r="D301" i="3"/>
  <c r="J301" i="3"/>
  <c r="E301" i="3"/>
  <c r="L301" i="3"/>
  <c r="K301" i="3"/>
  <c r="G301" i="3"/>
  <c r="AD212" i="5" l="1"/>
  <c r="AE212" i="5"/>
  <c r="AF212" i="5" s="1"/>
  <c r="AG212" i="5" s="1"/>
  <c r="D212" i="5"/>
  <c r="H212" i="5" s="1"/>
  <c r="G212" i="5"/>
  <c r="I212" i="5" s="1"/>
  <c r="K212" i="5" s="1"/>
  <c r="N212" i="5" s="1"/>
  <c r="P212" i="5" s="1"/>
  <c r="S212" i="5" s="1"/>
  <c r="U212" i="5" s="1"/>
  <c r="W212" i="5" s="1"/>
  <c r="Z212" i="5" s="1"/>
  <c r="AH212" i="5"/>
  <c r="J212" i="5"/>
  <c r="M212" i="5" s="1"/>
  <c r="O212" i="5" s="1"/>
  <c r="Q212" i="5" s="1"/>
  <c r="T212" i="5" s="1"/>
  <c r="V212" i="5" s="1"/>
  <c r="Y212" i="5" s="1"/>
  <c r="AB212" i="5" s="1"/>
  <c r="B213" i="5" s="1"/>
  <c r="F301" i="3"/>
  <c r="H301" i="3" s="1"/>
  <c r="B302" i="3" s="1"/>
  <c r="P302" i="3" s="1"/>
  <c r="M301" i="3"/>
  <c r="O301" i="3" s="1"/>
  <c r="Q301" i="3" s="1"/>
  <c r="A302" i="3"/>
  <c r="C302" i="3" s="1"/>
  <c r="J302" i="3"/>
  <c r="AE213" i="5" l="1"/>
  <c r="AF213" i="5" s="1"/>
  <c r="AG213" i="5" s="1"/>
  <c r="D213" i="5"/>
  <c r="H213" i="5" s="1"/>
  <c r="AD213" i="5"/>
  <c r="AI212" i="5"/>
  <c r="AC212" i="5"/>
  <c r="C213" i="5" s="1"/>
  <c r="D302" i="3"/>
  <c r="E302" i="3"/>
  <c r="G302" i="3" s="1"/>
  <c r="L302" i="3"/>
  <c r="K302" i="3"/>
  <c r="AH213" i="5" l="1"/>
  <c r="G213" i="5"/>
  <c r="I213" i="5" s="1"/>
  <c r="J213" i="5"/>
  <c r="M213" i="5" s="1"/>
  <c r="O213" i="5" s="1"/>
  <c r="Q213" i="5" s="1"/>
  <c r="T213" i="5" s="1"/>
  <c r="V213" i="5" s="1"/>
  <c r="Y213" i="5" s="1"/>
  <c r="AI213" i="5"/>
  <c r="F302" i="3"/>
  <c r="H302" i="3" s="1"/>
  <c r="B303" i="3" s="1"/>
  <c r="P303" i="3" s="1"/>
  <c r="M302" i="3"/>
  <c r="O302" i="3" s="1"/>
  <c r="Q302" i="3" s="1"/>
  <c r="A303" i="3"/>
  <c r="C303" i="3" s="1"/>
  <c r="K213" i="5" l="1"/>
  <c r="N213" i="5" s="1"/>
  <c r="J303" i="3"/>
  <c r="D303" i="3"/>
  <c r="F303" i="3" s="1"/>
  <c r="E303" i="3"/>
  <c r="G303" i="3" s="1"/>
  <c r="H303" i="3"/>
  <c r="B304" i="3" s="1"/>
  <c r="P304" i="3" s="1"/>
  <c r="L303" i="3"/>
  <c r="K303" i="3"/>
  <c r="P213" i="5" l="1"/>
  <c r="S213" i="5" s="1"/>
  <c r="M303" i="3"/>
  <c r="O303" i="3" s="1"/>
  <c r="Q303" i="3" s="1"/>
  <c r="A304" i="3"/>
  <c r="C304" i="3" s="1"/>
  <c r="U213" i="5" l="1"/>
  <c r="W213" i="5" s="1"/>
  <c r="Z213" i="5" s="1"/>
  <c r="AC213" i="5" s="1"/>
  <c r="C214" i="5" s="1"/>
  <c r="AB213" i="5"/>
  <c r="B214" i="5" s="1"/>
  <c r="J304" i="3"/>
  <c r="D304" i="3"/>
  <c r="F304" i="3" s="1"/>
  <c r="E304" i="3"/>
  <c r="G304" i="3" s="1"/>
  <c r="H304" i="3"/>
  <c r="B305" i="3" s="1"/>
  <c r="P305" i="3" s="1"/>
  <c r="K304" i="3"/>
  <c r="L304" i="3"/>
  <c r="D214" i="5" l="1"/>
  <c r="H214" i="5" s="1"/>
  <c r="AE214" i="5"/>
  <c r="AF214" i="5" s="1"/>
  <c r="AG214" i="5" s="1"/>
  <c r="AD214" i="5"/>
  <c r="G214" i="5"/>
  <c r="I214" i="5" s="1"/>
  <c r="K214" i="5" s="1"/>
  <c r="N214" i="5" s="1"/>
  <c r="P214" i="5" s="1"/>
  <c r="S214" i="5" s="1"/>
  <c r="U214" i="5" s="1"/>
  <c r="W214" i="5" s="1"/>
  <c r="Z214" i="5" s="1"/>
  <c r="AH214" i="5"/>
  <c r="AI214" i="5" s="1"/>
  <c r="J214" i="5"/>
  <c r="M214" i="5" s="1"/>
  <c r="O214" i="5" s="1"/>
  <c r="Q214" i="5" s="1"/>
  <c r="T214" i="5" s="1"/>
  <c r="V214" i="5" s="1"/>
  <c r="Y214" i="5" s="1"/>
  <c r="AB214" i="5" s="1"/>
  <c r="B215" i="5" s="1"/>
  <c r="M304" i="3"/>
  <c r="O304" i="3" s="1"/>
  <c r="Q304" i="3" s="1"/>
  <c r="A305" i="3"/>
  <c r="C305" i="3" s="1"/>
  <c r="AD215" i="5" l="1"/>
  <c r="D215" i="5"/>
  <c r="H215" i="5" s="1"/>
  <c r="AE215" i="5"/>
  <c r="AF215" i="5" s="1"/>
  <c r="AG215" i="5" s="1"/>
  <c r="AC214" i="5"/>
  <c r="C215" i="5" s="1"/>
  <c r="D305" i="3"/>
  <c r="F305" i="3" s="1"/>
  <c r="H305" i="3" s="1"/>
  <c r="B306" i="3" s="1"/>
  <c r="P306" i="3" s="1"/>
  <c r="J305" i="3"/>
  <c r="L305" i="3" s="1"/>
  <c r="E305" i="3"/>
  <c r="G305" i="3" s="1"/>
  <c r="K305" i="3"/>
  <c r="J215" i="5" l="1"/>
  <c r="M215" i="5" s="1"/>
  <c r="O215" i="5" s="1"/>
  <c r="Q215" i="5" s="1"/>
  <c r="T215" i="5" s="1"/>
  <c r="V215" i="5" s="1"/>
  <c r="Y215" i="5" s="1"/>
  <c r="AH215" i="5"/>
  <c r="AI215" i="5" s="1"/>
  <c r="G215" i="5"/>
  <c r="I215" i="5" s="1"/>
  <c r="M305" i="3"/>
  <c r="O305" i="3" s="1"/>
  <c r="Q305" i="3" s="1"/>
  <c r="A306" i="3"/>
  <c r="C306" i="3" s="1"/>
  <c r="K215" i="5" l="1"/>
  <c r="N215" i="5" s="1"/>
  <c r="J306" i="3"/>
  <c r="D306" i="3"/>
  <c r="F306" i="3" s="1"/>
  <c r="H306" i="3" s="1"/>
  <c r="B307" i="3" s="1"/>
  <c r="P307" i="3" s="1"/>
  <c r="E306" i="3"/>
  <c r="G306" i="3" s="1"/>
  <c r="K306" i="3"/>
  <c r="L306" i="3"/>
  <c r="P215" i="5" l="1"/>
  <c r="S215" i="5" s="1"/>
  <c r="M306" i="3"/>
  <c r="O306" i="3" s="1"/>
  <c r="Q306" i="3" s="1"/>
  <c r="A307" i="3"/>
  <c r="C307" i="3" s="1"/>
  <c r="U215" i="5" l="1"/>
  <c r="W215" i="5" s="1"/>
  <c r="Z215" i="5" s="1"/>
  <c r="AC215" i="5" s="1"/>
  <c r="C216" i="5" s="1"/>
  <c r="AB215" i="5"/>
  <c r="B216" i="5" s="1"/>
  <c r="D307" i="3"/>
  <c r="E307" i="3"/>
  <c r="G307" i="3" s="1"/>
  <c r="J307" i="3"/>
  <c r="L307" i="3" s="1"/>
  <c r="K307" i="3"/>
  <c r="AD216" i="5" l="1"/>
  <c r="D216" i="5"/>
  <c r="H216" i="5" s="1"/>
  <c r="AE216" i="5"/>
  <c r="AF216" i="5" s="1"/>
  <c r="AG216" i="5" s="1"/>
  <c r="G216" i="5"/>
  <c r="I216" i="5" s="1"/>
  <c r="K216" i="5" s="1"/>
  <c r="N216" i="5" s="1"/>
  <c r="P216" i="5" s="1"/>
  <c r="S216" i="5" s="1"/>
  <c r="U216" i="5" s="1"/>
  <c r="W216" i="5" s="1"/>
  <c r="Z216" i="5" s="1"/>
  <c r="AH216" i="5"/>
  <c r="F307" i="3"/>
  <c r="H307" i="3" s="1"/>
  <c r="B308" i="3" s="1"/>
  <c r="P308" i="3" s="1"/>
  <c r="M307" i="3"/>
  <c r="O307" i="3" s="1"/>
  <c r="Q307" i="3" s="1"/>
  <c r="A308" i="3"/>
  <c r="C308" i="3" s="1"/>
  <c r="J216" i="5" l="1"/>
  <c r="M216" i="5" s="1"/>
  <c r="O216" i="5" s="1"/>
  <c r="Q216" i="5" s="1"/>
  <c r="T216" i="5" s="1"/>
  <c r="V216" i="5" s="1"/>
  <c r="Y216" i="5" s="1"/>
  <c r="AB216" i="5" s="1"/>
  <c r="B217" i="5" s="1"/>
  <c r="AI216" i="5"/>
  <c r="D308" i="3"/>
  <c r="F308" i="3" s="1"/>
  <c r="H308" i="3" s="1"/>
  <c r="B309" i="3" s="1"/>
  <c r="P309" i="3" s="1"/>
  <c r="J308" i="3"/>
  <c r="E308" i="3"/>
  <c r="G308" i="3" s="1"/>
  <c r="L308" i="3"/>
  <c r="K308" i="3"/>
  <c r="AC216" i="5" l="1"/>
  <c r="C217" i="5" s="1"/>
  <c r="AD217" i="5"/>
  <c r="D217" i="5"/>
  <c r="H217" i="5" s="1"/>
  <c r="AE217" i="5"/>
  <c r="AF217" i="5" s="1"/>
  <c r="AG217" i="5" s="1"/>
  <c r="M308" i="3"/>
  <c r="O308" i="3" s="1"/>
  <c r="Q308" i="3" s="1"/>
  <c r="A309" i="3"/>
  <c r="C309" i="3" s="1"/>
  <c r="AH217" i="5" l="1"/>
  <c r="AI217" i="5" s="1"/>
  <c r="G217" i="5"/>
  <c r="I217" i="5" s="1"/>
  <c r="K217" i="5" s="1"/>
  <c r="N217" i="5" s="1"/>
  <c r="P217" i="5" s="1"/>
  <c r="S217" i="5" s="1"/>
  <c r="U217" i="5" s="1"/>
  <c r="W217" i="5" s="1"/>
  <c r="Z217" i="5" s="1"/>
  <c r="J217" i="5"/>
  <c r="M217" i="5" s="1"/>
  <c r="O217" i="5" s="1"/>
  <c r="Q217" i="5" s="1"/>
  <c r="T217" i="5" s="1"/>
  <c r="V217" i="5" s="1"/>
  <c r="Y217" i="5" s="1"/>
  <c r="D309" i="3"/>
  <c r="F309" i="3" s="1"/>
  <c r="H309" i="3" s="1"/>
  <c r="B310" i="3" s="1"/>
  <c r="P310" i="3" s="1"/>
  <c r="E309" i="3"/>
  <c r="G309" i="3" s="1"/>
  <c r="J309" i="3"/>
  <c r="K309" i="3" s="1"/>
  <c r="L309" i="3"/>
  <c r="AB217" i="5" l="1"/>
  <c r="B218" i="5" s="1"/>
  <c r="AD218" i="5"/>
  <c r="AE218" i="5"/>
  <c r="AF218" i="5" s="1"/>
  <c r="AG218" i="5" s="1"/>
  <c r="D218" i="5"/>
  <c r="H218" i="5" s="1"/>
  <c r="AC217" i="5"/>
  <c r="C218" i="5" s="1"/>
  <c r="M309" i="3"/>
  <c r="O309" i="3" s="1"/>
  <c r="Q309" i="3" s="1"/>
  <c r="A310" i="3"/>
  <c r="C310" i="3" s="1"/>
  <c r="G218" i="5" l="1"/>
  <c r="I218" i="5" s="1"/>
  <c r="AH218" i="5"/>
  <c r="J218" i="5"/>
  <c r="M218" i="5" s="1"/>
  <c r="O218" i="5" s="1"/>
  <c r="Q218" i="5" s="1"/>
  <c r="T218" i="5" s="1"/>
  <c r="V218" i="5" s="1"/>
  <c r="Y218" i="5" s="1"/>
  <c r="AI218" i="5"/>
  <c r="D310" i="3"/>
  <c r="E310" i="3"/>
  <c r="G310" i="3" s="1"/>
  <c r="J310" i="3"/>
  <c r="K310" i="3"/>
  <c r="L310" i="3"/>
  <c r="K218" i="5" l="1"/>
  <c r="N218" i="5" s="1"/>
  <c r="F310" i="3"/>
  <c r="H310" i="3" s="1"/>
  <c r="B311" i="3" s="1"/>
  <c r="P311" i="3" s="1"/>
  <c r="M310" i="3"/>
  <c r="O310" i="3" s="1"/>
  <c r="Q310" i="3" s="1"/>
  <c r="A311" i="3"/>
  <c r="C311" i="3" s="1"/>
  <c r="P218" i="5" l="1"/>
  <c r="S218" i="5" s="1"/>
  <c r="D311" i="3"/>
  <c r="J311" i="3"/>
  <c r="L311" i="3" s="1"/>
  <c r="E311" i="3"/>
  <c r="G311" i="3" s="1"/>
  <c r="U218" i="5" l="1"/>
  <c r="W218" i="5" s="1"/>
  <c r="Z218" i="5" s="1"/>
  <c r="AC218" i="5" s="1"/>
  <c r="C219" i="5" s="1"/>
  <c r="AB218" i="5"/>
  <c r="B219" i="5" s="1"/>
  <c r="F311" i="3"/>
  <c r="H311" i="3" s="1"/>
  <c r="B312" i="3" s="1"/>
  <c r="P312" i="3" s="1"/>
  <c r="M311" i="3"/>
  <c r="O311" i="3" s="1"/>
  <c r="Q311" i="3" s="1"/>
  <c r="K311" i="3"/>
  <c r="A312" i="3"/>
  <c r="C312" i="3" s="1"/>
  <c r="J312" i="3"/>
  <c r="D219" i="5" l="1"/>
  <c r="H219" i="5" s="1"/>
  <c r="AE219" i="5"/>
  <c r="AF219" i="5" s="1"/>
  <c r="AG219" i="5" s="1"/>
  <c r="AD219" i="5"/>
  <c r="AH219" i="5"/>
  <c r="J219" i="5"/>
  <c r="M219" i="5" s="1"/>
  <c r="O219" i="5" s="1"/>
  <c r="Q219" i="5" s="1"/>
  <c r="T219" i="5" s="1"/>
  <c r="V219" i="5" s="1"/>
  <c r="Y219" i="5" s="1"/>
  <c r="G219" i="5"/>
  <c r="E312" i="3"/>
  <c r="G312" i="3" s="1"/>
  <c r="D312" i="3"/>
  <c r="F312" i="3" s="1"/>
  <c r="K312" i="3"/>
  <c r="L312" i="3"/>
  <c r="I219" i="5" l="1"/>
  <c r="AI219" i="5"/>
  <c r="M312" i="3"/>
  <c r="O312" i="3" s="1"/>
  <c r="Q312" i="3" s="1"/>
  <c r="H312" i="3"/>
  <c r="B313" i="3" s="1"/>
  <c r="P313" i="3" s="1"/>
  <c r="A313" i="3"/>
  <c r="C313" i="3" s="1"/>
  <c r="J313" i="3"/>
  <c r="K219" i="5" l="1"/>
  <c r="N219" i="5" s="1"/>
  <c r="P219" i="5" s="1"/>
  <c r="S219" i="5" s="1"/>
  <c r="D313" i="3"/>
  <c r="F313" i="3" s="1"/>
  <c r="E313" i="3"/>
  <c r="G313" i="3" s="1"/>
  <c r="H313" i="3"/>
  <c r="B314" i="3" s="1"/>
  <c r="P314" i="3" s="1"/>
  <c r="L313" i="3"/>
  <c r="K313" i="3"/>
  <c r="U219" i="5" l="1"/>
  <c r="W219" i="5" s="1"/>
  <c r="Z219" i="5" s="1"/>
  <c r="AC219" i="5" s="1"/>
  <c r="C220" i="5" s="1"/>
  <c r="AB219" i="5"/>
  <c r="B220" i="5" s="1"/>
  <c r="M313" i="3"/>
  <c r="O313" i="3" s="1"/>
  <c r="Q313" i="3" s="1"/>
  <c r="A314" i="3"/>
  <c r="C314" i="3" s="1"/>
  <c r="J314" i="3"/>
  <c r="D220" i="5" l="1"/>
  <c r="H220" i="5" s="1"/>
  <c r="AE220" i="5"/>
  <c r="AF220" i="5" s="1"/>
  <c r="AG220" i="5" s="1"/>
  <c r="AD220" i="5"/>
  <c r="G220" i="5"/>
  <c r="I220" i="5" s="1"/>
  <c r="AH220" i="5"/>
  <c r="J220" i="5"/>
  <c r="M220" i="5" s="1"/>
  <c r="O220" i="5" s="1"/>
  <c r="Q220" i="5" s="1"/>
  <c r="T220" i="5" s="1"/>
  <c r="V220" i="5" s="1"/>
  <c r="Y220" i="5" s="1"/>
  <c r="D314" i="3"/>
  <c r="F314" i="3" s="1"/>
  <c r="E314" i="3"/>
  <c r="G314" i="3" s="1"/>
  <c r="H314" i="3"/>
  <c r="B315" i="3" s="1"/>
  <c r="P315" i="3" s="1"/>
  <c r="L314" i="3"/>
  <c r="K314" i="3"/>
  <c r="AI220" i="5" l="1"/>
  <c r="K220" i="5"/>
  <c r="N220" i="5" s="1"/>
  <c r="M314" i="3"/>
  <c r="O314" i="3" s="1"/>
  <c r="Q314" i="3" s="1"/>
  <c r="A315" i="3"/>
  <c r="C315" i="3" s="1"/>
  <c r="J315" i="3"/>
  <c r="P220" i="5" l="1"/>
  <c r="S220" i="5" s="1"/>
  <c r="D315" i="3"/>
  <c r="F315" i="3" s="1"/>
  <c r="H315" i="3" s="1"/>
  <c r="B316" i="3" s="1"/>
  <c r="P316" i="3" s="1"/>
  <c r="E315" i="3"/>
  <c r="G315" i="3" s="1"/>
  <c r="L315" i="3"/>
  <c r="K315" i="3"/>
  <c r="U220" i="5" l="1"/>
  <c r="W220" i="5" s="1"/>
  <c r="Z220" i="5" s="1"/>
  <c r="AC220" i="5" s="1"/>
  <c r="C221" i="5" s="1"/>
  <c r="AB220" i="5"/>
  <c r="B221" i="5" s="1"/>
  <c r="M315" i="3"/>
  <c r="O315" i="3" s="1"/>
  <c r="Q315" i="3" s="1"/>
  <c r="A316" i="3"/>
  <c r="C316" i="3" s="1"/>
  <c r="D221" i="5" l="1"/>
  <c r="H221" i="5" s="1"/>
  <c r="AD221" i="5"/>
  <c r="AE221" i="5"/>
  <c r="AF221" i="5" s="1"/>
  <c r="AG221" i="5" s="1"/>
  <c r="G221" i="5"/>
  <c r="J221" i="5"/>
  <c r="M221" i="5" s="1"/>
  <c r="O221" i="5" s="1"/>
  <c r="Q221" i="5" s="1"/>
  <c r="T221" i="5" s="1"/>
  <c r="V221" i="5" s="1"/>
  <c r="Y221" i="5" s="1"/>
  <c r="AH221" i="5"/>
  <c r="J316" i="3"/>
  <c r="D316" i="3"/>
  <c r="F316" i="3" s="1"/>
  <c r="E316" i="3"/>
  <c r="G316" i="3" s="1"/>
  <c r="L316" i="3"/>
  <c r="K316" i="3"/>
  <c r="I221" i="5" l="1"/>
  <c r="AI221" i="5"/>
  <c r="M316" i="3"/>
  <c r="O316" i="3" s="1"/>
  <c r="Q316" i="3" s="1"/>
  <c r="H316" i="3"/>
  <c r="B317" i="3" s="1"/>
  <c r="P317" i="3" s="1"/>
  <c r="A317" i="3"/>
  <c r="C317" i="3" s="1"/>
  <c r="K221" i="5" l="1"/>
  <c r="N221" i="5" s="1"/>
  <c r="P221" i="5" s="1"/>
  <c r="S221" i="5" s="1"/>
  <c r="D317" i="3"/>
  <c r="F317" i="3" s="1"/>
  <c r="J317" i="3"/>
  <c r="E317" i="3"/>
  <c r="H317" i="3"/>
  <c r="B318" i="3" s="1"/>
  <c r="P318" i="3" s="1"/>
  <c r="K317" i="3"/>
  <c r="L317" i="3"/>
  <c r="G317" i="3"/>
  <c r="U221" i="5" l="1"/>
  <c r="W221" i="5" s="1"/>
  <c r="Z221" i="5" s="1"/>
  <c r="AC221" i="5" s="1"/>
  <c r="C222" i="5" s="1"/>
  <c r="AB221" i="5"/>
  <c r="B222" i="5" s="1"/>
  <c r="M317" i="3"/>
  <c r="O317" i="3" s="1"/>
  <c r="Q317" i="3" s="1"/>
  <c r="A318" i="3"/>
  <c r="C318" i="3" s="1"/>
  <c r="AD222" i="5" l="1"/>
  <c r="D222" i="5"/>
  <c r="H222" i="5" s="1"/>
  <c r="AE222" i="5"/>
  <c r="AF222" i="5" s="1"/>
  <c r="AG222" i="5" s="1"/>
  <c r="G222" i="5"/>
  <c r="I222" i="5" s="1"/>
  <c r="J222" i="5"/>
  <c r="M222" i="5" s="1"/>
  <c r="O222" i="5" s="1"/>
  <c r="Q222" i="5" s="1"/>
  <c r="T222" i="5" s="1"/>
  <c r="V222" i="5" s="1"/>
  <c r="Y222" i="5" s="1"/>
  <c r="AH222" i="5"/>
  <c r="J318" i="3"/>
  <c r="D318" i="3"/>
  <c r="F318" i="3" s="1"/>
  <c r="E318" i="3"/>
  <c r="G318" i="3" s="1"/>
  <c r="K318" i="3"/>
  <c r="L318" i="3"/>
  <c r="AI222" i="5" l="1"/>
  <c r="K222" i="5"/>
  <c r="N222" i="5" s="1"/>
  <c r="M318" i="3"/>
  <c r="O318" i="3" s="1"/>
  <c r="Q318" i="3" s="1"/>
  <c r="H318" i="3"/>
  <c r="B319" i="3" s="1"/>
  <c r="P319" i="3" s="1"/>
  <c r="A319" i="3"/>
  <c r="C319" i="3" s="1"/>
  <c r="P222" i="5" l="1"/>
  <c r="S222" i="5" s="1"/>
  <c r="J319" i="3"/>
  <c r="D319" i="3"/>
  <c r="F319" i="3" s="1"/>
  <c r="E319" i="3"/>
  <c r="K319" i="3"/>
  <c r="L319" i="3"/>
  <c r="G319" i="3"/>
  <c r="U222" i="5" l="1"/>
  <c r="W222" i="5" s="1"/>
  <c r="Z222" i="5" s="1"/>
  <c r="AC222" i="5" s="1"/>
  <c r="C223" i="5" s="1"/>
  <c r="AB222" i="5"/>
  <c r="B223" i="5" s="1"/>
  <c r="M319" i="3"/>
  <c r="O319" i="3" s="1"/>
  <c r="Q319" i="3" s="1"/>
  <c r="H319" i="3"/>
  <c r="B320" i="3" s="1"/>
  <c r="P320" i="3" s="1"/>
  <c r="A320" i="3"/>
  <c r="C320" i="3" s="1"/>
  <c r="AE223" i="5" l="1"/>
  <c r="AF223" i="5" s="1"/>
  <c r="AG223" i="5" s="1"/>
  <c r="AD223" i="5"/>
  <c r="D223" i="5"/>
  <c r="H223" i="5" s="1"/>
  <c r="G223" i="5"/>
  <c r="I223" i="5" s="1"/>
  <c r="AH223" i="5"/>
  <c r="AI223" i="5" s="1"/>
  <c r="J223" i="5"/>
  <c r="M223" i="5" s="1"/>
  <c r="O223" i="5" s="1"/>
  <c r="Q223" i="5" s="1"/>
  <c r="T223" i="5" s="1"/>
  <c r="V223" i="5" s="1"/>
  <c r="Y223" i="5" s="1"/>
  <c r="J320" i="3"/>
  <c r="K320" i="3" s="1"/>
  <c r="D320" i="3"/>
  <c r="F320" i="3" s="1"/>
  <c r="E320" i="3"/>
  <c r="G320" i="3"/>
  <c r="K223" i="5" l="1"/>
  <c r="N223" i="5" s="1"/>
  <c r="L320" i="3"/>
  <c r="H320" i="3"/>
  <c r="B321" i="3" s="1"/>
  <c r="P321" i="3" s="1"/>
  <c r="A321" i="3"/>
  <c r="C321" i="3" s="1"/>
  <c r="P223" i="5" l="1"/>
  <c r="S223" i="5" s="1"/>
  <c r="M320" i="3"/>
  <c r="O320" i="3" s="1"/>
  <c r="Q320" i="3" s="1"/>
  <c r="D321" i="3"/>
  <c r="F321" i="3" s="1"/>
  <c r="J321" i="3"/>
  <c r="K321" i="3" s="1"/>
  <c r="E321" i="3"/>
  <c r="H321" i="3"/>
  <c r="B322" i="3" s="1"/>
  <c r="P322" i="3" s="1"/>
  <c r="L321" i="3"/>
  <c r="G321" i="3"/>
  <c r="U223" i="5" l="1"/>
  <c r="W223" i="5" s="1"/>
  <c r="Z223" i="5" s="1"/>
  <c r="AC223" i="5" s="1"/>
  <c r="C224" i="5" s="1"/>
  <c r="AB223" i="5"/>
  <c r="B224" i="5" s="1"/>
  <c r="M321" i="3"/>
  <c r="O321" i="3" s="1"/>
  <c r="Q321" i="3" s="1"/>
  <c r="A322" i="3"/>
  <c r="C322" i="3" s="1"/>
  <c r="AD224" i="5" l="1"/>
  <c r="D224" i="5"/>
  <c r="H224" i="5" s="1"/>
  <c r="AE224" i="5"/>
  <c r="AF224" i="5" s="1"/>
  <c r="AG224" i="5" s="1"/>
  <c r="G224" i="5"/>
  <c r="I224" i="5" s="1"/>
  <c r="J224" i="5"/>
  <c r="M224" i="5" s="1"/>
  <c r="O224" i="5" s="1"/>
  <c r="Q224" i="5" s="1"/>
  <c r="T224" i="5" s="1"/>
  <c r="V224" i="5" s="1"/>
  <c r="Y224" i="5" s="1"/>
  <c r="AH224" i="5"/>
  <c r="AI224" i="5" s="1"/>
  <c r="J322" i="3"/>
  <c r="K322" i="3" s="1"/>
  <c r="D322" i="3"/>
  <c r="F322" i="3" s="1"/>
  <c r="E322" i="3"/>
  <c r="G322" i="3" s="1"/>
  <c r="K224" i="5" l="1"/>
  <c r="N224" i="5" s="1"/>
  <c r="L322" i="3"/>
  <c r="M322" i="3"/>
  <c r="O322" i="3" s="1"/>
  <c r="Q322" i="3" s="1"/>
  <c r="H322" i="3"/>
  <c r="B323" i="3" s="1"/>
  <c r="P323" i="3" s="1"/>
  <c r="A323" i="3"/>
  <c r="C323" i="3" s="1"/>
  <c r="P224" i="5" l="1"/>
  <c r="S224" i="5" s="1"/>
  <c r="D323" i="3"/>
  <c r="J323" i="3"/>
  <c r="E323" i="3"/>
  <c r="G323" i="3" s="1"/>
  <c r="K323" i="3"/>
  <c r="L323" i="3"/>
  <c r="U224" i="5" l="1"/>
  <c r="W224" i="5" s="1"/>
  <c r="Z224" i="5" s="1"/>
  <c r="AC224" i="5" s="1"/>
  <c r="C225" i="5" s="1"/>
  <c r="AB224" i="5"/>
  <c r="B225" i="5" s="1"/>
  <c r="F323" i="3"/>
  <c r="H323" i="3" s="1"/>
  <c r="B324" i="3" s="1"/>
  <c r="P324" i="3" s="1"/>
  <c r="M323" i="3"/>
  <c r="O323" i="3" s="1"/>
  <c r="Q323" i="3" s="1"/>
  <c r="A324" i="3"/>
  <c r="C324" i="3" s="1"/>
  <c r="AD225" i="5" l="1"/>
  <c r="AE225" i="5"/>
  <c r="AF225" i="5" s="1"/>
  <c r="AG225" i="5" s="1"/>
  <c r="AI225" i="5" s="1"/>
  <c r="D225" i="5"/>
  <c r="H225" i="5" s="1"/>
  <c r="AH225" i="5"/>
  <c r="G225" i="5"/>
  <c r="I225" i="5" s="1"/>
  <c r="K225" i="5" s="1"/>
  <c r="N225" i="5" s="1"/>
  <c r="P225" i="5" s="1"/>
  <c r="S225" i="5" s="1"/>
  <c r="U225" i="5" s="1"/>
  <c r="W225" i="5" s="1"/>
  <c r="Z225" i="5" s="1"/>
  <c r="J225" i="5"/>
  <c r="M225" i="5" s="1"/>
  <c r="O225" i="5" s="1"/>
  <c r="Q225" i="5" s="1"/>
  <c r="T225" i="5" s="1"/>
  <c r="V225" i="5" s="1"/>
  <c r="Y225" i="5" s="1"/>
  <c r="D324" i="3"/>
  <c r="J324" i="3"/>
  <c r="K324" i="3" s="1"/>
  <c r="E324" i="3"/>
  <c r="G324" i="3" s="1"/>
  <c r="AB225" i="5" l="1"/>
  <c r="B226" i="5" s="1"/>
  <c r="D226" i="5"/>
  <c r="H226" i="5" s="1"/>
  <c r="AD226" i="5"/>
  <c r="AE226" i="5"/>
  <c r="AF226" i="5" s="1"/>
  <c r="AG226" i="5" s="1"/>
  <c r="AC225" i="5"/>
  <c r="C226" i="5" s="1"/>
  <c r="F324" i="3"/>
  <c r="H324" i="3" s="1"/>
  <c r="B325" i="3" s="1"/>
  <c r="P325" i="3" s="1"/>
  <c r="L324" i="3"/>
  <c r="A325" i="3"/>
  <c r="C325" i="3" s="1"/>
  <c r="J226" i="5" l="1"/>
  <c r="M226" i="5" s="1"/>
  <c r="O226" i="5" s="1"/>
  <c r="Q226" i="5" s="1"/>
  <c r="T226" i="5" s="1"/>
  <c r="G226" i="5"/>
  <c r="I226" i="5" s="1"/>
  <c r="AH226" i="5"/>
  <c r="AI226" i="5" s="1"/>
  <c r="V226" i="5"/>
  <c r="Y226" i="5" s="1"/>
  <c r="M324" i="3"/>
  <c r="O324" i="3" s="1"/>
  <c r="Q324" i="3" s="1"/>
  <c r="D325" i="3"/>
  <c r="F325" i="3" s="1"/>
  <c r="H325" i="3" s="1"/>
  <c r="B326" i="3" s="1"/>
  <c r="P326" i="3" s="1"/>
  <c r="E325" i="3"/>
  <c r="G325" i="3" s="1"/>
  <c r="J325" i="3"/>
  <c r="L325" i="3"/>
  <c r="K325" i="3"/>
  <c r="K226" i="5" l="1"/>
  <c r="N226" i="5" s="1"/>
  <c r="M325" i="3"/>
  <c r="O325" i="3" s="1"/>
  <c r="Q325" i="3" s="1"/>
  <c r="A326" i="3"/>
  <c r="C326" i="3" s="1"/>
  <c r="P226" i="5" l="1"/>
  <c r="S226" i="5" s="1"/>
  <c r="D326" i="3"/>
  <c r="F326" i="3" s="1"/>
  <c r="H326" i="3" s="1"/>
  <c r="B327" i="3" s="1"/>
  <c r="P327" i="3" s="1"/>
  <c r="J326" i="3"/>
  <c r="E326" i="3"/>
  <c r="K326" i="3"/>
  <c r="L326" i="3"/>
  <c r="G326" i="3"/>
  <c r="U226" i="5" l="1"/>
  <c r="W226" i="5" s="1"/>
  <c r="Z226" i="5" s="1"/>
  <c r="AC226" i="5" s="1"/>
  <c r="C227" i="5" s="1"/>
  <c r="AB226" i="5"/>
  <c r="B227" i="5" s="1"/>
  <c r="M326" i="3"/>
  <c r="O326" i="3" s="1"/>
  <c r="Q326" i="3" s="1"/>
  <c r="A327" i="3"/>
  <c r="C327" i="3" s="1"/>
  <c r="D227" i="5" l="1"/>
  <c r="H227" i="5" s="1"/>
  <c r="AD227" i="5"/>
  <c r="AE227" i="5"/>
  <c r="AF227" i="5" s="1"/>
  <c r="AG227" i="5" s="1"/>
  <c r="AI227" i="5" s="1"/>
  <c r="AH227" i="5"/>
  <c r="G227" i="5"/>
  <c r="I227" i="5" s="1"/>
  <c r="K227" i="5" s="1"/>
  <c r="N227" i="5" s="1"/>
  <c r="P227" i="5" s="1"/>
  <c r="S227" i="5" s="1"/>
  <c r="U227" i="5" s="1"/>
  <c r="W227" i="5" s="1"/>
  <c r="Z227" i="5" s="1"/>
  <c r="J227" i="5"/>
  <c r="M227" i="5" s="1"/>
  <c r="O227" i="5" s="1"/>
  <c r="Q227" i="5" s="1"/>
  <c r="T227" i="5" s="1"/>
  <c r="V227" i="5" s="1"/>
  <c r="Y227" i="5" s="1"/>
  <c r="J327" i="3"/>
  <c r="E327" i="3"/>
  <c r="G327" i="3" s="1"/>
  <c r="D327" i="3"/>
  <c r="F327" i="3" s="1"/>
  <c r="K327" i="3"/>
  <c r="L327" i="3"/>
  <c r="AB227" i="5" l="1"/>
  <c r="B228" i="5" s="1"/>
  <c r="AD228" i="5"/>
  <c r="D228" i="5"/>
  <c r="H228" i="5" s="1"/>
  <c r="AE228" i="5"/>
  <c r="AF228" i="5" s="1"/>
  <c r="AG228" i="5" s="1"/>
  <c r="AC227" i="5"/>
  <c r="C228" i="5" s="1"/>
  <c r="M327" i="3"/>
  <c r="O327" i="3" s="1"/>
  <c r="Q327" i="3" s="1"/>
  <c r="H327" i="3"/>
  <c r="B328" i="3" s="1"/>
  <c r="P328" i="3" s="1"/>
  <c r="A328" i="3"/>
  <c r="C328" i="3" s="1"/>
  <c r="J328" i="3"/>
  <c r="AH228" i="5" l="1"/>
  <c r="AI228" i="5" s="1"/>
  <c r="G228" i="5"/>
  <c r="I228" i="5" s="1"/>
  <c r="J228" i="5"/>
  <c r="M228" i="5" s="1"/>
  <c r="O228" i="5" s="1"/>
  <c r="Q228" i="5" s="1"/>
  <c r="T228" i="5" s="1"/>
  <c r="V228" i="5" s="1"/>
  <c r="Y228" i="5" s="1"/>
  <c r="D328" i="3"/>
  <c r="E328" i="3"/>
  <c r="G328" i="3" s="1"/>
  <c r="K328" i="3"/>
  <c r="L328" i="3"/>
  <c r="K228" i="5" l="1"/>
  <c r="N228" i="5" s="1"/>
  <c r="F328" i="3"/>
  <c r="H328" i="3" s="1"/>
  <c r="B329" i="3" s="1"/>
  <c r="P329" i="3" s="1"/>
  <c r="M328" i="3"/>
  <c r="O328" i="3" s="1"/>
  <c r="Q328" i="3" s="1"/>
  <c r="A329" i="3"/>
  <c r="C329" i="3" s="1"/>
  <c r="J329" i="3"/>
  <c r="P228" i="5" l="1"/>
  <c r="S228" i="5" s="1"/>
  <c r="D329" i="3"/>
  <c r="E329" i="3"/>
  <c r="G329" i="3" s="1"/>
  <c r="K329" i="3"/>
  <c r="L329" i="3"/>
  <c r="U228" i="5" l="1"/>
  <c r="W228" i="5" s="1"/>
  <c r="Z228" i="5" s="1"/>
  <c r="AC228" i="5" s="1"/>
  <c r="C229" i="5" s="1"/>
  <c r="AB228" i="5"/>
  <c r="B229" i="5" s="1"/>
  <c r="F329" i="3"/>
  <c r="H329" i="3" s="1"/>
  <c r="B330" i="3" s="1"/>
  <c r="P330" i="3" s="1"/>
  <c r="M329" i="3"/>
  <c r="O329" i="3" s="1"/>
  <c r="Q329" i="3" s="1"/>
  <c r="A330" i="3"/>
  <c r="C330" i="3" s="1"/>
  <c r="AD229" i="5" l="1"/>
  <c r="D229" i="5"/>
  <c r="H229" i="5" s="1"/>
  <c r="AE229" i="5"/>
  <c r="AF229" i="5" s="1"/>
  <c r="AG229" i="5" s="1"/>
  <c r="AH229" i="5"/>
  <c r="G229" i="5"/>
  <c r="I229" i="5" s="1"/>
  <c r="K229" i="5" s="1"/>
  <c r="N229" i="5" s="1"/>
  <c r="P229" i="5" s="1"/>
  <c r="S229" i="5" s="1"/>
  <c r="U229" i="5" s="1"/>
  <c r="W229" i="5" s="1"/>
  <c r="Z229" i="5" s="1"/>
  <c r="D330" i="3"/>
  <c r="J330" i="3"/>
  <c r="E330" i="3"/>
  <c r="K330" i="3"/>
  <c r="L330" i="3"/>
  <c r="G330" i="3"/>
  <c r="J229" i="5" l="1"/>
  <c r="M229" i="5" s="1"/>
  <c r="O229" i="5" s="1"/>
  <c r="Q229" i="5" s="1"/>
  <c r="T229" i="5" s="1"/>
  <c r="V229" i="5" s="1"/>
  <c r="Y229" i="5" s="1"/>
  <c r="AB229" i="5" s="1"/>
  <c r="B230" i="5" s="1"/>
  <c r="AI229" i="5"/>
  <c r="F330" i="3"/>
  <c r="H330" i="3" s="1"/>
  <c r="B331" i="3" s="1"/>
  <c r="P331" i="3" s="1"/>
  <c r="M330" i="3"/>
  <c r="O330" i="3" s="1"/>
  <c r="Q330" i="3" s="1"/>
  <c r="A331" i="3"/>
  <c r="C331" i="3" s="1"/>
  <c r="J331" i="3"/>
  <c r="AC229" i="5" l="1"/>
  <c r="C230" i="5" s="1"/>
  <c r="AE230" i="5"/>
  <c r="AF230" i="5" s="1"/>
  <c r="AG230" i="5" s="1"/>
  <c r="D230" i="5"/>
  <c r="H230" i="5" s="1"/>
  <c r="AD230" i="5"/>
  <c r="E331" i="3"/>
  <c r="D331" i="3"/>
  <c r="F331" i="3" s="1"/>
  <c r="L331" i="3"/>
  <c r="K331" i="3"/>
  <c r="G331" i="3"/>
  <c r="G230" i="5" l="1"/>
  <c r="I230" i="5" s="1"/>
  <c r="K230" i="5" s="1"/>
  <c r="N230" i="5" s="1"/>
  <c r="P230" i="5" s="1"/>
  <c r="S230" i="5" s="1"/>
  <c r="U230" i="5" s="1"/>
  <c r="W230" i="5" s="1"/>
  <c r="Z230" i="5" s="1"/>
  <c r="AH230" i="5"/>
  <c r="AI230" i="5" s="1"/>
  <c r="J230" i="5"/>
  <c r="M230" i="5" s="1"/>
  <c r="O230" i="5" s="1"/>
  <c r="Q230" i="5" s="1"/>
  <c r="T230" i="5" s="1"/>
  <c r="V230" i="5" s="1"/>
  <c r="Y230" i="5" s="1"/>
  <c r="AB230" i="5" s="1"/>
  <c r="B231" i="5" s="1"/>
  <c r="M331" i="3"/>
  <c r="O331" i="3" s="1"/>
  <c r="Q331" i="3" s="1"/>
  <c r="H331" i="3"/>
  <c r="B332" i="3" s="1"/>
  <c r="P332" i="3" s="1"/>
  <c r="A332" i="3"/>
  <c r="C332" i="3" s="1"/>
  <c r="AD231" i="5" l="1"/>
  <c r="AE231" i="5"/>
  <c r="AF231" i="5" s="1"/>
  <c r="AG231" i="5" s="1"/>
  <c r="D231" i="5"/>
  <c r="H231" i="5" s="1"/>
  <c r="AC230" i="5"/>
  <c r="C231" i="5" s="1"/>
  <c r="D332" i="3"/>
  <c r="F332" i="3" s="1"/>
  <c r="J332" i="3"/>
  <c r="E332" i="3"/>
  <c r="G332" i="3" s="1"/>
  <c r="H332" i="3"/>
  <c r="B333" i="3" s="1"/>
  <c r="P333" i="3" s="1"/>
  <c r="K332" i="3"/>
  <c r="L332" i="3"/>
  <c r="J231" i="5" l="1"/>
  <c r="M231" i="5" s="1"/>
  <c r="O231" i="5" s="1"/>
  <c r="Q231" i="5" s="1"/>
  <c r="T231" i="5" s="1"/>
  <c r="V231" i="5" s="1"/>
  <c r="Y231" i="5" s="1"/>
  <c r="G231" i="5"/>
  <c r="I231" i="5" s="1"/>
  <c r="AH231" i="5"/>
  <c r="AI231" i="5" s="1"/>
  <c r="M332" i="3"/>
  <c r="O332" i="3" s="1"/>
  <c r="Q332" i="3" s="1"/>
  <c r="A333" i="3"/>
  <c r="C333" i="3" s="1"/>
  <c r="K231" i="5" l="1"/>
  <c r="N231" i="5" s="1"/>
  <c r="D333" i="3"/>
  <c r="J333" i="3"/>
  <c r="E333" i="3"/>
  <c r="G333" i="3" s="1"/>
  <c r="K333" i="3"/>
  <c r="L333" i="3"/>
  <c r="P231" i="5" l="1"/>
  <c r="S231" i="5" s="1"/>
  <c r="F333" i="3"/>
  <c r="H333" i="3" s="1"/>
  <c r="B334" i="3" s="1"/>
  <c r="P334" i="3" s="1"/>
  <c r="M333" i="3"/>
  <c r="O333" i="3" s="1"/>
  <c r="Q333" i="3" s="1"/>
  <c r="A334" i="3"/>
  <c r="C334" i="3" s="1"/>
  <c r="U231" i="5" l="1"/>
  <c r="W231" i="5" s="1"/>
  <c r="Z231" i="5" s="1"/>
  <c r="AC231" i="5" s="1"/>
  <c r="C232" i="5" s="1"/>
  <c r="AB231" i="5"/>
  <c r="B232" i="5" s="1"/>
  <c r="D334" i="3"/>
  <c r="F334" i="3" s="1"/>
  <c r="J334" i="3"/>
  <c r="L334" i="3" s="1"/>
  <c r="E334" i="3"/>
  <c r="G334" i="3" s="1"/>
  <c r="H334" i="3"/>
  <c r="B335" i="3" s="1"/>
  <c r="P335" i="3" s="1"/>
  <c r="AD232" i="5" l="1"/>
  <c r="D232" i="5"/>
  <c r="H232" i="5" s="1"/>
  <c r="AE232" i="5"/>
  <c r="AF232" i="5" s="1"/>
  <c r="AG232" i="5" s="1"/>
  <c r="G232" i="5"/>
  <c r="AH232" i="5"/>
  <c r="M334" i="3"/>
  <c r="O334" i="3" s="1"/>
  <c r="Q334" i="3" s="1"/>
  <c r="K334" i="3"/>
  <c r="A335" i="3"/>
  <c r="C335" i="3" s="1"/>
  <c r="J335" i="3"/>
  <c r="I232" i="5" l="1"/>
  <c r="K232" i="5" s="1"/>
  <c r="N232" i="5" s="1"/>
  <c r="P232" i="5" s="1"/>
  <c r="S232" i="5" s="1"/>
  <c r="U232" i="5" s="1"/>
  <c r="W232" i="5" s="1"/>
  <c r="Z232" i="5" s="1"/>
  <c r="J232" i="5"/>
  <c r="M232" i="5" s="1"/>
  <c r="O232" i="5" s="1"/>
  <c r="Q232" i="5" s="1"/>
  <c r="T232" i="5" s="1"/>
  <c r="V232" i="5" s="1"/>
  <c r="Y232" i="5" s="1"/>
  <c r="AI232" i="5"/>
  <c r="D335" i="3"/>
  <c r="F335" i="3" s="1"/>
  <c r="H335" i="3" s="1"/>
  <c r="B336" i="3" s="1"/>
  <c r="P336" i="3" s="1"/>
  <c r="E335" i="3"/>
  <c r="G335" i="3" s="1"/>
  <c r="K335" i="3"/>
  <c r="L335" i="3"/>
  <c r="AC232" i="5" l="1"/>
  <c r="C233" i="5" s="1"/>
  <c r="AB232" i="5"/>
  <c r="B233" i="5" s="1"/>
  <c r="M335" i="3"/>
  <c r="O335" i="3" s="1"/>
  <c r="Q335" i="3" s="1"/>
  <c r="A336" i="3"/>
  <c r="C336" i="3" s="1"/>
  <c r="AD233" i="5" l="1"/>
  <c r="AE233" i="5"/>
  <c r="AF233" i="5" s="1"/>
  <c r="AG233" i="5" s="1"/>
  <c r="D233" i="5"/>
  <c r="H233" i="5" s="1"/>
  <c r="G233" i="5"/>
  <c r="I233" i="5" s="1"/>
  <c r="K233" i="5" s="1"/>
  <c r="N233" i="5" s="1"/>
  <c r="P233" i="5" s="1"/>
  <c r="S233" i="5" s="1"/>
  <c r="U233" i="5" s="1"/>
  <c r="W233" i="5" s="1"/>
  <c r="Z233" i="5" s="1"/>
  <c r="AH233" i="5"/>
  <c r="J233" i="5"/>
  <c r="M233" i="5" s="1"/>
  <c r="O233" i="5" s="1"/>
  <c r="Q233" i="5" s="1"/>
  <c r="T233" i="5" s="1"/>
  <c r="V233" i="5" s="1"/>
  <c r="Y233" i="5" s="1"/>
  <c r="AB233" i="5" s="1"/>
  <c r="B234" i="5" s="1"/>
  <c r="D336" i="3"/>
  <c r="J336" i="3"/>
  <c r="E336" i="3"/>
  <c r="G336" i="3" s="1"/>
  <c r="K336" i="3"/>
  <c r="L336" i="3"/>
  <c r="AE234" i="5" l="1"/>
  <c r="AF234" i="5" s="1"/>
  <c r="AG234" i="5" s="1"/>
  <c r="AD234" i="5"/>
  <c r="D234" i="5"/>
  <c r="H234" i="5" s="1"/>
  <c r="AC233" i="5"/>
  <c r="C234" i="5" s="1"/>
  <c r="AI233" i="5"/>
  <c r="F336" i="3"/>
  <c r="H336" i="3" s="1"/>
  <c r="B337" i="3" s="1"/>
  <c r="P337" i="3" s="1"/>
  <c r="M336" i="3"/>
  <c r="O336" i="3" s="1"/>
  <c r="Q336" i="3" s="1"/>
  <c r="A337" i="3"/>
  <c r="C337" i="3" s="1"/>
  <c r="J234" i="5" l="1"/>
  <c r="M234" i="5" s="1"/>
  <c r="O234" i="5" s="1"/>
  <c r="Q234" i="5" s="1"/>
  <c r="T234" i="5" s="1"/>
  <c r="G234" i="5"/>
  <c r="I234" i="5" s="1"/>
  <c r="AH234" i="5"/>
  <c r="V234" i="5"/>
  <c r="Y234" i="5" s="1"/>
  <c r="AI234" i="5"/>
  <c r="J337" i="3"/>
  <c r="D337" i="3"/>
  <c r="F337" i="3" s="1"/>
  <c r="H337" i="3" s="1"/>
  <c r="B338" i="3" s="1"/>
  <c r="P338" i="3" s="1"/>
  <c r="E337" i="3"/>
  <c r="G337" i="3" s="1"/>
  <c r="K337" i="3"/>
  <c r="L337" i="3"/>
  <c r="K234" i="5" l="1"/>
  <c r="N234" i="5" s="1"/>
  <c r="M337" i="3"/>
  <c r="O337" i="3" s="1"/>
  <c r="Q337" i="3" s="1"/>
  <c r="A338" i="3"/>
  <c r="C338" i="3" s="1"/>
  <c r="P234" i="5" l="1"/>
  <c r="S234" i="5" s="1"/>
  <c r="D338" i="3"/>
  <c r="E338" i="3"/>
  <c r="G338" i="3" s="1"/>
  <c r="J338" i="3"/>
  <c r="K338" i="3" s="1"/>
  <c r="L338" i="3"/>
  <c r="U234" i="5" l="1"/>
  <c r="W234" i="5" s="1"/>
  <c r="Z234" i="5" s="1"/>
  <c r="AC234" i="5" s="1"/>
  <c r="C235" i="5" s="1"/>
  <c r="AB234" i="5"/>
  <c r="B235" i="5" s="1"/>
  <c r="F338" i="3"/>
  <c r="H338" i="3" s="1"/>
  <c r="B339" i="3" s="1"/>
  <c r="P339" i="3" s="1"/>
  <c r="M338" i="3"/>
  <c r="O338" i="3" s="1"/>
  <c r="Q338" i="3" s="1"/>
  <c r="A339" i="3"/>
  <c r="C339" i="3" s="1"/>
  <c r="J339" i="3"/>
  <c r="AD235" i="5" l="1"/>
  <c r="AE235" i="5"/>
  <c r="AF235" i="5" s="1"/>
  <c r="AG235" i="5" s="1"/>
  <c r="D235" i="5"/>
  <c r="H235" i="5" s="1"/>
  <c r="AH235" i="5"/>
  <c r="G235" i="5"/>
  <c r="I235" i="5" s="1"/>
  <c r="D339" i="3"/>
  <c r="E339" i="3"/>
  <c r="G339" i="3" s="1"/>
  <c r="K339" i="3"/>
  <c r="L339" i="3"/>
  <c r="AI235" i="5" l="1"/>
  <c r="K235" i="5"/>
  <c r="N235" i="5" s="1"/>
  <c r="J235" i="5"/>
  <c r="M235" i="5" s="1"/>
  <c r="O235" i="5" s="1"/>
  <c r="Q235" i="5" s="1"/>
  <c r="T235" i="5" s="1"/>
  <c r="V235" i="5" s="1"/>
  <c r="Y235" i="5" s="1"/>
  <c r="F339" i="3"/>
  <c r="H339" i="3" s="1"/>
  <c r="B340" i="3" s="1"/>
  <c r="P340" i="3" s="1"/>
  <c r="M339" i="3"/>
  <c r="O339" i="3" s="1"/>
  <c r="Q339" i="3" s="1"/>
  <c r="A340" i="3"/>
  <c r="C340" i="3" s="1"/>
  <c r="J340" i="3"/>
  <c r="P235" i="5" l="1"/>
  <c r="S235" i="5" s="1"/>
  <c r="U235" i="5" s="1"/>
  <c r="W235" i="5" s="1"/>
  <c r="Z235" i="5" s="1"/>
  <c r="AC235" i="5" s="1"/>
  <c r="C236" i="5" s="1"/>
  <c r="D340" i="3"/>
  <c r="E340" i="3"/>
  <c r="G340" i="3" s="1"/>
  <c r="L340" i="3"/>
  <c r="K340" i="3"/>
  <c r="G236" i="5" l="1"/>
  <c r="AH236" i="5"/>
  <c r="AB235" i="5"/>
  <c r="B236" i="5" s="1"/>
  <c r="F340" i="3"/>
  <c r="H340" i="3" s="1"/>
  <c r="B341" i="3" s="1"/>
  <c r="P341" i="3" s="1"/>
  <c r="M340" i="3"/>
  <c r="O340" i="3" s="1"/>
  <c r="Q340" i="3" s="1"/>
  <c r="A341" i="3"/>
  <c r="C341" i="3" s="1"/>
  <c r="J341" i="3"/>
  <c r="D236" i="5" l="1"/>
  <c r="H236" i="5" s="1"/>
  <c r="J236" i="5" s="1"/>
  <c r="M236" i="5" s="1"/>
  <c r="O236" i="5" s="1"/>
  <c r="Q236" i="5" s="1"/>
  <c r="T236" i="5" s="1"/>
  <c r="V236" i="5" s="1"/>
  <c r="Y236" i="5" s="1"/>
  <c r="AD236" i="5"/>
  <c r="AE236" i="5"/>
  <c r="AF236" i="5" s="1"/>
  <c r="AG236" i="5" s="1"/>
  <c r="AI236" i="5" s="1"/>
  <c r="I236" i="5"/>
  <c r="E341" i="3"/>
  <c r="D341" i="3"/>
  <c r="F341" i="3" s="1"/>
  <c r="L341" i="3"/>
  <c r="K341" i="3"/>
  <c r="G341" i="3"/>
  <c r="K236" i="5" l="1"/>
  <c r="N236" i="5" s="1"/>
  <c r="P236" i="5" s="1"/>
  <c r="S236" i="5" s="1"/>
  <c r="M341" i="3"/>
  <c r="O341" i="3" s="1"/>
  <c r="Q341" i="3" s="1"/>
  <c r="H341" i="3"/>
  <c r="B342" i="3" s="1"/>
  <c r="P342" i="3" s="1"/>
  <c r="A342" i="3"/>
  <c r="C342" i="3" s="1"/>
  <c r="AB236" i="5" l="1"/>
  <c r="B237" i="5" s="1"/>
  <c r="U236" i="5"/>
  <c r="W236" i="5" s="1"/>
  <c r="Z236" i="5" s="1"/>
  <c r="AC236" i="5" s="1"/>
  <c r="C237" i="5" s="1"/>
  <c r="D342" i="3"/>
  <c r="J342" i="3"/>
  <c r="E342" i="3"/>
  <c r="K342" i="3"/>
  <c r="L342" i="3"/>
  <c r="G342" i="3"/>
  <c r="G237" i="5" l="1"/>
  <c r="AH237" i="5"/>
  <c r="AE237" i="5"/>
  <c r="AF237" i="5" s="1"/>
  <c r="AG237" i="5" s="1"/>
  <c r="AD237" i="5"/>
  <c r="D237" i="5"/>
  <c r="H237" i="5" s="1"/>
  <c r="F342" i="3"/>
  <c r="H342" i="3" s="1"/>
  <c r="B343" i="3" s="1"/>
  <c r="P343" i="3" s="1"/>
  <c r="M342" i="3"/>
  <c r="O342" i="3" s="1"/>
  <c r="Q342" i="3" s="1"/>
  <c r="A343" i="3"/>
  <c r="C343" i="3" s="1"/>
  <c r="J237" i="5" l="1"/>
  <c r="M237" i="5" s="1"/>
  <c r="O237" i="5" s="1"/>
  <c r="Q237" i="5" s="1"/>
  <c r="T237" i="5" s="1"/>
  <c r="V237" i="5" s="1"/>
  <c r="Y237" i="5" s="1"/>
  <c r="AI237" i="5"/>
  <c r="I237" i="5"/>
  <c r="D343" i="3"/>
  <c r="F343" i="3" s="1"/>
  <c r="E343" i="3"/>
  <c r="G343" i="3" s="1"/>
  <c r="J343" i="3"/>
  <c r="L343" i="3" s="1"/>
  <c r="H343" i="3"/>
  <c r="B344" i="3" s="1"/>
  <c r="P344" i="3" s="1"/>
  <c r="K237" i="5" l="1"/>
  <c r="N237" i="5" s="1"/>
  <c r="K343" i="3"/>
  <c r="M343" i="3"/>
  <c r="O343" i="3" s="1"/>
  <c r="Q343" i="3" s="1"/>
  <c r="A344" i="3"/>
  <c r="C344" i="3" s="1"/>
  <c r="P237" i="5" l="1"/>
  <c r="S237" i="5" s="1"/>
  <c r="J344" i="3"/>
  <c r="L344" i="3" s="1"/>
  <c r="D344" i="3"/>
  <c r="F344" i="3" s="1"/>
  <c r="E344" i="3"/>
  <c r="G344" i="3" s="1"/>
  <c r="U237" i="5" l="1"/>
  <c r="W237" i="5" s="1"/>
  <c r="Z237" i="5" s="1"/>
  <c r="AC237" i="5" s="1"/>
  <c r="C238" i="5" s="1"/>
  <c r="AB237" i="5"/>
  <c r="B238" i="5" s="1"/>
  <c r="K344" i="3"/>
  <c r="M344" i="3"/>
  <c r="O344" i="3" s="1"/>
  <c r="Q344" i="3" s="1"/>
  <c r="H344" i="3"/>
  <c r="B345" i="3" s="1"/>
  <c r="P345" i="3" s="1"/>
  <c r="A345" i="3"/>
  <c r="C345" i="3" s="1"/>
  <c r="AD238" i="5" l="1"/>
  <c r="D238" i="5"/>
  <c r="H238" i="5" s="1"/>
  <c r="AE238" i="5"/>
  <c r="AF238" i="5" s="1"/>
  <c r="AG238" i="5" s="1"/>
  <c r="AH238" i="5"/>
  <c r="G238" i="5"/>
  <c r="I238" i="5" s="1"/>
  <c r="D345" i="3"/>
  <c r="F345" i="3" s="1"/>
  <c r="H345" i="3" s="1"/>
  <c r="B346" i="3" s="1"/>
  <c r="P346" i="3" s="1"/>
  <c r="J345" i="3"/>
  <c r="E345" i="3"/>
  <c r="G345" i="3" s="1"/>
  <c r="L345" i="3"/>
  <c r="K345" i="3"/>
  <c r="J238" i="5" l="1"/>
  <c r="M238" i="5" s="1"/>
  <c r="O238" i="5" s="1"/>
  <c r="Q238" i="5" s="1"/>
  <c r="T238" i="5" s="1"/>
  <c r="V238" i="5" s="1"/>
  <c r="Y238" i="5" s="1"/>
  <c r="K238" i="5"/>
  <c r="N238" i="5" s="1"/>
  <c r="AI238" i="5"/>
  <c r="M345" i="3"/>
  <c r="O345" i="3" s="1"/>
  <c r="Q345" i="3" s="1"/>
  <c r="A346" i="3"/>
  <c r="P238" i="5" l="1"/>
  <c r="S238" i="5" s="1"/>
  <c r="U238" i="5" s="1"/>
  <c r="W238" i="5" s="1"/>
  <c r="Z238" i="5" s="1"/>
  <c r="AC238" i="5" s="1"/>
  <c r="AB238" i="5"/>
  <c r="J346" i="3"/>
  <c r="C346" i="3"/>
  <c r="E346" i="3" s="1"/>
  <c r="G346" i="3" s="1"/>
  <c r="D346" i="3"/>
  <c r="K346" i="3"/>
  <c r="L346" i="3"/>
  <c r="F346" i="3" l="1"/>
  <c r="H346" i="3" s="1"/>
  <c r="B347" i="3" s="1"/>
  <c r="P347" i="3" s="1"/>
  <c r="M346" i="3"/>
  <c r="O346" i="3" s="1"/>
  <c r="Q346" i="3" s="1"/>
  <c r="A347" i="3"/>
  <c r="C347" i="3" s="1"/>
  <c r="D347" i="3" l="1"/>
  <c r="F347" i="3" s="1"/>
  <c r="E347" i="3"/>
  <c r="G347" i="3" s="1"/>
  <c r="J347" i="3"/>
  <c r="H347" i="3"/>
  <c r="B348" i="3" s="1"/>
  <c r="P348" i="3" s="1"/>
  <c r="L347" i="3"/>
  <c r="K347" i="3"/>
  <c r="M347" i="3" l="1"/>
  <c r="O347" i="3" s="1"/>
  <c r="Q347" i="3" s="1"/>
  <c r="A348" i="3"/>
  <c r="C348" i="3" s="1"/>
  <c r="D348" i="3" l="1"/>
  <c r="F348" i="3" s="1"/>
  <c r="J348" i="3"/>
  <c r="E348" i="3"/>
  <c r="G348" i="3" s="1"/>
  <c r="H348" i="3"/>
  <c r="B349" i="3" s="1"/>
  <c r="P349" i="3" s="1"/>
  <c r="K348" i="3"/>
  <c r="L348" i="3"/>
  <c r="M348" i="3" l="1"/>
  <c r="O348" i="3" s="1"/>
  <c r="Q348" i="3" s="1"/>
  <c r="A349" i="3"/>
  <c r="C349" i="3" s="1"/>
  <c r="D349" i="3" l="1"/>
  <c r="E349" i="3"/>
  <c r="G349" i="3" s="1"/>
  <c r="J349" i="3"/>
  <c r="K349" i="3" s="1"/>
  <c r="F349" i="3" l="1"/>
  <c r="H349" i="3" s="1"/>
  <c r="B350" i="3" s="1"/>
  <c r="P350" i="3" s="1"/>
  <c r="L349" i="3"/>
  <c r="A350" i="3"/>
  <c r="C350" i="3" s="1"/>
  <c r="M349" i="3" l="1"/>
  <c r="O349" i="3" s="1"/>
  <c r="Q349" i="3" s="1"/>
  <c r="D350" i="3"/>
  <c r="F350" i="3" s="1"/>
  <c r="H350" i="3" s="1"/>
  <c r="B351" i="3" s="1"/>
  <c r="P351" i="3" s="1"/>
  <c r="E350" i="3"/>
  <c r="G350" i="3" s="1"/>
  <c r="J350" i="3"/>
  <c r="L350" i="3"/>
  <c r="K350" i="3"/>
  <c r="M350" i="3" l="1"/>
  <c r="O350" i="3" s="1"/>
  <c r="Q350" i="3" s="1"/>
  <c r="A351" i="3"/>
  <c r="C351" i="3" s="1"/>
  <c r="D351" i="3" l="1"/>
  <c r="F351" i="3" s="1"/>
  <c r="H351" i="3" s="1"/>
  <c r="B352" i="3" s="1"/>
  <c r="P352" i="3" s="1"/>
  <c r="E351" i="3"/>
  <c r="G351" i="3" s="1"/>
  <c r="J351" i="3"/>
  <c r="K351" i="3" s="1"/>
  <c r="L351" i="3" l="1"/>
  <c r="M351" i="3"/>
  <c r="O351" i="3" s="1"/>
  <c r="Q351" i="3" s="1"/>
  <c r="A352" i="3"/>
  <c r="C352" i="3" s="1"/>
  <c r="D352" i="3" l="1"/>
  <c r="J352" i="3"/>
  <c r="E352" i="3"/>
  <c r="K352" i="3"/>
  <c r="L352" i="3"/>
  <c r="G352" i="3"/>
  <c r="F352" i="3" l="1"/>
  <c r="H352" i="3" s="1"/>
  <c r="B353" i="3" s="1"/>
  <c r="P353" i="3" s="1"/>
  <c r="M352" i="3"/>
  <c r="O352" i="3" s="1"/>
  <c r="Q352" i="3" s="1"/>
  <c r="A353" i="3"/>
  <c r="C353" i="3" s="1"/>
  <c r="D353" i="3" l="1"/>
  <c r="J353" i="3"/>
  <c r="E353" i="3"/>
  <c r="G353" i="3" s="1"/>
  <c r="L353" i="3"/>
  <c r="K353" i="3"/>
  <c r="F353" i="3" l="1"/>
  <c r="H353" i="3" s="1"/>
  <c r="B354" i="3" s="1"/>
  <c r="P354" i="3" s="1"/>
  <c r="M353" i="3"/>
  <c r="O353" i="3" s="1"/>
  <c r="Q353" i="3" s="1"/>
  <c r="A354" i="3"/>
  <c r="C354" i="3" s="1"/>
  <c r="D354" i="3" l="1"/>
  <c r="E354" i="3"/>
  <c r="G354" i="3" s="1"/>
  <c r="J354" i="3"/>
  <c r="K354" i="3"/>
  <c r="L354" i="3"/>
  <c r="F354" i="3" l="1"/>
  <c r="H354" i="3" s="1"/>
  <c r="B355" i="3" s="1"/>
  <c r="P355" i="3" s="1"/>
  <c r="M354" i="3"/>
  <c r="O354" i="3" s="1"/>
  <c r="Q354" i="3" s="1"/>
  <c r="A355" i="3"/>
  <c r="C355" i="3" s="1"/>
  <c r="D355" i="3" l="1"/>
  <c r="F355" i="3" s="1"/>
  <c r="H355" i="3" s="1"/>
  <c r="B356" i="3" s="1"/>
  <c r="P356" i="3" s="1"/>
  <c r="J355" i="3"/>
  <c r="K355" i="3" s="1"/>
  <c r="E355" i="3"/>
  <c r="G355" i="3" s="1"/>
  <c r="L355" i="3" l="1"/>
  <c r="A356" i="3"/>
  <c r="C356" i="3" s="1"/>
  <c r="J356" i="3" l="1"/>
  <c r="L356" i="3" s="1"/>
  <c r="M355" i="3"/>
  <c r="O355" i="3" s="1"/>
  <c r="Q355" i="3" s="1"/>
  <c r="D356" i="3"/>
  <c r="E356" i="3"/>
  <c r="G356" i="3" s="1"/>
  <c r="F356" i="3" l="1"/>
  <c r="H356" i="3" s="1"/>
  <c r="B357" i="3" s="1"/>
  <c r="P357" i="3" s="1"/>
  <c r="K356" i="3"/>
  <c r="M356" i="3"/>
  <c r="O356" i="3" s="1"/>
  <c r="Q356" i="3" s="1"/>
  <c r="A357" i="3"/>
  <c r="J357" i="3" l="1"/>
  <c r="K357" i="3" s="1"/>
  <c r="C357" i="3"/>
  <c r="D357" i="3"/>
  <c r="E357" i="3"/>
  <c r="G357" i="3" s="1"/>
  <c r="L357" i="3" l="1"/>
  <c r="F357" i="3"/>
  <c r="H357" i="3" s="1"/>
  <c r="B358" i="3" s="1"/>
  <c r="P358" i="3" s="1"/>
  <c r="M357" i="3"/>
  <c r="O357" i="3" s="1"/>
  <c r="Q357" i="3" s="1"/>
  <c r="A358" i="3"/>
  <c r="C358" i="3" s="1"/>
  <c r="E358" i="3" l="1"/>
  <c r="D358" i="3"/>
  <c r="F358" i="3" s="1"/>
  <c r="J358" i="3"/>
  <c r="K358" i="3" s="1"/>
  <c r="L358" i="3"/>
  <c r="G358" i="3"/>
  <c r="M358" i="3" l="1"/>
  <c r="O358" i="3" s="1"/>
  <c r="Q358" i="3" s="1"/>
  <c r="H358" i="3"/>
  <c r="B359" i="3" s="1"/>
  <c r="P359" i="3" s="1"/>
  <c r="A359" i="3"/>
  <c r="C359" i="3" s="1"/>
  <c r="J359" i="3"/>
  <c r="D359" i="3" l="1"/>
  <c r="E359" i="3"/>
  <c r="G359" i="3" s="1"/>
  <c r="K359" i="3"/>
  <c r="L359" i="3"/>
  <c r="F359" i="3" l="1"/>
  <c r="H359" i="3" s="1"/>
  <c r="B360" i="3" s="1"/>
  <c r="P360" i="3" s="1"/>
  <c r="M359" i="3"/>
  <c r="O359" i="3" s="1"/>
  <c r="Q359" i="3" s="1"/>
  <c r="A360" i="3"/>
  <c r="C360" i="3" s="1"/>
  <c r="D360" i="3" l="1"/>
  <c r="F360" i="3" s="1"/>
  <c r="H360" i="3" s="1"/>
  <c r="B361" i="3" s="1"/>
  <c r="P361" i="3" s="1"/>
  <c r="J360" i="3"/>
  <c r="E360" i="3"/>
  <c r="G360" i="3" s="1"/>
  <c r="L360" i="3"/>
  <c r="K360" i="3"/>
  <c r="M360" i="3" l="1"/>
  <c r="O360" i="3" s="1"/>
  <c r="Q360" i="3" s="1"/>
  <c r="A361" i="3"/>
  <c r="C361" i="3" s="1"/>
  <c r="D361" i="3" l="1"/>
  <c r="J361" i="3"/>
  <c r="L361" i="3" s="1"/>
  <c r="E361" i="3"/>
  <c r="G361" i="3" s="1"/>
  <c r="F361" i="3" l="1"/>
  <c r="H361" i="3" s="1"/>
  <c r="B362" i="3" s="1"/>
  <c r="P362" i="3" s="1"/>
  <c r="M361" i="3"/>
  <c r="O361" i="3" s="1"/>
  <c r="Q361" i="3" s="1"/>
  <c r="K361" i="3"/>
  <c r="A362" i="3"/>
  <c r="C362" i="3" s="1"/>
  <c r="D362" i="3" l="1"/>
  <c r="F362" i="3" s="1"/>
  <c r="J362" i="3"/>
  <c r="L362" i="3" s="1"/>
  <c r="E362" i="3"/>
  <c r="G362" i="3" s="1"/>
  <c r="H362" i="3"/>
  <c r="B363" i="3" s="1"/>
  <c r="P363" i="3" s="1"/>
  <c r="M362" i="3" l="1"/>
  <c r="O362" i="3" s="1"/>
  <c r="Q362" i="3" s="1"/>
  <c r="K362" i="3"/>
  <c r="A363" i="3"/>
  <c r="C363" i="3" s="1"/>
  <c r="J363" i="3"/>
  <c r="D363" i="3" l="1"/>
  <c r="F363" i="3" s="1"/>
  <c r="E363" i="3"/>
  <c r="G363" i="3" s="1"/>
  <c r="H363" i="3"/>
  <c r="B364" i="3" s="1"/>
  <c r="P364" i="3" s="1"/>
  <c r="K363" i="3"/>
  <c r="L363" i="3"/>
  <c r="M363" i="3" l="1"/>
  <c r="O363" i="3" s="1"/>
  <c r="Q363" i="3" s="1"/>
  <c r="A364" i="3"/>
  <c r="C364" i="3" s="1"/>
  <c r="D364" i="3" l="1"/>
  <c r="E364" i="3"/>
  <c r="G364" i="3" s="1"/>
  <c r="J364" i="3"/>
  <c r="K364" i="3" s="1"/>
  <c r="L364" i="3"/>
  <c r="F364" i="3" l="1"/>
  <c r="H364" i="3" s="1"/>
  <c r="B365" i="3" s="1"/>
  <c r="P365" i="3" s="1"/>
  <c r="M364" i="3"/>
  <c r="O364" i="3" s="1"/>
  <c r="Q364" i="3" s="1"/>
  <c r="A365" i="3"/>
  <c r="C365" i="3" s="1"/>
  <c r="D365" i="3" l="1"/>
  <c r="F365" i="3" s="1"/>
  <c r="E365" i="3"/>
  <c r="G365" i="3" s="1"/>
  <c r="J365" i="3"/>
  <c r="H365" i="3"/>
  <c r="B366" i="3" s="1"/>
  <c r="P366" i="3" s="1"/>
  <c r="K365" i="3"/>
  <c r="L365" i="3"/>
  <c r="M365" i="3" l="1"/>
  <c r="O365" i="3" s="1"/>
  <c r="Q365" i="3" s="1"/>
  <c r="A366" i="3"/>
  <c r="C366" i="3" s="1"/>
  <c r="D366" i="3" l="1"/>
  <c r="E366" i="3"/>
  <c r="G366" i="3" s="1"/>
  <c r="J366" i="3"/>
  <c r="K366" i="3"/>
  <c r="L366" i="3"/>
  <c r="F366" i="3" l="1"/>
  <c r="H366" i="3" s="1"/>
  <c r="B367" i="3" s="1"/>
  <c r="P367" i="3" s="1"/>
  <c r="M366" i="3"/>
  <c r="O366" i="3" s="1"/>
  <c r="Q366" i="3" s="1"/>
  <c r="A367" i="3"/>
  <c r="C367" i="3" s="1"/>
  <c r="J367" i="3"/>
  <c r="D367" i="3" l="1"/>
  <c r="E367" i="3"/>
  <c r="G367" i="3" s="1"/>
  <c r="K367" i="3"/>
  <c r="L367" i="3"/>
  <c r="F367" i="3" l="1"/>
  <c r="H367" i="3" s="1"/>
  <c r="B368" i="3" s="1"/>
  <c r="P368" i="3" s="1"/>
  <c r="M367" i="3"/>
  <c r="O367" i="3" s="1"/>
  <c r="Q367" i="3" s="1"/>
  <c r="A368" i="3"/>
  <c r="C368" i="3" s="1"/>
  <c r="J368" i="3"/>
  <c r="D368" i="3" l="1"/>
  <c r="E368" i="3"/>
  <c r="G368" i="3" s="1"/>
  <c r="K368" i="3"/>
  <c r="L368" i="3"/>
  <c r="F368" i="3" l="1"/>
  <c r="H368" i="3" s="1"/>
  <c r="B369" i="3" s="1"/>
  <c r="P369" i="3" s="1"/>
  <c r="M368" i="3"/>
  <c r="O368" i="3" s="1"/>
  <c r="Q368" i="3" s="1"/>
  <c r="A369" i="3"/>
  <c r="C369" i="3" s="1"/>
  <c r="D369" i="3" l="1"/>
  <c r="F369" i="3" s="1"/>
  <c r="H369" i="3" s="1"/>
  <c r="B370" i="3" s="1"/>
  <c r="P370" i="3" s="1"/>
  <c r="J369" i="3"/>
  <c r="E369" i="3"/>
  <c r="G369" i="3" s="1"/>
  <c r="L369" i="3"/>
  <c r="K369" i="3"/>
  <c r="M369" i="3" l="1"/>
  <c r="O369" i="3" s="1"/>
  <c r="Q369" i="3" s="1"/>
  <c r="A370" i="3"/>
  <c r="C370" i="3" s="1"/>
  <c r="D370" i="3" l="1"/>
  <c r="J370" i="3"/>
  <c r="K370" i="3" s="1"/>
  <c r="E370" i="3"/>
  <c r="G370" i="3" s="1"/>
  <c r="F370" i="3" l="1"/>
  <c r="H370" i="3" s="1"/>
  <c r="B371" i="3" s="1"/>
  <c r="P371" i="3" s="1"/>
  <c r="L370" i="3"/>
  <c r="A371" i="3"/>
  <c r="C371" i="3" s="1"/>
  <c r="J371" i="3" l="1"/>
  <c r="M370" i="3"/>
  <c r="O370" i="3" s="1"/>
  <c r="Q370" i="3" s="1"/>
  <c r="D371" i="3"/>
  <c r="F371" i="3" s="1"/>
  <c r="H371" i="3" s="1"/>
  <c r="B372" i="3" s="1"/>
  <c r="P372" i="3" s="1"/>
  <c r="E371" i="3"/>
  <c r="G371" i="3" s="1"/>
  <c r="K371" i="3"/>
  <c r="L371" i="3"/>
  <c r="M371" i="3" l="1"/>
  <c r="O371" i="3" s="1"/>
  <c r="Q371" i="3" s="1"/>
  <c r="A372" i="3"/>
  <c r="C372" i="3" s="1"/>
  <c r="D372" i="3" l="1"/>
  <c r="F372" i="3" s="1"/>
  <c r="H372" i="3" s="1"/>
  <c r="B373" i="3" s="1"/>
  <c r="P373" i="3" s="1"/>
  <c r="J372" i="3"/>
  <c r="E372" i="3"/>
  <c r="K372" i="3"/>
  <c r="L372" i="3"/>
  <c r="G372" i="3"/>
  <c r="M372" i="3" l="1"/>
  <c r="O372" i="3" s="1"/>
  <c r="Q372" i="3" s="1"/>
  <c r="A373" i="3"/>
  <c r="C373" i="3" s="1"/>
  <c r="D373" i="3" l="1"/>
  <c r="E373" i="3"/>
  <c r="G373" i="3" s="1"/>
  <c r="J373" i="3"/>
  <c r="L373" i="3"/>
  <c r="K373" i="3"/>
  <c r="F373" i="3" l="1"/>
  <c r="H373" i="3" s="1"/>
  <c r="B374" i="3" s="1"/>
  <c r="P374" i="3" s="1"/>
  <c r="M373" i="3"/>
  <c r="O373" i="3" s="1"/>
  <c r="Q373" i="3" s="1"/>
  <c r="A374" i="3"/>
  <c r="C374" i="3" s="1"/>
  <c r="J374" i="3"/>
  <c r="D374" i="3" l="1"/>
  <c r="E374" i="3"/>
  <c r="G374" i="3" s="1"/>
  <c r="K374" i="3"/>
  <c r="L374" i="3"/>
  <c r="F374" i="3" l="1"/>
  <c r="H374" i="3" s="1"/>
  <c r="B375" i="3" s="1"/>
  <c r="P375" i="3" s="1"/>
  <c r="M374" i="3"/>
  <c r="O374" i="3" s="1"/>
  <c r="Q374" i="3" s="1"/>
  <c r="A375" i="3"/>
  <c r="C375" i="3" s="1"/>
  <c r="D375" i="3" l="1"/>
  <c r="F375" i="3" s="1"/>
  <c r="H375" i="3" s="1"/>
  <c r="B376" i="3" s="1"/>
  <c r="P376" i="3" s="1"/>
  <c r="J375" i="3"/>
  <c r="K375" i="3" s="1"/>
  <c r="E375" i="3"/>
  <c r="G375" i="3" s="1"/>
  <c r="L375" i="3"/>
  <c r="M375" i="3" l="1"/>
  <c r="O375" i="3" s="1"/>
  <c r="Q375" i="3" s="1"/>
  <c r="A376" i="3"/>
  <c r="C376" i="3" s="1"/>
  <c r="J376" i="3" l="1"/>
  <c r="L376" i="3" s="1"/>
  <c r="D376" i="3"/>
  <c r="E376" i="3"/>
  <c r="G376" i="3" s="1"/>
  <c r="K376" i="3" l="1"/>
  <c r="F376" i="3"/>
  <c r="H376" i="3" s="1"/>
  <c r="B377" i="3" s="1"/>
  <c r="P377" i="3" s="1"/>
  <c r="M376" i="3"/>
  <c r="O376" i="3" s="1"/>
  <c r="Q376" i="3" s="1"/>
  <c r="A377" i="3"/>
  <c r="C377" i="3" s="1"/>
  <c r="D377" i="3" l="1"/>
  <c r="E377" i="3"/>
  <c r="G377" i="3" s="1"/>
  <c r="J377" i="3"/>
  <c r="L377" i="3" s="1"/>
  <c r="K377" i="3"/>
  <c r="F377" i="3" l="1"/>
  <c r="H377" i="3" s="1"/>
  <c r="B378" i="3" s="1"/>
  <c r="P378" i="3" s="1"/>
  <c r="M377" i="3"/>
  <c r="O377" i="3" s="1"/>
  <c r="Q377" i="3" s="1"/>
  <c r="A378" i="3"/>
  <c r="C378" i="3" s="1"/>
  <c r="D378" i="3" l="1"/>
  <c r="F378" i="3" s="1"/>
  <c r="H378" i="3" s="1"/>
  <c r="B379" i="3" s="1"/>
  <c r="P379" i="3" s="1"/>
  <c r="J378" i="3"/>
  <c r="E378" i="3"/>
  <c r="G378" i="3" s="1"/>
  <c r="K378" i="3"/>
  <c r="L378" i="3"/>
  <c r="M378" i="3" l="1"/>
  <c r="O378" i="3" s="1"/>
  <c r="Q378" i="3" s="1"/>
  <c r="A379" i="3"/>
  <c r="C379" i="3" s="1"/>
  <c r="J379" i="3" l="1"/>
  <c r="L379" i="3" s="1"/>
  <c r="D379" i="3"/>
  <c r="F379" i="3" s="1"/>
  <c r="E379" i="3"/>
  <c r="G379" i="3" s="1"/>
  <c r="K379" i="3"/>
  <c r="M379" i="3" l="1"/>
  <c r="O379" i="3" s="1"/>
  <c r="Q379" i="3" s="1"/>
  <c r="H379" i="3"/>
  <c r="B380" i="3" s="1"/>
  <c r="P380" i="3" s="1"/>
  <c r="A380" i="3"/>
  <c r="C380" i="3" s="1"/>
  <c r="E380" i="3" l="1"/>
  <c r="G380" i="3" s="1"/>
  <c r="D380" i="3"/>
  <c r="F380" i="3" s="1"/>
  <c r="J380" i="3"/>
  <c r="K380" i="3"/>
  <c r="L380" i="3"/>
  <c r="M380" i="3" l="1"/>
  <c r="O380" i="3" s="1"/>
  <c r="Q380" i="3" s="1"/>
  <c r="H380" i="3"/>
  <c r="B381" i="3" s="1"/>
  <c r="P381" i="3" s="1"/>
  <c r="A381" i="3"/>
  <c r="C381" i="3" s="1"/>
  <c r="J381" i="3" l="1"/>
  <c r="D381" i="3"/>
  <c r="F381" i="3" s="1"/>
  <c r="E381" i="3"/>
  <c r="G381" i="3" s="1"/>
  <c r="L381" i="3"/>
  <c r="K381" i="3"/>
  <c r="M381" i="3" l="1"/>
  <c r="O381" i="3" s="1"/>
  <c r="Q381" i="3" s="1"/>
  <c r="H381" i="3"/>
  <c r="B382" i="3" s="1"/>
  <c r="P382" i="3" s="1"/>
  <c r="A382" i="3"/>
  <c r="C382" i="3" s="1"/>
  <c r="D382" i="3" l="1"/>
  <c r="J382" i="3"/>
  <c r="K382" i="3" s="1"/>
  <c r="E382" i="3"/>
  <c r="G382" i="3" s="1"/>
  <c r="F382" i="3" l="1"/>
  <c r="H382" i="3" s="1"/>
  <c r="B383" i="3" s="1"/>
  <c r="P383" i="3" s="1"/>
  <c r="L382" i="3"/>
  <c r="A383" i="3"/>
  <c r="C383" i="3" s="1"/>
  <c r="J383" i="3" l="1"/>
  <c r="M382" i="3"/>
  <c r="O382" i="3" s="1"/>
  <c r="Q382" i="3" s="1"/>
  <c r="D383" i="3"/>
  <c r="E383" i="3"/>
  <c r="G383" i="3" s="1"/>
  <c r="L383" i="3"/>
  <c r="K383" i="3"/>
  <c r="F383" i="3" l="1"/>
  <c r="H383" i="3" s="1"/>
  <c r="B384" i="3" s="1"/>
  <c r="P384" i="3" s="1"/>
  <c r="M383" i="3"/>
  <c r="O383" i="3" s="1"/>
  <c r="Q383" i="3" s="1"/>
  <c r="A384" i="3"/>
  <c r="C384" i="3" s="1"/>
  <c r="D384" i="3" l="1"/>
  <c r="F384" i="3" s="1"/>
  <c r="H384" i="3" s="1"/>
  <c r="B385" i="3" s="1"/>
  <c r="P385" i="3" s="1"/>
  <c r="E384" i="3"/>
  <c r="G384" i="3" s="1"/>
  <c r="J384" i="3"/>
  <c r="L384" i="3"/>
  <c r="K384" i="3"/>
  <c r="M384" i="3" l="1"/>
  <c r="O384" i="3" s="1"/>
  <c r="Q384" i="3" s="1"/>
  <c r="A385" i="3"/>
  <c r="C385" i="3" s="1"/>
  <c r="J385" i="3" l="1"/>
  <c r="D385" i="3"/>
  <c r="F385" i="3" s="1"/>
  <c r="E385" i="3"/>
  <c r="G385" i="3" s="1"/>
  <c r="K385" i="3"/>
  <c r="L385" i="3"/>
  <c r="M385" i="3" l="1"/>
  <c r="O385" i="3" s="1"/>
  <c r="Q385" i="3" s="1"/>
  <c r="H385" i="3"/>
  <c r="B386" i="3" s="1"/>
  <c r="P386" i="3" s="1"/>
  <c r="A386" i="3"/>
  <c r="C386" i="3" s="1"/>
  <c r="D386" i="3" l="1"/>
  <c r="F386" i="3" s="1"/>
  <c r="J386" i="3"/>
  <c r="K386" i="3" s="1"/>
  <c r="E386" i="3"/>
  <c r="H386" i="3"/>
  <c r="B387" i="3" s="1"/>
  <c r="P387" i="3" s="1"/>
  <c r="G386" i="3"/>
  <c r="L386" i="3" l="1"/>
  <c r="A387" i="3"/>
  <c r="C387" i="3" s="1"/>
  <c r="J387" i="3" l="1"/>
  <c r="M386" i="3"/>
  <c r="O386" i="3" s="1"/>
  <c r="Q386" i="3" s="1"/>
  <c r="E387" i="3"/>
  <c r="G387" i="3" s="1"/>
  <c r="D387" i="3"/>
  <c r="F387" i="3" s="1"/>
  <c r="K387" i="3"/>
  <c r="L387" i="3"/>
  <c r="M387" i="3" l="1"/>
  <c r="O387" i="3" s="1"/>
  <c r="Q387" i="3" s="1"/>
  <c r="H387" i="3"/>
  <c r="B388" i="3" s="1"/>
  <c r="P388" i="3" s="1"/>
  <c r="A388" i="3"/>
  <c r="C388" i="3" s="1"/>
  <c r="J388" i="3" l="1"/>
  <c r="L388" i="3" s="1"/>
  <c r="D388" i="3"/>
  <c r="F388" i="3" s="1"/>
  <c r="E388" i="3"/>
  <c r="G388" i="3" s="1"/>
  <c r="K388" i="3"/>
  <c r="M388" i="3" l="1"/>
  <c r="O388" i="3" s="1"/>
  <c r="Q388" i="3" s="1"/>
  <c r="H388" i="3"/>
  <c r="B389" i="3" s="1"/>
  <c r="P389" i="3" s="1"/>
  <c r="A389" i="3"/>
  <c r="C389" i="3" s="1"/>
  <c r="J389" i="3"/>
  <c r="D389" i="3" l="1"/>
  <c r="F389" i="3" s="1"/>
  <c r="H389" i="3" s="1"/>
  <c r="B390" i="3" s="1"/>
  <c r="P390" i="3" s="1"/>
  <c r="E389" i="3"/>
  <c r="L389" i="3"/>
  <c r="K389" i="3"/>
  <c r="G389" i="3"/>
  <c r="M389" i="3" l="1"/>
  <c r="O389" i="3" s="1"/>
  <c r="Q389" i="3" s="1"/>
  <c r="A390" i="3"/>
  <c r="C390" i="3" s="1"/>
  <c r="D390" i="3" l="1"/>
  <c r="J390" i="3"/>
  <c r="E390" i="3"/>
  <c r="G390" i="3" s="1"/>
  <c r="L390" i="3"/>
  <c r="K390" i="3"/>
  <c r="F390" i="3" l="1"/>
  <c r="H390" i="3" s="1"/>
  <c r="B391" i="3" s="1"/>
  <c r="P391" i="3" s="1"/>
  <c r="M390" i="3"/>
  <c r="O390" i="3" s="1"/>
  <c r="Q390" i="3" s="1"/>
  <c r="A391" i="3"/>
  <c r="C391" i="3" s="1"/>
  <c r="D391" i="3" l="1"/>
  <c r="F391" i="3" s="1"/>
  <c r="H391" i="3" s="1"/>
  <c r="B392" i="3" s="1"/>
  <c r="P392" i="3" s="1"/>
  <c r="E391" i="3"/>
  <c r="G391" i="3" s="1"/>
  <c r="J391" i="3"/>
  <c r="L391" i="3" s="1"/>
  <c r="K391" i="3" l="1"/>
  <c r="M391" i="3"/>
  <c r="O391" i="3" s="1"/>
  <c r="Q391" i="3" s="1"/>
  <c r="A392" i="3"/>
  <c r="C392" i="3" s="1"/>
  <c r="J392" i="3" l="1"/>
  <c r="K392" i="3" s="1"/>
  <c r="D392" i="3"/>
  <c r="F392" i="3" s="1"/>
  <c r="E392" i="3"/>
  <c r="G392" i="3" s="1"/>
  <c r="L392" i="3" l="1"/>
  <c r="H392" i="3"/>
  <c r="B393" i="3" s="1"/>
  <c r="P393" i="3" s="1"/>
  <c r="A393" i="3"/>
  <c r="C393" i="3" s="1"/>
  <c r="M392" i="3" l="1"/>
  <c r="O392" i="3" s="1"/>
  <c r="Q392" i="3" s="1"/>
  <c r="D393" i="3"/>
  <c r="F393" i="3" s="1"/>
  <c r="H393" i="3" s="1"/>
  <c r="B394" i="3" s="1"/>
  <c r="P394" i="3" s="1"/>
  <c r="J393" i="3"/>
  <c r="E393" i="3"/>
  <c r="L393" i="3"/>
  <c r="K393" i="3"/>
  <c r="G393" i="3"/>
  <c r="M393" i="3" l="1"/>
  <c r="O393" i="3" s="1"/>
  <c r="Q393" i="3" s="1"/>
  <c r="A394" i="3"/>
  <c r="C394" i="3" s="1"/>
  <c r="J394" i="3" l="1"/>
  <c r="L394" i="3" s="1"/>
  <c r="D394" i="3"/>
  <c r="E394" i="3"/>
  <c r="G394" i="3"/>
  <c r="K394" i="3" l="1"/>
  <c r="F394" i="3"/>
  <c r="H394" i="3" s="1"/>
  <c r="B395" i="3" s="1"/>
  <c r="P395" i="3" s="1"/>
  <c r="M394" i="3"/>
  <c r="O394" i="3" s="1"/>
  <c r="Q394" i="3" s="1"/>
  <c r="A395" i="3"/>
  <c r="C395" i="3" s="1"/>
  <c r="J395" i="3"/>
  <c r="E395" i="3" l="1"/>
  <c r="G395" i="3" s="1"/>
  <c r="D395" i="3"/>
  <c r="F395" i="3" s="1"/>
  <c r="L395" i="3"/>
  <c r="K395" i="3"/>
  <c r="M395" i="3" l="1"/>
  <c r="O395" i="3" s="1"/>
  <c r="Q395" i="3" s="1"/>
  <c r="H395" i="3"/>
  <c r="B396" i="3" s="1"/>
  <c r="P396" i="3" s="1"/>
  <c r="A396" i="3"/>
  <c r="C396" i="3" s="1"/>
  <c r="J396" i="3" l="1"/>
  <c r="D396" i="3"/>
  <c r="E396" i="3"/>
  <c r="G396" i="3" s="1"/>
  <c r="K396" i="3"/>
  <c r="L396" i="3"/>
  <c r="F396" i="3" l="1"/>
  <c r="H396" i="3" s="1"/>
  <c r="B397" i="3" s="1"/>
  <c r="P397" i="3" s="1"/>
  <c r="M396" i="3"/>
  <c r="O396" i="3" s="1"/>
  <c r="Q396" i="3" s="1"/>
  <c r="A397" i="3"/>
  <c r="C397" i="3" s="1"/>
  <c r="J397" i="3" l="1"/>
  <c r="E397" i="3"/>
  <c r="G397" i="3" s="1"/>
  <c r="D397" i="3"/>
  <c r="F397" i="3" s="1"/>
  <c r="L397" i="3"/>
  <c r="K397" i="3"/>
  <c r="M397" i="3" l="1"/>
  <c r="O397" i="3" s="1"/>
  <c r="Q397" i="3" s="1"/>
  <c r="H397" i="3"/>
  <c r="B398" i="3" s="1"/>
  <c r="P398" i="3" s="1"/>
  <c r="A398" i="3"/>
  <c r="C398" i="3" s="1"/>
  <c r="J398" i="3"/>
  <c r="D398" i="3" l="1"/>
  <c r="F398" i="3" s="1"/>
  <c r="E398" i="3"/>
  <c r="G398" i="3" s="1"/>
  <c r="L398" i="3"/>
  <c r="K398" i="3"/>
  <c r="M398" i="3" l="1"/>
  <c r="O398" i="3" s="1"/>
  <c r="Q398" i="3" s="1"/>
  <c r="H398" i="3"/>
  <c r="B399" i="3" s="1"/>
  <c r="P399" i="3" s="1"/>
  <c r="A399" i="3"/>
  <c r="C399" i="3" s="1"/>
  <c r="D399" i="3" l="1"/>
  <c r="F399" i="3" s="1"/>
  <c r="J399" i="3"/>
  <c r="L399" i="3" s="1"/>
  <c r="E399" i="3"/>
  <c r="G399" i="3" s="1"/>
  <c r="H399" i="3"/>
  <c r="B400" i="3" s="1"/>
  <c r="P400" i="3" s="1"/>
  <c r="M399" i="3" l="1"/>
  <c r="O399" i="3" s="1"/>
  <c r="Q399" i="3" s="1"/>
  <c r="K399" i="3"/>
  <c r="A400" i="3"/>
  <c r="C400" i="3" s="1"/>
  <c r="D400" i="3" l="1"/>
  <c r="F400" i="3" s="1"/>
  <c r="H400" i="3" s="1"/>
  <c r="B401" i="3" s="1"/>
  <c r="P401" i="3" s="1"/>
  <c r="J400" i="3"/>
  <c r="E400" i="3"/>
  <c r="G400" i="3" s="1"/>
  <c r="K400" i="3"/>
  <c r="L400" i="3"/>
  <c r="M400" i="3" l="1"/>
  <c r="O400" i="3" s="1"/>
  <c r="Q400" i="3" s="1"/>
  <c r="A401" i="3"/>
  <c r="C401" i="3" s="1"/>
  <c r="J401" i="3" l="1"/>
  <c r="K401" i="3" s="1"/>
  <c r="E401" i="3"/>
  <c r="G401" i="3" s="1"/>
  <c r="A402" i="3" s="1"/>
  <c r="C402" i="3" s="1"/>
  <c r="D401" i="3"/>
  <c r="F401" i="3" s="1"/>
  <c r="L401" i="3" l="1"/>
  <c r="M401" i="3" s="1"/>
  <c r="O401" i="3" s="1"/>
  <c r="Q401" i="3" s="1"/>
  <c r="H401" i="3"/>
  <c r="B402" i="3" s="1"/>
  <c r="P402" i="3" s="1"/>
  <c r="J402" i="3"/>
  <c r="D402" i="3" l="1"/>
  <c r="E402" i="3"/>
  <c r="K402" i="3"/>
  <c r="L402" i="3"/>
  <c r="G402" i="3"/>
  <c r="F402" i="3" l="1"/>
  <c r="H402" i="3" s="1"/>
  <c r="B403" i="3" s="1"/>
  <c r="P403" i="3" s="1"/>
  <c r="M402" i="3"/>
  <c r="O402" i="3" s="1"/>
  <c r="Q402" i="3" s="1"/>
  <c r="A403" i="3"/>
  <c r="C403" i="3" s="1"/>
  <c r="J403" i="3" l="1"/>
  <c r="D403" i="3"/>
  <c r="F403" i="3" s="1"/>
  <c r="H403" i="3" s="1"/>
  <c r="B404" i="3" s="1"/>
  <c r="P404" i="3" s="1"/>
  <c r="E403" i="3"/>
  <c r="G403" i="3" s="1"/>
  <c r="L403" i="3"/>
  <c r="K403" i="3"/>
  <c r="M403" i="3" l="1"/>
  <c r="O403" i="3" s="1"/>
  <c r="Q403" i="3" s="1"/>
  <c r="A404" i="3"/>
  <c r="C404" i="3" s="1"/>
  <c r="D404" i="3" l="1"/>
  <c r="E404" i="3"/>
  <c r="G404" i="3" s="1"/>
  <c r="J404" i="3"/>
  <c r="K404" i="3" s="1"/>
  <c r="L404" i="3" l="1"/>
  <c r="F404" i="3"/>
  <c r="H404" i="3" s="1"/>
  <c r="B405" i="3" s="1"/>
  <c r="P405" i="3" s="1"/>
  <c r="M404" i="3"/>
  <c r="O404" i="3" s="1"/>
  <c r="Q404" i="3" s="1"/>
  <c r="A405" i="3"/>
  <c r="C405" i="3" s="1"/>
  <c r="D405" i="3" l="1"/>
  <c r="E405" i="3"/>
  <c r="G405" i="3" s="1"/>
  <c r="J405" i="3"/>
  <c r="L405" i="3"/>
  <c r="K405" i="3"/>
  <c r="F405" i="3" l="1"/>
  <c r="H405" i="3" s="1"/>
  <c r="B406" i="3" s="1"/>
  <c r="P406" i="3" s="1"/>
  <c r="M405" i="3"/>
  <c r="O405" i="3" s="1"/>
  <c r="Q405" i="3" s="1"/>
  <c r="A406" i="3"/>
  <c r="C406" i="3" s="1"/>
  <c r="D406" i="3" l="1"/>
  <c r="F406" i="3" s="1"/>
  <c r="E406" i="3"/>
  <c r="G406" i="3" s="1"/>
  <c r="J406" i="3"/>
  <c r="H406" i="3"/>
  <c r="B407" i="3" s="1"/>
  <c r="P407" i="3" s="1"/>
  <c r="K406" i="3"/>
  <c r="L406" i="3"/>
  <c r="M406" i="3" l="1"/>
  <c r="O406" i="3" s="1"/>
  <c r="Q406" i="3" s="1"/>
  <c r="A407" i="3"/>
  <c r="C407" i="3" s="1"/>
  <c r="D407" i="3" l="1"/>
  <c r="E407" i="3"/>
  <c r="G407" i="3" s="1"/>
  <c r="J407" i="3"/>
  <c r="K407" i="3" s="1"/>
  <c r="L407" i="3" l="1"/>
  <c r="M407" i="3" s="1"/>
  <c r="O407" i="3" s="1"/>
  <c r="Q407" i="3" s="1"/>
  <c r="F407" i="3"/>
  <c r="H407" i="3" s="1"/>
  <c r="B408" i="3" s="1"/>
  <c r="P408" i="3" s="1"/>
  <c r="A408" i="3"/>
  <c r="C408" i="3" s="1"/>
  <c r="J408" i="3" l="1"/>
  <c r="K408" i="3" s="1"/>
  <c r="D408" i="3"/>
  <c r="E408" i="3"/>
  <c r="G408" i="3" s="1"/>
  <c r="L408" i="3" l="1"/>
  <c r="M408" i="3" s="1"/>
  <c r="O408" i="3" s="1"/>
  <c r="Q408" i="3" s="1"/>
  <c r="F408" i="3"/>
  <c r="H408" i="3" s="1"/>
  <c r="B409" i="3" s="1"/>
  <c r="P409" i="3" s="1"/>
  <c r="A409" i="3"/>
  <c r="C409" i="3" s="1"/>
  <c r="J409" i="3" l="1"/>
  <c r="E409" i="3"/>
  <c r="G409" i="3" s="1"/>
  <c r="D409" i="3"/>
  <c r="F409" i="3" s="1"/>
  <c r="L409" i="3"/>
  <c r="K409" i="3"/>
  <c r="M409" i="3" l="1"/>
  <c r="O409" i="3" s="1"/>
  <c r="Q409" i="3" s="1"/>
  <c r="H409" i="3"/>
  <c r="B410" i="3" s="1"/>
  <c r="P410" i="3" s="1"/>
  <c r="A410" i="3"/>
  <c r="C410" i="3" s="1"/>
  <c r="J410" i="3" l="1"/>
  <c r="L410" i="3" s="1"/>
  <c r="D410" i="3"/>
  <c r="F410" i="3" s="1"/>
  <c r="E410" i="3"/>
  <c r="G410" i="3" s="1"/>
  <c r="M410" i="3" l="1"/>
  <c r="O410" i="3" s="1"/>
  <c r="Q410" i="3" s="1"/>
  <c r="H410" i="3"/>
  <c r="B411" i="3" s="1"/>
  <c r="P411" i="3" s="1"/>
  <c r="K410" i="3"/>
  <c r="A411" i="3"/>
  <c r="C411" i="3" s="1"/>
  <c r="J411" i="3" l="1"/>
  <c r="L411" i="3" s="1"/>
  <c r="D411" i="3"/>
  <c r="F411" i="3" s="1"/>
  <c r="E411" i="3"/>
  <c r="G411" i="3" s="1"/>
  <c r="K411" i="3" l="1"/>
  <c r="M411" i="3"/>
  <c r="O411" i="3" s="1"/>
  <c r="Q411" i="3" s="1"/>
  <c r="H411" i="3"/>
  <c r="B412" i="3" s="1"/>
  <c r="P412" i="3" s="1"/>
  <c r="A412" i="3"/>
  <c r="C412" i="3" s="1"/>
  <c r="J412" i="3"/>
  <c r="D412" i="3" l="1"/>
  <c r="E412" i="3"/>
  <c r="G412" i="3" s="1"/>
  <c r="L412" i="3"/>
  <c r="K412" i="3"/>
  <c r="F412" i="3" l="1"/>
  <c r="H412" i="3" s="1"/>
  <c r="B413" i="3" s="1"/>
  <c r="P413" i="3" s="1"/>
  <c r="M412" i="3"/>
  <c r="O412" i="3" s="1"/>
  <c r="Q412" i="3" s="1"/>
  <c r="A413" i="3"/>
  <c r="C413" i="3" s="1"/>
  <c r="J413" i="3" l="1"/>
  <c r="D413" i="3"/>
  <c r="E413" i="3"/>
  <c r="G413" i="3" s="1"/>
  <c r="K413" i="3"/>
  <c r="L413" i="3"/>
  <c r="F413" i="3" l="1"/>
  <c r="H413" i="3" s="1"/>
  <c r="B414" i="3" s="1"/>
  <c r="P414" i="3" s="1"/>
  <c r="M413" i="3"/>
  <c r="O413" i="3" s="1"/>
  <c r="Q413" i="3" s="1"/>
  <c r="A414" i="3"/>
  <c r="C414" i="3" s="1"/>
  <c r="J414" i="3" l="1"/>
  <c r="D414" i="3"/>
  <c r="F414" i="3" s="1"/>
  <c r="E414" i="3"/>
  <c r="G414" i="3" s="1"/>
  <c r="H414" i="3"/>
  <c r="B415" i="3" s="1"/>
  <c r="P415" i="3" s="1"/>
  <c r="K414" i="3"/>
  <c r="L414" i="3"/>
  <c r="M414" i="3" l="1"/>
  <c r="O414" i="3" s="1"/>
  <c r="Q414" i="3" s="1"/>
  <c r="A415" i="3"/>
  <c r="C415" i="3" s="1"/>
  <c r="D415" i="3" l="1"/>
  <c r="E415" i="3"/>
  <c r="G415" i="3" s="1"/>
  <c r="J415" i="3"/>
  <c r="K415" i="3" s="1"/>
  <c r="L415" i="3" l="1"/>
  <c r="F415" i="3"/>
  <c r="H415" i="3" s="1"/>
  <c r="B416" i="3" s="1"/>
  <c r="P416" i="3" s="1"/>
  <c r="M415" i="3"/>
  <c r="O415" i="3" s="1"/>
  <c r="Q415" i="3" s="1"/>
  <c r="A416" i="3"/>
  <c r="C416" i="3" s="1"/>
  <c r="D416" i="3" l="1"/>
  <c r="J416" i="3"/>
  <c r="E416" i="3"/>
  <c r="G416" i="3" s="1"/>
  <c r="K416" i="3"/>
  <c r="L416" i="3"/>
  <c r="F416" i="3" l="1"/>
  <c r="H416" i="3" s="1"/>
  <c r="B417" i="3" s="1"/>
  <c r="P417" i="3" s="1"/>
  <c r="M416" i="3"/>
  <c r="O416" i="3" s="1"/>
  <c r="Q416" i="3" s="1"/>
  <c r="A417" i="3"/>
  <c r="C417" i="3" s="1"/>
  <c r="D417" i="3" l="1"/>
  <c r="F417" i="3" s="1"/>
  <c r="J417" i="3"/>
  <c r="K417" i="3" s="1"/>
  <c r="E417" i="3"/>
  <c r="G417" i="3" s="1"/>
  <c r="H417" i="3"/>
  <c r="B418" i="3" s="1"/>
  <c r="P418" i="3" s="1"/>
  <c r="L417" i="3"/>
  <c r="M417" i="3" l="1"/>
  <c r="O417" i="3" s="1"/>
  <c r="Q417" i="3" s="1"/>
  <c r="A418" i="3"/>
  <c r="C418" i="3" s="1"/>
  <c r="D418" i="3" l="1"/>
  <c r="F418" i="3" s="1"/>
  <c r="H418" i="3" s="1"/>
  <c r="B419" i="3" s="1"/>
  <c r="P419" i="3" s="1"/>
  <c r="J418" i="3"/>
  <c r="K418" i="3" s="1"/>
  <c r="E418" i="3"/>
  <c r="G418" i="3" s="1"/>
  <c r="L418" i="3" l="1"/>
  <c r="A419" i="3"/>
  <c r="C419" i="3" s="1"/>
  <c r="M418" i="3" l="1"/>
  <c r="O418" i="3" s="1"/>
  <c r="Q418" i="3" s="1"/>
  <c r="J419" i="3"/>
  <c r="D419" i="3"/>
  <c r="F419" i="3" s="1"/>
  <c r="H419" i="3" s="1"/>
  <c r="B420" i="3" s="1"/>
  <c r="P420" i="3" s="1"/>
  <c r="E419" i="3"/>
  <c r="G419" i="3" s="1"/>
  <c r="L419" i="3"/>
  <c r="K419" i="3"/>
  <c r="M419" i="3" l="1"/>
  <c r="O419" i="3" s="1"/>
  <c r="Q419" i="3" s="1"/>
  <c r="A420" i="3"/>
  <c r="C420" i="3" s="1"/>
  <c r="J420" i="3" l="1"/>
  <c r="D420" i="3"/>
  <c r="F420" i="3" s="1"/>
  <c r="E420" i="3"/>
  <c r="G420" i="3" s="1"/>
  <c r="K420" i="3"/>
  <c r="L420" i="3"/>
  <c r="M420" i="3" l="1"/>
  <c r="O420" i="3" s="1"/>
  <c r="Q420" i="3" s="1"/>
  <c r="H420" i="3"/>
  <c r="B421" i="3" s="1"/>
  <c r="P421" i="3" s="1"/>
  <c r="A421" i="3"/>
  <c r="C421" i="3" s="1"/>
  <c r="D421" i="3" l="1"/>
  <c r="J421" i="3"/>
  <c r="E421" i="3"/>
  <c r="G421" i="3" s="1"/>
  <c r="K421" i="3"/>
  <c r="L421" i="3"/>
  <c r="F421" i="3" l="1"/>
  <c r="H421" i="3" s="1"/>
  <c r="B422" i="3" s="1"/>
  <c r="P422" i="3" s="1"/>
  <c r="M421" i="3"/>
  <c r="O421" i="3" s="1"/>
  <c r="Q421" i="3" s="1"/>
  <c r="A422" i="3"/>
  <c r="C422" i="3" s="1"/>
  <c r="E422" i="3" l="1"/>
  <c r="G422" i="3" s="1"/>
  <c r="D422" i="3"/>
  <c r="F422" i="3" s="1"/>
  <c r="J422" i="3"/>
  <c r="K422" i="3" s="1"/>
  <c r="L422" i="3"/>
  <c r="M422" i="3" l="1"/>
  <c r="O422" i="3" s="1"/>
  <c r="Q422" i="3" s="1"/>
  <c r="H422" i="3"/>
  <c r="B423" i="3" s="1"/>
  <c r="P423" i="3" s="1"/>
  <c r="A423" i="3"/>
  <c r="C423" i="3" s="1"/>
  <c r="D423" i="3" l="1"/>
  <c r="J423" i="3"/>
  <c r="L423" i="3" s="1"/>
  <c r="E423" i="3"/>
  <c r="G423" i="3" s="1"/>
  <c r="K423" i="3"/>
  <c r="F423" i="3" l="1"/>
  <c r="H423" i="3" s="1"/>
  <c r="B424" i="3" s="1"/>
  <c r="P424" i="3" s="1"/>
  <c r="M423" i="3"/>
  <c r="O423" i="3" s="1"/>
  <c r="Q423" i="3" s="1"/>
  <c r="A424" i="3"/>
  <c r="C424" i="3" s="1"/>
  <c r="D424" i="3" l="1"/>
  <c r="J424" i="3"/>
  <c r="L424" i="3" s="1"/>
  <c r="E424" i="3"/>
  <c r="G424" i="3" s="1"/>
  <c r="F424" i="3" l="1"/>
  <c r="H424" i="3" s="1"/>
  <c r="B425" i="3" s="1"/>
  <c r="P425" i="3" s="1"/>
  <c r="M424" i="3"/>
  <c r="O424" i="3" s="1"/>
  <c r="Q424" i="3" s="1"/>
  <c r="K424" i="3"/>
  <c r="A425" i="3"/>
  <c r="C425" i="3" s="1"/>
  <c r="D425" i="3" l="1"/>
  <c r="E425" i="3"/>
  <c r="G425" i="3" s="1"/>
  <c r="J425" i="3"/>
  <c r="K425" i="3" s="1"/>
  <c r="L425" i="3" l="1"/>
  <c r="F425" i="3"/>
  <c r="H425" i="3" s="1"/>
  <c r="B426" i="3" s="1"/>
  <c r="P426" i="3" s="1"/>
  <c r="M425" i="3"/>
  <c r="O425" i="3" s="1"/>
  <c r="Q425" i="3" s="1"/>
  <c r="A426" i="3"/>
  <c r="C426" i="3" s="1"/>
  <c r="J426" i="3" l="1"/>
  <c r="D426" i="3"/>
  <c r="F426" i="3" s="1"/>
  <c r="E426" i="3"/>
  <c r="G426" i="3" s="1"/>
  <c r="H426" i="3"/>
  <c r="B427" i="3" s="1"/>
  <c r="P427" i="3" s="1"/>
  <c r="K426" i="3"/>
  <c r="L426" i="3"/>
  <c r="M426" i="3" l="1"/>
  <c r="O426" i="3" s="1"/>
  <c r="Q426" i="3" s="1"/>
  <c r="A427" i="3"/>
  <c r="C427" i="3" s="1"/>
  <c r="J427" i="3" l="1"/>
  <c r="E427" i="3"/>
  <c r="G427" i="3" s="1"/>
  <c r="D427" i="3"/>
  <c r="F427" i="3" s="1"/>
  <c r="L427" i="3"/>
  <c r="K427" i="3"/>
  <c r="M427" i="3" l="1"/>
  <c r="O427" i="3" s="1"/>
  <c r="Q427" i="3" s="1"/>
  <c r="H427" i="3"/>
  <c r="B428" i="3" s="1"/>
  <c r="P428" i="3" s="1"/>
  <c r="A428" i="3"/>
  <c r="C428" i="3" s="1"/>
  <c r="J428" i="3"/>
  <c r="D428" i="3" l="1"/>
  <c r="E428" i="3"/>
  <c r="G428" i="3" s="1"/>
  <c r="K428" i="3"/>
  <c r="L428" i="3"/>
  <c r="F428" i="3" l="1"/>
  <c r="H428" i="3" s="1"/>
  <c r="B429" i="3" s="1"/>
  <c r="P429" i="3" s="1"/>
  <c r="M428" i="3"/>
  <c r="O428" i="3" s="1"/>
  <c r="Q428" i="3" s="1"/>
  <c r="A429" i="3"/>
  <c r="C429" i="3" s="1"/>
  <c r="J429" i="3"/>
  <c r="D429" i="3" l="1"/>
  <c r="F429" i="3" s="1"/>
  <c r="E429" i="3"/>
  <c r="G429" i="3" s="1"/>
  <c r="H429" i="3"/>
  <c r="B430" i="3" s="1"/>
  <c r="P430" i="3" s="1"/>
  <c r="L429" i="3"/>
  <c r="K429" i="3"/>
  <c r="M429" i="3" l="1"/>
  <c r="O429" i="3" s="1"/>
  <c r="Q429" i="3" s="1"/>
  <c r="A430" i="3"/>
  <c r="C430" i="3" s="1"/>
  <c r="D430" i="3" l="1"/>
  <c r="E430" i="3"/>
  <c r="G430" i="3" s="1"/>
  <c r="J430" i="3"/>
  <c r="L430" i="3" s="1"/>
  <c r="K430" i="3" l="1"/>
  <c r="F430" i="3"/>
  <c r="H430" i="3" s="1"/>
  <c r="B431" i="3" s="1"/>
  <c r="P431" i="3" s="1"/>
  <c r="M430" i="3"/>
  <c r="O430" i="3" s="1"/>
  <c r="Q430" i="3" s="1"/>
  <c r="A431" i="3"/>
  <c r="C431" i="3" s="1"/>
  <c r="J431" i="3" l="1"/>
  <c r="D431" i="3"/>
  <c r="F431" i="3" s="1"/>
  <c r="E431" i="3"/>
  <c r="G431" i="3" s="1"/>
  <c r="K431" i="3"/>
  <c r="L431" i="3"/>
  <c r="M431" i="3" l="1"/>
  <c r="O431" i="3" s="1"/>
  <c r="Q431" i="3" s="1"/>
  <c r="H431" i="3"/>
  <c r="B432" i="3" s="1"/>
  <c r="P432" i="3" s="1"/>
  <c r="A432" i="3"/>
  <c r="C432" i="3" s="1"/>
  <c r="D432" i="3" l="1"/>
  <c r="J432" i="3"/>
  <c r="E432" i="3"/>
  <c r="K432" i="3"/>
  <c r="L432" i="3"/>
  <c r="G432" i="3"/>
  <c r="F432" i="3" l="1"/>
  <c r="H432" i="3" s="1"/>
  <c r="B433" i="3" s="1"/>
  <c r="P433" i="3" s="1"/>
  <c r="M432" i="3"/>
  <c r="O432" i="3" s="1"/>
  <c r="Q432" i="3" s="1"/>
  <c r="A433" i="3"/>
  <c r="C433" i="3" s="1"/>
  <c r="D433" i="3" l="1"/>
  <c r="F433" i="3" s="1"/>
  <c r="J433" i="3"/>
  <c r="E433" i="3"/>
  <c r="G433" i="3" s="1"/>
  <c r="H433" i="3"/>
  <c r="B434" i="3" s="1"/>
  <c r="P434" i="3" s="1"/>
  <c r="K433" i="3"/>
  <c r="L433" i="3"/>
  <c r="M433" i="3" l="1"/>
  <c r="O433" i="3" s="1"/>
  <c r="Q433" i="3" s="1"/>
  <c r="A434" i="3"/>
  <c r="C434" i="3" s="1"/>
  <c r="J434" i="3" l="1"/>
  <c r="E434" i="3"/>
  <c r="G434" i="3" s="1"/>
  <c r="A435" i="3" s="1"/>
  <c r="C435" i="3" s="1"/>
  <c r="D434" i="3"/>
  <c r="F434" i="3" s="1"/>
  <c r="L434" i="3"/>
  <c r="K434" i="3"/>
  <c r="M434" i="3" l="1"/>
  <c r="O434" i="3" s="1"/>
  <c r="Q434" i="3" s="1"/>
  <c r="H434" i="3"/>
  <c r="B435" i="3" s="1"/>
  <c r="P435" i="3" s="1"/>
  <c r="J435" i="3"/>
  <c r="D435" i="3" l="1"/>
  <c r="F435" i="3" s="1"/>
  <c r="E435" i="3"/>
  <c r="K435" i="3"/>
  <c r="L435" i="3"/>
  <c r="G435" i="3"/>
  <c r="M435" i="3" l="1"/>
  <c r="O435" i="3" s="1"/>
  <c r="Q435" i="3" s="1"/>
  <c r="H435" i="3"/>
  <c r="B436" i="3" s="1"/>
  <c r="P436" i="3" s="1"/>
  <c r="A436" i="3"/>
  <c r="C436" i="3" s="1"/>
  <c r="D436" i="3" l="1"/>
  <c r="F436" i="3" s="1"/>
  <c r="H436" i="3" s="1"/>
  <c r="B437" i="3" s="1"/>
  <c r="P437" i="3" s="1"/>
  <c r="J436" i="3"/>
  <c r="K436" i="3" s="1"/>
  <c r="E436" i="3"/>
  <c r="G436" i="3" s="1"/>
  <c r="L436" i="3"/>
  <c r="M436" i="3" l="1"/>
  <c r="O436" i="3" s="1"/>
  <c r="Q436" i="3" s="1"/>
  <c r="A437" i="3"/>
  <c r="C437" i="3" s="1"/>
  <c r="J437" i="3"/>
  <c r="D437" i="3" l="1"/>
  <c r="E437" i="3"/>
  <c r="G437" i="3" s="1"/>
  <c r="L437" i="3"/>
  <c r="K437" i="3"/>
  <c r="F437" i="3" l="1"/>
  <c r="H437" i="3" s="1"/>
  <c r="B438" i="3" s="1"/>
  <c r="P438" i="3" s="1"/>
  <c r="M437" i="3"/>
  <c r="O437" i="3" s="1"/>
  <c r="Q437" i="3" s="1"/>
  <c r="A438" i="3"/>
  <c r="C438" i="3" s="1"/>
  <c r="D438" i="3" l="1"/>
  <c r="E438" i="3"/>
  <c r="G438" i="3" s="1"/>
  <c r="J438" i="3"/>
  <c r="K438" i="3" s="1"/>
  <c r="L438" i="3"/>
  <c r="F438" i="3" l="1"/>
  <c r="H438" i="3" s="1"/>
  <c r="B439" i="3" s="1"/>
  <c r="P439" i="3" s="1"/>
  <c r="M438" i="3"/>
  <c r="O438" i="3" s="1"/>
  <c r="Q438" i="3" s="1"/>
  <c r="A439" i="3"/>
  <c r="C439" i="3" s="1"/>
  <c r="J439" i="3" l="1"/>
  <c r="D439" i="3"/>
  <c r="E439" i="3"/>
  <c r="G439" i="3" s="1"/>
  <c r="K439" i="3"/>
  <c r="L439" i="3"/>
  <c r="F439" i="3" l="1"/>
  <c r="H439" i="3" s="1"/>
  <c r="B440" i="3" s="1"/>
  <c r="P440" i="3" s="1"/>
  <c r="M439" i="3"/>
  <c r="O439" i="3" s="1"/>
  <c r="Q439" i="3" s="1"/>
  <c r="A440" i="3"/>
  <c r="C440" i="3" s="1"/>
  <c r="J440" i="3"/>
  <c r="E440" i="3" l="1"/>
  <c r="G440" i="3" s="1"/>
  <c r="A441" i="3" s="1"/>
  <c r="C441" i="3" s="1"/>
  <c r="D440" i="3"/>
  <c r="F440" i="3" s="1"/>
  <c r="L440" i="3"/>
  <c r="K440" i="3"/>
  <c r="M440" i="3" l="1"/>
  <c r="O440" i="3" s="1"/>
  <c r="Q440" i="3" s="1"/>
  <c r="H440" i="3"/>
  <c r="B441" i="3" s="1"/>
  <c r="P441" i="3" s="1"/>
  <c r="J441" i="3"/>
  <c r="D441" i="3" l="1"/>
  <c r="F441" i="3" s="1"/>
  <c r="E441" i="3"/>
  <c r="L441" i="3"/>
  <c r="K441" i="3"/>
  <c r="G441" i="3"/>
  <c r="M441" i="3" l="1"/>
  <c r="O441" i="3" s="1"/>
  <c r="Q441" i="3" s="1"/>
  <c r="H441" i="3"/>
  <c r="B442" i="3" s="1"/>
  <c r="P442" i="3" s="1"/>
  <c r="A442" i="3"/>
  <c r="C442" i="3" s="1"/>
  <c r="D442" i="3" l="1"/>
  <c r="F442" i="3" s="1"/>
  <c r="J442" i="3"/>
  <c r="K442" i="3" s="1"/>
  <c r="E442" i="3"/>
  <c r="G442" i="3" s="1"/>
  <c r="H442" i="3"/>
  <c r="B443" i="3" s="1"/>
  <c r="P443" i="3" s="1"/>
  <c r="L442" i="3" l="1"/>
  <c r="A443" i="3"/>
  <c r="C443" i="3" s="1"/>
  <c r="J443" i="3"/>
  <c r="M442" i="3" l="1"/>
  <c r="O442" i="3" s="1"/>
  <c r="Q442" i="3" s="1"/>
  <c r="D443" i="3"/>
  <c r="F443" i="3" s="1"/>
  <c r="H443" i="3" s="1"/>
  <c r="B444" i="3" s="1"/>
  <c r="P444" i="3" s="1"/>
  <c r="E443" i="3"/>
  <c r="G443" i="3" s="1"/>
  <c r="L443" i="3"/>
  <c r="K443" i="3"/>
  <c r="M443" i="3" l="1"/>
  <c r="O443" i="3" s="1"/>
  <c r="Q443" i="3" s="1"/>
  <c r="A444" i="3"/>
  <c r="C444" i="3" s="1"/>
  <c r="J444" i="3" l="1"/>
  <c r="K444" i="3" s="1"/>
  <c r="E444" i="3"/>
  <c r="G444" i="3" s="1"/>
  <c r="D444" i="3"/>
  <c r="F444" i="3" s="1"/>
  <c r="L444" i="3" l="1"/>
  <c r="M444" i="3"/>
  <c r="O444" i="3" s="1"/>
  <c r="Q444" i="3" s="1"/>
  <c r="H444" i="3"/>
  <c r="B445" i="3" s="1"/>
  <c r="P445" i="3" s="1"/>
  <c r="A445" i="3"/>
  <c r="C445" i="3" s="1"/>
  <c r="J445" i="3" l="1"/>
  <c r="D445" i="3"/>
  <c r="F445" i="3" s="1"/>
  <c r="E445" i="3"/>
  <c r="G445" i="3" s="1"/>
  <c r="L445" i="3"/>
  <c r="K445" i="3"/>
  <c r="M445" i="3" l="1"/>
  <c r="O445" i="3" s="1"/>
  <c r="Q445" i="3" s="1"/>
  <c r="H445" i="3"/>
  <c r="B446" i="3" s="1"/>
  <c r="P446" i="3" s="1"/>
  <c r="A446" i="3"/>
  <c r="C446" i="3" s="1"/>
  <c r="J446" i="3" l="1"/>
  <c r="E446" i="3"/>
  <c r="G446" i="3" s="1"/>
  <c r="A447" i="3" s="1"/>
  <c r="C447" i="3" s="1"/>
  <c r="D446" i="3"/>
  <c r="F446" i="3" s="1"/>
  <c r="K446" i="3"/>
  <c r="L446" i="3"/>
  <c r="M446" i="3" l="1"/>
  <c r="O446" i="3" s="1"/>
  <c r="Q446" i="3" s="1"/>
  <c r="H446" i="3"/>
  <c r="B447" i="3" s="1"/>
  <c r="P447" i="3" s="1"/>
  <c r="J447" i="3"/>
  <c r="D447" i="3" l="1"/>
  <c r="E447" i="3"/>
  <c r="G447" i="3" s="1"/>
  <c r="L447" i="3"/>
  <c r="K447" i="3"/>
  <c r="F447" i="3" l="1"/>
  <c r="H447" i="3" s="1"/>
  <c r="B448" i="3" s="1"/>
  <c r="P448" i="3" s="1"/>
  <c r="M447" i="3"/>
  <c r="O447" i="3" s="1"/>
  <c r="Q447" i="3" s="1"/>
  <c r="A448" i="3"/>
  <c r="C448" i="3" s="1"/>
  <c r="J448" i="3" l="1"/>
  <c r="E448" i="3"/>
  <c r="D448" i="3"/>
  <c r="F448" i="3" s="1"/>
  <c r="L448" i="3"/>
  <c r="K448" i="3"/>
  <c r="G448" i="3"/>
  <c r="M448" i="3" l="1"/>
  <c r="O448" i="3" s="1"/>
  <c r="Q448" i="3" s="1"/>
  <c r="H448" i="3"/>
  <c r="B449" i="3" s="1"/>
  <c r="P449" i="3" s="1"/>
  <c r="A449" i="3"/>
  <c r="C449" i="3" s="1"/>
  <c r="J449" i="3"/>
  <c r="D449" i="3" l="1"/>
  <c r="E449" i="3"/>
  <c r="G449" i="3" s="1"/>
  <c r="L449" i="3"/>
  <c r="K449" i="3"/>
  <c r="F449" i="3" l="1"/>
  <c r="H449" i="3" s="1"/>
  <c r="B450" i="3" s="1"/>
  <c r="P450" i="3" s="1"/>
  <c r="M449" i="3"/>
  <c r="O449" i="3" s="1"/>
  <c r="Q449" i="3" s="1"/>
  <c r="A450" i="3"/>
  <c r="C450" i="3" s="1"/>
  <c r="J450" i="3"/>
  <c r="D450" i="3" l="1"/>
  <c r="E450" i="3"/>
  <c r="G450" i="3" s="1"/>
  <c r="L450" i="3"/>
  <c r="K450" i="3"/>
  <c r="F450" i="3" l="1"/>
  <c r="H450" i="3" s="1"/>
  <c r="B451" i="3" s="1"/>
  <c r="P451" i="3" s="1"/>
  <c r="M450" i="3"/>
  <c r="O450" i="3" s="1"/>
  <c r="Q450" i="3" s="1"/>
  <c r="A451" i="3"/>
  <c r="C451" i="3" s="1"/>
  <c r="J451" i="3" l="1"/>
  <c r="D451" i="3"/>
  <c r="E451" i="3"/>
  <c r="G451" i="3" s="1"/>
  <c r="K451" i="3"/>
  <c r="L451" i="3"/>
  <c r="F451" i="3" l="1"/>
  <c r="H451" i="3" s="1"/>
  <c r="B452" i="3" s="1"/>
  <c r="P452" i="3" s="1"/>
  <c r="M451" i="3"/>
  <c r="O451" i="3" s="1"/>
  <c r="Q451" i="3" s="1"/>
  <c r="A452" i="3"/>
  <c r="C452" i="3" s="1"/>
  <c r="J452" i="3" l="1"/>
  <c r="D452" i="3"/>
  <c r="F452" i="3" s="1"/>
  <c r="E452" i="3"/>
  <c r="G452" i="3" s="1"/>
  <c r="L452" i="3"/>
  <c r="K452" i="3"/>
  <c r="M452" i="3" l="1"/>
  <c r="O452" i="3" s="1"/>
  <c r="Q452" i="3" s="1"/>
  <c r="H452" i="3"/>
  <c r="B453" i="3" s="1"/>
  <c r="P453" i="3" s="1"/>
  <c r="A453" i="3"/>
  <c r="C453" i="3" s="1"/>
  <c r="D453" i="3" l="1"/>
  <c r="J453" i="3"/>
  <c r="L453" i="3" s="1"/>
  <c r="E453" i="3"/>
  <c r="G453" i="3" s="1"/>
  <c r="F453" i="3" l="1"/>
  <c r="H453" i="3" s="1"/>
  <c r="B454" i="3" s="1"/>
  <c r="P454" i="3" s="1"/>
  <c r="M453" i="3"/>
  <c r="O453" i="3" s="1"/>
  <c r="Q453" i="3" s="1"/>
  <c r="K453" i="3"/>
  <c r="A454" i="3"/>
  <c r="C454" i="3" s="1"/>
  <c r="J454" i="3"/>
  <c r="D454" i="3" l="1"/>
  <c r="E454" i="3"/>
  <c r="G454" i="3" s="1"/>
  <c r="L454" i="3"/>
  <c r="K454" i="3"/>
  <c r="F454" i="3" l="1"/>
  <c r="H454" i="3" s="1"/>
  <c r="B455" i="3" s="1"/>
  <c r="P455" i="3" s="1"/>
  <c r="M454" i="3"/>
  <c r="O454" i="3" s="1"/>
  <c r="Q454" i="3" s="1"/>
  <c r="A455" i="3"/>
  <c r="C455" i="3" s="1"/>
  <c r="J455" i="3" l="1"/>
  <c r="L455" i="3" s="1"/>
  <c r="D455" i="3"/>
  <c r="F455" i="3" s="1"/>
  <c r="E455" i="3"/>
  <c r="G455" i="3" s="1"/>
  <c r="K455" i="3" l="1"/>
  <c r="M455" i="3"/>
  <c r="O455" i="3" s="1"/>
  <c r="Q455" i="3" s="1"/>
  <c r="H455" i="3"/>
  <c r="B456" i="3" s="1"/>
  <c r="P456" i="3" s="1"/>
  <c r="A456" i="3"/>
  <c r="C456" i="3" s="1"/>
  <c r="J456" i="3" l="1"/>
  <c r="D456" i="3"/>
  <c r="F456" i="3" s="1"/>
  <c r="E456" i="3"/>
  <c r="K456" i="3"/>
  <c r="L456" i="3"/>
  <c r="G456" i="3"/>
  <c r="M456" i="3" l="1"/>
  <c r="O456" i="3" s="1"/>
  <c r="Q456" i="3" s="1"/>
  <c r="H456" i="3"/>
  <c r="B457" i="3" s="1"/>
  <c r="P457" i="3" s="1"/>
  <c r="A457" i="3"/>
  <c r="C457" i="3" s="1"/>
  <c r="J457" i="3" l="1"/>
  <c r="D457" i="3"/>
  <c r="F457" i="3" s="1"/>
  <c r="E457" i="3"/>
  <c r="G457" i="3" s="1"/>
  <c r="L457" i="3"/>
  <c r="K457" i="3"/>
  <c r="M457" i="3" l="1"/>
  <c r="O457" i="3" s="1"/>
  <c r="Q457" i="3" s="1"/>
  <c r="H457" i="3"/>
  <c r="B458" i="3" s="1"/>
  <c r="P458" i="3" s="1"/>
  <c r="A458" i="3"/>
  <c r="C458" i="3" s="1"/>
  <c r="E458" i="3" l="1"/>
  <c r="G458" i="3" s="1"/>
  <c r="D458" i="3"/>
  <c r="F458" i="3" s="1"/>
  <c r="J458" i="3"/>
  <c r="L458" i="3" s="1"/>
  <c r="K458" i="3" l="1"/>
  <c r="M458" i="3"/>
  <c r="O458" i="3" s="1"/>
  <c r="Q458" i="3" s="1"/>
  <c r="H458" i="3"/>
  <c r="B459" i="3" s="1"/>
  <c r="P459" i="3" s="1"/>
  <c r="A459" i="3"/>
  <c r="C459" i="3" s="1"/>
  <c r="D459" i="3" l="1"/>
  <c r="F459" i="3" s="1"/>
  <c r="H459" i="3" s="1"/>
  <c r="B460" i="3" s="1"/>
  <c r="P460" i="3" s="1"/>
  <c r="J459" i="3"/>
  <c r="E459" i="3"/>
  <c r="G459" i="3" s="1"/>
  <c r="K459" i="3"/>
  <c r="L459" i="3"/>
  <c r="M459" i="3" l="1"/>
  <c r="O459" i="3" s="1"/>
  <c r="Q459" i="3" s="1"/>
  <c r="A460" i="3"/>
  <c r="C460" i="3" s="1"/>
  <c r="D460" i="3" l="1"/>
  <c r="F460" i="3" s="1"/>
  <c r="H460" i="3" s="1"/>
  <c r="B461" i="3" s="1"/>
  <c r="P461" i="3" s="1"/>
  <c r="E460" i="3"/>
  <c r="G460" i="3" s="1"/>
  <c r="J460" i="3"/>
  <c r="L460" i="3"/>
  <c r="K460" i="3"/>
  <c r="M460" i="3" l="1"/>
  <c r="O460" i="3" s="1"/>
  <c r="Q460" i="3" s="1"/>
  <c r="A461" i="3"/>
  <c r="C461" i="3" s="1"/>
  <c r="J461" i="3" l="1"/>
  <c r="D461" i="3"/>
  <c r="F461" i="3" s="1"/>
  <c r="H461" i="3" s="1"/>
  <c r="B462" i="3" s="1"/>
  <c r="P462" i="3" s="1"/>
  <c r="E461" i="3"/>
  <c r="G461" i="3" s="1"/>
  <c r="L461" i="3"/>
  <c r="K461" i="3"/>
  <c r="M461" i="3" l="1"/>
  <c r="O461" i="3" s="1"/>
  <c r="Q461" i="3" s="1"/>
  <c r="A462" i="3"/>
  <c r="C462" i="3" s="1"/>
  <c r="D462" i="3" l="1"/>
  <c r="F462" i="3" s="1"/>
  <c r="H462" i="3" s="1"/>
  <c r="B463" i="3" s="1"/>
  <c r="P463" i="3" s="1"/>
  <c r="E462" i="3"/>
  <c r="G462" i="3" s="1"/>
  <c r="J462" i="3"/>
  <c r="K462" i="3" s="1"/>
  <c r="L462" i="3" l="1"/>
  <c r="M462" i="3"/>
  <c r="O462" i="3" s="1"/>
  <c r="Q462" i="3" s="1"/>
  <c r="A463" i="3"/>
  <c r="C463" i="3" s="1"/>
  <c r="J463" i="3" l="1"/>
  <c r="L463" i="3" s="1"/>
  <c r="E463" i="3"/>
  <c r="D463" i="3"/>
  <c r="F463" i="3" s="1"/>
  <c r="G463" i="3"/>
  <c r="K463" i="3" l="1"/>
  <c r="M463" i="3"/>
  <c r="O463" i="3" s="1"/>
  <c r="Q463" i="3" s="1"/>
  <c r="H463" i="3"/>
  <c r="B464" i="3" s="1"/>
  <c r="P464" i="3" s="1"/>
  <c r="A464" i="3"/>
  <c r="C464" i="3" s="1"/>
  <c r="J464" i="3" l="1"/>
  <c r="D464" i="3"/>
  <c r="F464" i="3" s="1"/>
  <c r="E464" i="3"/>
  <c r="G464" i="3" s="1"/>
  <c r="K464" i="3"/>
  <c r="L464" i="3"/>
  <c r="M464" i="3" l="1"/>
  <c r="O464" i="3" s="1"/>
  <c r="Q464" i="3" s="1"/>
  <c r="H464" i="3"/>
  <c r="B465" i="3" s="1"/>
  <c r="P465" i="3" s="1"/>
  <c r="A465" i="3"/>
  <c r="C465" i="3" s="1"/>
  <c r="D465" i="3" l="1"/>
  <c r="J465" i="3"/>
  <c r="K465" i="3" s="1"/>
  <c r="E465" i="3"/>
  <c r="G465" i="3" s="1"/>
  <c r="L465" i="3"/>
  <c r="F465" i="3" l="1"/>
  <c r="H465" i="3" s="1"/>
  <c r="B466" i="3" s="1"/>
  <c r="P466" i="3" s="1"/>
  <c r="M465" i="3"/>
  <c r="O465" i="3" s="1"/>
  <c r="Q465" i="3" s="1"/>
  <c r="A466" i="3"/>
  <c r="C466" i="3" s="1"/>
  <c r="D466" i="3" l="1"/>
  <c r="F466" i="3" s="1"/>
  <c r="E466" i="3"/>
  <c r="G466" i="3" s="1"/>
  <c r="J466" i="3"/>
  <c r="H466" i="3"/>
  <c r="B467" i="3" s="1"/>
  <c r="P467" i="3" s="1"/>
  <c r="L466" i="3"/>
  <c r="K466" i="3"/>
  <c r="M466" i="3" l="1"/>
  <c r="O466" i="3" s="1"/>
  <c r="Q466" i="3" s="1"/>
  <c r="A467" i="3"/>
  <c r="C467" i="3" s="1"/>
  <c r="D467" i="3" l="1"/>
  <c r="F467" i="3" s="1"/>
  <c r="H467" i="3" s="1"/>
  <c r="B468" i="3" s="1"/>
  <c r="P468" i="3" s="1"/>
  <c r="E467" i="3"/>
  <c r="G467" i="3" s="1"/>
  <c r="J467" i="3"/>
  <c r="K467" i="3" s="1"/>
  <c r="L467" i="3"/>
  <c r="M467" i="3" l="1"/>
  <c r="O467" i="3" s="1"/>
  <c r="Q467" i="3" s="1"/>
  <c r="A468" i="3"/>
  <c r="C468" i="3" s="1"/>
  <c r="J468" i="3" l="1"/>
  <c r="L468" i="3" s="1"/>
  <c r="D468" i="3"/>
  <c r="E468" i="3"/>
  <c r="G468" i="3" s="1"/>
  <c r="K468" i="3" l="1"/>
  <c r="F468" i="3"/>
  <c r="H468" i="3" s="1"/>
  <c r="B469" i="3" s="1"/>
  <c r="P469" i="3" s="1"/>
  <c r="M468" i="3"/>
  <c r="O468" i="3" s="1"/>
  <c r="Q468" i="3" s="1"/>
  <c r="A469" i="3"/>
  <c r="C469" i="3" s="1"/>
  <c r="J469" i="3" l="1"/>
  <c r="E469" i="3"/>
  <c r="G469" i="3" s="1"/>
  <c r="D469" i="3"/>
  <c r="F469" i="3" s="1"/>
  <c r="K469" i="3"/>
  <c r="L469" i="3"/>
  <c r="M469" i="3" l="1"/>
  <c r="O469" i="3" s="1"/>
  <c r="Q469" i="3" s="1"/>
  <c r="H469" i="3"/>
  <c r="B470" i="3" s="1"/>
  <c r="P470" i="3" s="1"/>
  <c r="A470" i="3"/>
  <c r="C470" i="3" s="1"/>
  <c r="J470" i="3" l="1"/>
  <c r="L470" i="3" s="1"/>
  <c r="D470" i="3"/>
  <c r="E470" i="3"/>
  <c r="G470" i="3" s="1"/>
  <c r="K470" i="3" l="1"/>
  <c r="F470" i="3"/>
  <c r="H470" i="3" s="1"/>
  <c r="B471" i="3" s="1"/>
  <c r="P471" i="3" s="1"/>
  <c r="M470" i="3"/>
  <c r="O470" i="3" s="1"/>
  <c r="Q470" i="3" s="1"/>
  <c r="A471" i="3"/>
  <c r="C471" i="3" s="1"/>
  <c r="E471" i="3" l="1"/>
  <c r="D471" i="3"/>
  <c r="F471" i="3" s="1"/>
  <c r="J471" i="3"/>
  <c r="G471" i="3"/>
  <c r="K471" i="3"/>
  <c r="L471" i="3"/>
  <c r="M471" i="3" l="1"/>
  <c r="O471" i="3" s="1"/>
  <c r="Q471" i="3" s="1"/>
  <c r="H471" i="3"/>
  <c r="B472" i="3" s="1"/>
  <c r="P472" i="3" s="1"/>
  <c r="A472" i="3"/>
  <c r="C472" i="3" s="1"/>
  <c r="J472" i="3"/>
  <c r="D472" i="3" l="1"/>
  <c r="E472" i="3"/>
  <c r="G472" i="3" s="1"/>
  <c r="K472" i="3"/>
  <c r="L472" i="3"/>
  <c r="F472" i="3" l="1"/>
  <c r="H472" i="3" s="1"/>
  <c r="B473" i="3" s="1"/>
  <c r="P473" i="3" s="1"/>
  <c r="M472" i="3"/>
  <c r="O472" i="3" s="1"/>
  <c r="Q472" i="3" s="1"/>
  <c r="A473" i="3"/>
  <c r="C473" i="3" s="1"/>
  <c r="D473" i="3" l="1"/>
  <c r="F473" i="3" s="1"/>
  <c r="E473" i="3"/>
  <c r="G473" i="3" s="1"/>
  <c r="J473" i="3"/>
  <c r="H473" i="3"/>
  <c r="B474" i="3" s="1"/>
  <c r="P474" i="3" s="1"/>
  <c r="K473" i="3"/>
  <c r="L473" i="3"/>
  <c r="M473" i="3" l="1"/>
  <c r="O473" i="3" s="1"/>
  <c r="Q473" i="3" s="1"/>
  <c r="A474" i="3"/>
  <c r="C474" i="3" s="1"/>
  <c r="D474" i="3" l="1"/>
  <c r="J474" i="3"/>
  <c r="L474" i="3" s="1"/>
  <c r="E474" i="3"/>
  <c r="G474" i="3" s="1"/>
  <c r="F474" i="3" l="1"/>
  <c r="H474" i="3" s="1"/>
  <c r="B475" i="3" s="1"/>
  <c r="P475" i="3" s="1"/>
  <c r="M474" i="3"/>
  <c r="O474" i="3" s="1"/>
  <c r="Q474" i="3" s="1"/>
  <c r="K474" i="3"/>
  <c r="A475" i="3"/>
  <c r="C475" i="3" s="1"/>
  <c r="J475" i="3" l="1"/>
  <c r="D475" i="3"/>
  <c r="F475" i="3" s="1"/>
  <c r="E475" i="3"/>
  <c r="G475" i="3" s="1"/>
  <c r="L475" i="3"/>
  <c r="K475" i="3"/>
  <c r="M475" i="3" l="1"/>
  <c r="O475" i="3" s="1"/>
  <c r="Q475" i="3" s="1"/>
  <c r="H475" i="3"/>
  <c r="B476" i="3" s="1"/>
  <c r="P476" i="3" s="1"/>
  <c r="A476" i="3"/>
  <c r="C476" i="3" s="1"/>
  <c r="D476" i="3" l="1"/>
  <c r="J476" i="3"/>
  <c r="E476" i="3"/>
  <c r="G476" i="3" s="1"/>
  <c r="K476" i="3"/>
  <c r="L476" i="3"/>
  <c r="F476" i="3" l="1"/>
  <c r="H476" i="3" s="1"/>
  <c r="B477" i="3" s="1"/>
  <c r="P477" i="3" s="1"/>
  <c r="M476" i="3"/>
  <c r="O476" i="3" s="1"/>
  <c r="Q476" i="3" s="1"/>
  <c r="A477" i="3"/>
  <c r="C477" i="3" s="1"/>
  <c r="J477" i="3" l="1"/>
  <c r="D477" i="3"/>
  <c r="F477" i="3" s="1"/>
  <c r="E477" i="3"/>
  <c r="H477" i="3"/>
  <c r="B478" i="3" s="1"/>
  <c r="P478" i="3" s="1"/>
  <c r="L477" i="3"/>
  <c r="K477" i="3"/>
  <c r="G477" i="3"/>
  <c r="M477" i="3" l="1"/>
  <c r="O477" i="3" s="1"/>
  <c r="Q477" i="3" s="1"/>
  <c r="A478" i="3"/>
  <c r="C478" i="3" s="1"/>
  <c r="E478" i="3" l="1"/>
  <c r="D478" i="3"/>
  <c r="F478" i="3" s="1"/>
  <c r="J478" i="3"/>
  <c r="H478" i="3"/>
  <c r="B479" i="3" s="1"/>
  <c r="P479" i="3" s="1"/>
  <c r="L478" i="3"/>
  <c r="K478" i="3"/>
  <c r="G478" i="3"/>
  <c r="M478" i="3" l="1"/>
  <c r="O478" i="3" s="1"/>
  <c r="Q478" i="3" s="1"/>
  <c r="A479" i="3"/>
  <c r="C479" i="3" s="1"/>
  <c r="J479" i="3"/>
  <c r="D479" i="3" l="1"/>
  <c r="F479" i="3" s="1"/>
  <c r="E479" i="3"/>
  <c r="G479" i="3" s="1"/>
  <c r="H479" i="3"/>
  <c r="B480" i="3" s="1"/>
  <c r="P480" i="3" s="1"/>
  <c r="L479" i="3"/>
  <c r="K479" i="3"/>
  <c r="M479" i="3" l="1"/>
  <c r="O479" i="3" s="1"/>
  <c r="Q479" i="3" s="1"/>
  <c r="A480" i="3"/>
  <c r="C480" i="3" s="1"/>
  <c r="J480" i="3"/>
  <c r="D480" i="3" l="1"/>
  <c r="F480" i="3" s="1"/>
  <c r="E480" i="3"/>
  <c r="G480" i="3" s="1"/>
  <c r="H480" i="3"/>
  <c r="B481" i="3" s="1"/>
  <c r="P481" i="3" s="1"/>
  <c r="K480" i="3"/>
  <c r="L480" i="3"/>
  <c r="M480" i="3" l="1"/>
  <c r="O480" i="3" s="1"/>
  <c r="Q480" i="3" s="1"/>
  <c r="A481" i="3"/>
  <c r="C481" i="3" s="1"/>
  <c r="J481" i="3"/>
  <c r="D481" i="3" l="1"/>
  <c r="E481" i="3"/>
  <c r="G481" i="3" s="1"/>
  <c r="L481" i="3"/>
  <c r="K481" i="3"/>
  <c r="F481" i="3" l="1"/>
  <c r="H481" i="3" s="1"/>
  <c r="B482" i="3" s="1"/>
  <c r="P482" i="3" s="1"/>
  <c r="M481" i="3"/>
  <c r="O481" i="3" s="1"/>
  <c r="Q481" i="3" s="1"/>
  <c r="A482" i="3"/>
  <c r="C482" i="3" s="1"/>
  <c r="J482" i="3" l="1"/>
  <c r="D482" i="3"/>
  <c r="F482" i="3" s="1"/>
  <c r="H482" i="3" s="1"/>
  <c r="B483" i="3" s="1"/>
  <c r="P483" i="3" s="1"/>
  <c r="E482" i="3"/>
  <c r="G482" i="3" s="1"/>
  <c r="K482" i="3"/>
  <c r="L482" i="3"/>
  <c r="M482" i="3" l="1"/>
  <c r="O482" i="3" s="1"/>
  <c r="Q482" i="3" s="1"/>
  <c r="A483" i="3"/>
  <c r="C483" i="3" s="1"/>
  <c r="J483" i="3"/>
  <c r="E483" i="3" l="1"/>
  <c r="D483" i="3"/>
  <c r="F483" i="3" s="1"/>
  <c r="G483" i="3"/>
  <c r="L483" i="3"/>
  <c r="K483" i="3"/>
  <c r="M483" i="3" l="1"/>
  <c r="O483" i="3" s="1"/>
  <c r="Q483" i="3" s="1"/>
  <c r="H483" i="3"/>
  <c r="B484" i="3" s="1"/>
  <c r="P484" i="3" s="1"/>
  <c r="A484" i="3"/>
  <c r="C484" i="3" s="1"/>
  <c r="J484" i="3"/>
  <c r="D484" i="3" l="1"/>
  <c r="F484" i="3" s="1"/>
  <c r="E484" i="3"/>
  <c r="G484" i="3" s="1"/>
  <c r="H484" i="3"/>
  <c r="B485" i="3" s="1"/>
  <c r="P485" i="3" s="1"/>
  <c r="L484" i="3"/>
  <c r="K484" i="3"/>
  <c r="M484" i="3" l="1"/>
  <c r="O484" i="3" s="1"/>
  <c r="Q484" i="3" s="1"/>
  <c r="A485" i="3"/>
  <c r="C485" i="3" s="1"/>
  <c r="J485" i="3"/>
  <c r="D485" i="3" l="1"/>
  <c r="F485" i="3" s="1"/>
  <c r="E485" i="3"/>
  <c r="G485" i="3" s="1"/>
  <c r="H485" i="3"/>
  <c r="B486" i="3" s="1"/>
  <c r="P486" i="3" s="1"/>
  <c r="L485" i="3"/>
  <c r="K485" i="3"/>
  <c r="M485" i="3" l="1"/>
  <c r="O485" i="3" s="1"/>
  <c r="Q485" i="3" s="1"/>
  <c r="A486" i="3"/>
  <c r="C486" i="3" s="1"/>
  <c r="J486" i="3" l="1"/>
  <c r="D486" i="3"/>
  <c r="E486" i="3"/>
  <c r="L486" i="3"/>
  <c r="K486" i="3"/>
  <c r="G486" i="3"/>
  <c r="F486" i="3" l="1"/>
  <c r="H486" i="3" s="1"/>
  <c r="B487" i="3" s="1"/>
  <c r="P487" i="3" s="1"/>
  <c r="M486" i="3"/>
  <c r="O486" i="3" s="1"/>
  <c r="Q486" i="3" s="1"/>
  <c r="A487" i="3"/>
  <c r="C487" i="3" s="1"/>
  <c r="J487" i="3"/>
  <c r="D487" i="3" l="1"/>
  <c r="E487" i="3"/>
  <c r="G487" i="3" s="1"/>
  <c r="K487" i="3"/>
  <c r="L487" i="3"/>
  <c r="F487" i="3" l="1"/>
  <c r="H487" i="3" s="1"/>
  <c r="B488" i="3" s="1"/>
  <c r="P488" i="3" s="1"/>
  <c r="M487" i="3"/>
  <c r="O487" i="3" s="1"/>
  <c r="Q487" i="3" s="1"/>
  <c r="A488" i="3"/>
  <c r="C488" i="3" s="1"/>
  <c r="J488" i="3" l="1"/>
  <c r="D488" i="3"/>
  <c r="F488" i="3" s="1"/>
  <c r="H488" i="3" s="1"/>
  <c r="B489" i="3" s="1"/>
  <c r="P489" i="3" s="1"/>
  <c r="E488" i="3"/>
  <c r="L488" i="3"/>
  <c r="K488" i="3"/>
  <c r="G488" i="3"/>
  <c r="M488" i="3" l="1"/>
  <c r="O488" i="3" s="1"/>
  <c r="Q488" i="3" s="1"/>
  <c r="A489" i="3"/>
  <c r="C489" i="3" s="1"/>
  <c r="J489" i="3"/>
  <c r="D489" i="3" l="1"/>
  <c r="F489" i="3" s="1"/>
  <c r="E489" i="3"/>
  <c r="H489" i="3"/>
  <c r="B490" i="3" s="1"/>
  <c r="P490" i="3" s="1"/>
  <c r="L489" i="3"/>
  <c r="K489" i="3"/>
  <c r="G489" i="3"/>
  <c r="M489" i="3" l="1"/>
  <c r="O489" i="3" s="1"/>
  <c r="Q489" i="3" s="1"/>
  <c r="A490" i="3"/>
  <c r="C490" i="3" s="1"/>
  <c r="J490" i="3"/>
  <c r="D490" i="3" l="1"/>
  <c r="F490" i="3" s="1"/>
  <c r="E490" i="3"/>
  <c r="G490" i="3" s="1"/>
  <c r="H490" i="3"/>
  <c r="B491" i="3" s="1"/>
  <c r="P491" i="3" s="1"/>
  <c r="L490" i="3"/>
  <c r="K490" i="3"/>
  <c r="M490" i="3" l="1"/>
  <c r="O490" i="3" s="1"/>
  <c r="Q490" i="3" s="1"/>
  <c r="A491" i="3"/>
  <c r="C491" i="3" s="1"/>
  <c r="J491" i="3"/>
  <c r="D491" i="3" l="1"/>
  <c r="F491" i="3" s="1"/>
  <c r="E491" i="3"/>
  <c r="G491" i="3" s="1"/>
  <c r="H491" i="3"/>
  <c r="B492" i="3" s="1"/>
  <c r="P492" i="3" s="1"/>
  <c r="K491" i="3"/>
  <c r="L491" i="3"/>
  <c r="M491" i="3" l="1"/>
  <c r="O491" i="3" s="1"/>
  <c r="Q491" i="3" s="1"/>
  <c r="A492" i="3"/>
  <c r="C492" i="3" s="1"/>
  <c r="J492" i="3"/>
  <c r="E492" i="3" l="1"/>
  <c r="D492" i="3"/>
  <c r="F492" i="3" s="1"/>
  <c r="L492" i="3"/>
  <c r="K492" i="3"/>
  <c r="G492" i="3"/>
  <c r="M492" i="3" l="1"/>
  <c r="O492" i="3" s="1"/>
  <c r="Q492" i="3" s="1"/>
  <c r="H492" i="3"/>
  <c r="B493" i="3" s="1"/>
  <c r="P493" i="3" s="1"/>
  <c r="A493" i="3"/>
  <c r="C493" i="3" s="1"/>
  <c r="J493" i="3"/>
  <c r="D493" i="3" l="1"/>
  <c r="E493" i="3"/>
  <c r="G493" i="3" s="1"/>
  <c r="K493" i="3"/>
  <c r="L493" i="3"/>
  <c r="F493" i="3" l="1"/>
  <c r="H493" i="3" s="1"/>
  <c r="B494" i="3" s="1"/>
  <c r="P494" i="3" s="1"/>
  <c r="M493" i="3"/>
  <c r="O493" i="3" s="1"/>
  <c r="Q493" i="3" s="1"/>
  <c r="A494" i="3"/>
  <c r="C494" i="3" s="1"/>
  <c r="J494" i="3" l="1"/>
  <c r="D494" i="3"/>
  <c r="E494" i="3"/>
  <c r="G494" i="3" s="1"/>
  <c r="K494" i="3"/>
  <c r="L494" i="3"/>
  <c r="F494" i="3" l="1"/>
  <c r="H494" i="3" s="1"/>
  <c r="B495" i="3" s="1"/>
  <c r="P495" i="3" s="1"/>
  <c r="M494" i="3"/>
  <c r="O494" i="3" s="1"/>
  <c r="Q494" i="3" s="1"/>
  <c r="A495" i="3"/>
  <c r="C495" i="3" s="1"/>
  <c r="J495" i="3" l="1"/>
  <c r="E495" i="3"/>
  <c r="G495" i="3" s="1"/>
  <c r="D495" i="3"/>
  <c r="F495" i="3" s="1"/>
  <c r="K495" i="3"/>
  <c r="L495" i="3"/>
  <c r="M495" i="3" l="1"/>
  <c r="O495" i="3" s="1"/>
  <c r="Q495" i="3" s="1"/>
  <c r="H495" i="3"/>
  <c r="B496" i="3" s="1"/>
  <c r="P496" i="3" s="1"/>
  <c r="A496" i="3"/>
  <c r="C496" i="3" s="1"/>
  <c r="J496" i="3" l="1"/>
  <c r="D496" i="3"/>
  <c r="F496" i="3" s="1"/>
  <c r="H496" i="3" s="1"/>
  <c r="B497" i="3" s="1"/>
  <c r="P497" i="3" s="1"/>
  <c r="E496" i="3"/>
  <c r="G496" i="3" s="1"/>
  <c r="L496" i="3"/>
  <c r="K496" i="3"/>
  <c r="M496" i="3" l="1"/>
  <c r="O496" i="3" s="1"/>
  <c r="Q496" i="3" s="1"/>
  <c r="A497" i="3"/>
  <c r="C497" i="3" s="1"/>
  <c r="J497" i="3" l="1"/>
  <c r="D497" i="3"/>
  <c r="E497" i="3"/>
  <c r="K497" i="3"/>
  <c r="L497" i="3"/>
  <c r="G497" i="3"/>
  <c r="F497" i="3" l="1"/>
  <c r="H497" i="3" s="1"/>
  <c r="B498" i="3" s="1"/>
  <c r="P498" i="3" s="1"/>
  <c r="M497" i="3"/>
  <c r="O497" i="3" s="1"/>
  <c r="Q497" i="3" s="1"/>
  <c r="A498" i="3"/>
  <c r="C498" i="3" s="1"/>
  <c r="J498" i="3" l="1"/>
  <c r="E498" i="3"/>
  <c r="G498" i="3" s="1"/>
  <c r="D498" i="3"/>
  <c r="F498" i="3" s="1"/>
  <c r="L498" i="3"/>
  <c r="K498" i="3"/>
  <c r="M498" i="3" l="1"/>
  <c r="O498" i="3" s="1"/>
  <c r="Q498" i="3" s="1"/>
  <c r="H498" i="3"/>
  <c r="B499" i="3" s="1"/>
  <c r="P499" i="3" s="1"/>
  <c r="A499" i="3"/>
  <c r="C499" i="3" s="1"/>
  <c r="J499" i="3"/>
  <c r="D499" i="3" l="1"/>
  <c r="F499" i="3" s="1"/>
  <c r="E499" i="3"/>
  <c r="H499" i="3"/>
  <c r="B500" i="3" s="1"/>
  <c r="P500" i="3" s="1"/>
  <c r="L499" i="3"/>
  <c r="K499" i="3"/>
  <c r="G499" i="3"/>
  <c r="M499" i="3" l="1"/>
  <c r="O499" i="3" s="1"/>
  <c r="Q499" i="3" s="1"/>
  <c r="A500" i="3"/>
  <c r="C500" i="3" s="1"/>
  <c r="J500" i="3"/>
  <c r="D500" i="3" l="1"/>
  <c r="F500" i="3" s="1"/>
  <c r="H500" i="3" s="1"/>
  <c r="B501" i="3" s="1"/>
  <c r="P501" i="3" s="1"/>
  <c r="E500" i="3"/>
  <c r="G500" i="3" s="1"/>
  <c r="L500" i="3"/>
  <c r="K500" i="3"/>
  <c r="M500" i="3" l="1"/>
  <c r="O500" i="3" s="1"/>
  <c r="Q500" i="3" s="1"/>
  <c r="A501" i="3"/>
  <c r="C501" i="3" s="1"/>
  <c r="J501" i="3"/>
  <c r="D501" i="3" l="1"/>
  <c r="E501" i="3"/>
  <c r="K501" i="3"/>
  <c r="L501" i="3"/>
  <c r="G501" i="3"/>
  <c r="F501" i="3" l="1"/>
  <c r="H501" i="3" s="1"/>
  <c r="B502" i="3" s="1"/>
  <c r="P502" i="3" s="1"/>
  <c r="M501" i="3"/>
  <c r="O501" i="3" s="1"/>
  <c r="Q501" i="3" s="1"/>
  <c r="A502" i="3"/>
  <c r="C502" i="3" s="1"/>
  <c r="D502" i="3" l="1"/>
  <c r="F502" i="3" s="1"/>
  <c r="J502" i="3"/>
  <c r="E502" i="3"/>
  <c r="G502" i="3" s="1"/>
  <c r="H502" i="3"/>
  <c r="B503" i="3" s="1"/>
  <c r="P503" i="3" s="1"/>
  <c r="L502" i="3"/>
  <c r="K502" i="3"/>
  <c r="M502" i="3" l="1"/>
  <c r="O502" i="3" s="1"/>
  <c r="Q502" i="3" s="1"/>
  <c r="A503" i="3"/>
  <c r="C503" i="3" s="1"/>
  <c r="J503" i="3" l="1"/>
  <c r="E503" i="3"/>
  <c r="G503" i="3" s="1"/>
  <c r="D503" i="3"/>
  <c r="F503" i="3" s="1"/>
  <c r="K503" i="3"/>
  <c r="L503" i="3"/>
  <c r="M503" i="3" l="1"/>
  <c r="O503" i="3" s="1"/>
  <c r="Q503" i="3" s="1"/>
  <c r="H503" i="3"/>
  <c r="B504" i="3" s="1"/>
  <c r="P504" i="3" s="1"/>
  <c r="A504" i="3"/>
  <c r="C504" i="3" s="1"/>
  <c r="J504" i="3" l="1"/>
  <c r="D504" i="3"/>
  <c r="F504" i="3" s="1"/>
  <c r="E504" i="3"/>
  <c r="L504" i="3"/>
  <c r="K504" i="3"/>
  <c r="G504" i="3"/>
  <c r="M504" i="3" l="1"/>
  <c r="O504" i="3" s="1"/>
  <c r="Q504" i="3" s="1"/>
  <c r="H504" i="3"/>
  <c r="B505" i="3" s="1"/>
  <c r="P505" i="3" s="1"/>
  <c r="A505" i="3"/>
  <c r="C505" i="3" s="1"/>
  <c r="J505" i="3" l="1"/>
  <c r="D505" i="3"/>
  <c r="F505" i="3" s="1"/>
  <c r="H505" i="3" s="1"/>
  <c r="B506" i="3" s="1"/>
  <c r="P506" i="3" s="1"/>
  <c r="E505" i="3"/>
  <c r="L505" i="3"/>
  <c r="K505" i="3"/>
  <c r="G505" i="3"/>
  <c r="M505" i="3" l="1"/>
  <c r="O505" i="3" s="1"/>
  <c r="Q505" i="3" s="1"/>
  <c r="A506" i="3"/>
  <c r="C506" i="3" s="1"/>
  <c r="J506" i="3"/>
  <c r="D506" i="3" l="1"/>
  <c r="F506" i="3" s="1"/>
  <c r="E506" i="3"/>
  <c r="G506" i="3" s="1"/>
  <c r="H506" i="3"/>
  <c r="B507" i="3" s="1"/>
  <c r="P507" i="3" s="1"/>
  <c r="K506" i="3"/>
  <c r="L506" i="3"/>
  <c r="M506" i="3" l="1"/>
  <c r="O506" i="3" s="1"/>
  <c r="Q506" i="3" s="1"/>
  <c r="A507" i="3"/>
  <c r="C507" i="3" s="1"/>
  <c r="J507" i="3"/>
  <c r="E507" i="3" l="1"/>
  <c r="D507" i="3"/>
  <c r="F507" i="3" s="1"/>
  <c r="G507" i="3"/>
  <c r="L507" i="3"/>
  <c r="K507" i="3"/>
  <c r="M507" i="3" l="1"/>
  <c r="O507" i="3" s="1"/>
  <c r="Q507" i="3" s="1"/>
  <c r="H507" i="3"/>
  <c r="B508" i="3" s="1"/>
  <c r="P508" i="3" s="1"/>
  <c r="A508" i="3"/>
  <c r="C508" i="3" s="1"/>
  <c r="J508" i="3" l="1"/>
  <c r="K508" i="3" s="1"/>
  <c r="D508" i="3"/>
  <c r="F508" i="3" s="1"/>
  <c r="E508" i="3"/>
  <c r="G508" i="3" s="1"/>
  <c r="L508" i="3"/>
  <c r="M508" i="3" l="1"/>
  <c r="O508" i="3" s="1"/>
  <c r="Q508" i="3" s="1"/>
  <c r="H508" i="3"/>
  <c r="B509" i="3" s="1"/>
  <c r="P509" i="3" s="1"/>
  <c r="A509" i="3"/>
  <c r="C509" i="3" s="1"/>
  <c r="J509" i="3"/>
  <c r="D509" i="3" l="1"/>
  <c r="F509" i="3" s="1"/>
  <c r="E509" i="3"/>
  <c r="G509" i="3" s="1"/>
  <c r="H509" i="3"/>
  <c r="B510" i="3" s="1"/>
  <c r="P510" i="3" s="1"/>
  <c r="K509" i="3"/>
  <c r="L509" i="3"/>
  <c r="M509" i="3" l="1"/>
  <c r="O509" i="3" s="1"/>
  <c r="Q509" i="3" s="1"/>
  <c r="A510" i="3"/>
  <c r="C510" i="3" s="1"/>
  <c r="J510" i="3"/>
  <c r="D510" i="3" l="1"/>
  <c r="F510" i="3" s="1"/>
  <c r="H510" i="3" s="1"/>
  <c r="B511" i="3" s="1"/>
  <c r="P511" i="3" s="1"/>
  <c r="E510" i="3"/>
  <c r="G510" i="3" s="1"/>
  <c r="L510" i="3"/>
  <c r="K510" i="3"/>
  <c r="M510" i="3" l="1"/>
  <c r="O510" i="3" s="1"/>
  <c r="Q510" i="3" s="1"/>
  <c r="A511" i="3"/>
  <c r="C511" i="3" s="1"/>
  <c r="J511" i="3"/>
  <c r="D511" i="3" l="1"/>
  <c r="F511" i="3" s="1"/>
  <c r="H511" i="3" s="1"/>
  <c r="B512" i="3" s="1"/>
  <c r="P512" i="3" s="1"/>
  <c r="E511" i="3"/>
  <c r="G511" i="3" s="1"/>
  <c r="K511" i="3"/>
  <c r="L511" i="3"/>
  <c r="M511" i="3" l="1"/>
  <c r="O511" i="3" s="1"/>
  <c r="Q511" i="3" s="1"/>
  <c r="A512" i="3"/>
  <c r="C512" i="3" s="1"/>
  <c r="J512" i="3"/>
  <c r="D512" i="3" l="1"/>
  <c r="E512" i="3"/>
  <c r="G512" i="3" s="1"/>
  <c r="L512" i="3"/>
  <c r="K512" i="3"/>
  <c r="F512" i="3" l="1"/>
  <c r="H512" i="3" s="1"/>
  <c r="B513" i="3" s="1"/>
  <c r="P513" i="3" s="1"/>
  <c r="M512" i="3"/>
  <c r="O512" i="3" s="1"/>
  <c r="Q512" i="3" s="1"/>
  <c r="A513" i="3"/>
  <c r="C513" i="3" s="1"/>
  <c r="J513" i="3" l="1"/>
  <c r="D513" i="3"/>
  <c r="E513" i="3"/>
  <c r="L513" i="3"/>
  <c r="K513" i="3"/>
  <c r="G513" i="3"/>
  <c r="F513" i="3" l="1"/>
  <c r="H513" i="3" s="1"/>
  <c r="B514" i="3" s="1"/>
  <c r="P514" i="3" s="1"/>
  <c r="M513" i="3"/>
  <c r="O513" i="3" s="1"/>
  <c r="Q513" i="3" s="1"/>
  <c r="A514" i="3"/>
  <c r="C514" i="3" s="1"/>
  <c r="J514" i="3" l="1"/>
  <c r="D514" i="3"/>
  <c r="F514" i="3" s="1"/>
  <c r="H514" i="3" s="1"/>
  <c r="B515" i="3" s="1"/>
  <c r="P515" i="3" s="1"/>
  <c r="E514" i="3"/>
  <c r="G514" i="3"/>
  <c r="K514" i="3"/>
  <c r="L514" i="3"/>
  <c r="M514" i="3" l="1"/>
  <c r="O514" i="3" s="1"/>
  <c r="Q514" i="3" s="1"/>
  <c r="A515" i="3"/>
  <c r="C515" i="3" s="1"/>
  <c r="J515" i="3"/>
  <c r="D515" i="3" l="1"/>
  <c r="E515" i="3"/>
  <c r="G515" i="3" s="1"/>
  <c r="L515" i="3"/>
  <c r="K515" i="3"/>
  <c r="F515" i="3" l="1"/>
  <c r="H515" i="3" s="1"/>
  <c r="B516" i="3" s="1"/>
  <c r="P516" i="3" s="1"/>
  <c r="M515" i="3"/>
  <c r="O515" i="3" s="1"/>
  <c r="Q515" i="3" s="1"/>
  <c r="A516" i="3"/>
  <c r="C516" i="3" s="1"/>
  <c r="J516" i="3" l="1"/>
  <c r="D516" i="3"/>
  <c r="F516" i="3" s="1"/>
  <c r="E516" i="3"/>
  <c r="G516" i="3" s="1"/>
  <c r="H516" i="3"/>
  <c r="B517" i="3" s="1"/>
  <c r="P517" i="3" s="1"/>
  <c r="L516" i="3"/>
  <c r="K516" i="3"/>
  <c r="M516" i="3" l="1"/>
  <c r="O516" i="3" s="1"/>
  <c r="Q516" i="3" s="1"/>
  <c r="A517" i="3"/>
  <c r="C517" i="3" s="1"/>
  <c r="D517" i="3" l="1"/>
  <c r="F517" i="3" s="1"/>
  <c r="J517" i="3"/>
  <c r="E517" i="3"/>
  <c r="H517" i="3"/>
  <c r="B518" i="3" s="1"/>
  <c r="P518" i="3" s="1"/>
  <c r="L517" i="3"/>
  <c r="K517" i="3"/>
  <c r="G517" i="3"/>
  <c r="M517" i="3" l="1"/>
  <c r="O517" i="3" s="1"/>
  <c r="Q517" i="3" s="1"/>
  <c r="A518" i="3"/>
  <c r="C518" i="3" s="1"/>
  <c r="J518" i="3"/>
  <c r="D518" i="3" l="1"/>
  <c r="F518" i="3" s="1"/>
  <c r="E518" i="3"/>
  <c r="G518" i="3" s="1"/>
  <c r="H518" i="3"/>
  <c r="B519" i="3" s="1"/>
  <c r="P519" i="3" s="1"/>
  <c r="K518" i="3"/>
  <c r="L518" i="3"/>
  <c r="M518" i="3" l="1"/>
  <c r="O518" i="3" s="1"/>
  <c r="Q518" i="3" s="1"/>
  <c r="A519" i="3"/>
  <c r="C519" i="3" s="1"/>
  <c r="J519" i="3"/>
  <c r="D519" i="3" l="1"/>
  <c r="F519" i="3" s="1"/>
  <c r="H519" i="3" s="1"/>
  <c r="B520" i="3" s="1"/>
  <c r="P520" i="3" s="1"/>
  <c r="E519" i="3"/>
  <c r="G519" i="3" s="1"/>
  <c r="K519" i="3"/>
  <c r="L519" i="3"/>
  <c r="M519" i="3" l="1"/>
  <c r="O519" i="3" s="1"/>
  <c r="Q519" i="3" s="1"/>
  <c r="A520" i="3"/>
  <c r="C520" i="3" s="1"/>
  <c r="D520" i="3" l="1"/>
  <c r="J520" i="3"/>
  <c r="E520" i="3"/>
  <c r="G520" i="3" s="1"/>
  <c r="L520" i="3"/>
  <c r="K520" i="3"/>
  <c r="F520" i="3" l="1"/>
  <c r="H520" i="3" s="1"/>
  <c r="B521" i="3" s="1"/>
  <c r="P521" i="3" s="1"/>
  <c r="M520" i="3"/>
  <c r="O520" i="3" s="1"/>
  <c r="Q520" i="3" s="1"/>
  <c r="A521" i="3"/>
  <c r="C521" i="3" s="1"/>
  <c r="J521" i="3"/>
  <c r="D521" i="3" l="1"/>
  <c r="F521" i="3" s="1"/>
  <c r="E521" i="3"/>
  <c r="G521" i="3" s="1"/>
  <c r="H521" i="3"/>
  <c r="B522" i="3" s="1"/>
  <c r="P522" i="3" s="1"/>
  <c r="K521" i="3"/>
  <c r="L521" i="3"/>
  <c r="M521" i="3" l="1"/>
  <c r="O521" i="3" s="1"/>
  <c r="Q521" i="3" s="1"/>
  <c r="A522" i="3"/>
  <c r="C522" i="3" s="1"/>
  <c r="J522" i="3"/>
  <c r="D522" i="3" l="1"/>
  <c r="F522" i="3" s="1"/>
  <c r="H522" i="3" s="1"/>
  <c r="B523" i="3" s="1"/>
  <c r="P523" i="3" s="1"/>
  <c r="E522" i="3"/>
  <c r="K522" i="3"/>
  <c r="L522" i="3"/>
  <c r="G522" i="3"/>
  <c r="M522" i="3" l="1"/>
  <c r="O522" i="3" s="1"/>
  <c r="Q522" i="3" s="1"/>
  <c r="A523" i="3"/>
  <c r="C523" i="3" s="1"/>
  <c r="J523" i="3"/>
  <c r="D523" i="3" l="1"/>
  <c r="F523" i="3" s="1"/>
  <c r="E523" i="3"/>
  <c r="H523" i="3"/>
  <c r="B524" i="3" s="1"/>
  <c r="P524" i="3" s="1"/>
  <c r="K523" i="3"/>
  <c r="L523" i="3"/>
  <c r="G523" i="3"/>
  <c r="M523" i="3" l="1"/>
  <c r="O523" i="3" s="1"/>
  <c r="Q523" i="3" s="1"/>
  <c r="A524" i="3"/>
  <c r="C524" i="3" s="1"/>
  <c r="J524" i="3"/>
  <c r="D524" i="3" l="1"/>
  <c r="E524" i="3"/>
  <c r="G524" i="3" s="1"/>
  <c r="L524" i="3"/>
  <c r="K524" i="3"/>
  <c r="F524" i="3" l="1"/>
  <c r="H524" i="3" s="1"/>
  <c r="B525" i="3" s="1"/>
  <c r="P525" i="3" s="1"/>
  <c r="M524" i="3"/>
  <c r="O524" i="3" s="1"/>
  <c r="Q524" i="3" s="1"/>
  <c r="A525" i="3"/>
  <c r="C525" i="3" s="1"/>
  <c r="J525" i="3" l="1"/>
  <c r="E525" i="3"/>
  <c r="G525" i="3" s="1"/>
  <c r="D525" i="3"/>
  <c r="F525" i="3" s="1"/>
  <c r="L525" i="3"/>
  <c r="K525" i="3"/>
  <c r="M525" i="3" l="1"/>
  <c r="O525" i="3" s="1"/>
  <c r="Q525" i="3" s="1"/>
  <c r="H525" i="3"/>
  <c r="B526" i="3" s="1"/>
  <c r="P526" i="3" s="1"/>
  <c r="A526" i="3"/>
  <c r="C526" i="3" s="1"/>
  <c r="J526" i="3" l="1"/>
  <c r="D526" i="3"/>
  <c r="E526" i="3"/>
  <c r="L526" i="3"/>
  <c r="K526" i="3"/>
  <c r="G526" i="3"/>
  <c r="F526" i="3" l="1"/>
  <c r="H526" i="3" s="1"/>
  <c r="B527" i="3" s="1"/>
  <c r="P527" i="3" s="1"/>
  <c r="M526" i="3"/>
  <c r="O526" i="3" s="1"/>
  <c r="Q526" i="3" s="1"/>
  <c r="A527" i="3"/>
  <c r="C527" i="3" s="1"/>
  <c r="J527" i="3" l="1"/>
  <c r="D527" i="3"/>
  <c r="F527" i="3" s="1"/>
  <c r="E527" i="3"/>
  <c r="G527" i="3" s="1"/>
  <c r="H527" i="3"/>
  <c r="B528" i="3" s="1"/>
  <c r="P528" i="3" s="1"/>
  <c r="K527" i="3"/>
  <c r="L527" i="3"/>
  <c r="M527" i="3" l="1"/>
  <c r="O527" i="3" s="1"/>
  <c r="Q527" i="3" s="1"/>
  <c r="A528" i="3"/>
  <c r="C528" i="3" s="1"/>
  <c r="J528" i="3" l="1"/>
  <c r="E528" i="3"/>
  <c r="G528" i="3" s="1"/>
  <c r="D528" i="3"/>
  <c r="F528" i="3" s="1"/>
  <c r="L528" i="3"/>
  <c r="K528" i="3"/>
  <c r="M528" i="3" l="1"/>
  <c r="O528" i="3" s="1"/>
  <c r="Q528" i="3" s="1"/>
  <c r="H528" i="3"/>
  <c r="B529" i="3" s="1"/>
  <c r="P529" i="3" s="1"/>
  <c r="A529" i="3"/>
  <c r="C529" i="3" s="1"/>
  <c r="J529" i="3"/>
  <c r="D529" i="3" l="1"/>
  <c r="F529" i="3" s="1"/>
  <c r="E529" i="3"/>
  <c r="G529" i="3" s="1"/>
  <c r="K529" i="3"/>
  <c r="L529" i="3"/>
  <c r="M529" i="3" l="1"/>
  <c r="O529" i="3" s="1"/>
  <c r="Q529" i="3" s="1"/>
  <c r="H529" i="3"/>
  <c r="B530" i="3" s="1"/>
  <c r="P530" i="3" s="1"/>
  <c r="A530" i="3"/>
  <c r="C530" i="3" s="1"/>
  <c r="J530" i="3" l="1"/>
  <c r="D530" i="3"/>
  <c r="E530" i="3"/>
  <c r="L530" i="3"/>
  <c r="K530" i="3"/>
  <c r="G530" i="3"/>
  <c r="F530" i="3" l="1"/>
  <c r="H530" i="3" s="1"/>
  <c r="B531" i="3" s="1"/>
  <c r="P531" i="3" s="1"/>
  <c r="M530" i="3"/>
  <c r="O530" i="3" s="1"/>
  <c r="Q530" i="3" s="1"/>
  <c r="A531" i="3"/>
  <c r="C531" i="3" s="1"/>
  <c r="J531" i="3"/>
  <c r="D531" i="3" l="1"/>
  <c r="F531" i="3" s="1"/>
  <c r="E531" i="3"/>
  <c r="G531" i="3" s="1"/>
  <c r="H531" i="3"/>
  <c r="B532" i="3" s="1"/>
  <c r="P532" i="3" s="1"/>
  <c r="K531" i="3"/>
  <c r="L531" i="3"/>
  <c r="M531" i="3" l="1"/>
  <c r="O531" i="3" s="1"/>
  <c r="Q531" i="3" s="1"/>
  <c r="A532" i="3"/>
  <c r="C532" i="3" s="1"/>
  <c r="J532" i="3"/>
  <c r="D532" i="3" l="1"/>
  <c r="F532" i="3" s="1"/>
  <c r="H532" i="3" s="1"/>
  <c r="B533" i="3" s="1"/>
  <c r="P533" i="3" s="1"/>
  <c r="E532" i="3"/>
  <c r="G532" i="3" s="1"/>
  <c r="L532" i="3"/>
  <c r="K532" i="3"/>
  <c r="M532" i="3" l="1"/>
  <c r="O532" i="3" s="1"/>
  <c r="Q532" i="3" s="1"/>
  <c r="A533" i="3"/>
  <c r="C533" i="3" s="1"/>
  <c r="J533" i="3" l="1"/>
  <c r="D533" i="3"/>
  <c r="F533" i="3" s="1"/>
  <c r="H533" i="3" s="1"/>
  <c r="B534" i="3" s="1"/>
  <c r="P534" i="3" s="1"/>
  <c r="E533" i="3"/>
  <c r="L533" i="3"/>
  <c r="K533" i="3"/>
  <c r="G533" i="3"/>
  <c r="M533" i="3" l="1"/>
  <c r="O533" i="3" s="1"/>
  <c r="Q533" i="3" s="1"/>
  <c r="A534" i="3"/>
  <c r="C534" i="3" s="1"/>
  <c r="J534" i="3"/>
  <c r="D534" i="3" l="1"/>
  <c r="F534" i="3" s="1"/>
  <c r="H534" i="3" s="1"/>
  <c r="B535" i="3" s="1"/>
  <c r="P535" i="3" s="1"/>
  <c r="E534" i="3"/>
  <c r="G534" i="3" s="1"/>
  <c r="L534" i="3"/>
  <c r="K534" i="3"/>
  <c r="M534" i="3" l="1"/>
  <c r="O534" i="3" s="1"/>
  <c r="Q534" i="3" s="1"/>
  <c r="A535" i="3"/>
  <c r="C535" i="3" s="1"/>
  <c r="J535" i="3"/>
  <c r="D535" i="3" l="1"/>
  <c r="E535" i="3"/>
  <c r="G535" i="3" s="1"/>
  <c r="L535" i="3"/>
  <c r="K535" i="3"/>
  <c r="F535" i="3" l="1"/>
  <c r="H535" i="3" s="1"/>
  <c r="B536" i="3" s="1"/>
  <c r="P536" i="3" s="1"/>
  <c r="M535" i="3"/>
  <c r="O535" i="3" s="1"/>
  <c r="Q535" i="3" s="1"/>
  <c r="A536" i="3"/>
  <c r="C536" i="3" s="1"/>
  <c r="J536" i="3" l="1"/>
  <c r="D536" i="3"/>
  <c r="E536" i="3"/>
  <c r="G536" i="3" s="1"/>
  <c r="K536" i="3"/>
  <c r="L536" i="3"/>
  <c r="F536" i="3" l="1"/>
  <c r="H536" i="3" s="1"/>
  <c r="B537" i="3" s="1"/>
  <c r="P537" i="3" s="1"/>
  <c r="M536" i="3"/>
  <c r="O536" i="3" s="1"/>
  <c r="Q536" i="3" s="1"/>
  <c r="A537" i="3"/>
  <c r="C537" i="3" s="1"/>
  <c r="J537" i="3"/>
  <c r="D537" i="3" l="1"/>
  <c r="F537" i="3" s="1"/>
  <c r="E537" i="3"/>
  <c r="H537" i="3"/>
  <c r="B538" i="3" s="1"/>
  <c r="P538" i="3" s="1"/>
  <c r="K537" i="3"/>
  <c r="L537" i="3"/>
  <c r="G537" i="3"/>
  <c r="M537" i="3" l="1"/>
  <c r="O537" i="3" s="1"/>
  <c r="Q537" i="3" s="1"/>
  <c r="A538" i="3"/>
  <c r="C538" i="3" s="1"/>
  <c r="D538" i="3" l="1"/>
  <c r="F538" i="3" s="1"/>
  <c r="H538" i="3" s="1"/>
  <c r="B539" i="3" s="1"/>
  <c r="P539" i="3" s="1"/>
  <c r="J538" i="3"/>
  <c r="E538" i="3"/>
  <c r="G538" i="3" s="1"/>
  <c r="L538" i="3"/>
  <c r="K538" i="3"/>
  <c r="M538" i="3" l="1"/>
  <c r="O538" i="3" s="1"/>
  <c r="Q538" i="3" s="1"/>
  <c r="A539" i="3"/>
  <c r="C539" i="3" s="1"/>
  <c r="J539" i="3"/>
  <c r="D539" i="3" l="1"/>
  <c r="E539" i="3"/>
  <c r="K539" i="3"/>
  <c r="L539" i="3"/>
  <c r="G539" i="3"/>
  <c r="F539" i="3" l="1"/>
  <c r="H539" i="3" s="1"/>
  <c r="B540" i="3" s="1"/>
  <c r="P540" i="3" s="1"/>
  <c r="M539" i="3"/>
  <c r="O539" i="3" s="1"/>
  <c r="Q539" i="3" s="1"/>
  <c r="A540" i="3"/>
  <c r="C540" i="3" s="1"/>
  <c r="J540" i="3"/>
  <c r="D540" i="3" l="1"/>
  <c r="F540" i="3" s="1"/>
  <c r="E540" i="3"/>
  <c r="G540" i="3" s="1"/>
  <c r="H540" i="3"/>
  <c r="B541" i="3" s="1"/>
  <c r="P541" i="3" s="1"/>
  <c r="L540" i="3"/>
  <c r="K540" i="3"/>
  <c r="M540" i="3" l="1"/>
  <c r="O540" i="3" s="1"/>
  <c r="Q540" i="3" s="1"/>
  <c r="A541" i="3"/>
  <c r="C541" i="3" s="1"/>
  <c r="J541" i="3"/>
  <c r="E541" i="3" l="1"/>
  <c r="D541" i="3"/>
  <c r="F541" i="3" s="1"/>
  <c r="K541" i="3"/>
  <c r="L541" i="3"/>
  <c r="G541" i="3"/>
  <c r="M541" i="3" l="1"/>
  <c r="O541" i="3" s="1"/>
  <c r="Q541" i="3" s="1"/>
  <c r="H541" i="3"/>
  <c r="B542" i="3" s="1"/>
  <c r="P542" i="3" s="1"/>
  <c r="A542" i="3"/>
  <c r="C542" i="3" s="1"/>
  <c r="J542" i="3" l="1"/>
  <c r="D542" i="3"/>
  <c r="E542" i="3"/>
  <c r="K542" i="3"/>
  <c r="L542" i="3"/>
  <c r="G542" i="3"/>
  <c r="F542" i="3" l="1"/>
  <c r="H542" i="3" s="1"/>
  <c r="B543" i="3" s="1"/>
  <c r="P543" i="3" s="1"/>
  <c r="M542" i="3"/>
  <c r="O542" i="3" s="1"/>
  <c r="Q542" i="3" s="1"/>
  <c r="A543" i="3"/>
  <c r="C543" i="3" s="1"/>
  <c r="J543" i="3" l="1"/>
  <c r="D543" i="3"/>
  <c r="F543" i="3" s="1"/>
  <c r="E543" i="3"/>
  <c r="G543" i="3" s="1"/>
  <c r="H543" i="3"/>
  <c r="B544" i="3" s="1"/>
  <c r="P544" i="3" s="1"/>
  <c r="L543" i="3"/>
  <c r="K543" i="3"/>
  <c r="M543" i="3" l="1"/>
  <c r="O543" i="3" s="1"/>
  <c r="Q543" i="3" s="1"/>
  <c r="A544" i="3"/>
  <c r="C544" i="3" s="1"/>
  <c r="J544" i="3" l="1"/>
  <c r="D544" i="3"/>
  <c r="F544" i="3" s="1"/>
  <c r="H544" i="3" s="1"/>
  <c r="B545" i="3" s="1"/>
  <c r="P545" i="3" s="1"/>
  <c r="E544" i="3"/>
  <c r="L544" i="3"/>
  <c r="K544" i="3"/>
  <c r="G544" i="3"/>
  <c r="M544" i="3" l="1"/>
  <c r="O544" i="3" s="1"/>
  <c r="Q544" i="3" s="1"/>
  <c r="A545" i="3"/>
  <c r="C545" i="3" s="1"/>
  <c r="J545" i="3"/>
  <c r="D545" i="3" l="1"/>
  <c r="E545" i="3"/>
  <c r="L545" i="3"/>
  <c r="K545" i="3"/>
  <c r="G545" i="3"/>
  <c r="F545" i="3" l="1"/>
  <c r="H545" i="3" s="1"/>
  <c r="B546" i="3" s="1"/>
  <c r="P546" i="3" s="1"/>
  <c r="M545" i="3"/>
  <c r="O545" i="3" s="1"/>
  <c r="Q545" i="3" s="1"/>
  <c r="A546" i="3"/>
  <c r="C546" i="3" s="1"/>
  <c r="J546" i="3"/>
  <c r="D546" i="3" l="1"/>
  <c r="E546" i="3"/>
  <c r="G546" i="3" s="1"/>
  <c r="K546" i="3"/>
  <c r="L546" i="3"/>
  <c r="F546" i="3" l="1"/>
  <c r="H546" i="3" s="1"/>
  <c r="B547" i="3" s="1"/>
  <c r="P547" i="3" s="1"/>
  <c r="M546" i="3"/>
  <c r="O546" i="3" s="1"/>
  <c r="Q546" i="3" s="1"/>
  <c r="A547" i="3"/>
  <c r="C547" i="3" s="1"/>
  <c r="J547" i="3"/>
  <c r="D547" i="3" l="1"/>
  <c r="E547" i="3"/>
  <c r="G547" i="3" s="1"/>
  <c r="K547" i="3"/>
  <c r="L547" i="3"/>
  <c r="F547" i="3" l="1"/>
  <c r="H547" i="3" s="1"/>
  <c r="B548" i="3" s="1"/>
  <c r="P548" i="3" s="1"/>
  <c r="M547" i="3"/>
  <c r="O547" i="3" s="1"/>
  <c r="Q547" i="3" s="1"/>
  <c r="A548" i="3"/>
  <c r="C548" i="3" s="1"/>
  <c r="J548" i="3"/>
  <c r="D548" i="3" l="1"/>
  <c r="E548" i="3"/>
  <c r="G548" i="3" s="1"/>
  <c r="K548" i="3"/>
  <c r="L548" i="3"/>
  <c r="F548" i="3" l="1"/>
  <c r="H548" i="3" s="1"/>
  <c r="B549" i="3" s="1"/>
  <c r="P549" i="3" s="1"/>
  <c r="M548" i="3"/>
  <c r="O548" i="3" s="1"/>
  <c r="Q548" i="3" s="1"/>
  <c r="A549" i="3"/>
  <c r="C549" i="3" s="1"/>
  <c r="J549" i="3"/>
  <c r="D549" i="3" l="1"/>
  <c r="F549" i="3" s="1"/>
  <c r="E549" i="3"/>
  <c r="G549" i="3" s="1"/>
  <c r="H549" i="3"/>
  <c r="B550" i="3" s="1"/>
  <c r="P550" i="3" s="1"/>
  <c r="K549" i="3"/>
  <c r="L549" i="3"/>
  <c r="M549" i="3" l="1"/>
  <c r="O549" i="3" s="1"/>
  <c r="Q549" i="3" s="1"/>
  <c r="A550" i="3"/>
  <c r="C550" i="3" s="1"/>
  <c r="J550" i="3"/>
  <c r="D550" i="3" l="1"/>
  <c r="F550" i="3" s="1"/>
  <c r="E550" i="3"/>
  <c r="H550" i="3"/>
  <c r="B551" i="3" s="1"/>
  <c r="P551" i="3" s="1"/>
  <c r="K550" i="3"/>
  <c r="L550" i="3"/>
  <c r="G550" i="3"/>
  <c r="M550" i="3" l="1"/>
  <c r="O550" i="3" s="1"/>
  <c r="Q550" i="3" s="1"/>
  <c r="A551" i="3"/>
  <c r="C551" i="3" s="1"/>
  <c r="D551" i="3" l="1"/>
  <c r="F551" i="3" s="1"/>
  <c r="J551" i="3"/>
  <c r="E551" i="3"/>
  <c r="G551" i="3" s="1"/>
  <c r="H551" i="3"/>
  <c r="B552" i="3" s="1"/>
  <c r="P552" i="3" s="1"/>
  <c r="L551" i="3"/>
  <c r="K551" i="3"/>
  <c r="M551" i="3" l="1"/>
  <c r="O551" i="3" s="1"/>
  <c r="Q551" i="3" s="1"/>
  <c r="A552" i="3"/>
  <c r="C552" i="3" s="1"/>
  <c r="J552" i="3"/>
  <c r="D552" i="3" l="1"/>
  <c r="F552" i="3" s="1"/>
  <c r="H552" i="3" s="1"/>
  <c r="B553" i="3" s="1"/>
  <c r="P553" i="3" s="1"/>
  <c r="E552" i="3"/>
  <c r="G552" i="3" s="1"/>
  <c r="L552" i="3"/>
  <c r="K552" i="3"/>
  <c r="M552" i="3" l="1"/>
  <c r="O552" i="3" s="1"/>
  <c r="Q552" i="3" s="1"/>
  <c r="A553" i="3"/>
  <c r="C553" i="3" s="1"/>
  <c r="J553" i="3"/>
  <c r="D553" i="3" l="1"/>
  <c r="F553" i="3" s="1"/>
  <c r="E553" i="3"/>
  <c r="G553" i="3" s="1"/>
  <c r="H553" i="3"/>
  <c r="B554" i="3" s="1"/>
  <c r="P554" i="3" s="1"/>
  <c r="L553" i="3"/>
  <c r="K553" i="3"/>
  <c r="M553" i="3" l="1"/>
  <c r="O553" i="3" s="1"/>
  <c r="Q553" i="3" s="1"/>
  <c r="A554" i="3"/>
  <c r="C554" i="3" s="1"/>
  <c r="J554" i="3"/>
  <c r="E554" i="3" l="1"/>
  <c r="D554" i="3"/>
  <c r="F554" i="3" s="1"/>
  <c r="K554" i="3"/>
  <c r="L554" i="3"/>
  <c r="G554" i="3"/>
  <c r="M554" i="3" l="1"/>
  <c r="O554" i="3" s="1"/>
  <c r="Q554" i="3" s="1"/>
  <c r="H554" i="3"/>
  <c r="B555" i="3" s="1"/>
  <c r="P555" i="3" s="1"/>
  <c r="A555" i="3"/>
  <c r="C555" i="3" s="1"/>
  <c r="J555" i="3"/>
  <c r="D555" i="3" l="1"/>
  <c r="E555" i="3"/>
  <c r="G555" i="3" s="1"/>
  <c r="L555" i="3"/>
  <c r="K555" i="3"/>
  <c r="F555" i="3" l="1"/>
  <c r="H555" i="3" s="1"/>
  <c r="B556" i="3" s="1"/>
  <c r="P556" i="3" s="1"/>
  <c r="M555" i="3"/>
  <c r="O555" i="3" s="1"/>
  <c r="Q555" i="3" s="1"/>
  <c r="A556" i="3"/>
  <c r="C556" i="3" s="1"/>
  <c r="J556" i="3" l="1"/>
  <c r="D556" i="3"/>
  <c r="F556" i="3" s="1"/>
  <c r="H556" i="3" s="1"/>
  <c r="B557" i="3" s="1"/>
  <c r="P557" i="3" s="1"/>
  <c r="E556" i="3"/>
  <c r="G556" i="3" s="1"/>
  <c r="L556" i="3"/>
  <c r="K556" i="3"/>
  <c r="M556" i="3" l="1"/>
  <c r="O556" i="3" s="1"/>
  <c r="Q556" i="3" s="1"/>
  <c r="A557" i="3"/>
  <c r="C557" i="3" s="1"/>
  <c r="J557" i="3"/>
  <c r="D557" i="3" l="1"/>
  <c r="F557" i="3" s="1"/>
  <c r="H557" i="3" s="1"/>
  <c r="B558" i="3" s="1"/>
  <c r="P558" i="3" s="1"/>
  <c r="E557" i="3"/>
  <c r="G557" i="3" s="1"/>
  <c r="L557" i="3"/>
  <c r="K557" i="3"/>
  <c r="M557" i="3" l="1"/>
  <c r="O557" i="3" s="1"/>
  <c r="Q557" i="3" s="1"/>
  <c r="A558" i="3"/>
  <c r="C558" i="3" s="1"/>
  <c r="J558" i="3"/>
  <c r="D558" i="3" l="1"/>
  <c r="F558" i="3" s="1"/>
  <c r="E558" i="3"/>
  <c r="G558" i="3" s="1"/>
  <c r="H558" i="3"/>
  <c r="B559" i="3" s="1"/>
  <c r="P559" i="3" s="1"/>
  <c r="K558" i="3"/>
  <c r="L558" i="3"/>
  <c r="M558" i="3" l="1"/>
  <c r="O558" i="3" s="1"/>
  <c r="Q558" i="3" s="1"/>
  <c r="A559" i="3"/>
  <c r="C559" i="3" s="1"/>
  <c r="J559" i="3" l="1"/>
  <c r="D559" i="3"/>
  <c r="E559" i="3"/>
  <c r="G559" i="3" s="1"/>
  <c r="L559" i="3"/>
  <c r="K559" i="3"/>
  <c r="F559" i="3" l="1"/>
  <c r="H559" i="3" s="1"/>
  <c r="B560" i="3" s="1"/>
  <c r="P560" i="3" s="1"/>
  <c r="M559" i="3"/>
  <c r="O559" i="3" s="1"/>
  <c r="Q559" i="3" s="1"/>
  <c r="A560" i="3"/>
  <c r="C560" i="3" s="1"/>
  <c r="J560" i="3"/>
  <c r="D560" i="3" l="1"/>
  <c r="F560" i="3" s="1"/>
  <c r="E560" i="3"/>
  <c r="G560" i="3" s="1"/>
  <c r="H560" i="3"/>
  <c r="B561" i="3" s="1"/>
  <c r="P561" i="3" s="1"/>
  <c r="L560" i="3"/>
  <c r="K560" i="3"/>
  <c r="M560" i="3" l="1"/>
  <c r="O560" i="3" s="1"/>
  <c r="Q560" i="3" s="1"/>
  <c r="A561" i="3"/>
  <c r="C561" i="3" s="1"/>
  <c r="J561" i="3"/>
  <c r="D561" i="3" l="1"/>
  <c r="E561" i="3"/>
  <c r="G561" i="3" s="1"/>
  <c r="K561" i="3"/>
  <c r="L561" i="3"/>
  <c r="F561" i="3" l="1"/>
  <c r="H561" i="3" s="1"/>
  <c r="B562" i="3" s="1"/>
  <c r="P562" i="3" s="1"/>
  <c r="M561" i="3"/>
  <c r="O561" i="3" s="1"/>
  <c r="Q561" i="3" s="1"/>
  <c r="A562" i="3"/>
  <c r="C562" i="3" s="1"/>
  <c r="J562" i="3"/>
  <c r="D562" i="3" l="1"/>
  <c r="F562" i="3" s="1"/>
  <c r="E562" i="3"/>
  <c r="G562" i="3" s="1"/>
  <c r="H562" i="3"/>
  <c r="B563" i="3" s="1"/>
  <c r="P563" i="3" s="1"/>
  <c r="L562" i="3"/>
  <c r="K562" i="3"/>
  <c r="M562" i="3" l="1"/>
  <c r="O562" i="3" s="1"/>
  <c r="Q562" i="3" s="1"/>
  <c r="A563" i="3"/>
  <c r="C563" i="3" s="1"/>
  <c r="J563" i="3"/>
  <c r="D563" i="3" l="1"/>
  <c r="F563" i="3" s="1"/>
  <c r="E563" i="3"/>
  <c r="H563" i="3"/>
  <c r="B564" i="3" s="1"/>
  <c r="P564" i="3" s="1"/>
  <c r="L563" i="3"/>
  <c r="K563" i="3"/>
  <c r="G563" i="3"/>
  <c r="M563" i="3" l="1"/>
  <c r="O563" i="3" s="1"/>
  <c r="Q563" i="3" s="1"/>
  <c r="A564" i="3"/>
  <c r="C564" i="3" s="1"/>
  <c r="J564" i="3"/>
  <c r="D564" i="3" l="1"/>
  <c r="E564" i="3"/>
  <c r="G564" i="3" s="1"/>
  <c r="K564" i="3"/>
  <c r="L564" i="3"/>
  <c r="F564" i="3" l="1"/>
  <c r="H564" i="3" s="1"/>
  <c r="B565" i="3" s="1"/>
  <c r="P565" i="3" s="1"/>
  <c r="M564" i="3"/>
  <c r="O564" i="3" s="1"/>
  <c r="Q564" i="3" s="1"/>
  <c r="A565" i="3"/>
  <c r="C565" i="3" s="1"/>
  <c r="J565" i="3"/>
  <c r="D565" i="3" l="1"/>
  <c r="E565" i="3"/>
  <c r="K565" i="3"/>
  <c r="L565" i="3"/>
  <c r="G565" i="3"/>
  <c r="F565" i="3" l="1"/>
  <c r="H565" i="3" s="1"/>
  <c r="B566" i="3" s="1"/>
  <c r="P566" i="3" s="1"/>
  <c r="M565" i="3"/>
  <c r="O565" i="3" s="1"/>
  <c r="Q565" i="3" s="1"/>
  <c r="A566" i="3"/>
  <c r="C566" i="3" s="1"/>
  <c r="J566" i="3" l="1"/>
  <c r="K566" i="3" s="1"/>
  <c r="D566" i="3"/>
  <c r="F566" i="3" s="1"/>
  <c r="H566" i="3" s="1"/>
  <c r="B567" i="3" s="1"/>
  <c r="P567" i="3" s="1"/>
  <c r="E566" i="3"/>
  <c r="G566" i="3" s="1"/>
  <c r="L566" i="3" l="1"/>
  <c r="M566" i="3" s="1"/>
  <c r="O566" i="3" s="1"/>
  <c r="Q566" i="3" s="1"/>
  <c r="A567" i="3"/>
  <c r="C567" i="3" s="1"/>
  <c r="J567" i="3" l="1"/>
  <c r="L567" i="3" s="1"/>
  <c r="E567" i="3"/>
  <c r="G567" i="3" s="1"/>
  <c r="D567" i="3"/>
  <c r="F567" i="3" s="1"/>
  <c r="K567" i="3"/>
  <c r="M567" i="3" l="1"/>
  <c r="O567" i="3" s="1"/>
  <c r="Q567" i="3" s="1"/>
  <c r="H567" i="3"/>
  <c r="B568" i="3" s="1"/>
  <c r="P568" i="3" s="1"/>
  <c r="A568" i="3"/>
  <c r="C568" i="3" s="1"/>
  <c r="J568" i="3"/>
  <c r="D568" i="3" l="1"/>
  <c r="E568" i="3"/>
  <c r="G568" i="3" s="1"/>
  <c r="L568" i="3"/>
  <c r="K568" i="3"/>
  <c r="F568" i="3" l="1"/>
  <c r="H568" i="3" s="1"/>
  <c r="B569" i="3" s="1"/>
  <c r="P569" i="3" s="1"/>
  <c r="M568" i="3"/>
  <c r="O568" i="3" s="1"/>
  <c r="Q568" i="3" s="1"/>
  <c r="A569" i="3"/>
  <c r="C569" i="3" s="1"/>
  <c r="J569" i="3"/>
  <c r="D569" i="3" l="1"/>
  <c r="E569" i="3"/>
  <c r="G569" i="3" s="1"/>
  <c r="K569" i="3"/>
  <c r="L569" i="3"/>
  <c r="F569" i="3" l="1"/>
  <c r="H569" i="3" s="1"/>
  <c r="B570" i="3" s="1"/>
  <c r="P570" i="3" s="1"/>
  <c r="M569" i="3"/>
  <c r="O569" i="3" s="1"/>
  <c r="Q569" i="3" s="1"/>
  <c r="A570" i="3"/>
  <c r="C570" i="3" s="1"/>
  <c r="J570" i="3"/>
  <c r="D570" i="3" l="1"/>
  <c r="F570" i="3" s="1"/>
  <c r="H570" i="3" s="1"/>
  <c r="B571" i="3" s="1"/>
  <c r="P571" i="3" s="1"/>
  <c r="E570" i="3"/>
  <c r="G570" i="3" s="1"/>
  <c r="L570" i="3"/>
  <c r="K570" i="3"/>
  <c r="M570" i="3" l="1"/>
  <c r="O570" i="3" s="1"/>
  <c r="Q570" i="3" s="1"/>
  <c r="A571" i="3"/>
  <c r="C571" i="3" s="1"/>
  <c r="D571" i="3" l="1"/>
  <c r="E571" i="3"/>
  <c r="G571" i="3" s="1"/>
  <c r="J571" i="3"/>
  <c r="K571" i="3"/>
  <c r="L571" i="3"/>
  <c r="F571" i="3" l="1"/>
  <c r="H571" i="3" s="1"/>
  <c r="B572" i="3" s="1"/>
  <c r="P572" i="3" s="1"/>
  <c r="M571" i="3"/>
  <c r="O571" i="3" s="1"/>
  <c r="Q571" i="3" s="1"/>
  <c r="A572" i="3"/>
  <c r="C572" i="3" s="1"/>
  <c r="J572" i="3"/>
  <c r="E572" i="3" l="1"/>
  <c r="G572" i="3" s="1"/>
  <c r="D572" i="3"/>
  <c r="F572" i="3" s="1"/>
  <c r="K572" i="3"/>
  <c r="L572" i="3"/>
  <c r="M572" i="3" l="1"/>
  <c r="O572" i="3" s="1"/>
  <c r="Q572" i="3" s="1"/>
  <c r="H572" i="3"/>
  <c r="B573" i="3" s="1"/>
  <c r="P573" i="3" s="1"/>
  <c r="A573" i="3"/>
  <c r="C573" i="3" s="1"/>
  <c r="E573" i="3" l="1"/>
  <c r="G573" i="3" s="1"/>
  <c r="D573" i="3"/>
  <c r="F573" i="3" s="1"/>
  <c r="J573" i="3"/>
  <c r="L573" i="3"/>
  <c r="K573" i="3"/>
  <c r="M573" i="3" l="1"/>
  <c r="O573" i="3" s="1"/>
  <c r="Q573" i="3" s="1"/>
  <c r="H573" i="3"/>
  <c r="B574" i="3" s="1"/>
  <c r="P574" i="3" s="1"/>
  <c r="A574" i="3"/>
  <c r="C574" i="3" s="1"/>
  <c r="D574" i="3" l="1"/>
  <c r="F574" i="3" s="1"/>
  <c r="J574" i="3"/>
  <c r="E574" i="3"/>
  <c r="H574" i="3"/>
  <c r="B575" i="3" s="1"/>
  <c r="P575" i="3" s="1"/>
  <c r="K574" i="3"/>
  <c r="L574" i="3"/>
  <c r="G574" i="3"/>
  <c r="M574" i="3" l="1"/>
  <c r="O574" i="3" s="1"/>
  <c r="Q574" i="3" s="1"/>
  <c r="A575" i="3"/>
  <c r="C575" i="3" s="1"/>
  <c r="D575" i="3" l="1"/>
  <c r="J575" i="3"/>
  <c r="E575" i="3"/>
  <c r="G575" i="3" s="1"/>
  <c r="L575" i="3"/>
  <c r="K575" i="3"/>
  <c r="F575" i="3" l="1"/>
  <c r="H575" i="3" s="1"/>
  <c r="B576" i="3" s="1"/>
  <c r="P576" i="3" s="1"/>
  <c r="M575" i="3"/>
  <c r="O575" i="3" s="1"/>
  <c r="Q575" i="3" s="1"/>
  <c r="A576" i="3"/>
  <c r="C576" i="3" s="1"/>
  <c r="J576" i="3" l="1"/>
  <c r="K576" i="3" s="1"/>
  <c r="D576" i="3"/>
  <c r="F576" i="3" s="1"/>
  <c r="E576" i="3"/>
  <c r="G576" i="3" s="1"/>
  <c r="L576" i="3" l="1"/>
  <c r="M576" i="3"/>
  <c r="O576" i="3" s="1"/>
  <c r="Q576" i="3" s="1"/>
  <c r="H576" i="3"/>
  <c r="B577" i="3" s="1"/>
  <c r="P577" i="3" s="1"/>
  <c r="A577" i="3"/>
  <c r="C577" i="3" s="1"/>
  <c r="J577" i="3"/>
  <c r="E577" i="3" l="1"/>
  <c r="G577" i="3" s="1"/>
  <c r="D577" i="3"/>
  <c r="F577" i="3" s="1"/>
  <c r="L577" i="3"/>
  <c r="K577" i="3"/>
  <c r="M577" i="3" l="1"/>
  <c r="O577" i="3" s="1"/>
  <c r="Q577" i="3" s="1"/>
  <c r="H577" i="3"/>
  <c r="B578" i="3" s="1"/>
  <c r="P578" i="3" s="1"/>
  <c r="A578" i="3"/>
  <c r="C578" i="3" s="1"/>
  <c r="D578" i="3" l="1"/>
  <c r="F578" i="3" s="1"/>
  <c r="J578" i="3"/>
  <c r="E578" i="3"/>
  <c r="G578" i="3" s="1"/>
  <c r="H578" i="3"/>
  <c r="B579" i="3" s="1"/>
  <c r="P579" i="3" s="1"/>
  <c r="L578" i="3"/>
  <c r="K578" i="3"/>
  <c r="M578" i="3" l="1"/>
  <c r="O578" i="3" s="1"/>
  <c r="Q578" i="3" s="1"/>
  <c r="A579" i="3"/>
  <c r="C579" i="3" s="1"/>
  <c r="D579" i="3" l="1"/>
  <c r="F579" i="3" s="1"/>
  <c r="H579" i="3" s="1"/>
  <c r="B580" i="3" s="1"/>
  <c r="P580" i="3" s="1"/>
  <c r="J579" i="3"/>
  <c r="E579" i="3"/>
  <c r="G579" i="3" s="1"/>
  <c r="K579" i="3"/>
  <c r="L579" i="3"/>
  <c r="M579" i="3" l="1"/>
  <c r="O579" i="3" s="1"/>
  <c r="Q579" i="3" s="1"/>
  <c r="A580" i="3"/>
  <c r="C580" i="3" s="1"/>
  <c r="J580" i="3" l="1"/>
  <c r="L580" i="3" s="1"/>
  <c r="E580" i="3"/>
  <c r="G580" i="3" s="1"/>
  <c r="D580" i="3"/>
  <c r="F580" i="3" s="1"/>
  <c r="K580" i="3" l="1"/>
  <c r="M580" i="3"/>
  <c r="O580" i="3" s="1"/>
  <c r="Q580" i="3" s="1"/>
  <c r="H580" i="3"/>
  <c r="B581" i="3" s="1"/>
  <c r="P581" i="3" s="1"/>
  <c r="A581" i="3"/>
  <c r="C581" i="3" s="1"/>
  <c r="J581" i="3" l="1"/>
  <c r="D581" i="3"/>
  <c r="F581" i="3" s="1"/>
  <c r="E581" i="3"/>
  <c r="K581" i="3"/>
  <c r="L581" i="3"/>
  <c r="G581" i="3"/>
  <c r="M581" i="3" l="1"/>
  <c r="O581" i="3" s="1"/>
  <c r="Q581" i="3" s="1"/>
  <c r="H581" i="3"/>
  <c r="B582" i="3" s="1"/>
  <c r="P582" i="3" s="1"/>
  <c r="A582" i="3"/>
  <c r="C582" i="3" s="1"/>
  <c r="J582" i="3" l="1"/>
  <c r="D582" i="3"/>
  <c r="F582" i="3" s="1"/>
  <c r="E582" i="3"/>
  <c r="G582" i="3" s="1"/>
  <c r="K582" i="3"/>
  <c r="L582" i="3"/>
  <c r="M582" i="3" l="1"/>
  <c r="O582" i="3" s="1"/>
  <c r="Q582" i="3" s="1"/>
  <c r="H582" i="3"/>
  <c r="B583" i="3" s="1"/>
  <c r="P583" i="3" s="1"/>
  <c r="A583" i="3"/>
  <c r="C583" i="3" s="1"/>
  <c r="D583" i="3" l="1"/>
  <c r="J583" i="3"/>
  <c r="E583" i="3"/>
  <c r="G583" i="3" s="1"/>
  <c r="K583" i="3"/>
  <c r="L583" i="3"/>
  <c r="F583" i="3" l="1"/>
  <c r="H583" i="3" s="1"/>
  <c r="B584" i="3" s="1"/>
  <c r="P584" i="3" s="1"/>
  <c r="M583" i="3"/>
  <c r="O583" i="3" s="1"/>
  <c r="Q583" i="3" s="1"/>
  <c r="A584" i="3"/>
  <c r="C584" i="3" s="1"/>
  <c r="D584" i="3" l="1"/>
  <c r="J584" i="3"/>
  <c r="E584" i="3"/>
  <c r="G584" i="3" s="1"/>
  <c r="L584" i="3"/>
  <c r="K584" i="3"/>
  <c r="F584" i="3" l="1"/>
  <c r="H584" i="3" s="1"/>
  <c r="B585" i="3" s="1"/>
  <c r="P585" i="3" s="1"/>
  <c r="M584" i="3"/>
  <c r="O584" i="3" s="1"/>
  <c r="Q584" i="3" s="1"/>
  <c r="A585" i="3"/>
  <c r="C585" i="3" s="1"/>
  <c r="J585" i="3"/>
  <c r="D585" i="3" l="1"/>
  <c r="F585" i="3" s="1"/>
  <c r="H585" i="3" s="1"/>
  <c r="B586" i="3" s="1"/>
  <c r="P586" i="3" s="1"/>
  <c r="E585" i="3"/>
  <c r="G585" i="3" s="1"/>
  <c r="L585" i="3"/>
  <c r="K585" i="3"/>
  <c r="M585" i="3" l="1"/>
  <c r="O585" i="3" s="1"/>
  <c r="Q585" i="3" s="1"/>
  <c r="A586" i="3"/>
  <c r="C586" i="3" s="1"/>
  <c r="D586" i="3" l="1"/>
  <c r="E586" i="3"/>
  <c r="G586" i="3" s="1"/>
  <c r="J586" i="3"/>
  <c r="K586" i="3" s="1"/>
  <c r="L586" i="3" l="1"/>
  <c r="F586" i="3"/>
  <c r="H586" i="3" s="1"/>
  <c r="B587" i="3" s="1"/>
  <c r="P587" i="3" s="1"/>
  <c r="M586" i="3"/>
  <c r="O586" i="3" s="1"/>
  <c r="Q586" i="3" s="1"/>
  <c r="A587" i="3"/>
  <c r="C587" i="3" s="1"/>
  <c r="D587" i="3" l="1"/>
  <c r="F587" i="3" s="1"/>
  <c r="J587" i="3"/>
  <c r="E587" i="3"/>
  <c r="G587" i="3" s="1"/>
  <c r="K587" i="3"/>
  <c r="L587" i="3"/>
  <c r="M587" i="3" l="1"/>
  <c r="O587" i="3" s="1"/>
  <c r="Q587" i="3" s="1"/>
  <c r="H587" i="3"/>
</calcChain>
</file>

<file path=xl/sharedStrings.xml><?xml version="1.0" encoding="utf-8"?>
<sst xmlns="http://schemas.openxmlformats.org/spreadsheetml/2006/main" count="109" uniqueCount="52">
  <si>
    <t>m</t>
  </si>
  <si>
    <t>a0</t>
  </si>
  <si>
    <t>l</t>
  </si>
  <si>
    <t>g</t>
  </si>
  <si>
    <t>dt</t>
  </si>
  <si>
    <t>a</t>
  </si>
  <si>
    <t>w</t>
  </si>
  <si>
    <t>e</t>
  </si>
  <si>
    <t>Da</t>
  </si>
  <si>
    <t>Dw</t>
  </si>
  <si>
    <t>beta</t>
  </si>
  <si>
    <t>x</t>
  </si>
  <si>
    <t>y</t>
  </si>
  <si>
    <t>h</t>
  </si>
  <si>
    <t>t</t>
  </si>
  <si>
    <t>Ep</t>
  </si>
  <si>
    <t>Ek</t>
  </si>
  <si>
    <t>Et</t>
  </si>
  <si>
    <t>RK4</t>
  </si>
  <si>
    <t>k1a</t>
  </si>
  <si>
    <t>k1w</t>
  </si>
  <si>
    <t>k2a</t>
  </si>
  <si>
    <t>k2w</t>
  </si>
  <si>
    <t>k3a</t>
  </si>
  <si>
    <t>k3w</t>
  </si>
  <si>
    <t>k4a</t>
  </si>
  <si>
    <t>k4w</t>
  </si>
  <si>
    <t>a(t+dt/2,k1a)</t>
  </si>
  <si>
    <t>w(t+dt/2,k1w)</t>
  </si>
  <si>
    <t>e(t+dt/2,k1a)</t>
  </si>
  <si>
    <t>a(t+dt/2,k2a)</t>
  </si>
  <si>
    <t>w(t+dt/2,k2w)</t>
  </si>
  <si>
    <t>e(t+dt/2,k2a)</t>
  </si>
  <si>
    <t>a(t+dt,k3a)</t>
  </si>
  <si>
    <t>w(t+dt,k3w)</t>
  </si>
  <si>
    <t>e(t+dt,k3a)</t>
  </si>
  <si>
    <t>[(k1a+2*k2a+2*k3a+k4a)/6]*dt</t>
  </si>
  <si>
    <t>w(t+dt/2)</t>
  </si>
  <si>
    <t>e(t+dt/2)</t>
  </si>
  <si>
    <t>a(t+dt/2)</t>
  </si>
  <si>
    <t>dt_2</t>
  </si>
  <si>
    <t>a_2_k1a</t>
  </si>
  <si>
    <t>w_2_k1w</t>
  </si>
  <si>
    <t>e_2_k1a</t>
  </si>
  <si>
    <t>a_2_k2a</t>
  </si>
  <si>
    <t>w_2_k2w</t>
  </si>
  <si>
    <t>e_2_k2a</t>
  </si>
  <si>
    <t>a_k3a</t>
  </si>
  <si>
    <t>w_k3w</t>
  </si>
  <si>
    <t>e_k3a</t>
  </si>
  <si>
    <t xml:space="preserve">h </t>
  </si>
  <si>
    <t xml:space="preserve">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</si>
</sst>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8" fontId="0" fillId="0" borderId="0" xfId="0" applyNumberFormat="1"/>
    <xf numFmtId="169" fontId="0" fillId="0" borderId="0" xfId="0" applyNumberFormat="1"/>
    <xf numFmtId="0" fontId="0" fillId="0" borderId="0" xfId="0" applyFill="1"/>
  </cellXfs>
  <cellStyles count="2">
    <cellStyle name="Normal" xfId="0" builtinId="0"/>
    <cellStyle name="Normal 2" xfId="1" xr:uid="{56C82C22-28C9-484B-8A50-166189A90A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Improved Euhler's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'Improved Euler'!$N$21:$N$587</c:f>
              <c:numCache>
                <c:formatCode>0.000</c:formatCode>
                <c:ptCount val="567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1.1399999999999999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2.0099999999999998</c:v>
                </c:pt>
                <c:pt idx="67">
                  <c:v>2.04</c:v>
                </c:pt>
                <c:pt idx="68">
                  <c:v>2.0699999999999998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2.4300000000000002</c:v>
                </c:pt>
                <c:pt idx="81">
                  <c:v>2.46</c:v>
                </c:pt>
                <c:pt idx="82">
                  <c:v>2.4900000000000002</c:v>
                </c:pt>
                <c:pt idx="83">
                  <c:v>2.52</c:v>
                </c:pt>
                <c:pt idx="84">
                  <c:v>2.5499999999999998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  <c:pt idx="90">
                  <c:v>2.73</c:v>
                </c:pt>
                <c:pt idx="91">
                  <c:v>2.76</c:v>
                </c:pt>
                <c:pt idx="92">
                  <c:v>2.79</c:v>
                </c:pt>
                <c:pt idx="93">
                  <c:v>2.82</c:v>
                </c:pt>
                <c:pt idx="94">
                  <c:v>2.85</c:v>
                </c:pt>
                <c:pt idx="95">
                  <c:v>2.88</c:v>
                </c:pt>
                <c:pt idx="96">
                  <c:v>2.91</c:v>
                </c:pt>
                <c:pt idx="97">
                  <c:v>2.94</c:v>
                </c:pt>
                <c:pt idx="98">
                  <c:v>2.97</c:v>
                </c:pt>
                <c:pt idx="99">
                  <c:v>3</c:v>
                </c:pt>
                <c:pt idx="100">
                  <c:v>3.03</c:v>
                </c:pt>
                <c:pt idx="101">
                  <c:v>3.06</c:v>
                </c:pt>
                <c:pt idx="102">
                  <c:v>3.09</c:v>
                </c:pt>
                <c:pt idx="103">
                  <c:v>3.12</c:v>
                </c:pt>
                <c:pt idx="104">
                  <c:v>3.15</c:v>
                </c:pt>
                <c:pt idx="105">
                  <c:v>3.18</c:v>
                </c:pt>
                <c:pt idx="106">
                  <c:v>3.21</c:v>
                </c:pt>
                <c:pt idx="107">
                  <c:v>3.24</c:v>
                </c:pt>
                <c:pt idx="108">
                  <c:v>3.27</c:v>
                </c:pt>
                <c:pt idx="109">
                  <c:v>3.3</c:v>
                </c:pt>
                <c:pt idx="110">
                  <c:v>3.33</c:v>
                </c:pt>
                <c:pt idx="111">
                  <c:v>3.36</c:v>
                </c:pt>
                <c:pt idx="112">
                  <c:v>3.39</c:v>
                </c:pt>
                <c:pt idx="113">
                  <c:v>3.42</c:v>
                </c:pt>
                <c:pt idx="114">
                  <c:v>3.45</c:v>
                </c:pt>
                <c:pt idx="115">
                  <c:v>3.48</c:v>
                </c:pt>
                <c:pt idx="116">
                  <c:v>3.51</c:v>
                </c:pt>
                <c:pt idx="117">
                  <c:v>3.54</c:v>
                </c:pt>
                <c:pt idx="118">
                  <c:v>3.57</c:v>
                </c:pt>
                <c:pt idx="119">
                  <c:v>3.6</c:v>
                </c:pt>
                <c:pt idx="120">
                  <c:v>3.63</c:v>
                </c:pt>
                <c:pt idx="121">
                  <c:v>3.66</c:v>
                </c:pt>
                <c:pt idx="122">
                  <c:v>3.69</c:v>
                </c:pt>
                <c:pt idx="123">
                  <c:v>3.72</c:v>
                </c:pt>
                <c:pt idx="124">
                  <c:v>3.75</c:v>
                </c:pt>
                <c:pt idx="125">
                  <c:v>3.78</c:v>
                </c:pt>
                <c:pt idx="126">
                  <c:v>3.81</c:v>
                </c:pt>
                <c:pt idx="127">
                  <c:v>3.84</c:v>
                </c:pt>
                <c:pt idx="128">
                  <c:v>3.87</c:v>
                </c:pt>
                <c:pt idx="129">
                  <c:v>3.9</c:v>
                </c:pt>
                <c:pt idx="130">
                  <c:v>3.93</c:v>
                </c:pt>
                <c:pt idx="131">
                  <c:v>3.96</c:v>
                </c:pt>
                <c:pt idx="132">
                  <c:v>3.99</c:v>
                </c:pt>
                <c:pt idx="133">
                  <c:v>4.0199999999999996</c:v>
                </c:pt>
                <c:pt idx="134">
                  <c:v>4.05</c:v>
                </c:pt>
                <c:pt idx="135">
                  <c:v>4.08</c:v>
                </c:pt>
                <c:pt idx="136">
                  <c:v>4.1100000000000003</c:v>
                </c:pt>
                <c:pt idx="137">
                  <c:v>4.1399999999999997</c:v>
                </c:pt>
                <c:pt idx="138">
                  <c:v>4.17</c:v>
                </c:pt>
                <c:pt idx="139">
                  <c:v>4.2</c:v>
                </c:pt>
                <c:pt idx="140">
                  <c:v>4.2300000000000004</c:v>
                </c:pt>
                <c:pt idx="141">
                  <c:v>4.26</c:v>
                </c:pt>
                <c:pt idx="142">
                  <c:v>4.29</c:v>
                </c:pt>
                <c:pt idx="143">
                  <c:v>4.32</c:v>
                </c:pt>
                <c:pt idx="144">
                  <c:v>4.3499999999999996</c:v>
                </c:pt>
                <c:pt idx="145">
                  <c:v>4.38</c:v>
                </c:pt>
                <c:pt idx="146">
                  <c:v>4.41</c:v>
                </c:pt>
                <c:pt idx="147">
                  <c:v>4.4400000000000004</c:v>
                </c:pt>
                <c:pt idx="148">
                  <c:v>4.47</c:v>
                </c:pt>
                <c:pt idx="149">
                  <c:v>4.5</c:v>
                </c:pt>
                <c:pt idx="150">
                  <c:v>4.53</c:v>
                </c:pt>
                <c:pt idx="151">
                  <c:v>4.5599999999999996</c:v>
                </c:pt>
                <c:pt idx="152">
                  <c:v>4.59</c:v>
                </c:pt>
                <c:pt idx="153">
                  <c:v>4.62</c:v>
                </c:pt>
                <c:pt idx="154">
                  <c:v>4.6500000000000004</c:v>
                </c:pt>
                <c:pt idx="155">
                  <c:v>4.68</c:v>
                </c:pt>
                <c:pt idx="156">
                  <c:v>4.71</c:v>
                </c:pt>
                <c:pt idx="157">
                  <c:v>4.74</c:v>
                </c:pt>
                <c:pt idx="158">
                  <c:v>4.7699999999999996</c:v>
                </c:pt>
                <c:pt idx="159">
                  <c:v>4.8</c:v>
                </c:pt>
                <c:pt idx="160">
                  <c:v>4.83</c:v>
                </c:pt>
                <c:pt idx="161">
                  <c:v>4.8600000000000003</c:v>
                </c:pt>
                <c:pt idx="162">
                  <c:v>4.8899999999999997</c:v>
                </c:pt>
                <c:pt idx="163">
                  <c:v>4.92</c:v>
                </c:pt>
                <c:pt idx="164">
                  <c:v>4.95</c:v>
                </c:pt>
                <c:pt idx="165">
                  <c:v>4.9800000000000004</c:v>
                </c:pt>
                <c:pt idx="166">
                  <c:v>5.01</c:v>
                </c:pt>
                <c:pt idx="167">
                  <c:v>5.04</c:v>
                </c:pt>
                <c:pt idx="168">
                  <c:v>5.07</c:v>
                </c:pt>
                <c:pt idx="169">
                  <c:v>5.0999999999999996</c:v>
                </c:pt>
                <c:pt idx="170">
                  <c:v>5.13</c:v>
                </c:pt>
                <c:pt idx="171">
                  <c:v>5.16</c:v>
                </c:pt>
                <c:pt idx="172">
                  <c:v>5.19</c:v>
                </c:pt>
                <c:pt idx="173">
                  <c:v>5.22</c:v>
                </c:pt>
                <c:pt idx="174">
                  <c:v>5.25</c:v>
                </c:pt>
                <c:pt idx="175">
                  <c:v>5.28</c:v>
                </c:pt>
                <c:pt idx="176">
                  <c:v>5.31</c:v>
                </c:pt>
                <c:pt idx="177">
                  <c:v>5.34</c:v>
                </c:pt>
                <c:pt idx="178">
                  <c:v>5.37</c:v>
                </c:pt>
                <c:pt idx="179">
                  <c:v>5.4</c:v>
                </c:pt>
                <c:pt idx="180">
                  <c:v>5.43</c:v>
                </c:pt>
                <c:pt idx="181">
                  <c:v>5.46</c:v>
                </c:pt>
                <c:pt idx="182">
                  <c:v>5.49</c:v>
                </c:pt>
                <c:pt idx="183">
                  <c:v>5.52</c:v>
                </c:pt>
                <c:pt idx="184">
                  <c:v>5.55</c:v>
                </c:pt>
                <c:pt idx="185">
                  <c:v>5.58</c:v>
                </c:pt>
                <c:pt idx="186">
                  <c:v>5.61</c:v>
                </c:pt>
                <c:pt idx="187">
                  <c:v>5.64</c:v>
                </c:pt>
                <c:pt idx="188">
                  <c:v>5.67</c:v>
                </c:pt>
                <c:pt idx="189">
                  <c:v>5.7</c:v>
                </c:pt>
                <c:pt idx="190">
                  <c:v>5.73</c:v>
                </c:pt>
                <c:pt idx="191">
                  <c:v>5.76</c:v>
                </c:pt>
                <c:pt idx="192">
                  <c:v>5.79</c:v>
                </c:pt>
                <c:pt idx="193">
                  <c:v>5.82</c:v>
                </c:pt>
                <c:pt idx="194">
                  <c:v>5.85</c:v>
                </c:pt>
                <c:pt idx="195">
                  <c:v>5.88</c:v>
                </c:pt>
                <c:pt idx="196">
                  <c:v>5.91</c:v>
                </c:pt>
                <c:pt idx="197">
                  <c:v>5.94</c:v>
                </c:pt>
                <c:pt idx="198">
                  <c:v>5.97</c:v>
                </c:pt>
                <c:pt idx="199">
                  <c:v>6</c:v>
                </c:pt>
                <c:pt idx="200">
                  <c:v>6.03</c:v>
                </c:pt>
                <c:pt idx="201">
                  <c:v>6.06</c:v>
                </c:pt>
                <c:pt idx="202">
                  <c:v>6.09</c:v>
                </c:pt>
                <c:pt idx="203">
                  <c:v>6.12</c:v>
                </c:pt>
                <c:pt idx="204">
                  <c:v>6.15</c:v>
                </c:pt>
                <c:pt idx="205">
                  <c:v>6.18</c:v>
                </c:pt>
                <c:pt idx="206">
                  <c:v>6.21</c:v>
                </c:pt>
                <c:pt idx="207">
                  <c:v>6.24</c:v>
                </c:pt>
                <c:pt idx="208">
                  <c:v>6.27</c:v>
                </c:pt>
                <c:pt idx="209">
                  <c:v>6.3</c:v>
                </c:pt>
                <c:pt idx="210">
                  <c:v>6.33</c:v>
                </c:pt>
                <c:pt idx="211">
                  <c:v>6.36</c:v>
                </c:pt>
                <c:pt idx="212">
                  <c:v>6.39</c:v>
                </c:pt>
                <c:pt idx="213">
                  <c:v>6.42</c:v>
                </c:pt>
                <c:pt idx="214">
                  <c:v>6.45</c:v>
                </c:pt>
                <c:pt idx="215">
                  <c:v>6.48</c:v>
                </c:pt>
                <c:pt idx="216">
                  <c:v>6.51</c:v>
                </c:pt>
                <c:pt idx="217">
                  <c:v>6.54</c:v>
                </c:pt>
                <c:pt idx="218">
                  <c:v>6.57</c:v>
                </c:pt>
                <c:pt idx="219">
                  <c:v>6.6</c:v>
                </c:pt>
                <c:pt idx="220">
                  <c:v>6.63</c:v>
                </c:pt>
                <c:pt idx="221">
                  <c:v>6.66</c:v>
                </c:pt>
                <c:pt idx="222">
                  <c:v>6.69</c:v>
                </c:pt>
                <c:pt idx="223">
                  <c:v>6.72</c:v>
                </c:pt>
                <c:pt idx="224">
                  <c:v>6.75</c:v>
                </c:pt>
                <c:pt idx="225">
                  <c:v>6.78</c:v>
                </c:pt>
                <c:pt idx="226">
                  <c:v>6.81</c:v>
                </c:pt>
                <c:pt idx="227">
                  <c:v>6.84</c:v>
                </c:pt>
                <c:pt idx="228">
                  <c:v>6.87</c:v>
                </c:pt>
                <c:pt idx="229">
                  <c:v>6.9</c:v>
                </c:pt>
                <c:pt idx="230">
                  <c:v>6.93</c:v>
                </c:pt>
                <c:pt idx="231">
                  <c:v>6.96</c:v>
                </c:pt>
                <c:pt idx="232">
                  <c:v>6.99</c:v>
                </c:pt>
                <c:pt idx="233">
                  <c:v>7.02</c:v>
                </c:pt>
                <c:pt idx="234">
                  <c:v>7.05</c:v>
                </c:pt>
                <c:pt idx="235">
                  <c:v>7.08</c:v>
                </c:pt>
                <c:pt idx="236">
                  <c:v>7.11</c:v>
                </c:pt>
                <c:pt idx="237">
                  <c:v>7.14</c:v>
                </c:pt>
                <c:pt idx="238">
                  <c:v>7.17</c:v>
                </c:pt>
                <c:pt idx="239">
                  <c:v>7.2</c:v>
                </c:pt>
                <c:pt idx="240">
                  <c:v>7.23</c:v>
                </c:pt>
                <c:pt idx="241">
                  <c:v>7.26</c:v>
                </c:pt>
                <c:pt idx="242">
                  <c:v>7.29</c:v>
                </c:pt>
                <c:pt idx="243">
                  <c:v>7.32</c:v>
                </c:pt>
                <c:pt idx="244">
                  <c:v>7.35</c:v>
                </c:pt>
                <c:pt idx="245">
                  <c:v>7.38</c:v>
                </c:pt>
                <c:pt idx="246">
                  <c:v>7.41</c:v>
                </c:pt>
                <c:pt idx="247">
                  <c:v>7.44</c:v>
                </c:pt>
                <c:pt idx="248">
                  <c:v>7.47</c:v>
                </c:pt>
                <c:pt idx="249">
                  <c:v>7.5</c:v>
                </c:pt>
                <c:pt idx="250">
                  <c:v>7.53</c:v>
                </c:pt>
                <c:pt idx="251">
                  <c:v>7.56</c:v>
                </c:pt>
                <c:pt idx="252">
                  <c:v>7.59</c:v>
                </c:pt>
                <c:pt idx="253">
                  <c:v>7.62</c:v>
                </c:pt>
                <c:pt idx="254">
                  <c:v>7.65</c:v>
                </c:pt>
                <c:pt idx="255">
                  <c:v>7.68</c:v>
                </c:pt>
                <c:pt idx="256">
                  <c:v>7.71</c:v>
                </c:pt>
                <c:pt idx="257">
                  <c:v>7.74</c:v>
                </c:pt>
                <c:pt idx="258">
                  <c:v>7.77</c:v>
                </c:pt>
                <c:pt idx="259">
                  <c:v>7.8</c:v>
                </c:pt>
                <c:pt idx="260">
                  <c:v>7.83</c:v>
                </c:pt>
                <c:pt idx="261">
                  <c:v>7.86</c:v>
                </c:pt>
                <c:pt idx="262">
                  <c:v>7.89</c:v>
                </c:pt>
                <c:pt idx="263">
                  <c:v>7.92</c:v>
                </c:pt>
                <c:pt idx="264">
                  <c:v>7.95</c:v>
                </c:pt>
                <c:pt idx="265">
                  <c:v>7.98</c:v>
                </c:pt>
                <c:pt idx="266">
                  <c:v>8.01</c:v>
                </c:pt>
                <c:pt idx="267">
                  <c:v>8.0399999999999991</c:v>
                </c:pt>
                <c:pt idx="268">
                  <c:v>8.07</c:v>
                </c:pt>
                <c:pt idx="269">
                  <c:v>8.1</c:v>
                </c:pt>
                <c:pt idx="270">
                  <c:v>8.1300000000000008</c:v>
                </c:pt>
                <c:pt idx="271">
                  <c:v>8.16</c:v>
                </c:pt>
                <c:pt idx="272">
                  <c:v>8.19</c:v>
                </c:pt>
                <c:pt idx="273">
                  <c:v>8.2200000000000006</c:v>
                </c:pt>
                <c:pt idx="274">
                  <c:v>8.25</c:v>
                </c:pt>
                <c:pt idx="275">
                  <c:v>8.2799999999999994</c:v>
                </c:pt>
                <c:pt idx="276">
                  <c:v>8.31</c:v>
                </c:pt>
                <c:pt idx="277">
                  <c:v>8.34</c:v>
                </c:pt>
                <c:pt idx="278">
                  <c:v>8.3699999999999992</c:v>
                </c:pt>
                <c:pt idx="279">
                  <c:v>8.4</c:v>
                </c:pt>
                <c:pt idx="280">
                  <c:v>8.43</c:v>
                </c:pt>
                <c:pt idx="281">
                  <c:v>8.4600000000000009</c:v>
                </c:pt>
                <c:pt idx="282">
                  <c:v>8.49</c:v>
                </c:pt>
                <c:pt idx="283">
                  <c:v>8.52</c:v>
                </c:pt>
                <c:pt idx="284">
                  <c:v>8.5500000000000007</c:v>
                </c:pt>
                <c:pt idx="285">
                  <c:v>8.58</c:v>
                </c:pt>
                <c:pt idx="286">
                  <c:v>8.61</c:v>
                </c:pt>
                <c:pt idx="287">
                  <c:v>8.64</c:v>
                </c:pt>
                <c:pt idx="288">
                  <c:v>8.67</c:v>
                </c:pt>
                <c:pt idx="289">
                  <c:v>8.6999999999999993</c:v>
                </c:pt>
                <c:pt idx="290">
                  <c:v>8.73</c:v>
                </c:pt>
                <c:pt idx="291">
                  <c:v>8.76</c:v>
                </c:pt>
                <c:pt idx="292">
                  <c:v>8.7899999999999991</c:v>
                </c:pt>
                <c:pt idx="293">
                  <c:v>8.82</c:v>
                </c:pt>
                <c:pt idx="294">
                  <c:v>8.85</c:v>
                </c:pt>
                <c:pt idx="295">
                  <c:v>8.8800000000000008</c:v>
                </c:pt>
                <c:pt idx="296">
                  <c:v>8.91</c:v>
                </c:pt>
                <c:pt idx="297">
                  <c:v>8.94</c:v>
                </c:pt>
                <c:pt idx="298">
                  <c:v>8.9700000000000006</c:v>
                </c:pt>
                <c:pt idx="299">
                  <c:v>9</c:v>
                </c:pt>
                <c:pt idx="300">
                  <c:v>9.0299999999999994</c:v>
                </c:pt>
                <c:pt idx="301">
                  <c:v>9.06</c:v>
                </c:pt>
                <c:pt idx="302">
                  <c:v>9.09</c:v>
                </c:pt>
                <c:pt idx="303">
                  <c:v>9.1199999999999992</c:v>
                </c:pt>
                <c:pt idx="304">
                  <c:v>9.15</c:v>
                </c:pt>
                <c:pt idx="305">
                  <c:v>9.18</c:v>
                </c:pt>
                <c:pt idx="306">
                  <c:v>9.2100000000000009</c:v>
                </c:pt>
                <c:pt idx="307">
                  <c:v>9.24</c:v>
                </c:pt>
                <c:pt idx="308">
                  <c:v>9.27</c:v>
                </c:pt>
                <c:pt idx="309">
                  <c:v>9.3000000000000007</c:v>
                </c:pt>
                <c:pt idx="310">
                  <c:v>9.33</c:v>
                </c:pt>
                <c:pt idx="311">
                  <c:v>9.36</c:v>
                </c:pt>
                <c:pt idx="312">
                  <c:v>9.39</c:v>
                </c:pt>
                <c:pt idx="313">
                  <c:v>9.42</c:v>
                </c:pt>
                <c:pt idx="314">
                  <c:v>9.4499999999999993</c:v>
                </c:pt>
                <c:pt idx="315">
                  <c:v>9.48</c:v>
                </c:pt>
                <c:pt idx="316">
                  <c:v>9.51</c:v>
                </c:pt>
                <c:pt idx="317">
                  <c:v>9.5399999999999991</c:v>
                </c:pt>
                <c:pt idx="318">
                  <c:v>9.57</c:v>
                </c:pt>
                <c:pt idx="319">
                  <c:v>9.6</c:v>
                </c:pt>
                <c:pt idx="320">
                  <c:v>9.6300000000000008</c:v>
                </c:pt>
                <c:pt idx="321">
                  <c:v>9.66</c:v>
                </c:pt>
                <c:pt idx="322">
                  <c:v>9.69</c:v>
                </c:pt>
                <c:pt idx="323">
                  <c:v>9.7200000000000006</c:v>
                </c:pt>
                <c:pt idx="324">
                  <c:v>9.75</c:v>
                </c:pt>
                <c:pt idx="325">
                  <c:v>9.7799999999999994</c:v>
                </c:pt>
                <c:pt idx="326" formatCode="General">
                  <c:v>9.81</c:v>
                </c:pt>
                <c:pt idx="327" formatCode="General">
                  <c:v>9.84</c:v>
                </c:pt>
                <c:pt idx="328" formatCode="General">
                  <c:v>9.8699999999999992</c:v>
                </c:pt>
                <c:pt idx="329" formatCode="General">
                  <c:v>9.9</c:v>
                </c:pt>
                <c:pt idx="330" formatCode="General">
                  <c:v>9.93</c:v>
                </c:pt>
                <c:pt idx="331" formatCode="General">
                  <c:v>9.9600000000000009</c:v>
                </c:pt>
                <c:pt idx="332" formatCode="General">
                  <c:v>9.99</c:v>
                </c:pt>
                <c:pt idx="333" formatCode="General">
                  <c:v>10.02</c:v>
                </c:pt>
                <c:pt idx="334" formatCode="General">
                  <c:v>10.050000000000001</c:v>
                </c:pt>
                <c:pt idx="335" formatCode="General">
                  <c:v>10.08</c:v>
                </c:pt>
                <c:pt idx="336" formatCode="General">
                  <c:v>10.11</c:v>
                </c:pt>
                <c:pt idx="337" formatCode="General">
                  <c:v>10.14</c:v>
                </c:pt>
                <c:pt idx="338" formatCode="General">
                  <c:v>10.17</c:v>
                </c:pt>
                <c:pt idx="339" formatCode="General">
                  <c:v>10.199999999999999</c:v>
                </c:pt>
                <c:pt idx="340" formatCode="General">
                  <c:v>10.23</c:v>
                </c:pt>
                <c:pt idx="341" formatCode="General">
                  <c:v>10.26</c:v>
                </c:pt>
                <c:pt idx="342" formatCode="General">
                  <c:v>10.29</c:v>
                </c:pt>
                <c:pt idx="343" formatCode="General">
                  <c:v>10.32</c:v>
                </c:pt>
                <c:pt idx="344" formatCode="General">
                  <c:v>10.35</c:v>
                </c:pt>
                <c:pt idx="345" formatCode="General">
                  <c:v>10.38</c:v>
                </c:pt>
                <c:pt idx="346" formatCode="General">
                  <c:v>10.41</c:v>
                </c:pt>
                <c:pt idx="347" formatCode="General">
                  <c:v>10.44</c:v>
                </c:pt>
                <c:pt idx="348" formatCode="General">
                  <c:v>10.47</c:v>
                </c:pt>
                <c:pt idx="349" formatCode="General">
                  <c:v>10.5</c:v>
                </c:pt>
                <c:pt idx="350" formatCode="General">
                  <c:v>10.53</c:v>
                </c:pt>
                <c:pt idx="351" formatCode="General">
                  <c:v>10.56</c:v>
                </c:pt>
                <c:pt idx="352" formatCode="General">
                  <c:v>10.59</c:v>
                </c:pt>
                <c:pt idx="353" formatCode="General">
                  <c:v>10.62</c:v>
                </c:pt>
                <c:pt idx="354" formatCode="General">
                  <c:v>10.65</c:v>
                </c:pt>
                <c:pt idx="355" formatCode="General">
                  <c:v>10.68</c:v>
                </c:pt>
                <c:pt idx="356" formatCode="General">
                  <c:v>10.71</c:v>
                </c:pt>
                <c:pt idx="357" formatCode="General">
                  <c:v>10.74</c:v>
                </c:pt>
                <c:pt idx="358" formatCode="General">
                  <c:v>10.77</c:v>
                </c:pt>
                <c:pt idx="359" formatCode="General">
                  <c:v>10.8</c:v>
                </c:pt>
                <c:pt idx="360" formatCode="General">
                  <c:v>10.83</c:v>
                </c:pt>
                <c:pt idx="361" formatCode="General">
                  <c:v>10.86</c:v>
                </c:pt>
                <c:pt idx="362" formatCode="General">
                  <c:v>10.89</c:v>
                </c:pt>
                <c:pt idx="363" formatCode="General">
                  <c:v>10.92</c:v>
                </c:pt>
                <c:pt idx="364" formatCode="General">
                  <c:v>10.95</c:v>
                </c:pt>
                <c:pt idx="365" formatCode="General">
                  <c:v>10.98</c:v>
                </c:pt>
                <c:pt idx="366" formatCode="General">
                  <c:v>11.01</c:v>
                </c:pt>
                <c:pt idx="367" formatCode="General">
                  <c:v>11.04</c:v>
                </c:pt>
                <c:pt idx="368" formatCode="General">
                  <c:v>11.07</c:v>
                </c:pt>
                <c:pt idx="369" formatCode="General">
                  <c:v>11.1</c:v>
                </c:pt>
                <c:pt idx="370" formatCode="General">
                  <c:v>11.13</c:v>
                </c:pt>
                <c:pt idx="371" formatCode="General">
                  <c:v>11.16</c:v>
                </c:pt>
                <c:pt idx="372" formatCode="General">
                  <c:v>11.19</c:v>
                </c:pt>
                <c:pt idx="373" formatCode="General">
                  <c:v>11.22</c:v>
                </c:pt>
                <c:pt idx="374" formatCode="General">
                  <c:v>11.25</c:v>
                </c:pt>
                <c:pt idx="375" formatCode="General">
                  <c:v>11.28</c:v>
                </c:pt>
                <c:pt idx="376" formatCode="General">
                  <c:v>11.31</c:v>
                </c:pt>
                <c:pt idx="377" formatCode="General">
                  <c:v>11.34</c:v>
                </c:pt>
                <c:pt idx="378" formatCode="General">
                  <c:v>11.37</c:v>
                </c:pt>
                <c:pt idx="379" formatCode="General">
                  <c:v>11.4</c:v>
                </c:pt>
                <c:pt idx="380" formatCode="General">
                  <c:v>11.43</c:v>
                </c:pt>
                <c:pt idx="381" formatCode="General">
                  <c:v>11.46</c:v>
                </c:pt>
                <c:pt idx="382" formatCode="General">
                  <c:v>11.49</c:v>
                </c:pt>
                <c:pt idx="383" formatCode="General">
                  <c:v>11.52</c:v>
                </c:pt>
                <c:pt idx="384" formatCode="General">
                  <c:v>11.55</c:v>
                </c:pt>
                <c:pt idx="385" formatCode="General">
                  <c:v>11.58</c:v>
                </c:pt>
                <c:pt idx="386" formatCode="General">
                  <c:v>11.61</c:v>
                </c:pt>
                <c:pt idx="387" formatCode="General">
                  <c:v>11.64</c:v>
                </c:pt>
                <c:pt idx="388" formatCode="General">
                  <c:v>11.67</c:v>
                </c:pt>
                <c:pt idx="389" formatCode="General">
                  <c:v>11.7</c:v>
                </c:pt>
                <c:pt idx="390" formatCode="General">
                  <c:v>11.73</c:v>
                </c:pt>
                <c:pt idx="391" formatCode="General">
                  <c:v>11.76</c:v>
                </c:pt>
                <c:pt idx="392" formatCode="General">
                  <c:v>11.79</c:v>
                </c:pt>
                <c:pt idx="393" formatCode="General">
                  <c:v>11.82</c:v>
                </c:pt>
                <c:pt idx="394" formatCode="General">
                  <c:v>11.85</c:v>
                </c:pt>
                <c:pt idx="395" formatCode="General">
                  <c:v>11.88</c:v>
                </c:pt>
                <c:pt idx="396" formatCode="General">
                  <c:v>11.91</c:v>
                </c:pt>
                <c:pt idx="397" formatCode="General">
                  <c:v>11.94</c:v>
                </c:pt>
                <c:pt idx="398" formatCode="General">
                  <c:v>11.97</c:v>
                </c:pt>
                <c:pt idx="399" formatCode="General">
                  <c:v>12</c:v>
                </c:pt>
                <c:pt idx="400" formatCode="General">
                  <c:v>12.03</c:v>
                </c:pt>
                <c:pt idx="401" formatCode="General">
                  <c:v>12.06</c:v>
                </c:pt>
                <c:pt idx="402" formatCode="General">
                  <c:v>12.09</c:v>
                </c:pt>
                <c:pt idx="403" formatCode="General">
                  <c:v>12.12</c:v>
                </c:pt>
                <c:pt idx="404" formatCode="General">
                  <c:v>12.15</c:v>
                </c:pt>
                <c:pt idx="405" formatCode="General">
                  <c:v>12.18</c:v>
                </c:pt>
                <c:pt idx="406" formatCode="General">
                  <c:v>12.21</c:v>
                </c:pt>
                <c:pt idx="407" formatCode="General">
                  <c:v>12.24</c:v>
                </c:pt>
                <c:pt idx="408" formatCode="General">
                  <c:v>12.27</c:v>
                </c:pt>
                <c:pt idx="409" formatCode="General">
                  <c:v>12.3</c:v>
                </c:pt>
                <c:pt idx="410" formatCode="General">
                  <c:v>12.33</c:v>
                </c:pt>
                <c:pt idx="411" formatCode="General">
                  <c:v>12.36</c:v>
                </c:pt>
                <c:pt idx="412" formatCode="General">
                  <c:v>12.39</c:v>
                </c:pt>
                <c:pt idx="413" formatCode="General">
                  <c:v>12.42</c:v>
                </c:pt>
                <c:pt idx="414" formatCode="General">
                  <c:v>12.45</c:v>
                </c:pt>
                <c:pt idx="415" formatCode="General">
                  <c:v>12.48</c:v>
                </c:pt>
                <c:pt idx="416" formatCode="General">
                  <c:v>12.51</c:v>
                </c:pt>
                <c:pt idx="417" formatCode="General">
                  <c:v>12.54</c:v>
                </c:pt>
                <c:pt idx="418" formatCode="General">
                  <c:v>12.57</c:v>
                </c:pt>
                <c:pt idx="419" formatCode="General">
                  <c:v>12.6</c:v>
                </c:pt>
                <c:pt idx="420" formatCode="General">
                  <c:v>12.63</c:v>
                </c:pt>
                <c:pt idx="421" formatCode="General">
                  <c:v>12.66</c:v>
                </c:pt>
                <c:pt idx="422" formatCode="General">
                  <c:v>12.69</c:v>
                </c:pt>
                <c:pt idx="423" formatCode="General">
                  <c:v>12.72</c:v>
                </c:pt>
                <c:pt idx="424" formatCode="General">
                  <c:v>12.75</c:v>
                </c:pt>
                <c:pt idx="425" formatCode="General">
                  <c:v>12.78</c:v>
                </c:pt>
                <c:pt idx="426" formatCode="General">
                  <c:v>12.81</c:v>
                </c:pt>
                <c:pt idx="427" formatCode="General">
                  <c:v>12.84</c:v>
                </c:pt>
                <c:pt idx="428" formatCode="General">
                  <c:v>12.87</c:v>
                </c:pt>
                <c:pt idx="429" formatCode="General">
                  <c:v>12.9</c:v>
                </c:pt>
                <c:pt idx="430" formatCode="General">
                  <c:v>12.93</c:v>
                </c:pt>
                <c:pt idx="431" formatCode="General">
                  <c:v>12.96</c:v>
                </c:pt>
                <c:pt idx="432" formatCode="General">
                  <c:v>12.99</c:v>
                </c:pt>
                <c:pt idx="433" formatCode="General">
                  <c:v>13.02</c:v>
                </c:pt>
                <c:pt idx="434" formatCode="General">
                  <c:v>13.05</c:v>
                </c:pt>
                <c:pt idx="435" formatCode="General">
                  <c:v>13.08</c:v>
                </c:pt>
                <c:pt idx="436" formatCode="General">
                  <c:v>13.11</c:v>
                </c:pt>
                <c:pt idx="437" formatCode="General">
                  <c:v>13.14</c:v>
                </c:pt>
                <c:pt idx="438" formatCode="General">
                  <c:v>13.17</c:v>
                </c:pt>
                <c:pt idx="439" formatCode="General">
                  <c:v>13.2</c:v>
                </c:pt>
                <c:pt idx="440" formatCode="General">
                  <c:v>13.23</c:v>
                </c:pt>
                <c:pt idx="441" formatCode="General">
                  <c:v>13.26</c:v>
                </c:pt>
                <c:pt idx="442" formatCode="General">
                  <c:v>13.29</c:v>
                </c:pt>
                <c:pt idx="443" formatCode="General">
                  <c:v>13.32</c:v>
                </c:pt>
                <c:pt idx="444" formatCode="General">
                  <c:v>13.35</c:v>
                </c:pt>
                <c:pt idx="445" formatCode="General">
                  <c:v>13.38</c:v>
                </c:pt>
                <c:pt idx="446" formatCode="General">
                  <c:v>13.41</c:v>
                </c:pt>
                <c:pt idx="447" formatCode="General">
                  <c:v>13.44</c:v>
                </c:pt>
                <c:pt idx="448" formatCode="General">
                  <c:v>13.47</c:v>
                </c:pt>
                <c:pt idx="449" formatCode="General">
                  <c:v>13.5</c:v>
                </c:pt>
                <c:pt idx="450" formatCode="General">
                  <c:v>13.53</c:v>
                </c:pt>
                <c:pt idx="451" formatCode="General">
                  <c:v>13.56</c:v>
                </c:pt>
                <c:pt idx="452" formatCode="General">
                  <c:v>13.59</c:v>
                </c:pt>
                <c:pt idx="453" formatCode="General">
                  <c:v>13.62</c:v>
                </c:pt>
                <c:pt idx="454" formatCode="General">
                  <c:v>13.65</c:v>
                </c:pt>
                <c:pt idx="455" formatCode="General">
                  <c:v>13.68</c:v>
                </c:pt>
                <c:pt idx="456" formatCode="General">
                  <c:v>13.71</c:v>
                </c:pt>
                <c:pt idx="457" formatCode="General">
                  <c:v>13.74</c:v>
                </c:pt>
                <c:pt idx="458" formatCode="General">
                  <c:v>13.77</c:v>
                </c:pt>
                <c:pt idx="459" formatCode="General">
                  <c:v>13.8</c:v>
                </c:pt>
                <c:pt idx="460" formatCode="General">
                  <c:v>13.83</c:v>
                </c:pt>
                <c:pt idx="461" formatCode="General">
                  <c:v>13.86</c:v>
                </c:pt>
                <c:pt idx="462" formatCode="General">
                  <c:v>13.89</c:v>
                </c:pt>
                <c:pt idx="463" formatCode="General">
                  <c:v>13.92</c:v>
                </c:pt>
                <c:pt idx="464" formatCode="General">
                  <c:v>13.95</c:v>
                </c:pt>
                <c:pt idx="465" formatCode="General">
                  <c:v>13.98</c:v>
                </c:pt>
                <c:pt idx="466" formatCode="General">
                  <c:v>14.01</c:v>
                </c:pt>
                <c:pt idx="467" formatCode="General">
                  <c:v>14.04</c:v>
                </c:pt>
                <c:pt idx="468" formatCode="General">
                  <c:v>14.07</c:v>
                </c:pt>
                <c:pt idx="469" formatCode="General">
                  <c:v>14.1</c:v>
                </c:pt>
                <c:pt idx="470" formatCode="General">
                  <c:v>14.13</c:v>
                </c:pt>
                <c:pt idx="471" formatCode="General">
                  <c:v>14.16</c:v>
                </c:pt>
                <c:pt idx="472" formatCode="General">
                  <c:v>14.19</c:v>
                </c:pt>
                <c:pt idx="473" formatCode="General">
                  <c:v>14.22</c:v>
                </c:pt>
                <c:pt idx="474" formatCode="General">
                  <c:v>14.25</c:v>
                </c:pt>
                <c:pt idx="475" formatCode="General">
                  <c:v>14.28</c:v>
                </c:pt>
                <c:pt idx="476" formatCode="General">
                  <c:v>14.31</c:v>
                </c:pt>
                <c:pt idx="477" formatCode="General">
                  <c:v>14.34</c:v>
                </c:pt>
                <c:pt idx="478" formatCode="General">
                  <c:v>14.37</c:v>
                </c:pt>
                <c:pt idx="479" formatCode="General">
                  <c:v>14.4</c:v>
                </c:pt>
                <c:pt idx="480" formatCode="General">
                  <c:v>14.43</c:v>
                </c:pt>
                <c:pt idx="481" formatCode="General">
                  <c:v>14.46</c:v>
                </c:pt>
                <c:pt idx="482" formatCode="General">
                  <c:v>14.49</c:v>
                </c:pt>
                <c:pt idx="483" formatCode="General">
                  <c:v>14.52</c:v>
                </c:pt>
                <c:pt idx="484" formatCode="General">
                  <c:v>14.55</c:v>
                </c:pt>
                <c:pt idx="485" formatCode="General">
                  <c:v>14.58</c:v>
                </c:pt>
                <c:pt idx="486" formatCode="General">
                  <c:v>14.61</c:v>
                </c:pt>
                <c:pt idx="487" formatCode="General">
                  <c:v>14.64</c:v>
                </c:pt>
                <c:pt idx="488" formatCode="General">
                  <c:v>14.67</c:v>
                </c:pt>
                <c:pt idx="489" formatCode="General">
                  <c:v>14.7</c:v>
                </c:pt>
                <c:pt idx="490" formatCode="General">
                  <c:v>14.73</c:v>
                </c:pt>
                <c:pt idx="491" formatCode="General">
                  <c:v>14.76</c:v>
                </c:pt>
                <c:pt idx="492" formatCode="General">
                  <c:v>14.79</c:v>
                </c:pt>
                <c:pt idx="493" formatCode="General">
                  <c:v>14.82</c:v>
                </c:pt>
                <c:pt idx="494" formatCode="General">
                  <c:v>14.85</c:v>
                </c:pt>
                <c:pt idx="495" formatCode="General">
                  <c:v>14.88</c:v>
                </c:pt>
                <c:pt idx="496" formatCode="General">
                  <c:v>14.91</c:v>
                </c:pt>
                <c:pt idx="497" formatCode="General">
                  <c:v>14.94</c:v>
                </c:pt>
                <c:pt idx="498" formatCode="General">
                  <c:v>14.97</c:v>
                </c:pt>
                <c:pt idx="499" formatCode="General">
                  <c:v>15</c:v>
                </c:pt>
                <c:pt idx="500" formatCode="General">
                  <c:v>15.03</c:v>
                </c:pt>
                <c:pt idx="501" formatCode="General">
                  <c:v>15.06</c:v>
                </c:pt>
                <c:pt idx="502" formatCode="General">
                  <c:v>15.09</c:v>
                </c:pt>
                <c:pt idx="503" formatCode="General">
                  <c:v>15.12</c:v>
                </c:pt>
                <c:pt idx="504" formatCode="General">
                  <c:v>15.15</c:v>
                </c:pt>
                <c:pt idx="505" formatCode="General">
                  <c:v>15.18</c:v>
                </c:pt>
                <c:pt idx="506" formatCode="General">
                  <c:v>15.21</c:v>
                </c:pt>
                <c:pt idx="507" formatCode="General">
                  <c:v>15.24</c:v>
                </c:pt>
                <c:pt idx="508" formatCode="General">
                  <c:v>15.27</c:v>
                </c:pt>
                <c:pt idx="509" formatCode="General">
                  <c:v>15.3</c:v>
                </c:pt>
                <c:pt idx="510" formatCode="General">
                  <c:v>15.33</c:v>
                </c:pt>
                <c:pt idx="511" formatCode="General">
                  <c:v>15.36</c:v>
                </c:pt>
                <c:pt idx="512" formatCode="General">
                  <c:v>15.39</c:v>
                </c:pt>
                <c:pt idx="513" formatCode="General">
                  <c:v>15.42</c:v>
                </c:pt>
                <c:pt idx="514" formatCode="General">
                  <c:v>15.45</c:v>
                </c:pt>
                <c:pt idx="515" formatCode="General">
                  <c:v>15.48</c:v>
                </c:pt>
                <c:pt idx="516" formatCode="General">
                  <c:v>15.51</c:v>
                </c:pt>
                <c:pt idx="517" formatCode="General">
                  <c:v>15.54</c:v>
                </c:pt>
                <c:pt idx="518" formatCode="General">
                  <c:v>15.57</c:v>
                </c:pt>
                <c:pt idx="519" formatCode="General">
                  <c:v>15.6</c:v>
                </c:pt>
                <c:pt idx="520" formatCode="General">
                  <c:v>15.63</c:v>
                </c:pt>
                <c:pt idx="521" formatCode="General">
                  <c:v>15.66</c:v>
                </c:pt>
                <c:pt idx="522" formatCode="General">
                  <c:v>15.69</c:v>
                </c:pt>
                <c:pt idx="523" formatCode="General">
                  <c:v>15.72</c:v>
                </c:pt>
                <c:pt idx="524" formatCode="General">
                  <c:v>15.75</c:v>
                </c:pt>
                <c:pt idx="525" formatCode="General">
                  <c:v>15.78</c:v>
                </c:pt>
                <c:pt idx="526" formatCode="General">
                  <c:v>15.81</c:v>
                </c:pt>
                <c:pt idx="527" formatCode="General">
                  <c:v>15.84</c:v>
                </c:pt>
                <c:pt idx="528" formatCode="General">
                  <c:v>15.87</c:v>
                </c:pt>
                <c:pt idx="529" formatCode="General">
                  <c:v>15.9</c:v>
                </c:pt>
                <c:pt idx="530" formatCode="General">
                  <c:v>15.93</c:v>
                </c:pt>
                <c:pt idx="531" formatCode="General">
                  <c:v>15.96</c:v>
                </c:pt>
                <c:pt idx="532" formatCode="General">
                  <c:v>15.99</c:v>
                </c:pt>
                <c:pt idx="533" formatCode="General">
                  <c:v>16.02</c:v>
                </c:pt>
                <c:pt idx="534" formatCode="General">
                  <c:v>16.05</c:v>
                </c:pt>
                <c:pt idx="535" formatCode="General">
                  <c:v>16.079999999999998</c:v>
                </c:pt>
                <c:pt idx="536" formatCode="General">
                  <c:v>16.11</c:v>
                </c:pt>
                <c:pt idx="537" formatCode="General">
                  <c:v>16.14</c:v>
                </c:pt>
                <c:pt idx="538" formatCode="General">
                  <c:v>16.170000000000002</c:v>
                </c:pt>
                <c:pt idx="539" formatCode="General">
                  <c:v>16.2</c:v>
                </c:pt>
                <c:pt idx="540" formatCode="General">
                  <c:v>16.23</c:v>
                </c:pt>
                <c:pt idx="541" formatCode="General">
                  <c:v>16.260000000000002</c:v>
                </c:pt>
                <c:pt idx="542" formatCode="General">
                  <c:v>16.29</c:v>
                </c:pt>
                <c:pt idx="543" formatCode="General">
                  <c:v>16.32</c:v>
                </c:pt>
                <c:pt idx="544" formatCode="General">
                  <c:v>16.350000000000001</c:v>
                </c:pt>
                <c:pt idx="545" formatCode="General">
                  <c:v>16.38</c:v>
                </c:pt>
                <c:pt idx="546" formatCode="General">
                  <c:v>16.41</c:v>
                </c:pt>
                <c:pt idx="547" formatCode="General">
                  <c:v>16.440000000000001</c:v>
                </c:pt>
                <c:pt idx="548" formatCode="General">
                  <c:v>16.47</c:v>
                </c:pt>
                <c:pt idx="549" formatCode="General">
                  <c:v>16.5</c:v>
                </c:pt>
                <c:pt idx="550" formatCode="General">
                  <c:v>16.53</c:v>
                </c:pt>
                <c:pt idx="551" formatCode="General">
                  <c:v>16.559999999999999</c:v>
                </c:pt>
                <c:pt idx="552" formatCode="General">
                  <c:v>16.59</c:v>
                </c:pt>
                <c:pt idx="553" formatCode="General">
                  <c:v>16.62</c:v>
                </c:pt>
                <c:pt idx="554" formatCode="General">
                  <c:v>16.649999999999999</c:v>
                </c:pt>
                <c:pt idx="555" formatCode="General">
                  <c:v>16.68</c:v>
                </c:pt>
                <c:pt idx="556" formatCode="General">
                  <c:v>16.71</c:v>
                </c:pt>
                <c:pt idx="557" formatCode="General">
                  <c:v>16.739999999999998</c:v>
                </c:pt>
                <c:pt idx="558" formatCode="General">
                  <c:v>16.77</c:v>
                </c:pt>
                <c:pt idx="559" formatCode="General">
                  <c:v>16.8</c:v>
                </c:pt>
                <c:pt idx="560" formatCode="General">
                  <c:v>16.829999999999998</c:v>
                </c:pt>
                <c:pt idx="561" formatCode="General">
                  <c:v>16.86</c:v>
                </c:pt>
                <c:pt idx="562" formatCode="General">
                  <c:v>16.89</c:v>
                </c:pt>
                <c:pt idx="563" formatCode="General">
                  <c:v>16.920000000000002</c:v>
                </c:pt>
                <c:pt idx="564" formatCode="General">
                  <c:v>16.95</c:v>
                </c:pt>
                <c:pt idx="565" formatCode="General">
                  <c:v>16.98</c:v>
                </c:pt>
                <c:pt idx="566" formatCode="General">
                  <c:v>17.010000000000002</c:v>
                </c:pt>
              </c:numCache>
            </c:numRef>
          </c:cat>
          <c:val>
            <c:numRef>
              <c:f>'Improved Euler'!$O$21:$O$587</c:f>
              <c:numCache>
                <c:formatCode>0.000</c:formatCode>
                <c:ptCount val="567"/>
                <c:pt idx="0">
                  <c:v>0.87867965644035761</c:v>
                </c:pt>
                <c:pt idx="1">
                  <c:v>0.87618113015801802</c:v>
                </c:pt>
                <c:pt idx="2">
                  <c:v>0.86870619774571245</c:v>
                </c:pt>
                <c:pt idx="3">
                  <c:v>0.85632567483155009</c:v>
                </c:pt>
                <c:pt idx="4">
                  <c:v>0.83915766938609193</c:v>
                </c:pt>
                <c:pt idx="5">
                  <c:v>0.81736764934938444</c:v>
                </c:pt>
                <c:pt idx="6">
                  <c:v>0.79116845557591375</c:v>
                </c:pt>
                <c:pt idx="7">
                  <c:v>0.76082018131359341</c:v>
                </c:pt>
                <c:pt idx="8">
                  <c:v>0.72662982141489474</c:v>
                </c:pt>
                <c:pt idx="9">
                  <c:v>0.68895058003154763</c:v>
                </c:pt>
                <c:pt idx="10">
                  <c:v>0.64818071562861956</c:v>
                </c:pt>
                <c:pt idx="11">
                  <c:v>0.60476179775628491</c:v>
                </c:pt>
                <c:pt idx="12">
                  <c:v>0.5591762520966187</c:v>
                </c:pt>
                <c:pt idx="13">
                  <c:v>0.5119440797092587</c:v>
                </c:pt>
                <c:pt idx="14">
                  <c:v>0.46361865377833766</c:v>
                </c:pt>
                <c:pt idx="15">
                  <c:v>0.4147815228392121</c:v>
                </c:pt>
                <c:pt idx="16">
                  <c:v>0.36603618332741561</c:v>
                </c:pt>
                <c:pt idx="17">
                  <c:v>0.31800082569264532</c:v>
                </c:pt>
                <c:pt idx="18">
                  <c:v>0.27130010598396925</c:v>
                </c:pt>
                <c:pt idx="19">
                  <c:v>0.2265560468065736</c:v>
                </c:pt>
                <c:pt idx="20">
                  <c:v>0.18437822530574188</c:v>
                </c:pt>
                <c:pt idx="21">
                  <c:v>0.1453534582375765</c:v>
                </c:pt>
                <c:pt idx="22">
                  <c:v>0.11003524175196067</c:v>
                </c:pt>
                <c:pt idx="23">
                  <c:v>7.8933242624108502E-2</c:v>
                </c:pt>
                <c:pt idx="24">
                  <c:v>5.2503164878131003E-2</c:v>
                </c:pt>
                <c:pt idx="25">
                  <c:v>3.1137328099993256E-2</c:v>
                </c:pt>
                <c:pt idx="26">
                  <c:v>1.5156289113857357E-2</c:v>
                </c:pt>
                <c:pt idx="27">
                  <c:v>4.8018160773538598E-3</c:v>
                </c:pt>
                <c:pt idx="28">
                  <c:v>2.3148372218173563E-4</c:v>
                </c:pt>
                <c:pt idx="29">
                  <c:v>1.5151020900594503E-3</c:v>
                </c:pt>
                <c:pt idx="30">
                  <c:v>8.6331216711893477E-3</c:v>
                </c:pt>
                <c:pt idx="31">
                  <c:v>2.1477079436746371E-2</c:v>
                </c:pt>
                <c:pt idx="32">
                  <c:v>3.9852067745266839E-2</c:v>
                </c:pt>
                <c:pt idx="33">
                  <c:v>6.3481126734662996E-2</c:v>
                </c:pt>
                <c:pt idx="34">
                  <c:v>9.2011385725069283E-2</c:v>
                </c:pt>
                <c:pt idx="35">
                  <c:v>0.12502171493850134</c:v>
                </c:pt>
                <c:pt idx="36">
                  <c:v>0.16203159913534104</c:v>
                </c:pt>
                <c:pt idx="37">
                  <c:v>0.202510912002693</c:v>
                </c:pt>
                <c:pt idx="38">
                  <c:v>0.24589025537114895</c:v>
                </c:pt>
                <c:pt idx="39">
                  <c:v>0.29157153028740501</c:v>
                </c:pt>
                <c:pt idx="40">
                  <c:v>0.33893842610261904</c:v>
                </c:pt>
                <c:pt idx="41">
                  <c:v>0.38736654652910318</c:v>
                </c:pt>
                <c:pt idx="42">
                  <c:v>0.43623293486211467</c:v>
                </c:pt>
                <c:pt idx="43">
                  <c:v>0.48492481069590199</c:v>
                </c:pt>
                <c:pt idx="44">
                  <c:v>0.53284738388725161</c:v>
                </c:pt>
                <c:pt idx="45">
                  <c:v>0.57943066488371608</c:v>
                </c:pt>
                <c:pt idx="46">
                  <c:v>0.62413524094254491</c:v>
                </c:pt>
                <c:pt idx="47">
                  <c:v>0.66645703291900316</c:v>
                </c:pt>
                <c:pt idx="48">
                  <c:v>0.70593108555369621</c:v>
                </c:pt>
                <c:pt idx="49">
                  <c:v>0.74213447454178294</c:v>
                </c:pt>
                <c:pt idx="50">
                  <c:v>0.77468843571888346</c:v>
                </c:pt>
                <c:pt idx="51">
                  <c:v>0.80325983554307112</c:v>
                </c:pt>
                <c:pt idx="52">
                  <c:v>0.8275621081691914</c:v>
                </c:pt>
                <c:pt idx="53">
                  <c:v>0.84735578354945695</c:v>
                </c:pt>
                <c:pt idx="54">
                  <c:v>0.86244872406276374</c:v>
                </c:pt>
                <c:pt idx="55">
                  <c:v>0.87269617515462805</c:v>
                </c:pt>
                <c:pt idx="56">
                  <c:v>0.87800071934169499</c:v>
                </c:pt>
                <c:pt idx="57">
                  <c:v>0.87831220363663065</c:v>
                </c:pt>
                <c:pt idx="58">
                  <c:v>0.8736276888512301</c:v>
                </c:pt>
                <c:pt idx="59">
                  <c:v>0.86399144613825252</c:v>
                </c:pt>
                <c:pt idx="60">
                  <c:v>0.84949500227982733</c:v>
                </c:pt>
                <c:pt idx="61">
                  <c:v>0.83027721133385524</c:v>
                </c:pt>
                <c:pt idx="62">
                  <c:v>0.80652430701953803</c:v>
                </c:pt>
                <c:pt idx="63">
                  <c:v>0.77846986839694043</c:v>
                </c:pt>
                <c:pt idx="64">
                  <c:v>0.74639461176550903</c:v>
                </c:pt>
                <c:pt idx="65">
                  <c:v>0.71062590513347934</c:v>
                </c:pt>
                <c:pt idx="66">
                  <c:v>0.67153688902310271</c:v>
                </c:pt>
                <c:pt idx="67">
                  <c:v>0.62954507975301088</c:v>
                </c:pt>
                <c:pt idx="68">
                  <c:v>0.58511032966169529</c:v>
                </c:pt>
                <c:pt idx="69">
                  <c:v>0.53873202392779818</c:v>
                </c:pt>
                <c:pt idx="70">
                  <c:v>0.49094540647766527</c:v>
                </c:pt>
                <c:pt idx="71">
                  <c:v>0.44231694846801672</c:v>
                </c:pt>
                <c:pt idx="72">
                  <c:v>0.39343870214074872</c:v>
                </c:pt>
                <c:pt idx="73">
                  <c:v>0.34492162013308958</c:v>
                </c:pt>
                <c:pt idx="74">
                  <c:v>0.29738786467346512</c:v>
                </c:pt>
                <c:pt idx="75">
                  <c:v>0.25146218094088291</c:v>
                </c:pt>
                <c:pt idx="76">
                  <c:v>0.20776246199487314</c:v>
                </c:pt>
                <c:pt idx="77">
                  <c:v>0.16688968627009859</c:v>
                </c:pt>
                <c:pt idx="78">
                  <c:v>0.12941745937203153</c:v>
                </c:pt>
                <c:pt idx="79">
                  <c:v>9.5881436229225958E-2</c:v>
                </c:pt>
                <c:pt idx="80">
                  <c:v>6.6768933969844624E-2</c:v>
                </c:pt>
                <c:pt idx="81">
                  <c:v>4.250906692273182E-2</c:v>
                </c:pt>
                <c:pt idx="82">
                  <c:v>2.346374026914344E-2</c:v>
                </c:pt>
                <c:pt idx="83">
                  <c:v>9.9198264194294561E-3</c:v>
                </c:pt>
                <c:pt idx="84">
                  <c:v>2.0828176938603171E-3</c:v>
                </c:pt>
                <c:pt idx="85">
                  <c:v>7.2201235175040068E-5</c:v>
                </c:pt>
                <c:pt idx="86">
                  <c:v>3.9187395293099891E-3</c:v>
                </c:pt>
                <c:pt idx="87">
                  <c:v>1.3563765962266716E-2</c:v>
                </c:pt>
                <c:pt idx="88">
                  <c:v>2.8860523980039354E-2</c:v>
                </c:pt>
                <c:pt idx="89">
                  <c:v>4.9577495737568866E-2</c:v>
                </c:pt>
                <c:pt idx="90">
                  <c:v>7.5403586876044981E-2</c:v>
                </c:pt>
                <c:pt idx="91">
                  <c:v>0.10595496320617792</c:v>
                </c:pt>
                <c:pt idx="92">
                  <c:v>0.14078327681568858</c:v>
                </c:pt>
                <c:pt idx="93">
                  <c:v>0.17938497660244634</c:v>
                </c:pt>
                <c:pt idx="94">
                  <c:v>0.22121137330112173</c:v>
                </c:pt>
                <c:pt idx="95">
                  <c:v>0.26567912218171508</c:v>
                </c:pt>
                <c:pt idx="96">
                  <c:v>0.31218079689306621</c:v>
                </c:pt>
                <c:pt idx="97">
                  <c:v>0.36009525340573501</c:v>
                </c:pt>
                <c:pt idx="98">
                  <c:v>0.4087975208129746</c:v>
                </c:pt>
                <c:pt idx="99">
                  <c:v>0.45766800246961614</c:v>
                </c:pt>
                <c:pt idx="100">
                  <c:v>0.50610082297018</c:v>
                </c:pt>
                <c:pt idx="101">
                  <c:v>0.55351121026828043</c:v>
                </c:pt>
                <c:pt idx="102">
                  <c:v>0.59934185464512124</c:v>
                </c:pt>
                <c:pt idx="103">
                  <c:v>0.64306823459773477</c:v>
                </c:pt>
                <c:pt idx="104">
                  <c:v>0.68420294201997689</c:v>
                </c:pt>
                <c:pt idx="105">
                  <c:v>0.72229907393394055</c:v>
                </c:pt>
                <c:pt idx="106">
                  <c:v>0.75695278476959471</c:v>
                </c:pt>
                <c:pt idx="107">
                  <c:v>0.78780511161347899</c:v>
                </c:pt>
                <c:pt idx="108">
                  <c:v>0.81454319523073382</c:v>
                </c:pt>
                <c:pt idx="109">
                  <c:v>0.83690102262039456</c:v>
                </c:pt>
                <c:pt idx="110">
                  <c:v>0.85465981322364137</c:v>
                </c:pt>
                <c:pt idx="111">
                  <c:v>0.86764816161959768</c:v>
                </c:pt>
                <c:pt idx="112">
                  <c:v>0.87574203560148756</c:v>
                </c:pt>
                <c:pt idx="113">
                  <c:v>0.87886471089403084</c:v>
                </c:pt>
                <c:pt idx="114">
                  <c:v>0.87698670336060691</c:v>
                </c:pt>
                <c:pt idx="115">
                  <c:v>0.87012573719496089</c:v>
                </c:pt>
                <c:pt idx="116">
                  <c:v>0.85834676407058352</c:v>
                </c:pt>
                <c:pt idx="117">
                  <c:v>0.84176202425760649</c:v>
                </c:pt>
                <c:pt idx="118">
                  <c:v>0.82053111701918424</c:v>
                </c:pt>
                <c:pt idx="119">
                  <c:v>0.7948610248853677</c:v>
                </c:pt>
                <c:pt idx="120">
                  <c:v>0.76500601543157187</c:v>
                </c:pt>
                <c:pt idx="121">
                  <c:v>0.7312673257820701</c:v>
                </c:pt>
                <c:pt idx="122">
                  <c:v>0.69399252010839052</c:v>
                </c:pt>
                <c:pt idx="123">
                  <c:v>0.65357439985216015</c:v>
                </c:pt>
                <c:pt idx="124">
                  <c:v>0.61044934125846795</c:v>
                </c:pt>
                <c:pt idx="125">
                  <c:v>0.56509493602559746</c:v>
                </c:pt>
                <c:pt idx="126">
                  <c:v>0.51802681933004857</c:v>
                </c:pt>
                <c:pt idx="127">
                  <c:v>0.46979458584894163</c:v>
                </c:pt>
                <c:pt idx="128">
                  <c:v>0.42097671904737566</c:v>
                </c:pt>
                <c:pt idx="129">
                  <c:v>0.37217449187712304</c:v>
                </c:pt>
                <c:pt idx="130">
                  <c:v>0.32400483756648613</c:v>
                </c:pt>
                <c:pt idx="131">
                  <c:v>0.27709223617620571</c:v>
                </c:pt>
                <c:pt idx="132">
                  <c:v>0.23205971420231619</c:v>
                </c:pt>
                <c:pt idx="133">
                  <c:v>0.18951910822905205</c:v>
                </c:pt>
                <c:pt idx="134">
                  <c:v>0.15006079641910808</c:v>
                </c:pt>
                <c:pt idx="135">
                  <c:v>0.11424315002124652</c:v>
                </c:pt>
                <c:pt idx="136">
                  <c:v>8.2581997457966683E-2</c:v>
                </c:pt>
                <c:pt idx="137">
                  <c:v>5.554042243936852E-2</c:v>
                </c:pt>
                <c:pt idx="138">
                  <c:v>3.3519231901395496E-2</c:v>
                </c:pt>
                <c:pt idx="139">
                  <c:v>1.6848427142328037E-2</c:v>
                </c:pt>
                <c:pt idx="140">
                  <c:v>5.7799911611955412E-3</c:v>
                </c:pt>
                <c:pt idx="141">
                  <c:v>4.8226700074538442E-4</c:v>
                </c:pt>
                <c:pt idx="142">
                  <c:v>1.0361473585068781E-3</c:v>
                </c:pt>
                <c:pt idx="143">
                  <c:v>7.4332276787075768E-3</c:v>
                </c:pt>
                <c:pt idx="144">
                  <c:v>1.9575997348326712E-2</c:v>
                </c:pt>
                <c:pt idx="145">
                  <c:v>3.7280061295935085E-2</c:v>
                </c:pt>
                <c:pt idx="146">
                  <c:v>6.0278302454473964E-2</c:v>
                </c:pt>
                <c:pt idx="147">
                  <c:v>8.8226819377910659E-2</c:v>
                </c:pt>
                <c:pt idx="148">
                  <c:v>0.12071240747686118</c:v>
                </c:pt>
                <c:pt idx="149">
                  <c:v>0.15726130064260657</c:v>
                </c:pt>
                <c:pt idx="150">
                  <c:v>0.19734885505400535</c:v>
                </c:pt>
                <c:pt idx="151">
                  <c:v>0.24040983994603859</c:v>
                </c:pt>
                <c:pt idx="152">
                  <c:v>0.28584900092975651</c:v>
                </c:pt>
                <c:pt idx="153">
                  <c:v>0.3330515787042676</c:v>
                </c:pt>
                <c:pt idx="154">
                  <c:v>0.38139349727727256</c:v>
                </c:pt>
                <c:pt idx="155">
                  <c:v>0.43025097796820122</c:v>
                </c:pt>
                <c:pt idx="156">
                  <c:v>0.4790093849679905</c:v>
                </c:pt>
                <c:pt idx="157">
                  <c:v>0.52707116146113564</c:v>
                </c:pt>
                <c:pt idx="158">
                  <c:v>0.57386276888181453</c:v>
                </c:pt>
                <c:pt idx="159">
                  <c:v>0.61884059281423764</c:v>
                </c:pt>
                <c:pt idx="160">
                  <c:v>0.6614958249771743</c:v>
                </c:pt>
                <c:pt idx="161">
                  <c:v>0.70135836992512779</c:v>
                </c:pt>
                <c:pt idx="162">
                  <c:v>0.73799985647923227</c:v>
                </c:pt>
                <c:pt idx="163">
                  <c:v>0.77103585699686317</c:v>
                </c:pt>
                <c:pt idx="164">
                  <c:v>0.80012743243864293</c:v>
                </c:pt>
                <c:pt idx="165">
                  <c:v>0.82498212823351291</c:v>
                </c:pt>
                <c:pt idx="166">
                  <c:v>0.84535454589869086</c:v>
                </c:pt>
                <c:pt idx="167">
                  <c:v>0.86104660913744857</c:v>
                </c:pt>
                <c:pt idx="168">
                  <c:v>0.87190763169005869</c:v>
                </c:pt>
                <c:pt idx="169">
                  <c:v>0.87783427853666796</c:v>
                </c:pt>
                <c:pt idx="170">
                  <c:v>0.87877049309023791</c:v>
                </c:pt>
                <c:pt idx="171">
                  <c:v>0.87470744165227954</c:v>
                </c:pt>
                <c:pt idx="172">
                  <c:v>0.86568350344300549</c:v>
                </c:pt>
                <c:pt idx="173">
                  <c:v>0.85178431071038041</c:v>
                </c:pt>
                <c:pt idx="174">
                  <c:v>0.83314281948377422</c:v>
                </c:pt>
                <c:pt idx="175">
                  <c:v>0.80993936817544854</c:v>
                </c:pt>
                <c:pt idx="176">
                  <c:v>0.78240165918024096</c:v>
                </c:pt>
                <c:pt idx="177">
                  <c:v>0.75080457866464556</c:v>
                </c:pt>
                <c:pt idx="178">
                  <c:v>0.71546975272324143</c:v>
                </c:pt>
                <c:pt idx="179">
                  <c:v>0.67676472493437001</c:v>
                </c:pt>
                <c:pt idx="180">
                  <c:v>0.63510163204183734</c:v>
                </c:pt>
                <c:pt idx="181">
                  <c:v>0.59093525201094788</c:v>
                </c:pt>
                <c:pt idx="182">
                  <c:v>0.5447603029908068</c:v>
                </c:pt>
                <c:pt idx="183">
                  <c:v>0.49710788355919688</c:v>
                </c:pt>
                <c:pt idx="184">
                  <c:v>0.44854096458978143</c:v>
                </c:pt>
                <c:pt idx="185">
                  <c:v>0.39964887136633431</c:v>
                </c:pt>
                <c:pt idx="186">
                  <c:v>0.35104073090701904</c:v>
                </c:pt>
                <c:pt idx="187">
                  <c:v>0.30333790301453334</c:v>
                </c:pt>
                <c:pt idx="188">
                  <c:v>0.25716546285677544</c:v>
                </c:pt>
                <c:pt idx="189">
                  <c:v>0.21314285576919056</c:v>
                </c:pt>
                <c:pt idx="190">
                  <c:v>0.17187389869942116</c:v>
                </c:pt>
                <c:pt idx="191">
                  <c:v>0.13393635403331106</c:v>
                </c:pt>
                <c:pt idx="192">
                  <c:v>9.9871346889428558E-2</c:v>
                </c:pt>
                <c:pt idx="193">
                  <c:v>7.0172932744977379E-2</c:v>
                </c:pt>
                <c:pt idx="194">
                  <c:v>4.5278145127601865E-2</c:v>
                </c:pt>
                <c:pt idx="195">
                  <c:v>2.5557860347117378E-2</c:v>
                </c:pt>
                <c:pt idx="196">
                  <c:v>1.1308806041533948E-2</c:v>
                </c:pt>
                <c:pt idx="197">
                  <c:v>2.7470120451206226E-3</c:v>
                </c:pt>
                <c:pt idx="198">
                  <c:v>2.9564664721926093E-6</c:v>
                </c:pt>
                <c:pt idx="199">
                  <c:v>3.1185989819726423E-3</c:v>
                </c:pt>
                <c:pt idx="200">
                  <c:v>1.2046420564494342E-2</c:v>
                </c:pt>
                <c:pt idx="201">
                  <c:v>2.665050856150486E-2</c:v>
                </c:pt>
                <c:pt idx="202">
                  <c:v>4.670964325393101E-2</c:v>
                </c:pt>
                <c:pt idx="203">
                  <c:v>7.192226202982599E-2</c:v>
                </c:pt>
                <c:pt idx="204">
                  <c:v>0.1019131051114297</c:v>
                </c:pt>
                <c:pt idx="205">
                  <c:v>0.13624128671322844</c:v>
                </c:pt>
                <c:pt idx="206">
                  <c:v>0.17440949087379864</c:v>
                </c:pt>
                <c:pt idx="207">
                  <c:v>0.21587396400731762</c:v>
                </c:pt>
                <c:pt idx="208">
                  <c:v>0.26005496709456843</c:v>
                </c:pt>
                <c:pt idx="209">
                  <c:v>0.3063473586751736</c:v>
                </c:pt>
                <c:pt idx="210">
                  <c:v>0.35413100354237947</c:v>
                </c:pt>
                <c:pt idx="211">
                  <c:v>0.40278073850500584</c:v>
                </c:pt>
                <c:pt idx="212">
                  <c:v>0.45167567240924078</c:v>
                </c:pt>
                <c:pt idx="213">
                  <c:v>0.50020764919604332</c:v>
                </c:pt>
                <c:pt idx="214">
                  <c:v>0.54778875655790316</c:v>
                </c:pt>
                <c:pt idx="215">
                  <c:v>0.59385781552090267</c:v>
                </c:pt>
                <c:pt idx="216">
                  <c:v>0.63788583529227227</c:v>
                </c:pt>
                <c:pt idx="217">
                  <c:v>0.67938046087957504</c:v>
                </c:pt>
                <c:pt idx="218">
                  <c:v>0.71788947686568316</c:v>
                </c:pt>
                <c:pt idx="219">
                  <c:v>0.75300345851153172</c:v>
                </c:pt>
                <c:pt idx="220">
                  <c:v>0.78435768081990431</c:v>
                </c:pt>
                <c:pt idx="221">
                  <c:v>0.81163340755618907</c:v>
                </c:pt>
                <c:pt idx="222">
                  <c:v>0.83455868606307937</c:v>
                </c:pt>
                <c:pt idx="223">
                  <c:v>0.85290877083651995</c:v>
                </c:pt>
                <c:pt idx="224">
                  <c:v>0.86650629019139092</c:v>
                </c:pt>
                <c:pt idx="225">
                  <c:v>0.87522125692529573</c:v>
                </c:pt>
                <c:pt idx="226">
                  <c:v>0.87897100665939698</c:v>
                </c:pt>
                <c:pt idx="227">
                  <c:v>0.87772012741482142</c:v>
                </c:pt>
                <c:pt idx="228">
                  <c:v>0.87148042181990071</c:v>
                </c:pt>
                <c:pt idx="229">
                  <c:v>0.86031091991835984</c:v>
                </c:pt>
                <c:pt idx="230">
                  <c:v>0.84431793659238896</c:v>
                </c:pt>
                <c:pt idx="231">
                  <c:v>0.823655143835055</c:v>
                </c:pt>
                <c:pt idx="232">
                  <c:v>0.79852360521908339</c:v>
                </c:pt>
                <c:pt idx="233">
                  <c:v>0.76917169866641122</c:v>
                </c:pt>
                <c:pt idx="234">
                  <c:v>0.73589483483774365</c:v>
                </c:pt>
                <c:pt idx="235">
                  <c:v>0.69903486301695272</c:v>
                </c:pt>
                <c:pt idx="236">
                  <c:v>0.6589790452093649</c:v>
                </c:pt>
                <c:pt idx="237">
                  <c:v>0.61615847329116569</c:v>
                </c:pt>
                <c:pt idx="238">
                  <c:v>0.57104580441257602</c:v>
                </c:pt>
                <c:pt idx="239">
                  <c:v>0.52415219735780949</c:v>
                </c:pt>
                <c:pt idx="240">
                  <c:v>0.47602334790778855</c:v>
                </c:pt>
                <c:pt idx="241">
                  <c:v>0.42723454485465051</c:v>
                </c:pt>
                <c:pt idx="242">
                  <c:v>0.37838470019096571</c:v>
                </c:pt>
                <c:pt idx="243">
                  <c:v>0.33008934663467659</c:v>
                </c:pt>
                <c:pt idx="244">
                  <c:v>0.2829726419406331</c:v>
                </c:pt>
                <c:pt idx="245">
                  <c:v>0.23765847062328316</c:v>
                </c:pt>
                <c:pt idx="246">
                  <c:v>0.19476078735476743</c:v>
                </c:pt>
                <c:pt idx="247">
                  <c:v>0.15487339941595846</c:v>
                </c:pt>
                <c:pt idx="248">
                  <c:v>0.11855943474818609</c:v>
                </c:pt>
                <c:pt idx="249">
                  <c:v>8.634078376587806E-2</c:v>
                </c:pt>
                <c:pt idx="250">
                  <c:v>5.8687833619423535E-2</c:v>
                </c:pt>
                <c:pt idx="251">
                  <c:v>3.6009829933454363E-2</c:v>
                </c:pt>
                <c:pt idx="252">
                  <c:v>1.8646200825404025E-2</c:v>
                </c:pt>
                <c:pt idx="253">
                  <c:v>6.8591599134071313E-3</c:v>
                </c:pt>
                <c:pt idx="254">
                  <c:v>8.2786899654185842E-4</c:v>
                </c:pt>
                <c:pt idx="255">
                  <c:v>6.4438845361558528E-4</c:v>
                </c:pt>
                <c:pt idx="256">
                  <c:v>6.3115768265309402E-3</c:v>
                </c:pt>
                <c:pt idx="257">
                  <c:v>1.7743024376564165E-2</c:v>
                </c:pt>
                <c:pt idx="258">
                  <c:v>3.4765023349612179E-2</c:v>
                </c:pt>
                <c:pt idx="259">
                  <c:v>5.7120495457040898E-2</c:v>
                </c:pt>
                <c:pt idx="260">
                  <c:v>8.4474719885653804E-2</c:v>
                </c:pt>
                <c:pt idx="261">
                  <c:v>0.11642263776258321</c:v>
                </c:pt>
                <c:pt idx="262">
                  <c:v>0.15249745533515713</c:v>
                </c:pt>
                <c:pt idx="263">
                  <c:v>0.19218023093653114</c:v>
                </c:pt>
                <c:pt idx="264">
                  <c:v>0.23491011150824304</c:v>
                </c:pt>
                <c:pt idx="265">
                  <c:v>0.28009488307670694</c:v>
                </c:pt>
                <c:pt idx="266">
                  <c:v>0.32712151489121988</c:v>
                </c:pt>
                <c:pt idx="267">
                  <c:v>0.37536640662380938</c:v>
                </c:pt>
                <c:pt idx="268">
                  <c:v>0.4242050890344029</c:v>
                </c:pt>
                <c:pt idx="269">
                  <c:v>0.47302117730839977</c:v>
                </c:pt>
                <c:pt idx="270">
                  <c:v>0.52121442925714079</c:v>
                </c:pt>
                <c:pt idx="271">
                  <c:v>0.56820781429565126</c:v>
                </c:pt>
                <c:pt idx="272">
                  <c:v>0.61345355054811623</c:v>
                </c:pt>
                <c:pt idx="273">
                  <c:v>0.65643811411976116</c:v>
                </c:pt>
                <c:pt idx="274">
                  <c:v>0.696686264701189</c:v>
                </c:pt>
                <c:pt idx="275">
                  <c:v>0.73376416408287537</c:v>
                </c:pt>
                <c:pt idx="276">
                  <c:v>0.76728168830934917</c:v>
                </c:pt>
                <c:pt idx="277">
                  <c:v>0.79689405007506187</c:v>
                </c:pt>
                <c:pt idx="278">
                  <c:v>0.82230285595237818</c:v>
                </c:pt>
                <c:pt idx="279">
                  <c:v>0.84325672383944417</c:v>
                </c:pt>
                <c:pt idx="280">
                  <c:v>0.85955158050225888</c:v>
                </c:pt>
                <c:pt idx="281">
                  <c:v>0.87103074823204585</c:v>
                </c:pt>
                <c:pt idx="282">
                  <c:v>0.877584914433438</c:v>
                </c:pt>
                <c:pt idx="283">
                  <c:v>0.87915205935316232</c:v>
                </c:pt>
                <c:pt idx="284">
                  <c:v>0.87571739604128951</c:v>
                </c:pt>
                <c:pt idx="285">
                  <c:v>0.86731335382535191</c:v>
                </c:pt>
                <c:pt idx="286">
                  <c:v>0.85401961282795291</c:v>
                </c:pt>
                <c:pt idx="287">
                  <c:v>0.83596317308803014</c:v>
                </c:pt>
                <c:pt idx="288">
                  <c:v>0.8133184183617983</c:v>
                </c:pt>
                <c:pt idx="289">
                  <c:v>0.78630711241004791</c:v>
                </c:pt>
                <c:pt idx="290">
                  <c:v>0.75519824530053103</c:v>
                </c:pt>
                <c:pt idx="291">
                  <c:v>0.72030762981089624</c:v>
                </c:pt>
                <c:pt idx="292">
                  <c:v>0.68199713432254727</c:v>
                </c:pt>
                <c:pt idx="293">
                  <c:v>0.64067342961788509</c:v>
                </c:pt>
                <c:pt idx="294">
                  <c:v>0.59678612372063045</c:v>
                </c:pt>
                <c:pt idx="295">
                  <c:v>0.55082516229772893</c:v>
                </c:pt>
                <c:pt idx="296">
                  <c:v>0.50331738299397388</c:v>
                </c:pt>
                <c:pt idx="297">
                  <c:v>0.45482213099224678</c:v>
                </c:pt>
                <c:pt idx="298">
                  <c:v>0.40592587033779381</c:v>
                </c:pt>
                <c:pt idx="299">
                  <c:v>0.35723576093166565</c:v>
                </c:pt>
                <c:pt idx="300">
                  <c:v>0.30937221382454971</c:v>
                </c:pt>
                <c:pt idx="301">
                  <c:v>0.26296048613175027</c:v>
                </c:pt>
                <c:pt idx="302">
                  <c:v>0.21862142948667618</c:v>
                </c:pt>
                <c:pt idx="303">
                  <c:v>0.17696155977086625</c:v>
                </c:pt>
                <c:pt idx="304">
                  <c:v>0.13856266770169379</c:v>
                </c:pt>
                <c:pt idx="305">
                  <c:v>0.10397123618867965</c:v>
                </c:pt>
                <c:pt idx="306">
                  <c:v>7.3687967570491009E-2</c:v>
                </c:pt>
                <c:pt idx="307">
                  <c:v>4.8157748530849864E-2</c:v>
                </c:pt>
                <c:pt idx="308">
                  <c:v>2.7760389838389909E-2</c:v>
                </c:pt>
                <c:pt idx="309">
                  <c:v>1.2802470121992537E-2</c:v>
                </c:pt>
                <c:pt idx="310">
                  <c:v>3.5105868904899973E-3</c:v>
                </c:pt>
                <c:pt idx="311">
                  <c:v>2.6274473294840561E-5</c:v>
                </c:pt>
                <c:pt idx="312">
                  <c:v>2.4027894166472885E-3</c:v>
                </c:pt>
                <c:pt idx="313">
                  <c:v>1.0603892330734999E-2</c:v>
                </c:pt>
                <c:pt idx="314">
                  <c:v>2.4504675519919639E-2</c:v>
                </c:pt>
                <c:pt idx="315">
                  <c:v>4.3894402927185938E-2</c:v>
                </c:pt>
                <c:pt idx="316">
                  <c:v>6.8481248248598581E-2</c:v>
                </c:pt>
                <c:pt idx="317">
                  <c:v>9.7898743599549309E-2</c:v>
                </c:pt>
                <c:pt idx="318">
                  <c:v>0.13171368928536098</c:v>
                </c:pt>
                <c:pt idx="319">
                  <c:v>0.16943522848539838</c:v>
                </c:pt>
                <c:pt idx="320">
                  <c:v>0.21052476118517738</c:v>
                </c:pt>
                <c:pt idx="321">
                  <c:v>0.25440636029293417</c:v>
                </c:pt>
                <c:pt idx="322">
                  <c:v>0.30047735901395534</c:v>
                </c:pt>
                <c:pt idx="323">
                  <c:v>0.3481188004906649</c:v>
                </c:pt>
                <c:pt idx="324">
                  <c:v>0.39670547577048687</c:v>
                </c:pt>
                <c:pt idx="325">
                  <c:v>0.44561532103125523</c:v>
                </c:pt>
                <c:pt idx="326" formatCode="General">
                  <c:v>0.49423799607724028</c:v>
                </c:pt>
                <c:pt idx="327" formatCode="General">
                  <c:v>0.54198251984249712</c:v>
                </c:pt>
                <c:pt idx="328" formatCode="General">
                  <c:v>0.58828389171741247</c:v>
                </c:pt>
                <c:pt idx="329" formatCode="General">
                  <c:v>0.63260867715363123</c:v>
                </c:pt>
                <c:pt idx="330" formatCode="General">
                  <c:v>0.67445958001854156</c:v>
                </c:pt>
                <c:pt idx="331" formatCode="General">
                  <c:v>0.7133790610398838</c:v>
                </c:pt>
                <c:pt idx="332" formatCode="General">
                  <c:v>0.74895209052410117</c:v>
                </c:pt>
                <c:pt idx="333" formatCode="General">
                  <c:v>0.78080814404633381</c:v>
                </c:pt>
                <c:pt idx="334" formatCode="General">
                  <c:v>0.80862256217151729</c:v>
                </c:pt>
                <c:pt idx="335" formatCode="General">
                  <c:v>0.83211740001477108</c:v>
                </c:pt>
                <c:pt idx="336" formatCode="General">
                  <c:v>0.85106189037323754</c:v>
                </c:pt>
                <c:pt idx="337" formatCode="General">
                  <c:v>0.86527263619149664</c:v>
                </c:pt>
                <c:pt idx="338" formatCode="General">
                  <c:v>0.87461363524507085</c:v>
                </c:pt>
                <c:pt idx="339" formatCode="General">
                  <c:v>0.87899622311837811</c:v>
                </c:pt>
                <c:pt idx="340" formatCode="General">
                  <c:v>0.87837900074149688</c:v>
                </c:pt>
                <c:pt idx="341" formatCode="General">
                  <c:v>0.8727677907917033</c:v>
                </c:pt>
                <c:pt idx="342" formatCode="General">
                  <c:v>0.86221564394976857</c:v>
                </c:pt>
                <c:pt idx="343" formatCode="General">
                  <c:v>0.84682289206333006</c:v>
                </c:pt>
                <c:pt idx="344" formatCode="General">
                  <c:v>0.82673722141926165</c:v>
                </c:pt>
                <c:pt idx="345" formatCode="General">
                  <c:v>0.80215371627649934</c:v>
                </c:pt>
                <c:pt idx="346" formatCode="General">
                  <c:v>0.7733148013068023</c:v>
                </c:pt>
                <c:pt idx="347" formatCode="General">
                  <c:v>0.74050999243776117</c:v>
                </c:pt>
                <c:pt idx="348" formatCode="General">
                  <c:v>0.70407534966449858</c:v>
                </c:pt>
                <c:pt idx="349" formatCode="General">
                  <c:v>0.66439251363492213</c:v>
                </c:pt>
                <c:pt idx="350" formatCode="General">
                  <c:v>0.62188720120145313</c:v>
                </c:pt>
                <c:pt idx="351" formatCode="General">
                  <c:v>0.57702703464877736</c:v>
                </c:pt>
                <c:pt idx="352" formatCode="General">
                  <c:v>0.5303185858563777</c:v>
                </c:pt>
                <c:pt idx="353" formatCode="General">
                  <c:v>0.48230353097342304</c:v>
                </c:pt>
                <c:pt idx="354" formatCode="General">
                  <c:v>0.43355383373340772</c:v>
                </c:pt>
                <c:pt idx="355" formatCode="General">
                  <c:v>0.38466590638593756</c:v>
                </c:pt>
                <c:pt idx="356" formatCode="General">
                  <c:v>0.33625373593810293</c:v>
                </c:pt>
                <c:pt idx="357" formatCode="General">
                  <c:v>0.28894100894615693</c:v>
                </c:pt>
                <c:pt idx="358" formatCode="General">
                  <c:v>0.24335231879537178</c:v>
                </c:pt>
                <c:pt idx="359" formatCode="General">
                  <c:v>0.20010359291339819</c:v>
                </c:pt>
                <c:pt idx="360" formatCode="General">
                  <c:v>0.1597919307523693</c:v>
                </c:pt>
                <c:pt idx="361" formatCode="General">
                  <c:v>0.12298509327204998</c:v>
                </c:pt>
                <c:pt idx="362" formatCode="General">
                  <c:v>9.021092745398529E-2</c:v>
                </c:pt>
                <c:pt idx="363" formatCode="General">
                  <c:v>6.194704151823105E-2</c:v>
                </c:pt>
                <c:pt idx="364" formatCode="General">
                  <c:v>3.8611064816528318E-2</c:v>
                </c:pt>
                <c:pt idx="365" formatCode="General">
                  <c:v>2.0551828361525248E-2</c:v>
                </c:pt>
                <c:pt idx="366" formatCode="General">
                  <c:v>8.0417861536657975E-3</c:v>
                </c:pt>
                <c:pt idx="367" formatCode="General">
                  <c:v>1.2709636611035746E-3</c:v>
                </c:pt>
                <c:pt idx="368" formatCode="General">
                  <c:v>3.4266913733926874E-4</c:v>
                </c:pt>
                <c:pt idx="369" formatCode="General">
                  <c:v>5.2711384300979658E-3</c:v>
                </c:pt>
                <c:pt idx="370" formatCode="General">
                  <c:v>1.5981208255695378E-2</c:v>
                </c:pt>
                <c:pt idx="371" formatCode="General">
                  <c:v>3.2310031220617041E-2</c:v>
                </c:pt>
                <c:pt idx="372" formatCode="General">
                  <c:v>5.4010763331224232E-2</c:v>
                </c:pt>
                <c:pt idx="373" formatCode="General">
                  <c:v>8.0758076583883343E-2</c:v>
                </c:pt>
                <c:pt idx="374" formatCode="General">
                  <c:v>0.11215528032397615</c:v>
                </c:pt>
                <c:pt idx="375" formatCode="General">
                  <c:v>0.14774277944982372</c:v>
                </c:pt>
                <c:pt idx="376" formatCode="General">
                  <c:v>0.18700755813297609</c:v>
                </c:pt>
                <c:pt idx="377" formatCode="General">
                  <c:v>0.2293933561187933</c:v>
                </c:pt>
                <c:pt idx="378" formatCode="General">
                  <c:v>0.2743112010682508</c:v>
                </c:pt>
                <c:pt idx="379" formatCode="General">
                  <c:v>0.32114997371406828</c:v>
                </c:pt>
                <c:pt idx="380" formatCode="General">
                  <c:v>0.36928671064719365</c:v>
                </c:pt>
                <c:pt idx="381" formatCode="General">
                  <c:v>0.41809638932939486</c:v>
                </c:pt>
                <c:pt idx="382" formatCode="General">
                  <c:v>0.4669609879690928</c:v>
                </c:pt>
                <c:pt idx="383" formatCode="General">
                  <c:v>0.51527766557478816</c:v>
                </c:pt>
                <c:pt idx="384" formatCode="General">
                  <c:v>0.56246596133499138</c:v>
                </c:pt>
                <c:pt idx="385" formatCode="General">
                  <c:v>0.60797396437332818</c:v>
                </c:pt>
                <c:pt idx="386" formatCode="General">
                  <c:v>0.65128345235308249</c:v>
                </c:pt>
                <c:pt idx="387" formatCode="General">
                  <c:v>0.69191403845932609</c:v>
                </c:pt>
                <c:pt idx="388" formatCode="General">
                  <c:v>0.72942639973177958</c:v>
                </c:pt>
                <c:pt idx="389" formatCode="General">
                  <c:v>0.76342468494029259</c:v>
                </c:pt>
                <c:pt idx="390" formatCode="General">
                  <c:v>0.79355821710742713</c:v>
                </c:pt>
                <c:pt idx="391" formatCode="General">
                  <c:v>0.81952261473854016</c:v>
                </c:pt>
                <c:pt idx="392" formatCode="General">
                  <c:v>0.84106045748140978</c:v>
                </c:pt>
                <c:pt idx="393" formatCode="General">
                  <c:v>0.8579616171674711</c:v>
                </c:pt>
                <c:pt idx="394" formatCode="General">
                  <c:v>0.87006336494995118</c:v>
                </c:pt>
                <c:pt idx="395" formatCode="General">
                  <c:v>0.87725035053974609</c:v>
                </c:pt>
                <c:pt idx="396" formatCode="General">
                  <c:v>0.87945453130671647</c:v>
                </c:pt>
                <c:pt idx="397" formatCode="General">
                  <c:v>0.87665510815992631</c:v>
                </c:pt>
                <c:pt idx="398" formatCode="General">
                  <c:v>0.86887850247164966</c:v>
                </c:pt>
                <c:pt idx="399" formatCode="General">
                  <c:v>0.85619838462985132</c:v>
                </c:pt>
                <c:pt idx="400" formatCode="General">
                  <c:v>0.83873574081289393</c:v>
                </c:pt>
                <c:pt idx="401" formatCode="General">
                  <c:v>0.81665894098505198</c:v>
                </c:pt>
                <c:pt idx="402" formatCode="General">
                  <c:v>0.79018374863605523</c:v>
                </c:pt>
                <c:pt idx="403" formatCode="General">
                  <c:v>0.75957319220175035</c:v>
                </c:pt>
                <c:pt idx="404" formatCode="General">
                  <c:v>0.72513720024031836</c:v>
                </c:pt>
                <c:pt idx="405" formatCode="General">
                  <c:v>0.68723188820458248</c:v>
                </c:pt>
                <c:pt idx="406" formatCode="General">
                  <c:v>0.64625837500966177</c:v>
                </c:pt>
                <c:pt idx="407" formatCode="General">
                  <c:v>0.60266100353542273</c:v>
                </c:pt>
                <c:pt idx="408" formatCode="General">
                  <c:v>0.55692484168135636</c:v>
                </c:pt>
                <c:pt idx="409" formatCode="General">
                  <c:v>0.50957235045179483</c:v>
                </c:pt>
                <c:pt idx="410" formatCode="General">
                  <c:v>0.46115912342275689</c:v>
                </c:pt>
                <c:pt idx="411" formatCode="General">
                  <c:v>0.41226862813345255</c:v>
                </c:pt>
                <c:pt idx="412" formatCode="General">
                  <c:v>0.36350591431784651</c:v>
                </c:pt>
                <c:pt idx="413" formatCode="General">
                  <c:v>0.31549029575913767</c:v>
                </c:pt>
                <c:pt idx="414" formatCode="General">
                  <c:v>0.2688470606000587</c:v>
                </c:pt>
                <c:pt idx="415" formatCode="General">
                  <c:v>0.22419831720119687</c:v>
                </c:pt>
                <c:pt idx="416" formatCode="General">
                  <c:v>0.18215313649947995</c:v>
                </c:pt>
                <c:pt idx="417" formatCode="General">
                  <c:v>0.14329720413408742</c:v>
                </c:pt>
                <c:pt idx="418" formatCode="General">
                  <c:v>0.10818224286921918</c:v>
                </c:pt>
                <c:pt idx="419" formatCode="General">
                  <c:v>7.7315504429072424E-2</c:v>
                </c:pt>
                <c:pt idx="420" formatCode="General">
                  <c:v>5.1149656333830951E-2</c:v>
                </c:pt>
                <c:pt idx="421" formatCode="General">
                  <c:v>3.0073400769951575E-2</c:v>
                </c:pt>
                <c:pt idx="422" formatCode="General">
                  <c:v>1.4403156871875544E-2</c:v>
                </c:pt>
                <c:pt idx="423" formatCode="General">
                  <c:v>4.3761140866516168E-3</c:v>
                </c:pt>
                <c:pt idx="424" formatCode="General">
                  <c:v>1.4492290189738188E-4</c:v>
                </c:pt>
                <c:pt idx="425" formatCode="General">
                  <c:v>1.7742318878022356E-3</c:v>
                </c:pt>
                <c:pt idx="426" formatCode="General">
                  <c:v>9.2392097940813267E-3</c:v>
                </c:pt>
                <c:pt idx="427" formatCode="General">
                  <c:v>2.2426112511129137E-2</c:v>
                </c:pt>
                <c:pt idx="428" formatCode="General">
                  <c:v>4.1134871971446052E-2</c:v>
                </c:pt>
                <c:pt idx="429" formatCode="General">
                  <c:v>6.5083602789962613E-2</c:v>
                </c:pt>
                <c:pt idx="430" formatCode="General">
                  <c:v>9.3914847748481356E-2</c:v>
                </c:pt>
                <c:pt idx="431" formatCode="General">
                  <c:v>0.12720331966937559</c:v>
                </c:pt>
                <c:pt idx="432" formatCode="General">
                  <c:v>0.16446484838474107</c:v>
                </c:pt>
                <c:pt idx="433" formatCode="General">
                  <c:v>0.20516620974356303</c:v>
                </c:pt>
                <c:pt idx="434" formatCode="General">
                  <c:v>0.24873549989617827</c:v>
                </c:pt>
                <c:pt idx="435" formatCode="General">
                  <c:v>0.29457272207614238</c:v>
                </c:pt>
                <c:pt idx="436" formatCode="General">
                  <c:v>0.34206027316632137</c:v>
                </c:pt>
                <c:pt idx="437" formatCode="General">
                  <c:v>0.39057305091183436</c:v>
                </c:pt>
                <c:pt idx="438" formatCode="General">
                  <c:v>0.43948794648101364</c:v>
                </c:pt>
                <c:pt idx="439" formatCode="General">
                  <c:v>0.48819253759559145</c:v>
                </c:pt>
                <c:pt idx="440" formatCode="General">
                  <c:v>0.53609285105653548</c:v>
                </c:pt>
                <c:pt idx="441" formatCode="General">
                  <c:v>0.58262011684621973</c:v>
                </c:pt>
                <c:pt idx="442" formatCode="General">
                  <c:v>0.6272364862232338</c:v>
                </c:pt>
                <c:pt idx="443" formatCode="General">
                  <c:v>0.66943973107666288</c:v>
                </c:pt>
                <c:pt idx="444" formatCode="General">
                  <c:v>0.70876697966379076</c:v>
                </c:pt>
                <c:pt idx="445" formatCode="General">
                  <c:v>0.74479757375986333</c:v>
                </c:pt>
                <c:pt idx="446" formatCode="General">
                  <c:v>0.77715515382991684</c:v>
                </c:pt>
                <c:pt idx="447" formatCode="General">
                  <c:v>0.80550909221244804</c:v>
                </c:pt>
                <c:pt idx="448" formatCode="General">
                  <c:v>0.82957539998348118</c:v>
                </c:pt>
                <c:pt idx="449" formatCode="General">
                  <c:v>0.84911723191055977</c:v>
                </c:pt>
                <c:pt idx="450" formatCode="General">
                  <c:v>0.86394510662789747</c:v>
                </c:pt>
                <c:pt idx="451" formatCode="General">
                  <c:v>0.87391694685023635</c:v>
                </c:pt>
                <c:pt idx="452" formatCode="General">
                  <c:v>0.87893802807539645</c:v>
                </c:pt>
                <c:pt idx="453" formatCode="General">
                  <c:v>0.8789609047389737</c:v>
                </c:pt>
                <c:pt idx="454" formatCode="General">
                  <c:v>0.87398536104597713</c:v>
                </c:pt>
                <c:pt idx="455" formatCode="General">
                  <c:v>0.86405841051046517</c:v>
                </c:pt>
                <c:pt idx="456" formatCode="General">
                  <c:v>0.84927434432684823</c:v>
                </c:pt>
                <c:pt idx="457" formatCode="General">
                  <c:v>0.82977480478619581</c:v>
                </c:pt>
                <c:pt idx="458" formatCode="General">
                  <c:v>0.80574883674800124</c:v>
                </c:pt>
                <c:pt idx="459" formatCode="General">
                  <c:v>0.7774328484232198</c:v>
                </c:pt>
                <c:pt idx="460" formatCode="General">
                  <c:v>0.74511039321395245</c:v>
                </c:pt>
                <c:pt idx="461" formatCode="General">
                  <c:v>0.70911166795448288</c:v>
                </c:pt>
                <c:pt idx="462" formatCode="General">
                  <c:v>0.6698126105411526</c:v>
                </c:pt>
                <c:pt idx="463" formatCode="General">
                  <c:v>0.62763347260523461</c:v>
                </c:pt>
                <c:pt idx="464" formatCode="General">
                  <c:v>0.58303674155704532</c:v>
                </c:pt>
                <c:pt idx="465" formatCode="General">
                  <c:v>0.53652429192998008</c:v>
                </c:pt>
                <c:pt idx="466" formatCode="General">
                  <c:v>0.4886336592448276</c:v>
                </c:pt>
                <c:pt idx="467" formatCode="General">
                  <c:v>0.43993335110139253</c:v>
                </c:pt>
                <c:pt idx="468" formatCode="General">
                  <c:v>0.39101714001259724</c:v>
                </c:pt>
                <c:pt idx="469" formatCode="General">
                  <c:v>0.34249732026132129</c:v>
                </c:pt>
                <c:pt idx="470" formatCode="General">
                  <c:v>0.29499695583100061</c:v>
                </c:pt>
                <c:pt idx="471" formatCode="General">
                  <c:v>0.24914119663771161</c:v>
                </c:pt>
                <c:pt idx="472" formatCode="General">
                  <c:v>0.20554779361638409</c:v>
                </c:pt>
                <c:pt idx="473" formatCode="General">
                  <c:v>0.16481699682712458</c:v>
                </c:pt>
                <c:pt idx="474" formatCode="General">
                  <c:v>0.1275210713190883</c:v>
                </c:pt>
                <c:pt idx="475" formatCode="General">
                  <c:v>9.4193709425517413E-2</c:v>
                </c:pt>
                <c:pt idx="476" formatCode="General">
                  <c:v>6.5319651881823315E-2</c:v>
                </c:pt>
                <c:pt idx="477" formatCode="General">
                  <c:v>4.1324850406879166E-2</c:v>
                </c:pt>
                <c:pt idx="478" formatCode="General">
                  <c:v>2.2567508578518747E-2</c:v>
                </c:pt>
                <c:pt idx="479" formatCode="General">
                  <c:v>9.3303243546877246E-3</c:v>
                </c:pt>
                <c:pt idx="480" formatCode="General">
                  <c:v>1.8142260478359873E-3</c:v>
                </c:pt>
                <c:pt idx="481" formatCode="General">
                  <c:v>1.3384491806156529E-4</c:v>
                </c:pt>
                <c:pt idx="482" formatCode="General">
                  <c:v>4.3149041464146665E-3</c:v>
                </c:pt>
                <c:pt idx="483" formatCode="General">
                  <c:v>1.4293629356404991E-2</c:v>
                </c:pt>
                <c:pt idx="484" formatCode="General">
                  <c:v>2.9918204608429533E-2</c:v>
                </c:pt>
                <c:pt idx="485" formatCode="General">
                  <c:v>5.0952215023086778E-2</c:v>
                </c:pt>
                <c:pt idx="486" formatCode="General">
                  <c:v>7.7079938155347749E-2</c:v>
                </c:pt>
                <c:pt idx="487" formatCode="General">
                  <c:v>0.10791327587231059</c:v>
                </c:pt>
                <c:pt idx="488" formatCode="General">
                  <c:v>0.14300006095555262</c:v>
                </c:pt>
                <c:pt idx="489" formatCode="General">
                  <c:v>0.18183343103178706</c:v>
                </c:pt>
                <c:pt idx="490" formatCode="General">
                  <c:v>0.22386193849880165</c:v>
                </c:pt>
                <c:pt idx="491" formatCode="General">
                  <c:v>0.26850005924005105</c:v>
                </c:pt>
                <c:pt idx="492" formatCode="General">
                  <c:v>0.31513877417767677</c:v>
                </c:pt>
                <c:pt idx="493" formatCode="General">
                  <c:v>0.36315592403993846</c:v>
                </c:pt>
                <c:pt idx="494" formatCode="General">
                  <c:v>0.4119260762051058</c:v>
                </c:pt>
                <c:pt idx="495" formatCode="General">
                  <c:v>0.46082968969533289</c:v>
                </c:pt>
                <c:pt idx="496" formatCode="General">
                  <c:v>0.50926141670473157</c:v>
                </c:pt>
                <c:pt idx="497" formatCode="General">
                  <c:v>0.5566374329415904</c:v>
                </c:pt>
                <c:pt idx="498" formatCode="General">
                  <c:v>0.60240174139151836</c:v>
                </c:pt>
                <c:pt idx="499" formatCode="General">
                  <c:v>0.64603144224811371</c:v>
                </c:pt>
                <c:pt idx="500" formatCode="General">
                  <c:v>0.68704100372779575</c:v>
                </c:pt>
                <c:pt idx="501" formatCode="General">
                  <c:v>0.72498560296473336</c:v>
                </c:pt>
                <c:pt idx="502" formatCode="General">
                  <c:v>0.7594636324775228</c:v>
                </c:pt>
                <c:pt idx="503" formatCode="General">
                  <c:v>0.79011848566867027</c:v>
                </c:pt>
                <c:pt idx="504" formatCode="General">
                  <c:v>0.81663974476243273</c:v>
                </c:pt>
                <c:pt idx="505" formatCode="General">
                  <c:v>0.83876389713563015</c:v>
                </c:pt>
                <c:pt idx="506" formatCode="General">
                  <c:v>0.85627470199307365</c:v>
                </c:pt>
                <c:pt idx="507" formatCode="General">
                  <c:v>0.86900331974143596</c:v>
                </c:pt>
                <c:pt idx="508" formatCode="General">
                  <c:v>0.87682830221281005</c:v>
                </c:pt>
                <c:pt idx="509" formatCode="General">
                  <c:v>0.87967552404716631</c:v>
                </c:pt>
                <c:pt idx="510" formatCode="General">
                  <c:v>0.87751811496842835</c:v>
                </c:pt>
                <c:pt idx="511" formatCode="General">
                  <c:v>0.8703764302173842</c:v>
                </c:pt>
                <c:pt idx="512" formatCode="General">
                  <c:v>0.85831807280668282</c:v>
                </c:pt>
                <c:pt idx="513" formatCode="General">
                  <c:v>0.84145795726316774</c:v>
                </c:pt>
                <c:pt idx="514" formatCode="General">
                  <c:v>0.81995838082744554</c:v>
                </c:pt>
                <c:pt idx="515" formatCode="General">
                  <c:v>0.7940290454100265</c:v>
                </c:pt>
                <c:pt idx="516" formatCode="General">
                  <c:v>0.76392695271983335</c:v>
                </c:pt>
                <c:pt idx="517" formatCode="General">
                  <c:v>0.72995607670973106</c:v>
                </c:pt>
                <c:pt idx="518" formatCode="General">
                  <c:v>0.69246670272173516</c:v>
                </c:pt>
                <c:pt idx="519" formatCode="General">
                  <c:v>0.65185431241967051</c:v>
                </c:pt>
                <c:pt idx="520" formatCode="General">
                  <c:v>0.60855788875816164</c:v>
                </c:pt>
                <c:pt idx="521" formatCode="General">
                  <c:v>0.5630575168193408</c:v>
                </c:pt>
                <c:pt idx="522" formatCode="General">
                  <c:v>0.5158711652167991</c:v>
                </c:pt>
                <c:pt idx="523" formatCode="General">
                  <c:v>0.46755054958560693</c:v>
                </c:pt>
                <c:pt idx="524" formatCode="General">
                  <c:v>0.41867600480182399</c:v>
                </c:pt>
                <c:pt idx="525" formatCode="General">
                  <c:v>0.36985032593100764</c:v>
                </c:pt>
                <c:pt idx="526" formatCode="General">
                  <c:v>0.32169157888299216</c:v>
                </c:pt>
                <c:pt idx="527" formatCode="General">
                  <c:v>0.27482492912085044</c:v>
                </c:pt>
                <c:pt idx="528" formatCode="General">
                  <c:v>0.22987358864647534</c:v>
                </c:pt>
                <c:pt idx="529" formatCode="General">
                  <c:v>0.18744903533202739</c:v>
                </c:pt>
                <c:pt idx="530" formatCode="General">
                  <c:v>0.14814071139947815</c:v>
                </c:pt>
                <c:pt idx="531" formatCode="General">
                  <c:v>0.1125054559940647</c:v>
                </c:pt>
                <c:pt idx="532" formatCode="General">
                  <c:v>8.1056966724925572E-2</c:v>
                </c:pt>
                <c:pt idx="533" formatCode="General">
                  <c:v>5.4255613276834591E-2</c:v>
                </c:pt>
                <c:pt idx="534" formatCode="General">
                  <c:v>3.2498939726469667E-2</c:v>
                </c:pt>
                <c:pt idx="535" formatCode="General">
                  <c:v>1.6113188825953029E-2</c:v>
                </c:pt>
                <c:pt idx="536" formatCode="General">
                  <c:v>5.3461601381354917E-3</c:v>
                </c:pt>
                <c:pt idx="537" formatCode="General">
                  <c:v>3.6167471028802911E-4</c:v>
                </c:pt>
                <c:pt idx="538" formatCode="General">
                  <c:v>1.2358635256426442E-3</c:v>
                </c:pt>
                <c:pt idx="539" formatCode="General">
                  <c:v>7.9554281758736911E-3</c:v>
                </c:pt>
                <c:pt idx="540" formatCode="General">
                  <c:v>2.0417944087339213E-2</c:v>
                </c:pt>
                <c:pt idx="541" formatCode="General">
                  <c:v>3.8434194057349602E-2</c:v>
                </c:pt>
                <c:pt idx="542" formatCode="General">
                  <c:v>6.1732438056461558E-2</c:v>
                </c:pt>
                <c:pt idx="543" formatCode="General">
                  <c:v>8.9964449403001634E-2</c:v>
                </c:pt>
                <c:pt idx="544" formatCode="General">
                  <c:v>0.12271308216652732</c:v>
                </c:pt>
                <c:pt idx="545" formatCode="General">
                  <c:v>0.15950108373945893</c:v>
                </c:pt>
                <c:pt idx="546" formatCode="General">
                  <c:v>0.19980083245547731</c:v>
                </c:pt>
                <c:pt idx="547" formatCode="General">
                  <c:v>0.24304466409400094</c:v>
                </c:pt>
                <c:pt idx="548" formatCode="General">
                  <c:v>0.28863545288525527</c:v>
                </c:pt>
                <c:pt idx="549" formatCode="General">
                  <c:v>0.33595713076651212</c:v>
                </c:pt>
                <c:pt idx="550" formatCode="General">
                  <c:v>0.38438486066795452</c:v>
                </c:pt>
                <c:pt idx="551" formatCode="General">
                  <c:v>0.43329462234563521</c:v>
                </c:pt>
                <c:pt idx="552" formatCode="General">
                  <c:v>0.48207201917015163</c:v>
                </c:pt>
                <c:pt idx="553" formatCode="General">
                  <c:v>0.53012016771003756</c:v>
                </c:pt>
                <c:pt idx="554" formatCode="General">
                  <c:v>0.57686658553363301</c:v>
                </c:pt>
                <c:pt idx="555" formatCode="General">
                  <c:v>0.62176904345412731</c:v>
                </c:pt>
                <c:pt idx="556" formatCode="General">
                  <c:v>0.66432039410981303</c:v>
                </c:pt>
                <c:pt idx="557" formatCode="General">
                  <c:v>0.70405242761112652</c:v>
                </c:pt>
                <c:pt idx="558" formatCode="General">
                  <c:v>0.74053883595752379</c:v>
                </c:pt>
                <c:pt idx="559" formatCode="General">
                  <c:v>0.77339739058899259</c:v>
                </c:pt>
                <c:pt idx="560" formatCode="General">
                  <c:v>0.80229145185396789</c:v>
                </c:pt>
                <c:pt idx="561" formatCode="General">
                  <c:v>0.82693093580657295</c:v>
                </c:pt>
                <c:pt idx="562" formatCode="General">
                  <c:v>0.84707286332777354</c:v>
                </c:pt>
                <c:pt idx="563" formatCode="General">
                  <c:v>0.86252161000181538</c:v>
                </c:pt>
                <c:pt idx="564" formatCode="General">
                  <c:v>0.8731289634515621</c:v>
                </c:pt>
                <c:pt idx="565" formatCode="General">
                  <c:v>0.87879407892927675</c:v>
                </c:pt>
                <c:pt idx="566" formatCode="General">
                  <c:v>0.8794634048159472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591-9C42-EB674A3CAB77}"/>
            </c:ext>
          </c:extLst>
        </c:ser>
        <c:ser>
          <c:idx val="1"/>
          <c:order val="1"/>
          <c:tx>
            <c:v>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'Improved Euler'!$N$21:$N$587</c:f>
              <c:numCache>
                <c:formatCode>0.000</c:formatCode>
                <c:ptCount val="567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1.1399999999999999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2.0099999999999998</c:v>
                </c:pt>
                <c:pt idx="67">
                  <c:v>2.04</c:v>
                </c:pt>
                <c:pt idx="68">
                  <c:v>2.0699999999999998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2.4300000000000002</c:v>
                </c:pt>
                <c:pt idx="81">
                  <c:v>2.46</c:v>
                </c:pt>
                <c:pt idx="82">
                  <c:v>2.4900000000000002</c:v>
                </c:pt>
                <c:pt idx="83">
                  <c:v>2.52</c:v>
                </c:pt>
                <c:pt idx="84">
                  <c:v>2.5499999999999998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  <c:pt idx="90">
                  <c:v>2.73</c:v>
                </c:pt>
                <c:pt idx="91">
                  <c:v>2.76</c:v>
                </c:pt>
                <c:pt idx="92">
                  <c:v>2.79</c:v>
                </c:pt>
                <c:pt idx="93">
                  <c:v>2.82</c:v>
                </c:pt>
                <c:pt idx="94">
                  <c:v>2.85</c:v>
                </c:pt>
                <c:pt idx="95">
                  <c:v>2.88</c:v>
                </c:pt>
                <c:pt idx="96">
                  <c:v>2.91</c:v>
                </c:pt>
                <c:pt idx="97">
                  <c:v>2.94</c:v>
                </c:pt>
                <c:pt idx="98">
                  <c:v>2.97</c:v>
                </c:pt>
                <c:pt idx="99">
                  <c:v>3</c:v>
                </c:pt>
                <c:pt idx="100">
                  <c:v>3.03</c:v>
                </c:pt>
                <c:pt idx="101">
                  <c:v>3.06</c:v>
                </c:pt>
                <c:pt idx="102">
                  <c:v>3.09</c:v>
                </c:pt>
                <c:pt idx="103">
                  <c:v>3.12</c:v>
                </c:pt>
                <c:pt idx="104">
                  <c:v>3.15</c:v>
                </c:pt>
                <c:pt idx="105">
                  <c:v>3.18</c:v>
                </c:pt>
                <c:pt idx="106">
                  <c:v>3.21</c:v>
                </c:pt>
                <c:pt idx="107">
                  <c:v>3.24</c:v>
                </c:pt>
                <c:pt idx="108">
                  <c:v>3.27</c:v>
                </c:pt>
                <c:pt idx="109">
                  <c:v>3.3</c:v>
                </c:pt>
                <c:pt idx="110">
                  <c:v>3.33</c:v>
                </c:pt>
                <c:pt idx="111">
                  <c:v>3.36</c:v>
                </c:pt>
                <c:pt idx="112">
                  <c:v>3.39</c:v>
                </c:pt>
                <c:pt idx="113">
                  <c:v>3.42</c:v>
                </c:pt>
                <c:pt idx="114">
                  <c:v>3.45</c:v>
                </c:pt>
                <c:pt idx="115">
                  <c:v>3.48</c:v>
                </c:pt>
                <c:pt idx="116">
                  <c:v>3.51</c:v>
                </c:pt>
                <c:pt idx="117">
                  <c:v>3.54</c:v>
                </c:pt>
                <c:pt idx="118">
                  <c:v>3.57</c:v>
                </c:pt>
                <c:pt idx="119">
                  <c:v>3.6</c:v>
                </c:pt>
                <c:pt idx="120">
                  <c:v>3.63</c:v>
                </c:pt>
                <c:pt idx="121">
                  <c:v>3.66</c:v>
                </c:pt>
                <c:pt idx="122">
                  <c:v>3.69</c:v>
                </c:pt>
                <c:pt idx="123">
                  <c:v>3.72</c:v>
                </c:pt>
                <c:pt idx="124">
                  <c:v>3.75</c:v>
                </c:pt>
                <c:pt idx="125">
                  <c:v>3.78</c:v>
                </c:pt>
                <c:pt idx="126">
                  <c:v>3.81</c:v>
                </c:pt>
                <c:pt idx="127">
                  <c:v>3.84</c:v>
                </c:pt>
                <c:pt idx="128">
                  <c:v>3.87</c:v>
                </c:pt>
                <c:pt idx="129">
                  <c:v>3.9</c:v>
                </c:pt>
                <c:pt idx="130">
                  <c:v>3.93</c:v>
                </c:pt>
                <c:pt idx="131">
                  <c:v>3.96</c:v>
                </c:pt>
                <c:pt idx="132">
                  <c:v>3.99</c:v>
                </c:pt>
                <c:pt idx="133">
                  <c:v>4.0199999999999996</c:v>
                </c:pt>
                <c:pt idx="134">
                  <c:v>4.05</c:v>
                </c:pt>
                <c:pt idx="135">
                  <c:v>4.08</c:v>
                </c:pt>
                <c:pt idx="136">
                  <c:v>4.1100000000000003</c:v>
                </c:pt>
                <c:pt idx="137">
                  <c:v>4.1399999999999997</c:v>
                </c:pt>
                <c:pt idx="138">
                  <c:v>4.17</c:v>
                </c:pt>
                <c:pt idx="139">
                  <c:v>4.2</c:v>
                </c:pt>
                <c:pt idx="140">
                  <c:v>4.2300000000000004</c:v>
                </c:pt>
                <c:pt idx="141">
                  <c:v>4.26</c:v>
                </c:pt>
                <c:pt idx="142">
                  <c:v>4.29</c:v>
                </c:pt>
                <c:pt idx="143">
                  <c:v>4.32</c:v>
                </c:pt>
                <c:pt idx="144">
                  <c:v>4.3499999999999996</c:v>
                </c:pt>
                <c:pt idx="145">
                  <c:v>4.38</c:v>
                </c:pt>
                <c:pt idx="146">
                  <c:v>4.41</c:v>
                </c:pt>
                <c:pt idx="147">
                  <c:v>4.4400000000000004</c:v>
                </c:pt>
                <c:pt idx="148">
                  <c:v>4.47</c:v>
                </c:pt>
                <c:pt idx="149">
                  <c:v>4.5</c:v>
                </c:pt>
                <c:pt idx="150">
                  <c:v>4.53</c:v>
                </c:pt>
                <c:pt idx="151">
                  <c:v>4.5599999999999996</c:v>
                </c:pt>
                <c:pt idx="152">
                  <c:v>4.59</c:v>
                </c:pt>
                <c:pt idx="153">
                  <c:v>4.62</c:v>
                </c:pt>
                <c:pt idx="154">
                  <c:v>4.6500000000000004</c:v>
                </c:pt>
                <c:pt idx="155">
                  <c:v>4.68</c:v>
                </c:pt>
                <c:pt idx="156">
                  <c:v>4.71</c:v>
                </c:pt>
                <c:pt idx="157">
                  <c:v>4.74</c:v>
                </c:pt>
                <c:pt idx="158">
                  <c:v>4.7699999999999996</c:v>
                </c:pt>
                <c:pt idx="159">
                  <c:v>4.8</c:v>
                </c:pt>
                <c:pt idx="160">
                  <c:v>4.83</c:v>
                </c:pt>
                <c:pt idx="161">
                  <c:v>4.8600000000000003</c:v>
                </c:pt>
                <c:pt idx="162">
                  <c:v>4.8899999999999997</c:v>
                </c:pt>
                <c:pt idx="163">
                  <c:v>4.92</c:v>
                </c:pt>
                <c:pt idx="164">
                  <c:v>4.95</c:v>
                </c:pt>
                <c:pt idx="165">
                  <c:v>4.9800000000000004</c:v>
                </c:pt>
                <c:pt idx="166">
                  <c:v>5.01</c:v>
                </c:pt>
                <c:pt idx="167">
                  <c:v>5.04</c:v>
                </c:pt>
                <c:pt idx="168">
                  <c:v>5.07</c:v>
                </c:pt>
                <c:pt idx="169">
                  <c:v>5.0999999999999996</c:v>
                </c:pt>
                <c:pt idx="170">
                  <c:v>5.13</c:v>
                </c:pt>
                <c:pt idx="171">
                  <c:v>5.16</c:v>
                </c:pt>
                <c:pt idx="172">
                  <c:v>5.19</c:v>
                </c:pt>
                <c:pt idx="173">
                  <c:v>5.22</c:v>
                </c:pt>
                <c:pt idx="174">
                  <c:v>5.25</c:v>
                </c:pt>
                <c:pt idx="175">
                  <c:v>5.28</c:v>
                </c:pt>
                <c:pt idx="176">
                  <c:v>5.31</c:v>
                </c:pt>
                <c:pt idx="177">
                  <c:v>5.34</c:v>
                </c:pt>
                <c:pt idx="178">
                  <c:v>5.37</c:v>
                </c:pt>
                <c:pt idx="179">
                  <c:v>5.4</c:v>
                </c:pt>
                <c:pt idx="180">
                  <c:v>5.43</c:v>
                </c:pt>
                <c:pt idx="181">
                  <c:v>5.46</c:v>
                </c:pt>
                <c:pt idx="182">
                  <c:v>5.49</c:v>
                </c:pt>
                <c:pt idx="183">
                  <c:v>5.52</c:v>
                </c:pt>
                <c:pt idx="184">
                  <c:v>5.55</c:v>
                </c:pt>
                <c:pt idx="185">
                  <c:v>5.58</c:v>
                </c:pt>
                <c:pt idx="186">
                  <c:v>5.61</c:v>
                </c:pt>
                <c:pt idx="187">
                  <c:v>5.64</c:v>
                </c:pt>
                <c:pt idx="188">
                  <c:v>5.67</c:v>
                </c:pt>
                <c:pt idx="189">
                  <c:v>5.7</c:v>
                </c:pt>
                <c:pt idx="190">
                  <c:v>5.73</c:v>
                </c:pt>
                <c:pt idx="191">
                  <c:v>5.76</c:v>
                </c:pt>
                <c:pt idx="192">
                  <c:v>5.79</c:v>
                </c:pt>
                <c:pt idx="193">
                  <c:v>5.82</c:v>
                </c:pt>
                <c:pt idx="194">
                  <c:v>5.85</c:v>
                </c:pt>
                <c:pt idx="195">
                  <c:v>5.88</c:v>
                </c:pt>
                <c:pt idx="196">
                  <c:v>5.91</c:v>
                </c:pt>
                <c:pt idx="197">
                  <c:v>5.94</c:v>
                </c:pt>
                <c:pt idx="198">
                  <c:v>5.97</c:v>
                </c:pt>
                <c:pt idx="199">
                  <c:v>6</c:v>
                </c:pt>
                <c:pt idx="200">
                  <c:v>6.03</c:v>
                </c:pt>
                <c:pt idx="201">
                  <c:v>6.06</c:v>
                </c:pt>
                <c:pt idx="202">
                  <c:v>6.09</c:v>
                </c:pt>
                <c:pt idx="203">
                  <c:v>6.12</c:v>
                </c:pt>
                <c:pt idx="204">
                  <c:v>6.15</c:v>
                </c:pt>
                <c:pt idx="205">
                  <c:v>6.18</c:v>
                </c:pt>
                <c:pt idx="206">
                  <c:v>6.21</c:v>
                </c:pt>
                <c:pt idx="207">
                  <c:v>6.24</c:v>
                </c:pt>
                <c:pt idx="208">
                  <c:v>6.27</c:v>
                </c:pt>
                <c:pt idx="209">
                  <c:v>6.3</c:v>
                </c:pt>
                <c:pt idx="210">
                  <c:v>6.33</c:v>
                </c:pt>
                <c:pt idx="211">
                  <c:v>6.36</c:v>
                </c:pt>
                <c:pt idx="212">
                  <c:v>6.39</c:v>
                </c:pt>
                <c:pt idx="213">
                  <c:v>6.42</c:v>
                </c:pt>
                <c:pt idx="214">
                  <c:v>6.45</c:v>
                </c:pt>
                <c:pt idx="215">
                  <c:v>6.48</c:v>
                </c:pt>
                <c:pt idx="216">
                  <c:v>6.51</c:v>
                </c:pt>
                <c:pt idx="217">
                  <c:v>6.54</c:v>
                </c:pt>
                <c:pt idx="218">
                  <c:v>6.57</c:v>
                </c:pt>
                <c:pt idx="219">
                  <c:v>6.6</c:v>
                </c:pt>
                <c:pt idx="220">
                  <c:v>6.63</c:v>
                </c:pt>
                <c:pt idx="221">
                  <c:v>6.66</c:v>
                </c:pt>
                <c:pt idx="222">
                  <c:v>6.69</c:v>
                </c:pt>
                <c:pt idx="223">
                  <c:v>6.72</c:v>
                </c:pt>
                <c:pt idx="224">
                  <c:v>6.75</c:v>
                </c:pt>
                <c:pt idx="225">
                  <c:v>6.78</c:v>
                </c:pt>
                <c:pt idx="226">
                  <c:v>6.81</c:v>
                </c:pt>
                <c:pt idx="227">
                  <c:v>6.84</c:v>
                </c:pt>
                <c:pt idx="228">
                  <c:v>6.87</c:v>
                </c:pt>
                <c:pt idx="229">
                  <c:v>6.9</c:v>
                </c:pt>
                <c:pt idx="230">
                  <c:v>6.93</c:v>
                </c:pt>
                <c:pt idx="231">
                  <c:v>6.96</c:v>
                </c:pt>
                <c:pt idx="232">
                  <c:v>6.99</c:v>
                </c:pt>
                <c:pt idx="233">
                  <c:v>7.02</c:v>
                </c:pt>
                <c:pt idx="234">
                  <c:v>7.05</c:v>
                </c:pt>
                <c:pt idx="235">
                  <c:v>7.08</c:v>
                </c:pt>
                <c:pt idx="236">
                  <c:v>7.11</c:v>
                </c:pt>
                <c:pt idx="237">
                  <c:v>7.14</c:v>
                </c:pt>
                <c:pt idx="238">
                  <c:v>7.17</c:v>
                </c:pt>
                <c:pt idx="239">
                  <c:v>7.2</c:v>
                </c:pt>
                <c:pt idx="240">
                  <c:v>7.23</c:v>
                </c:pt>
                <c:pt idx="241">
                  <c:v>7.26</c:v>
                </c:pt>
                <c:pt idx="242">
                  <c:v>7.29</c:v>
                </c:pt>
                <c:pt idx="243">
                  <c:v>7.32</c:v>
                </c:pt>
                <c:pt idx="244">
                  <c:v>7.35</c:v>
                </c:pt>
                <c:pt idx="245">
                  <c:v>7.38</c:v>
                </c:pt>
                <c:pt idx="246">
                  <c:v>7.41</c:v>
                </c:pt>
                <c:pt idx="247">
                  <c:v>7.44</c:v>
                </c:pt>
                <c:pt idx="248">
                  <c:v>7.47</c:v>
                </c:pt>
                <c:pt idx="249">
                  <c:v>7.5</c:v>
                </c:pt>
                <c:pt idx="250">
                  <c:v>7.53</c:v>
                </c:pt>
                <c:pt idx="251">
                  <c:v>7.56</c:v>
                </c:pt>
                <c:pt idx="252">
                  <c:v>7.59</c:v>
                </c:pt>
                <c:pt idx="253">
                  <c:v>7.62</c:v>
                </c:pt>
                <c:pt idx="254">
                  <c:v>7.65</c:v>
                </c:pt>
                <c:pt idx="255">
                  <c:v>7.68</c:v>
                </c:pt>
                <c:pt idx="256">
                  <c:v>7.71</c:v>
                </c:pt>
                <c:pt idx="257">
                  <c:v>7.74</c:v>
                </c:pt>
                <c:pt idx="258">
                  <c:v>7.77</c:v>
                </c:pt>
                <c:pt idx="259">
                  <c:v>7.8</c:v>
                </c:pt>
                <c:pt idx="260">
                  <c:v>7.83</c:v>
                </c:pt>
                <c:pt idx="261">
                  <c:v>7.86</c:v>
                </c:pt>
                <c:pt idx="262">
                  <c:v>7.89</c:v>
                </c:pt>
                <c:pt idx="263">
                  <c:v>7.92</c:v>
                </c:pt>
                <c:pt idx="264">
                  <c:v>7.95</c:v>
                </c:pt>
                <c:pt idx="265">
                  <c:v>7.98</c:v>
                </c:pt>
                <c:pt idx="266">
                  <c:v>8.01</c:v>
                </c:pt>
                <c:pt idx="267">
                  <c:v>8.0399999999999991</c:v>
                </c:pt>
                <c:pt idx="268">
                  <c:v>8.07</c:v>
                </c:pt>
                <c:pt idx="269">
                  <c:v>8.1</c:v>
                </c:pt>
                <c:pt idx="270">
                  <c:v>8.1300000000000008</c:v>
                </c:pt>
                <c:pt idx="271">
                  <c:v>8.16</c:v>
                </c:pt>
                <c:pt idx="272">
                  <c:v>8.19</c:v>
                </c:pt>
                <c:pt idx="273">
                  <c:v>8.2200000000000006</c:v>
                </c:pt>
                <c:pt idx="274">
                  <c:v>8.25</c:v>
                </c:pt>
                <c:pt idx="275">
                  <c:v>8.2799999999999994</c:v>
                </c:pt>
                <c:pt idx="276">
                  <c:v>8.31</c:v>
                </c:pt>
                <c:pt idx="277">
                  <c:v>8.34</c:v>
                </c:pt>
                <c:pt idx="278">
                  <c:v>8.3699999999999992</c:v>
                </c:pt>
                <c:pt idx="279">
                  <c:v>8.4</c:v>
                </c:pt>
                <c:pt idx="280">
                  <c:v>8.43</c:v>
                </c:pt>
                <c:pt idx="281">
                  <c:v>8.4600000000000009</c:v>
                </c:pt>
                <c:pt idx="282">
                  <c:v>8.49</c:v>
                </c:pt>
                <c:pt idx="283">
                  <c:v>8.52</c:v>
                </c:pt>
                <c:pt idx="284">
                  <c:v>8.5500000000000007</c:v>
                </c:pt>
                <c:pt idx="285">
                  <c:v>8.58</c:v>
                </c:pt>
                <c:pt idx="286">
                  <c:v>8.61</c:v>
                </c:pt>
                <c:pt idx="287">
                  <c:v>8.64</c:v>
                </c:pt>
                <c:pt idx="288">
                  <c:v>8.67</c:v>
                </c:pt>
                <c:pt idx="289">
                  <c:v>8.6999999999999993</c:v>
                </c:pt>
                <c:pt idx="290">
                  <c:v>8.73</c:v>
                </c:pt>
                <c:pt idx="291">
                  <c:v>8.76</c:v>
                </c:pt>
                <c:pt idx="292">
                  <c:v>8.7899999999999991</c:v>
                </c:pt>
                <c:pt idx="293">
                  <c:v>8.82</c:v>
                </c:pt>
                <c:pt idx="294">
                  <c:v>8.85</c:v>
                </c:pt>
                <c:pt idx="295">
                  <c:v>8.8800000000000008</c:v>
                </c:pt>
                <c:pt idx="296">
                  <c:v>8.91</c:v>
                </c:pt>
                <c:pt idx="297">
                  <c:v>8.94</c:v>
                </c:pt>
                <c:pt idx="298">
                  <c:v>8.9700000000000006</c:v>
                </c:pt>
                <c:pt idx="299">
                  <c:v>9</c:v>
                </c:pt>
                <c:pt idx="300">
                  <c:v>9.0299999999999994</c:v>
                </c:pt>
                <c:pt idx="301">
                  <c:v>9.06</c:v>
                </c:pt>
                <c:pt idx="302">
                  <c:v>9.09</c:v>
                </c:pt>
                <c:pt idx="303">
                  <c:v>9.1199999999999992</c:v>
                </c:pt>
                <c:pt idx="304">
                  <c:v>9.15</c:v>
                </c:pt>
                <c:pt idx="305">
                  <c:v>9.18</c:v>
                </c:pt>
                <c:pt idx="306">
                  <c:v>9.2100000000000009</c:v>
                </c:pt>
                <c:pt idx="307">
                  <c:v>9.24</c:v>
                </c:pt>
                <c:pt idx="308">
                  <c:v>9.27</c:v>
                </c:pt>
                <c:pt idx="309">
                  <c:v>9.3000000000000007</c:v>
                </c:pt>
                <c:pt idx="310">
                  <c:v>9.33</c:v>
                </c:pt>
                <c:pt idx="311">
                  <c:v>9.36</c:v>
                </c:pt>
                <c:pt idx="312">
                  <c:v>9.39</c:v>
                </c:pt>
                <c:pt idx="313">
                  <c:v>9.42</c:v>
                </c:pt>
                <c:pt idx="314">
                  <c:v>9.4499999999999993</c:v>
                </c:pt>
                <c:pt idx="315">
                  <c:v>9.48</c:v>
                </c:pt>
                <c:pt idx="316">
                  <c:v>9.51</c:v>
                </c:pt>
                <c:pt idx="317">
                  <c:v>9.5399999999999991</c:v>
                </c:pt>
                <c:pt idx="318">
                  <c:v>9.57</c:v>
                </c:pt>
                <c:pt idx="319">
                  <c:v>9.6</c:v>
                </c:pt>
                <c:pt idx="320">
                  <c:v>9.6300000000000008</c:v>
                </c:pt>
                <c:pt idx="321">
                  <c:v>9.66</c:v>
                </c:pt>
                <c:pt idx="322">
                  <c:v>9.69</c:v>
                </c:pt>
                <c:pt idx="323">
                  <c:v>9.7200000000000006</c:v>
                </c:pt>
                <c:pt idx="324">
                  <c:v>9.75</c:v>
                </c:pt>
                <c:pt idx="325">
                  <c:v>9.7799999999999994</c:v>
                </c:pt>
                <c:pt idx="326" formatCode="General">
                  <c:v>9.81</c:v>
                </c:pt>
                <c:pt idx="327" formatCode="General">
                  <c:v>9.84</c:v>
                </c:pt>
                <c:pt idx="328" formatCode="General">
                  <c:v>9.8699999999999992</c:v>
                </c:pt>
                <c:pt idx="329" formatCode="General">
                  <c:v>9.9</c:v>
                </c:pt>
                <c:pt idx="330" formatCode="General">
                  <c:v>9.93</c:v>
                </c:pt>
                <c:pt idx="331" formatCode="General">
                  <c:v>9.9600000000000009</c:v>
                </c:pt>
                <c:pt idx="332" formatCode="General">
                  <c:v>9.99</c:v>
                </c:pt>
                <c:pt idx="333" formatCode="General">
                  <c:v>10.02</c:v>
                </c:pt>
                <c:pt idx="334" formatCode="General">
                  <c:v>10.050000000000001</c:v>
                </c:pt>
                <c:pt idx="335" formatCode="General">
                  <c:v>10.08</c:v>
                </c:pt>
                <c:pt idx="336" formatCode="General">
                  <c:v>10.11</c:v>
                </c:pt>
                <c:pt idx="337" formatCode="General">
                  <c:v>10.14</c:v>
                </c:pt>
                <c:pt idx="338" formatCode="General">
                  <c:v>10.17</c:v>
                </c:pt>
                <c:pt idx="339" formatCode="General">
                  <c:v>10.199999999999999</c:v>
                </c:pt>
                <c:pt idx="340" formatCode="General">
                  <c:v>10.23</c:v>
                </c:pt>
                <c:pt idx="341" formatCode="General">
                  <c:v>10.26</c:v>
                </c:pt>
                <c:pt idx="342" formatCode="General">
                  <c:v>10.29</c:v>
                </c:pt>
                <c:pt idx="343" formatCode="General">
                  <c:v>10.32</c:v>
                </c:pt>
                <c:pt idx="344" formatCode="General">
                  <c:v>10.35</c:v>
                </c:pt>
                <c:pt idx="345" formatCode="General">
                  <c:v>10.38</c:v>
                </c:pt>
                <c:pt idx="346" formatCode="General">
                  <c:v>10.41</c:v>
                </c:pt>
                <c:pt idx="347" formatCode="General">
                  <c:v>10.44</c:v>
                </c:pt>
                <c:pt idx="348" formatCode="General">
                  <c:v>10.47</c:v>
                </c:pt>
                <c:pt idx="349" formatCode="General">
                  <c:v>10.5</c:v>
                </c:pt>
                <c:pt idx="350" formatCode="General">
                  <c:v>10.53</c:v>
                </c:pt>
                <c:pt idx="351" formatCode="General">
                  <c:v>10.56</c:v>
                </c:pt>
                <c:pt idx="352" formatCode="General">
                  <c:v>10.59</c:v>
                </c:pt>
                <c:pt idx="353" formatCode="General">
                  <c:v>10.62</c:v>
                </c:pt>
                <c:pt idx="354" formatCode="General">
                  <c:v>10.65</c:v>
                </c:pt>
                <c:pt idx="355" formatCode="General">
                  <c:v>10.68</c:v>
                </c:pt>
                <c:pt idx="356" formatCode="General">
                  <c:v>10.71</c:v>
                </c:pt>
                <c:pt idx="357" formatCode="General">
                  <c:v>10.74</c:v>
                </c:pt>
                <c:pt idx="358" formatCode="General">
                  <c:v>10.77</c:v>
                </c:pt>
                <c:pt idx="359" formatCode="General">
                  <c:v>10.8</c:v>
                </c:pt>
                <c:pt idx="360" formatCode="General">
                  <c:v>10.83</c:v>
                </c:pt>
                <c:pt idx="361" formatCode="General">
                  <c:v>10.86</c:v>
                </c:pt>
                <c:pt idx="362" formatCode="General">
                  <c:v>10.89</c:v>
                </c:pt>
                <c:pt idx="363" formatCode="General">
                  <c:v>10.92</c:v>
                </c:pt>
                <c:pt idx="364" formatCode="General">
                  <c:v>10.95</c:v>
                </c:pt>
                <c:pt idx="365" formatCode="General">
                  <c:v>10.98</c:v>
                </c:pt>
                <c:pt idx="366" formatCode="General">
                  <c:v>11.01</c:v>
                </c:pt>
                <c:pt idx="367" formatCode="General">
                  <c:v>11.04</c:v>
                </c:pt>
                <c:pt idx="368" formatCode="General">
                  <c:v>11.07</c:v>
                </c:pt>
                <c:pt idx="369" formatCode="General">
                  <c:v>11.1</c:v>
                </c:pt>
                <c:pt idx="370" formatCode="General">
                  <c:v>11.13</c:v>
                </c:pt>
                <c:pt idx="371" formatCode="General">
                  <c:v>11.16</c:v>
                </c:pt>
                <c:pt idx="372" formatCode="General">
                  <c:v>11.19</c:v>
                </c:pt>
                <c:pt idx="373" formatCode="General">
                  <c:v>11.22</c:v>
                </c:pt>
                <c:pt idx="374" formatCode="General">
                  <c:v>11.25</c:v>
                </c:pt>
                <c:pt idx="375" formatCode="General">
                  <c:v>11.28</c:v>
                </c:pt>
                <c:pt idx="376" formatCode="General">
                  <c:v>11.31</c:v>
                </c:pt>
                <c:pt idx="377" formatCode="General">
                  <c:v>11.34</c:v>
                </c:pt>
                <c:pt idx="378" formatCode="General">
                  <c:v>11.37</c:v>
                </c:pt>
                <c:pt idx="379" formatCode="General">
                  <c:v>11.4</c:v>
                </c:pt>
                <c:pt idx="380" formatCode="General">
                  <c:v>11.43</c:v>
                </c:pt>
                <c:pt idx="381" formatCode="General">
                  <c:v>11.46</c:v>
                </c:pt>
                <c:pt idx="382" formatCode="General">
                  <c:v>11.49</c:v>
                </c:pt>
                <c:pt idx="383" formatCode="General">
                  <c:v>11.52</c:v>
                </c:pt>
                <c:pt idx="384" formatCode="General">
                  <c:v>11.55</c:v>
                </c:pt>
                <c:pt idx="385" formatCode="General">
                  <c:v>11.58</c:v>
                </c:pt>
                <c:pt idx="386" formatCode="General">
                  <c:v>11.61</c:v>
                </c:pt>
                <c:pt idx="387" formatCode="General">
                  <c:v>11.64</c:v>
                </c:pt>
                <c:pt idx="388" formatCode="General">
                  <c:v>11.67</c:v>
                </c:pt>
                <c:pt idx="389" formatCode="General">
                  <c:v>11.7</c:v>
                </c:pt>
                <c:pt idx="390" formatCode="General">
                  <c:v>11.73</c:v>
                </c:pt>
                <c:pt idx="391" formatCode="General">
                  <c:v>11.76</c:v>
                </c:pt>
                <c:pt idx="392" formatCode="General">
                  <c:v>11.79</c:v>
                </c:pt>
                <c:pt idx="393" formatCode="General">
                  <c:v>11.82</c:v>
                </c:pt>
                <c:pt idx="394" formatCode="General">
                  <c:v>11.85</c:v>
                </c:pt>
                <c:pt idx="395" formatCode="General">
                  <c:v>11.88</c:v>
                </c:pt>
                <c:pt idx="396" formatCode="General">
                  <c:v>11.91</c:v>
                </c:pt>
                <c:pt idx="397" formatCode="General">
                  <c:v>11.94</c:v>
                </c:pt>
                <c:pt idx="398" formatCode="General">
                  <c:v>11.97</c:v>
                </c:pt>
                <c:pt idx="399" formatCode="General">
                  <c:v>12</c:v>
                </c:pt>
                <c:pt idx="400" formatCode="General">
                  <c:v>12.03</c:v>
                </c:pt>
                <c:pt idx="401" formatCode="General">
                  <c:v>12.06</c:v>
                </c:pt>
                <c:pt idx="402" formatCode="General">
                  <c:v>12.09</c:v>
                </c:pt>
                <c:pt idx="403" formatCode="General">
                  <c:v>12.12</c:v>
                </c:pt>
                <c:pt idx="404" formatCode="General">
                  <c:v>12.15</c:v>
                </c:pt>
                <c:pt idx="405" formatCode="General">
                  <c:v>12.18</c:v>
                </c:pt>
                <c:pt idx="406" formatCode="General">
                  <c:v>12.21</c:v>
                </c:pt>
                <c:pt idx="407" formatCode="General">
                  <c:v>12.24</c:v>
                </c:pt>
                <c:pt idx="408" formatCode="General">
                  <c:v>12.27</c:v>
                </c:pt>
                <c:pt idx="409" formatCode="General">
                  <c:v>12.3</c:v>
                </c:pt>
                <c:pt idx="410" formatCode="General">
                  <c:v>12.33</c:v>
                </c:pt>
                <c:pt idx="411" formatCode="General">
                  <c:v>12.36</c:v>
                </c:pt>
                <c:pt idx="412" formatCode="General">
                  <c:v>12.39</c:v>
                </c:pt>
                <c:pt idx="413" formatCode="General">
                  <c:v>12.42</c:v>
                </c:pt>
                <c:pt idx="414" formatCode="General">
                  <c:v>12.45</c:v>
                </c:pt>
                <c:pt idx="415" formatCode="General">
                  <c:v>12.48</c:v>
                </c:pt>
                <c:pt idx="416" formatCode="General">
                  <c:v>12.51</c:v>
                </c:pt>
                <c:pt idx="417" formatCode="General">
                  <c:v>12.54</c:v>
                </c:pt>
                <c:pt idx="418" formatCode="General">
                  <c:v>12.57</c:v>
                </c:pt>
                <c:pt idx="419" formatCode="General">
                  <c:v>12.6</c:v>
                </c:pt>
                <c:pt idx="420" formatCode="General">
                  <c:v>12.63</c:v>
                </c:pt>
                <c:pt idx="421" formatCode="General">
                  <c:v>12.66</c:v>
                </c:pt>
                <c:pt idx="422" formatCode="General">
                  <c:v>12.69</c:v>
                </c:pt>
                <c:pt idx="423" formatCode="General">
                  <c:v>12.72</c:v>
                </c:pt>
                <c:pt idx="424" formatCode="General">
                  <c:v>12.75</c:v>
                </c:pt>
                <c:pt idx="425" formatCode="General">
                  <c:v>12.78</c:v>
                </c:pt>
                <c:pt idx="426" formatCode="General">
                  <c:v>12.81</c:v>
                </c:pt>
                <c:pt idx="427" formatCode="General">
                  <c:v>12.84</c:v>
                </c:pt>
                <c:pt idx="428" formatCode="General">
                  <c:v>12.87</c:v>
                </c:pt>
                <c:pt idx="429" formatCode="General">
                  <c:v>12.9</c:v>
                </c:pt>
                <c:pt idx="430" formatCode="General">
                  <c:v>12.93</c:v>
                </c:pt>
                <c:pt idx="431" formatCode="General">
                  <c:v>12.96</c:v>
                </c:pt>
                <c:pt idx="432" formatCode="General">
                  <c:v>12.99</c:v>
                </c:pt>
                <c:pt idx="433" formatCode="General">
                  <c:v>13.02</c:v>
                </c:pt>
                <c:pt idx="434" formatCode="General">
                  <c:v>13.05</c:v>
                </c:pt>
                <c:pt idx="435" formatCode="General">
                  <c:v>13.08</c:v>
                </c:pt>
                <c:pt idx="436" formatCode="General">
                  <c:v>13.11</c:v>
                </c:pt>
                <c:pt idx="437" formatCode="General">
                  <c:v>13.14</c:v>
                </c:pt>
                <c:pt idx="438" formatCode="General">
                  <c:v>13.17</c:v>
                </c:pt>
                <c:pt idx="439" formatCode="General">
                  <c:v>13.2</c:v>
                </c:pt>
                <c:pt idx="440" formatCode="General">
                  <c:v>13.23</c:v>
                </c:pt>
                <c:pt idx="441" formatCode="General">
                  <c:v>13.26</c:v>
                </c:pt>
                <c:pt idx="442" formatCode="General">
                  <c:v>13.29</c:v>
                </c:pt>
                <c:pt idx="443" formatCode="General">
                  <c:v>13.32</c:v>
                </c:pt>
                <c:pt idx="444" formatCode="General">
                  <c:v>13.35</c:v>
                </c:pt>
                <c:pt idx="445" formatCode="General">
                  <c:v>13.38</c:v>
                </c:pt>
                <c:pt idx="446" formatCode="General">
                  <c:v>13.41</c:v>
                </c:pt>
                <c:pt idx="447" formatCode="General">
                  <c:v>13.44</c:v>
                </c:pt>
                <c:pt idx="448" formatCode="General">
                  <c:v>13.47</c:v>
                </c:pt>
                <c:pt idx="449" formatCode="General">
                  <c:v>13.5</c:v>
                </c:pt>
                <c:pt idx="450" formatCode="General">
                  <c:v>13.53</c:v>
                </c:pt>
                <c:pt idx="451" formatCode="General">
                  <c:v>13.56</c:v>
                </c:pt>
                <c:pt idx="452" formatCode="General">
                  <c:v>13.59</c:v>
                </c:pt>
                <c:pt idx="453" formatCode="General">
                  <c:v>13.62</c:v>
                </c:pt>
                <c:pt idx="454" formatCode="General">
                  <c:v>13.65</c:v>
                </c:pt>
                <c:pt idx="455" formatCode="General">
                  <c:v>13.68</c:v>
                </c:pt>
                <c:pt idx="456" formatCode="General">
                  <c:v>13.71</c:v>
                </c:pt>
                <c:pt idx="457" formatCode="General">
                  <c:v>13.74</c:v>
                </c:pt>
                <c:pt idx="458" formatCode="General">
                  <c:v>13.77</c:v>
                </c:pt>
                <c:pt idx="459" formatCode="General">
                  <c:v>13.8</c:v>
                </c:pt>
                <c:pt idx="460" formatCode="General">
                  <c:v>13.83</c:v>
                </c:pt>
                <c:pt idx="461" formatCode="General">
                  <c:v>13.86</c:v>
                </c:pt>
                <c:pt idx="462" formatCode="General">
                  <c:v>13.89</c:v>
                </c:pt>
                <c:pt idx="463" formatCode="General">
                  <c:v>13.92</c:v>
                </c:pt>
                <c:pt idx="464" formatCode="General">
                  <c:v>13.95</c:v>
                </c:pt>
                <c:pt idx="465" formatCode="General">
                  <c:v>13.98</c:v>
                </c:pt>
                <c:pt idx="466" formatCode="General">
                  <c:v>14.01</c:v>
                </c:pt>
                <c:pt idx="467" formatCode="General">
                  <c:v>14.04</c:v>
                </c:pt>
                <c:pt idx="468" formatCode="General">
                  <c:v>14.07</c:v>
                </c:pt>
                <c:pt idx="469" formatCode="General">
                  <c:v>14.1</c:v>
                </c:pt>
                <c:pt idx="470" formatCode="General">
                  <c:v>14.13</c:v>
                </c:pt>
                <c:pt idx="471" formatCode="General">
                  <c:v>14.16</c:v>
                </c:pt>
                <c:pt idx="472" formatCode="General">
                  <c:v>14.19</c:v>
                </c:pt>
                <c:pt idx="473" formatCode="General">
                  <c:v>14.22</c:v>
                </c:pt>
                <c:pt idx="474" formatCode="General">
                  <c:v>14.25</c:v>
                </c:pt>
                <c:pt idx="475" formatCode="General">
                  <c:v>14.28</c:v>
                </c:pt>
                <c:pt idx="476" formatCode="General">
                  <c:v>14.31</c:v>
                </c:pt>
                <c:pt idx="477" formatCode="General">
                  <c:v>14.34</c:v>
                </c:pt>
                <c:pt idx="478" formatCode="General">
                  <c:v>14.37</c:v>
                </c:pt>
                <c:pt idx="479" formatCode="General">
                  <c:v>14.4</c:v>
                </c:pt>
                <c:pt idx="480" formatCode="General">
                  <c:v>14.43</c:v>
                </c:pt>
                <c:pt idx="481" formatCode="General">
                  <c:v>14.46</c:v>
                </c:pt>
                <c:pt idx="482" formatCode="General">
                  <c:v>14.49</c:v>
                </c:pt>
                <c:pt idx="483" formatCode="General">
                  <c:v>14.52</c:v>
                </c:pt>
                <c:pt idx="484" formatCode="General">
                  <c:v>14.55</c:v>
                </c:pt>
                <c:pt idx="485" formatCode="General">
                  <c:v>14.58</c:v>
                </c:pt>
                <c:pt idx="486" formatCode="General">
                  <c:v>14.61</c:v>
                </c:pt>
                <c:pt idx="487" formatCode="General">
                  <c:v>14.64</c:v>
                </c:pt>
                <c:pt idx="488" formatCode="General">
                  <c:v>14.67</c:v>
                </c:pt>
                <c:pt idx="489" formatCode="General">
                  <c:v>14.7</c:v>
                </c:pt>
                <c:pt idx="490" formatCode="General">
                  <c:v>14.73</c:v>
                </c:pt>
                <c:pt idx="491" formatCode="General">
                  <c:v>14.76</c:v>
                </c:pt>
                <c:pt idx="492" formatCode="General">
                  <c:v>14.79</c:v>
                </c:pt>
                <c:pt idx="493" formatCode="General">
                  <c:v>14.82</c:v>
                </c:pt>
                <c:pt idx="494" formatCode="General">
                  <c:v>14.85</c:v>
                </c:pt>
                <c:pt idx="495" formatCode="General">
                  <c:v>14.88</c:v>
                </c:pt>
                <c:pt idx="496" formatCode="General">
                  <c:v>14.91</c:v>
                </c:pt>
                <c:pt idx="497" formatCode="General">
                  <c:v>14.94</c:v>
                </c:pt>
                <c:pt idx="498" formatCode="General">
                  <c:v>14.97</c:v>
                </c:pt>
                <c:pt idx="499" formatCode="General">
                  <c:v>15</c:v>
                </c:pt>
                <c:pt idx="500" formatCode="General">
                  <c:v>15.03</c:v>
                </c:pt>
                <c:pt idx="501" formatCode="General">
                  <c:v>15.06</c:v>
                </c:pt>
                <c:pt idx="502" formatCode="General">
                  <c:v>15.09</c:v>
                </c:pt>
                <c:pt idx="503" formatCode="General">
                  <c:v>15.12</c:v>
                </c:pt>
                <c:pt idx="504" formatCode="General">
                  <c:v>15.15</c:v>
                </c:pt>
                <c:pt idx="505" formatCode="General">
                  <c:v>15.18</c:v>
                </c:pt>
                <c:pt idx="506" formatCode="General">
                  <c:v>15.21</c:v>
                </c:pt>
                <c:pt idx="507" formatCode="General">
                  <c:v>15.24</c:v>
                </c:pt>
                <c:pt idx="508" formatCode="General">
                  <c:v>15.27</c:v>
                </c:pt>
                <c:pt idx="509" formatCode="General">
                  <c:v>15.3</c:v>
                </c:pt>
                <c:pt idx="510" formatCode="General">
                  <c:v>15.33</c:v>
                </c:pt>
                <c:pt idx="511" formatCode="General">
                  <c:v>15.36</c:v>
                </c:pt>
                <c:pt idx="512" formatCode="General">
                  <c:v>15.39</c:v>
                </c:pt>
                <c:pt idx="513" formatCode="General">
                  <c:v>15.42</c:v>
                </c:pt>
                <c:pt idx="514" formatCode="General">
                  <c:v>15.45</c:v>
                </c:pt>
                <c:pt idx="515" formatCode="General">
                  <c:v>15.48</c:v>
                </c:pt>
                <c:pt idx="516" formatCode="General">
                  <c:v>15.51</c:v>
                </c:pt>
                <c:pt idx="517" formatCode="General">
                  <c:v>15.54</c:v>
                </c:pt>
                <c:pt idx="518" formatCode="General">
                  <c:v>15.57</c:v>
                </c:pt>
                <c:pt idx="519" formatCode="General">
                  <c:v>15.6</c:v>
                </c:pt>
                <c:pt idx="520" formatCode="General">
                  <c:v>15.63</c:v>
                </c:pt>
                <c:pt idx="521" formatCode="General">
                  <c:v>15.66</c:v>
                </c:pt>
                <c:pt idx="522" formatCode="General">
                  <c:v>15.69</c:v>
                </c:pt>
                <c:pt idx="523" formatCode="General">
                  <c:v>15.72</c:v>
                </c:pt>
                <c:pt idx="524" formatCode="General">
                  <c:v>15.75</c:v>
                </c:pt>
                <c:pt idx="525" formatCode="General">
                  <c:v>15.78</c:v>
                </c:pt>
                <c:pt idx="526" formatCode="General">
                  <c:v>15.81</c:v>
                </c:pt>
                <c:pt idx="527" formatCode="General">
                  <c:v>15.84</c:v>
                </c:pt>
                <c:pt idx="528" formatCode="General">
                  <c:v>15.87</c:v>
                </c:pt>
                <c:pt idx="529" formatCode="General">
                  <c:v>15.9</c:v>
                </c:pt>
                <c:pt idx="530" formatCode="General">
                  <c:v>15.93</c:v>
                </c:pt>
                <c:pt idx="531" formatCode="General">
                  <c:v>15.96</c:v>
                </c:pt>
                <c:pt idx="532" formatCode="General">
                  <c:v>15.99</c:v>
                </c:pt>
                <c:pt idx="533" formatCode="General">
                  <c:v>16.02</c:v>
                </c:pt>
                <c:pt idx="534" formatCode="General">
                  <c:v>16.05</c:v>
                </c:pt>
                <c:pt idx="535" formatCode="General">
                  <c:v>16.079999999999998</c:v>
                </c:pt>
                <c:pt idx="536" formatCode="General">
                  <c:v>16.11</c:v>
                </c:pt>
                <c:pt idx="537" formatCode="General">
                  <c:v>16.14</c:v>
                </c:pt>
                <c:pt idx="538" formatCode="General">
                  <c:v>16.170000000000002</c:v>
                </c:pt>
                <c:pt idx="539" formatCode="General">
                  <c:v>16.2</c:v>
                </c:pt>
                <c:pt idx="540" formatCode="General">
                  <c:v>16.23</c:v>
                </c:pt>
                <c:pt idx="541" formatCode="General">
                  <c:v>16.260000000000002</c:v>
                </c:pt>
                <c:pt idx="542" formatCode="General">
                  <c:v>16.29</c:v>
                </c:pt>
                <c:pt idx="543" formatCode="General">
                  <c:v>16.32</c:v>
                </c:pt>
                <c:pt idx="544" formatCode="General">
                  <c:v>16.350000000000001</c:v>
                </c:pt>
                <c:pt idx="545" formatCode="General">
                  <c:v>16.38</c:v>
                </c:pt>
                <c:pt idx="546" formatCode="General">
                  <c:v>16.41</c:v>
                </c:pt>
                <c:pt idx="547" formatCode="General">
                  <c:v>16.440000000000001</c:v>
                </c:pt>
                <c:pt idx="548" formatCode="General">
                  <c:v>16.47</c:v>
                </c:pt>
                <c:pt idx="549" formatCode="General">
                  <c:v>16.5</c:v>
                </c:pt>
                <c:pt idx="550" formatCode="General">
                  <c:v>16.53</c:v>
                </c:pt>
                <c:pt idx="551" formatCode="General">
                  <c:v>16.559999999999999</c:v>
                </c:pt>
                <c:pt idx="552" formatCode="General">
                  <c:v>16.59</c:v>
                </c:pt>
                <c:pt idx="553" formatCode="General">
                  <c:v>16.62</c:v>
                </c:pt>
                <c:pt idx="554" formatCode="General">
                  <c:v>16.649999999999999</c:v>
                </c:pt>
                <c:pt idx="555" formatCode="General">
                  <c:v>16.68</c:v>
                </c:pt>
                <c:pt idx="556" formatCode="General">
                  <c:v>16.71</c:v>
                </c:pt>
                <c:pt idx="557" formatCode="General">
                  <c:v>16.739999999999998</c:v>
                </c:pt>
                <c:pt idx="558" formatCode="General">
                  <c:v>16.77</c:v>
                </c:pt>
                <c:pt idx="559" formatCode="General">
                  <c:v>16.8</c:v>
                </c:pt>
                <c:pt idx="560" formatCode="General">
                  <c:v>16.829999999999998</c:v>
                </c:pt>
                <c:pt idx="561" formatCode="General">
                  <c:v>16.86</c:v>
                </c:pt>
                <c:pt idx="562" formatCode="General">
                  <c:v>16.89</c:v>
                </c:pt>
                <c:pt idx="563" formatCode="General">
                  <c:v>16.920000000000002</c:v>
                </c:pt>
                <c:pt idx="564" formatCode="General">
                  <c:v>16.95</c:v>
                </c:pt>
                <c:pt idx="565" formatCode="General">
                  <c:v>16.98</c:v>
                </c:pt>
                <c:pt idx="566" formatCode="General">
                  <c:v>17.010000000000002</c:v>
                </c:pt>
              </c:numCache>
            </c:numRef>
          </c:cat>
          <c:val>
            <c:numRef>
              <c:f>'Improved Euler'!$P$21:$P$587</c:f>
              <c:numCache>
                <c:formatCode>0.000</c:formatCode>
                <c:ptCount val="567"/>
                <c:pt idx="0">
                  <c:v>0</c:v>
                </c:pt>
                <c:pt idx="1">
                  <c:v>2.5000000000000001E-3</c:v>
                </c:pt>
                <c:pt idx="2">
                  <c:v>9.976415939638647E-3</c:v>
                </c:pt>
                <c:pt idx="3">
                  <c:v>2.2358449229491002E-2</c:v>
                </c:pt>
                <c:pt idx="4">
                  <c:v>3.9528014989573382E-2</c:v>
                </c:pt>
                <c:pt idx="5">
                  <c:v>6.1319673514665649E-2</c:v>
                </c:pt>
                <c:pt idx="6">
                  <c:v>8.7520616132903434E-2</c:v>
                </c:pt>
                <c:pt idx="7">
                  <c:v>0.11787078427035926</c:v>
                </c:pt>
                <c:pt idx="8">
                  <c:v>0.15206321856236252</c:v>
                </c:pt>
                <c:pt idx="9">
                  <c:v>0.18974474931033516</c:v>
                </c:pt>
                <c:pt idx="10">
                  <c:v>0.23051714951077085</c:v>
                </c:pt>
                <c:pt idx="11">
                  <c:v>0.27393887609300299</c:v>
                </c:pt>
                <c:pt idx="12">
                  <c:v>0.31952752293519859</c:v>
                </c:pt>
                <c:pt idx="13">
                  <c:v>0.36676309983132649</c:v>
                </c:pt>
                <c:pt idx="14">
                  <c:v>0.41509223420965852</c:v>
                </c:pt>
                <c:pt idx="15">
                  <c:v>0.46393336672857594</c:v>
                </c:pt>
                <c:pt idx="16">
                  <c:v>0.51268297800635076</c:v>
                </c:pt>
                <c:pt idx="17">
                  <c:v>0.56072284232835978</c:v>
                </c:pt>
                <c:pt idx="18">
                  <c:v>0.60742825649054832</c:v>
                </c:pt>
                <c:pt idx="19">
                  <c:v>0.65217713991440174</c:v>
                </c:pt>
                <c:pt idx="20">
                  <c:v>0.69435984837659359</c:v>
                </c:pt>
                <c:pt idx="21">
                  <c:v>0.73338949125071085</c:v>
                </c:pt>
                <c:pt idx="22">
                  <c:v>0.76871249454826773</c:v>
                </c:pt>
                <c:pt idx="23">
                  <c:v>0.79981911289260521</c:v>
                </c:pt>
                <c:pt idx="24">
                  <c:v>0.8262535663150451</c:v>
                </c:pt>
                <c:pt idx="25">
                  <c:v>0.8476234653813739</c:v>
                </c:pt>
                <c:pt idx="26">
                  <c:v>0.86360819276613576</c:v>
                </c:pt>
                <c:pt idx="27">
                  <c:v>0.87396593201258344</c:v>
                </c:pt>
                <c:pt idx="28">
                  <c:v>0.87853907456422808</c:v>
                </c:pt>
                <c:pt idx="29">
                  <c:v>0.87725779256540304</c:v>
                </c:pt>
                <c:pt idx="30">
                  <c:v>0.87014163441992198</c:v>
                </c:pt>
                <c:pt idx="31">
                  <c:v>0.85729907857089216</c:v>
                </c:pt>
                <c:pt idx="32">
                  <c:v>0.83892506353889029</c:v>
                </c:pt>
                <c:pt idx="33">
                  <c:v>0.81529659368481755</c:v>
                </c:pt>
                <c:pt idx="34">
                  <c:v>0.78676659530395299</c:v>
                </c:pt>
                <c:pt idx="35">
                  <c:v>0.75375626191868195</c:v>
                </c:pt>
                <c:pt idx="36">
                  <c:v>0.71674617736970225</c:v>
                </c:pt>
                <c:pt idx="37">
                  <c:v>0.67626653807995185</c:v>
                </c:pt>
                <c:pt idx="38">
                  <c:v>0.63288681061677077</c:v>
                </c:pt>
                <c:pt idx="39">
                  <c:v>0.58720515770489268</c:v>
                </c:pt>
                <c:pt idx="40">
                  <c:v>0.53983794667686735</c:v>
                </c:pt>
                <c:pt idx="41">
                  <c:v>0.49140962151367573</c:v>
                </c:pt>
                <c:pt idx="42">
                  <c:v>0.44254317633971446</c:v>
                </c:pt>
                <c:pt idx="43">
                  <c:v>0.39385141806028973</c:v>
                </c:pt>
                <c:pt idx="44">
                  <c:v>0.345929152366103</c:v>
                </c:pt>
                <c:pt idx="45">
                  <c:v>0.29934637393235336</c:v>
                </c:pt>
                <c:pt idx="46">
                  <c:v>0.25464249120638671</c:v>
                </c:pt>
                <c:pt idx="47">
                  <c:v>0.21232157100882931</c:v>
                </c:pt>
                <c:pt idx="48">
                  <c:v>0.17284854991417564</c:v>
                </c:pt>
                <c:pt idx="49">
                  <c:v>0.13664632902260015</c:v>
                </c:pt>
                <c:pt idx="50">
                  <c:v>0.10409364668780013</c:v>
                </c:pt>
                <c:pt idx="51">
                  <c:v>7.5523609930196731E-2</c:v>
                </c:pt>
                <c:pt idx="52">
                  <c:v>5.1222759159730291E-2</c:v>
                </c:pt>
                <c:pt idx="53">
                  <c:v>3.1430541707740053E-2</c:v>
                </c:pt>
                <c:pt idx="54">
                  <c:v>1.6339076611986813E-2</c:v>
                </c:pt>
                <c:pt idx="55">
                  <c:v>6.0931051316861886E-3</c:v>
                </c:pt>
                <c:pt idx="56">
                  <c:v>7.9003760844926271E-4</c:v>
                </c:pt>
                <c:pt idx="57">
                  <c:v>4.8002659679355673E-4</c:v>
                </c:pt>
                <c:pt idx="58">
                  <c:v>5.1660177941867044E-3</c:v>
                </c:pt>
                <c:pt idx="59">
                  <c:v>1.4803753405200905E-2</c:v>
                </c:pt>
                <c:pt idx="60">
                  <c:v>2.9301726433786701E-2</c:v>
                </c:pt>
                <c:pt idx="61">
                  <c:v>4.8521108300722274E-2</c:v>
                </c:pt>
                <c:pt idx="62">
                  <c:v>7.2275695420806849E-2</c:v>
                </c:pt>
                <c:pt idx="63">
                  <c:v>0.10033194220863272</c:v>
                </c:pt>
                <c:pt idx="64">
                  <c:v>0.13240916762106836</c:v>
                </c:pt>
                <c:pt idx="65">
                  <c:v>0.16818003892822556</c:v>
                </c:pt>
                <c:pt idx="66">
                  <c:v>0.20727144900343963</c:v>
                </c:pt>
                <c:pt idx="67">
                  <c:v>0.24926591105891074</c:v>
                </c:pt>
                <c:pt idx="68">
                  <c:v>0.29370359644331423</c:v>
                </c:pt>
                <c:pt idx="69">
                  <c:v>0.34008513593711387</c:v>
                </c:pt>
                <c:pt idx="70">
                  <c:v>0.38787529215503236</c:v>
                </c:pt>
                <c:pt idx="71">
                  <c:v>0.43650758967212505</c:v>
                </c:pt>
                <c:pt idx="72">
                  <c:v>0.48538996017935571</c:v>
                </c:pt>
                <c:pt idx="73">
                  <c:v>0.53391142267997505</c:v>
                </c:pt>
                <c:pt idx="74">
                  <c:v>0.5814497743743523</c:v>
                </c:pt>
                <c:pt idx="75">
                  <c:v>0.62738021800858768</c:v>
                </c:pt>
                <c:pt idx="76">
                  <c:v>0.67108479830016377</c:v>
                </c:pt>
                <c:pt idx="77">
                  <c:v>0.71196246642751337</c:v>
                </c:pt>
                <c:pt idx="78">
                  <c:v>0.74943954078473707</c:v>
                </c:pt>
                <c:pt idx="79">
                  <c:v>0.78298028783946272</c:v>
                </c:pt>
                <c:pt idx="80">
                  <c:v>0.81209731257890871</c:v>
                </c:pt>
                <c:pt idx="81">
                  <c:v>0.83636142696318905</c:v>
                </c:pt>
                <c:pt idx="82">
                  <c:v>0.85541065965719554</c:v>
                </c:pt>
                <c:pt idx="83">
                  <c:v>0.86895808275695219</c:v>
                </c:pt>
                <c:pt idx="84">
                  <c:v>0.87679816173080605</c:v>
                </c:pt>
                <c:pt idx="85">
                  <c:v>0.87881138247362889</c:v>
                </c:pt>
                <c:pt idx="86">
                  <c:v>0.87496697196488249</c:v>
                </c:pt>
                <c:pt idx="87">
                  <c:v>0.86532360302345779</c:v>
                </c:pt>
                <c:pt idx="88">
                  <c:v>0.85002805457412878</c:v>
                </c:pt>
                <c:pt idx="89">
                  <c:v>0.82931188158399061</c:v>
                </c:pt>
                <c:pt idx="90">
                  <c:v>0.80348622813232873</c:v>
                </c:pt>
                <c:pt idx="91">
                  <c:v>0.77293498798806126</c:v>
                </c:pt>
                <c:pt idx="92">
                  <c:v>0.73810657536357127</c:v>
                </c:pt>
                <c:pt idx="93">
                  <c:v>0.69950461104966066</c:v>
                </c:pt>
                <c:pt idx="94">
                  <c:v>0.65767785407187995</c:v>
                </c:pt>
                <c:pt idx="95">
                  <c:v>0.61320971588401962</c:v>
                </c:pt>
                <c:pt idx="96">
                  <c:v>0.56670768379223579</c:v>
                </c:pt>
                <c:pt idx="97">
                  <c:v>0.51879295478460463</c:v>
                </c:pt>
                <c:pt idx="98">
                  <c:v>0.47009054309347809</c:v>
                </c:pt>
                <c:pt idx="99">
                  <c:v>0.42122007805233036</c:v>
                </c:pt>
                <c:pt idx="100">
                  <c:v>0.37278745674508063</c:v>
                </c:pt>
                <c:pt idx="101">
                  <c:v>0.3253774621081808</c:v>
                </c:pt>
                <c:pt idx="102">
                  <c:v>0.27954740471054407</c:v>
                </c:pt>
                <c:pt idx="103">
                  <c:v>0.23582179805236481</c:v>
                </c:pt>
                <c:pt idx="104">
                  <c:v>0.1946880349089479</c:v>
                </c:pt>
                <c:pt idx="105">
                  <c:v>0.15659299735621127</c:v>
                </c:pt>
                <c:pt idx="106">
                  <c:v>0.12194050637624392</c:v>
                </c:pt>
                <c:pt idx="107">
                  <c:v>9.1089498525242507E-2</c:v>
                </c:pt>
                <c:pt idx="108">
                  <c:v>6.4352806773156107E-2</c:v>
                </c:pt>
                <c:pt idx="109">
                  <c:v>4.1996419681189862E-2</c:v>
                </c:pt>
                <c:pt idx="110">
                  <c:v>2.4239096736668068E-2</c:v>
                </c:pt>
                <c:pt idx="111">
                  <c:v>1.1252226962657003E-2</c:v>
                </c:pt>
                <c:pt idx="112">
                  <c:v>3.1598318733373062E-3</c:v>
                </c:pt>
                <c:pt idx="113">
                  <c:v>3.8631488465975265E-5</c:v>
                </c:pt>
                <c:pt idx="114">
                  <c:v>1.9181125416816826E-3</c:v>
                </c:pt>
                <c:pt idx="115">
                  <c:v>8.780560378954182E-3</c:v>
                </c:pt>
                <c:pt idx="116">
                  <c:v>2.0561039572148301E-2</c:v>
                </c:pt>
                <c:pt idx="117">
                  <c:v>3.7147332242577623E-2</c:v>
                </c:pt>
                <c:pt idx="118">
                  <c:v>5.8379866794142608E-2</c:v>
                </c:pt>
                <c:pt idx="119">
                  <c:v>8.4051692477121659E-2</c:v>
                </c:pt>
                <c:pt idx="120">
                  <c:v>0.11390857618317154</c:v>
                </c:pt>
                <c:pt idx="121">
                  <c:v>0.14764931628866343</c:v>
                </c:pt>
                <c:pt idx="122">
                  <c:v>0.18492638332520717</c:v>
                </c:pt>
                <c:pt idx="123">
                  <c:v>0.22534700780871922</c:v>
                </c:pt>
                <c:pt idx="124">
                  <c:v>0.26847484071440131</c:v>
                </c:pt>
                <c:pt idx="125">
                  <c:v>0.313832310877182</c:v>
                </c:pt>
                <c:pt idx="126">
                  <c:v>0.36090379515427295</c:v>
                </c:pt>
                <c:pt idx="127">
                  <c:v>0.40913970083020651</c:v>
                </c:pt>
                <c:pt idx="128">
                  <c:v>0.45796153510128412</c:v>
                </c:pt>
                <c:pt idx="129">
                  <c:v>0.50676800359327001</c:v>
                </c:pt>
                <c:pt idx="130">
                  <c:v>0.55494213932085901</c:v>
                </c:pt>
                <c:pt idx="131">
                  <c:v>0.60185941648219632</c:v>
                </c:pt>
                <c:pt idx="132">
                  <c:v>0.64689675184726525</c:v>
                </c:pt>
                <c:pt idx="133">
                  <c:v>0.68944224274081212</c:v>
                </c:pt>
                <c:pt idx="134">
                  <c:v>0.72890543779484274</c:v>
                </c:pt>
                <c:pt idx="135">
                  <c:v>0.76472788820888993</c:v>
                </c:pt>
                <c:pt idx="136">
                  <c:v>0.79639368683030587</c:v>
                </c:pt>
                <c:pt idx="137">
                  <c:v>0.82343967344537117</c:v>
                </c:pt>
                <c:pt idx="138">
                  <c:v>0.84546497029109591</c:v>
                </c:pt>
                <c:pt idx="139">
                  <c:v>0.8621395142061179</c:v>
                </c:pt>
                <c:pt idx="140">
                  <c:v>0.87321127220914585</c:v>
                </c:pt>
                <c:pt idx="141">
                  <c:v>0.8785118655112496</c:v>
                </c:pt>
                <c:pt idx="142">
                  <c:v>0.87796038154061551</c:v>
                </c:pt>
                <c:pt idx="143">
                  <c:v>0.87156522165649264</c:v>
                </c:pt>
                <c:pt idx="144">
                  <c:v>0.85942390987596728</c:v>
                </c:pt>
                <c:pt idx="145">
                  <c:v>0.8417208703241863</c:v>
                </c:pt>
                <c:pt idx="146">
                  <c:v>0.81872326301765397</c:v>
                </c:pt>
                <c:pt idx="147">
                  <c:v>0.79077504381635333</c:v>
                </c:pt>
                <c:pt idx="148">
                  <c:v>0.75828948024874065</c:v>
                </c:pt>
                <c:pt idx="149">
                  <c:v>0.72174040663774508</c:v>
                </c:pt>
                <c:pt idx="150">
                  <c:v>0.68165253694244488</c:v>
                </c:pt>
                <c:pt idx="151">
                  <c:v>0.63859117074059257</c:v>
                </c:pt>
                <c:pt idx="152">
                  <c:v>0.59315162694581935</c:v>
                </c:pt>
                <c:pt idx="153">
                  <c:v>0.5459487225701124</c:v>
                </c:pt>
                <c:pt idx="154">
                  <c:v>0.4976065825258652</c:v>
                </c:pt>
                <c:pt idx="155">
                  <c:v>0.44874902425996455</c:v>
                </c:pt>
                <c:pt idx="156">
                  <c:v>0.399990711468455</c:v>
                </c:pt>
                <c:pt idx="157">
                  <c:v>0.35192921786844711</c:v>
                </c:pt>
                <c:pt idx="158">
                  <c:v>0.3051380884039252</c:v>
                </c:pt>
                <c:pt idx="159">
                  <c:v>0.26016093429782522</c:v>
                </c:pt>
                <c:pt idx="160">
                  <c:v>0.21750655241557473</c:v>
                </c:pt>
                <c:pt idx="161">
                  <c:v>0.17764502020372833</c:v>
                </c:pt>
                <c:pt idx="162">
                  <c:v>0.14100468608500943</c:v>
                </c:pt>
                <c:pt idx="163">
                  <c:v>0.10796995209944284</c:v>
                </c:pt>
                <c:pt idx="164">
                  <c:v>7.8879730740266399E-2</c:v>
                </c:pt>
                <c:pt idx="165">
                  <c:v>5.4026450902849937E-2</c:v>
                </c:pt>
                <c:pt idx="166">
                  <c:v>3.3655487921590406E-2</c:v>
                </c:pt>
                <c:pt idx="167">
                  <c:v>1.7964898916715707E-2</c:v>
                </c:pt>
                <c:pt idx="168">
                  <c:v>7.1053561329699599E-3</c:v>
                </c:pt>
                <c:pt idx="169">
                  <c:v>1.1801866399383301E-3</c:v>
                </c:pt>
                <c:pt idx="170">
                  <c:v>2.4544573424630173E-4</c:v>
                </c:pt>
                <c:pt idx="171">
                  <c:v>4.3099727576997107E-3</c:v>
                </c:pt>
                <c:pt idx="172">
                  <c:v>1.3335401014001895E-2</c:v>
                </c:pt>
                <c:pt idx="173">
                  <c:v>2.7236117280536563E-2</c:v>
                </c:pt>
                <c:pt idx="174">
                  <c:v>4.5879190357207868E-2</c:v>
                </c:pt>
                <c:pt idx="175">
                  <c:v>6.9084311463814038E-2</c:v>
                </c:pt>
                <c:pt idx="176">
                  <c:v>9.662381135829104E-2</c:v>
                </c:pt>
                <c:pt idx="177">
                  <c:v>0.12822283901643144</c:v>
                </c:pt>
                <c:pt idx="178">
                  <c:v>0.16355980373745074</c:v>
                </c:pt>
                <c:pt idx="179">
                  <c:v>0.20226719569743468</c:v>
                </c:pt>
                <c:pt idx="180">
                  <c:v>0.24393290829031203</c:v>
                </c:pt>
                <c:pt idx="181">
                  <c:v>0.2881021880868434</c:v>
                </c:pt>
                <c:pt idx="182">
                  <c:v>0.33428033396988233</c:v>
                </c:pt>
                <c:pt idx="183">
                  <c:v>0.38193625516868657</c:v>
                </c:pt>
                <c:pt idx="184">
                  <c:v>0.43050697795659471</c:v>
                </c:pt>
                <c:pt idx="185">
                  <c:v>0.47940316249089232</c:v>
                </c:pt>
                <c:pt idx="186">
                  <c:v>0.52801565492788949</c:v>
                </c:pt>
                <c:pt idx="187">
                  <c:v>0.57572305637797927</c:v>
                </c:pt>
                <c:pt idx="188">
                  <c:v>0.62190024095277774</c:v>
                </c:pt>
                <c:pt idx="189">
                  <c:v>0.66592770223800668</c:v>
                </c:pt>
                <c:pt idx="190">
                  <c:v>0.70720155375770843</c:v>
                </c:pt>
                <c:pt idx="191">
                  <c:v>0.74514395763388097</c:v>
                </c:pt>
                <c:pt idx="192">
                  <c:v>0.77921371025330521</c:v>
                </c:pt>
                <c:pt idx="193">
                  <c:v>0.80891667793609801</c:v>
                </c:pt>
                <c:pt idx="194">
                  <c:v>0.83381575269437547</c:v>
                </c:pt>
                <c:pt idx="195">
                  <c:v>0.85353999090630661</c:v>
                </c:pt>
                <c:pt idx="196">
                  <c:v>0.8677926079212912</c:v>
                </c:pt>
                <c:pt idx="197">
                  <c:v>0.87635752988583482</c:v>
                </c:pt>
                <c:pt idx="198">
                  <c:v>0.87910424972364465</c:v>
                </c:pt>
                <c:pt idx="199">
                  <c:v>0.87599079512582301</c:v>
                </c:pt>
                <c:pt idx="200">
                  <c:v>0.86706468924493485</c:v>
                </c:pt>
                <c:pt idx="201">
                  <c:v>0.85246186515267819</c:v>
                </c:pt>
                <c:pt idx="202">
                  <c:v>0.83240357796644759</c:v>
                </c:pt>
                <c:pt idx="203">
                  <c:v>0.80719143860667231</c:v>
                </c:pt>
                <c:pt idx="204">
                  <c:v>0.77720076539273675</c:v>
                </c:pt>
                <c:pt idx="205">
                  <c:v>0.74287250978349262</c:v>
                </c:pt>
                <c:pt idx="206">
                  <c:v>0.70470405722439433</c:v>
                </c:pt>
                <c:pt idx="207">
                  <c:v>0.66323923126430073</c:v>
                </c:pt>
                <c:pt idx="208">
                  <c:v>0.61905783821890947</c:v>
                </c:pt>
                <c:pt idx="209">
                  <c:v>0.57276508138984394</c:v>
                </c:pt>
                <c:pt idx="210">
                  <c:v>0.52498115007239232</c:v>
                </c:pt>
                <c:pt idx="211">
                  <c:v>0.47633125207897531</c:v>
                </c:pt>
                <c:pt idx="212">
                  <c:v>0.42743631263270643</c:v>
                </c:pt>
                <c:pt idx="213">
                  <c:v>0.37890451085961435</c:v>
                </c:pt>
                <c:pt idx="214">
                  <c:v>0.33132377128235252</c:v>
                </c:pt>
                <c:pt idx="215">
                  <c:v>0.285255274925515</c:v>
                </c:pt>
                <c:pt idx="216">
                  <c:v>0.24122800560620097</c:v>
                </c:pt>
                <c:pt idx="217">
                  <c:v>0.19973430380388454</c:v>
                </c:pt>
                <c:pt idx="218">
                  <c:v>0.16122636461991183</c:v>
                </c:pt>
                <c:pt idx="219">
                  <c:v>0.12611358855023083</c:v>
                </c:pt>
                <c:pt idx="220">
                  <c:v>9.4760674340115786E-2</c:v>
                </c:pt>
                <c:pt idx="221">
                  <c:v>6.7486331837082497E-2</c:v>
                </c:pt>
                <c:pt idx="222">
                  <c:v>4.4562488929442985E-2</c:v>
                </c:pt>
                <c:pt idx="223">
                  <c:v>2.6213869540744485E-2</c:v>
                </c:pt>
                <c:pt idx="224">
                  <c:v>1.2617828302017459E-2</c:v>
                </c:pt>
                <c:pt idx="225">
                  <c:v>3.904340955858062E-3</c:v>
                </c:pt>
                <c:pt idx="226">
                  <c:v>1.5606678639535496E-4</c:v>
                </c:pt>
                <c:pt idx="227">
                  <c:v>1.4084194988326104E-3</c:v>
                </c:pt>
                <c:pt idx="228">
                  <c:v>7.6496051434640977E-3</c:v>
                </c:pt>
                <c:pt idx="229">
                  <c:v>1.8820609111297012E-2</c:v>
                </c:pt>
                <c:pt idx="230">
                  <c:v>3.4815138191233247E-2</c:v>
                </c:pt>
                <c:pt idx="231">
                  <c:v>5.5479547465035306E-2</c:v>
                </c:pt>
                <c:pt idx="232">
                  <c:v>8.0612804711115552E-2</c:v>
                </c:pt>
                <c:pt idx="233">
                  <c:v>0.10996656623926637</c:v>
                </c:pt>
                <c:pt idx="234">
                  <c:v>0.14324545687334433</c:v>
                </c:pt>
                <c:pt idx="235">
                  <c:v>0.18010766225433086</c:v>
                </c:pt>
                <c:pt idx="236">
                  <c:v>0.22016595280407833</c:v>
                </c:pt>
                <c:pt idx="237">
                  <c:v>0.26298926458439859</c:v>
                </c:pt>
                <c:pt idx="238">
                  <c:v>0.30810496193284403</c:v>
                </c:pt>
                <c:pt idx="239">
                  <c:v>0.35500189926664671</c:v>
                </c:pt>
                <c:pt idx="240">
                  <c:v>0.40313438411071728</c:v>
                </c:pt>
                <c:pt idx="241">
                  <c:v>0.45192711980527916</c:v>
                </c:pt>
                <c:pt idx="242">
                  <c:v>0.50078117447143466</c:v>
                </c:pt>
                <c:pt idx="243">
                  <c:v>0.54908098316399701</c:v>
                </c:pt>
                <c:pt idx="244">
                  <c:v>0.5962023438319346</c:v>
                </c:pt>
                <c:pt idx="245">
                  <c:v>0.64152131650564026</c:v>
                </c:pt>
                <c:pt idx="246">
                  <c:v>0.68442388145542921</c:v>
                </c:pt>
                <c:pt idx="247">
                  <c:v>0.72431615891151679</c:v>
                </c:pt>
                <c:pt idx="248">
                  <c:v>0.76063494372144347</c:v>
                </c:pt>
                <c:pt idx="249">
                  <c:v>0.79285826666491488</c:v>
                </c:pt>
                <c:pt idx="250">
                  <c:v>0.82051566357791983</c:v>
                </c:pt>
                <c:pt idx="251">
                  <c:v>0.84319781707189922</c:v>
                </c:pt>
                <c:pt idx="252">
                  <c:v>0.8605652358364102</c:v>
                </c:pt>
                <c:pt idx="253">
                  <c:v>0.87235565460732856</c:v>
                </c:pt>
                <c:pt idx="254">
                  <c:v>0.87838987392335932</c:v>
                </c:pt>
                <c:pt idx="255">
                  <c:v>0.87857581146168839</c:v>
                </c:pt>
                <c:pt idx="256">
                  <c:v>0.87291060336955528</c:v>
                </c:pt>
                <c:pt idx="257">
                  <c:v>0.86148067074267465</c:v>
                </c:pt>
                <c:pt idx="258">
                  <c:v>0.8444597485158184</c:v>
                </c:pt>
                <c:pt idx="259">
                  <c:v>0.82210495632224545</c:v>
                </c:pt>
                <c:pt idx="260">
                  <c:v>0.79475106812786045</c:v>
                </c:pt>
                <c:pt idx="261">
                  <c:v>0.76280320487883668</c:v>
                </c:pt>
                <c:pt idx="262">
                  <c:v>0.72672822809766757</c:v>
                </c:pt>
                <c:pt idx="263">
                  <c:v>0.68704514956562224</c:v>
                </c:pt>
                <c:pt idx="264">
                  <c:v>0.64431489152601928</c:v>
                </c:pt>
                <c:pt idx="265">
                  <c:v>0.5991297331983062</c:v>
                </c:pt>
                <c:pt idx="266">
                  <c:v>0.55210276405126302</c:v>
                </c:pt>
                <c:pt idx="267">
                  <c:v>0.50385763455125532</c:v>
                </c:pt>
                <c:pt idx="268">
                  <c:v>0.45501885405424142</c:v>
                </c:pt>
                <c:pt idx="269">
                  <c:v>0.40620283666240348</c:v>
                </c:pt>
                <c:pt idx="270">
                  <c:v>0.35800984284194465</c:v>
                </c:pt>
                <c:pt idx="271">
                  <c:v>0.31101691083995486</c:v>
                </c:pt>
                <c:pt idx="272">
                  <c:v>0.26577182047511871</c:v>
                </c:pt>
                <c:pt idx="273">
                  <c:v>0.22278808517043341</c:v>
                </c:pt>
                <c:pt idx="274">
                  <c:v>0.18254092795861193</c:v>
                </c:pt>
                <c:pt idx="275">
                  <c:v>0.14546416477667046</c:v>
                </c:pt>
                <c:pt idx="276">
                  <c:v>0.11194789421799256</c:v>
                </c:pt>
                <c:pt idx="277">
                  <c:v>8.2336877045897844E-2</c:v>
                </c:pt>
                <c:pt idx="278">
                  <c:v>5.6929480795632578E-2</c:v>
                </c:pt>
                <c:pt idx="279">
                  <c:v>3.5977064007100303E-2</c:v>
                </c:pt>
                <c:pt idx="280">
                  <c:v>1.9683680157269987E-2</c:v>
                </c:pt>
                <c:pt idx="281">
                  <c:v>8.2059922269564246E-3</c:v>
                </c:pt>
                <c:pt idx="282">
                  <c:v>1.6533040536415718E-3</c:v>
                </c:pt>
                <c:pt idx="283">
                  <c:v>8.7633237858970278E-5</c:v>
                </c:pt>
                <c:pt idx="284">
                  <c:v>3.5237714968902999E-3</c:v>
                </c:pt>
                <c:pt idx="285">
                  <c:v>1.1929301178814496E-2</c:v>
                </c:pt>
                <c:pt idx="286">
                  <c:v>2.5224560406446359E-2</c:v>
                </c:pt>
                <c:pt idx="287">
                  <c:v>4.3282573297828565E-2</c:v>
                </c:pt>
                <c:pt idx="288">
                  <c:v>6.5928985201034171E-2</c:v>
                </c:pt>
                <c:pt idx="289">
                  <c:v>9.2942065158232334E-2</c:v>
                </c:pt>
                <c:pt idx="290">
                  <c:v>0.12405285810088086</c:v>
                </c:pt>
                <c:pt idx="291">
                  <c:v>0.15894558673148745</c:v>
                </c:pt>
                <c:pt idx="292">
                  <c:v>0.19725841675402128</c:v>
                </c:pt>
                <c:pt idx="293">
                  <c:v>0.23858470810532245</c:v>
                </c:pt>
                <c:pt idx="294">
                  <c:v>0.28247487812513816</c:v>
                </c:pt>
                <c:pt idx="295">
                  <c:v>0.32843899923514014</c:v>
                </c:pt>
                <c:pt idx="296">
                  <c:v>0.3759502428540068</c:v>
                </c:pt>
                <c:pt idx="297">
                  <c:v>0.42444926235940467</c:v>
                </c:pt>
                <c:pt idx="298">
                  <c:v>0.47334958066248511</c:v>
                </c:pt>
                <c:pt idx="299">
                  <c:v>0.52204401258719291</c:v>
                </c:pt>
                <c:pt idx="300">
                  <c:v>0.56991210950626536</c:v>
                </c:pt>
                <c:pt idx="301">
                  <c:v>0.6163285649734066</c:v>
                </c:pt>
                <c:pt idx="302">
                  <c:v>0.6606724674635811</c:v>
                </c:pt>
                <c:pt idx="303">
                  <c:v>0.70233723247481206</c:v>
                </c:pt>
                <c:pt idx="304">
                  <c:v>0.74074099435904139</c:v>
                </c:pt>
                <c:pt idx="305">
                  <c:v>0.77533719187554384</c:v>
                </c:pt>
                <c:pt idx="306">
                  <c:v>0.80562504421712067</c:v>
                </c:pt>
                <c:pt idx="307">
                  <c:v>0.83115958953745772</c:v>
                </c:pt>
                <c:pt idx="308">
                  <c:v>0.85156094863608245</c:v>
                </c:pt>
                <c:pt idx="309">
                  <c:v>0.86652248437964252</c:v>
                </c:pt>
                <c:pt idx="310">
                  <c:v>0.87581755344596357</c:v>
                </c:pt>
                <c:pt idx="311">
                  <c:v>0.87930459053174548</c:v>
                </c:pt>
                <c:pt idx="312">
                  <c:v>0.87693032434458285</c:v>
                </c:pt>
                <c:pt idx="313">
                  <c:v>0.86873099629044637</c:v>
                </c:pt>
                <c:pt idx="314">
                  <c:v>0.854831532490409</c:v>
                </c:pt>
                <c:pt idx="315">
                  <c:v>0.835442702624283</c:v>
                </c:pt>
                <c:pt idx="316">
                  <c:v>0.81085637983426773</c:v>
                </c:pt>
                <c:pt idx="317">
                  <c:v>0.78143908944757567</c:v>
                </c:pt>
                <c:pt idx="318">
                  <c:v>0.74762409614534198</c:v>
                </c:pt>
                <c:pt idx="319">
                  <c:v>0.70990232597185587</c:v>
                </c:pt>
                <c:pt idx="320">
                  <c:v>0.6688124490590901</c:v>
                </c:pt>
                <c:pt idx="321">
                  <c:v>0.62493046032932398</c:v>
                </c:pt>
                <c:pt idx="322">
                  <c:v>0.57885908927736085</c:v>
                </c:pt>
                <c:pt idx="323">
                  <c:v>0.53121734796376718</c:v>
                </c:pt>
                <c:pt idx="324">
                  <c:v>0.48263049125442725</c:v>
                </c:pt>
                <c:pt idx="325">
                  <c:v>0.43372061842931531</c:v>
                </c:pt>
                <c:pt idx="326" formatCode="General">
                  <c:v>0.38509809415690821</c:v>
                </c:pt>
                <c:pt idx="327" formatCode="General">
                  <c:v>0.33735391306850088</c:v>
                </c:pt>
                <c:pt idx="328" formatCode="General">
                  <c:v>0.29105307905595984</c:v>
                </c:pt>
                <c:pt idx="329" formatCode="General">
                  <c:v>0.24672902075385575</c:v>
                </c:pt>
                <c:pt idx="330" formatCode="General">
                  <c:v>0.20487902063619792</c:v>
                </c:pt>
                <c:pt idx="331" formatCode="General">
                  <c:v>0.16596059828195045</c:v>
                </c:pt>
                <c:pt idx="332" formatCode="General">
                  <c:v>0.13038875952078621</c:v>
                </c:pt>
                <c:pt idx="333" formatCode="General">
                  <c:v>9.8534002662101175E-2</c:v>
                </c:pt>
                <c:pt idx="334" formatCode="General">
                  <c:v>7.0720960658502335E-2</c:v>
                </c:pt>
                <c:pt idx="335" formatCode="General">
                  <c:v>4.7227553318353627E-2</c:v>
                </c:pt>
                <c:pt idx="336" formatCode="General">
                  <c:v>2.8284525771087025E-2</c:v>
                </c:pt>
                <c:pt idx="337" formatCode="General">
                  <c:v>1.4075257371972098E-2</c:v>
                </c:pt>
                <c:pt idx="338" formatCode="General">
                  <c:v>4.7357381227688435E-3</c:v>
                </c:pt>
                <c:pt idx="339" formatCode="General">
                  <c:v>3.5462650363872087E-4</c:v>
                </c:pt>
                <c:pt idx="340" formatCode="General">
                  <c:v>9.7332243307077422E-4</c:v>
                </c:pt>
                <c:pt idx="341" formatCode="General">
                  <c:v>6.5860110390798194E-3</c:v>
                </c:pt>
                <c:pt idx="342" formatCode="General">
                  <c:v>1.7139656248073436E-2</c:v>
                </c:pt>
                <c:pt idx="343" formatCode="General">
                  <c:v>3.2533947142121461E-2</c:v>
                </c:pt>
                <c:pt idx="344" formatCode="General">
                  <c:v>5.2621223892499638E-2</c:v>
                </c:pt>
                <c:pt idx="345" formatCode="General">
                  <c:v>7.7206433135137406E-2</c:v>
                </c:pt>
                <c:pt idx="346" formatCode="General">
                  <c:v>0.10604718416586228</c:v>
                </c:pt>
                <c:pt idx="347" formatCode="General">
                  <c:v>0.13885399649606969</c:v>
                </c:pt>
                <c:pt idx="348" formatCode="General">
                  <c:v>0.175290845248183</c:v>
                </c:pt>
                <c:pt idx="349" formatCode="General">
                  <c:v>0.2149761226438282</c:v>
                </c:pt>
                <c:pt idx="350" formatCode="General">
                  <c:v>0.2574841404621207</c:v>
                </c:pt>
                <c:pt idx="351" formatCode="General">
                  <c:v>0.30234729884107375</c:v>
                </c:pt>
                <c:pt idx="352" formatCode="General">
                  <c:v>0.34905904025669471</c:v>
                </c:pt>
                <c:pt idx="353" formatCode="General">
                  <c:v>0.39707769320339442</c:v>
                </c:pt>
                <c:pt idx="354" formatCode="General">
                  <c:v>0.44583128755295143</c:v>
                </c:pt>
                <c:pt idx="355" formatCode="General">
                  <c:v>0.49472339271672455</c:v>
                </c:pt>
                <c:pt idx="356" formatCode="General">
                  <c:v>0.54313999101089261</c:v>
                </c:pt>
                <c:pt idx="357" formatCode="General">
                  <c:v>0.59045735305819547</c:v>
                </c:pt>
                <c:pt idx="358" formatCode="General">
                  <c:v>0.63605083133601459</c:v>
                </c:pt>
                <c:pt idx="359" formatCode="General">
                  <c:v>0.67930443443901323</c:v>
                </c:pt>
                <c:pt idx="360" formatCode="General">
                  <c:v>0.71962099119428113</c:v>
                </c:pt>
                <c:pt idx="361" formatCode="General">
                  <c:v>0.75643266382604479</c:v>
                </c:pt>
                <c:pt idx="362" formatCode="General">
                  <c:v>0.78921152652548487</c:v>
                </c:pt>
                <c:pt idx="363" formatCode="General">
                  <c:v>0.81747989359973117</c:v>
                </c:pt>
                <c:pt idx="364" formatCode="General">
                  <c:v>0.84082006304025125</c:v>
                </c:pt>
                <c:pt idx="365" formatCode="General">
                  <c:v>0.85888313934564486</c:v>
                </c:pt>
                <c:pt idx="366" formatCode="General">
                  <c:v>0.87139661522758449</c:v>
                </c:pt>
                <c:pt idx="367" formatCode="General">
                  <c:v>0.87817042564736225</c:v>
                </c:pt>
                <c:pt idx="368" formatCode="General">
                  <c:v>0.87910123833047327</c:v>
                </c:pt>
                <c:pt idx="369" formatCode="General">
                  <c:v>0.87417480998193309</c:v>
                </c:pt>
                <c:pt idx="370" formatCode="General">
                  <c:v>0.86346631315971867</c:v>
                </c:pt>
                <c:pt idx="371" formatCode="General">
                  <c:v>0.84713862051795907</c:v>
                </c:pt>
                <c:pt idx="372" formatCode="General">
                  <c:v>0.82543861573466748</c:v>
                </c:pt>
                <c:pt idx="373" formatCode="General">
                  <c:v>0.79869167864457224</c:v>
                </c:pt>
                <c:pt idx="374" formatCode="General">
                  <c:v>0.7672945610482429</c:v>
                </c:pt>
                <c:pt idx="375" formatCode="General">
                  <c:v>0.73170692531365156</c:v>
                </c:pt>
                <c:pt idx="376" formatCode="General">
                  <c:v>0.6924418573067942</c:v>
                </c:pt>
                <c:pt idx="377" formatCode="General">
                  <c:v>0.65005568679445858</c:v>
                </c:pt>
                <c:pt idx="378" formatCode="General">
                  <c:v>0.60513745204842606</c:v>
                </c:pt>
                <c:pt idx="379" formatCode="General">
                  <c:v>0.55829833203850354</c:v>
                </c:pt>
                <c:pt idx="380" formatCode="General">
                  <c:v>0.5101613415200249</c:v>
                </c:pt>
                <c:pt idx="381" formatCode="General">
                  <c:v>0.46135154449797061</c:v>
                </c:pt>
                <c:pt idx="382" formatCode="General">
                  <c:v>0.41248699346402962</c:v>
                </c:pt>
                <c:pt idx="383" formatCode="General">
                  <c:v>0.36417054908417335</c:v>
                </c:pt>
                <c:pt idx="384" formatCode="General">
                  <c:v>0.31698268114406913</c:v>
                </c:pt>
                <c:pt idx="385" formatCode="General">
                  <c:v>0.27147529963182598</c:v>
                </c:pt>
                <c:pt idx="386" formatCode="General">
                  <c:v>0.22816661739244229</c:v>
                </c:pt>
                <c:pt idx="387" formatCode="General">
                  <c:v>0.18753700472332574</c:v>
                </c:pt>
                <c:pt idx="388" formatCode="General">
                  <c:v>0.15002576283184021</c:v>
                </c:pt>
                <c:pt idx="389" formatCode="General">
                  <c:v>0.11602871785999676</c:v>
                </c:pt>
                <c:pt idx="390" formatCode="General">
                  <c:v>8.5896520276587146E-2</c:v>
                </c:pt>
                <c:pt idx="391" formatCode="General">
                  <c:v>5.9933525492093638E-2</c:v>
                </c:pt>
                <c:pt idx="392" formatCode="General">
                  <c:v>3.8397129902757128E-2</c:v>
                </c:pt>
                <c:pt idx="393" formatCode="General">
                  <c:v>2.1497441353314307E-2</c:v>
                </c:pt>
                <c:pt idx="394" formatCode="General">
                  <c:v>9.3971732573597672E-3</c:v>
                </c:pt>
                <c:pt idx="395" formatCode="General">
                  <c:v>2.2116663403133081E-3</c:v>
                </c:pt>
                <c:pt idx="396" formatCode="General">
                  <c:v>8.960213305136499E-6</c:v>
                </c:pt>
                <c:pt idx="397" formatCode="General">
                  <c:v>2.8098578492605827E-3</c:v>
                </c:pt>
                <c:pt idx="398" formatCode="General">
                  <c:v>1.0587948688796167E-2</c:v>
                </c:pt>
                <c:pt idx="399" formatCode="General">
                  <c:v>2.3269579790527774E-2</c:v>
                </c:pt>
                <c:pt idx="400" formatCode="General">
                  <c:v>4.0733788438004737E-2</c:v>
                </c:pt>
                <c:pt idx="401" formatCode="General">
                  <c:v>6.2812233217564045E-2</c:v>
                </c:pt>
                <c:pt idx="402" formatCode="General">
                  <c:v>8.928918306443305E-2</c:v>
                </c:pt>
                <c:pt idx="403" formatCode="General">
                  <c:v>0.11990164436938533</c:v>
                </c:pt>
                <c:pt idx="404" formatCode="General">
                  <c:v>0.15433972411103025</c:v>
                </c:pt>
                <c:pt idx="405" formatCode="General">
                  <c:v>0.19224734122412693</c:v>
                </c:pt>
                <c:pt idx="406" formatCode="General">
                  <c:v>0.23322340806790146</c:v>
                </c:pt>
                <c:pt idx="407" formatCode="General">
                  <c:v>0.27682360793069505</c:v>
                </c:pt>
                <c:pt idx="408" formatCode="General">
                  <c:v>0.32256289204081412</c:v>
                </c:pt>
                <c:pt idx="409" formatCode="General">
                  <c:v>0.36991880970292906</c:v>
                </c:pt>
                <c:pt idx="410" formatCode="General">
                  <c:v>0.41833576731206323</c:v>
                </c:pt>
                <c:pt idx="411" formatCode="General">
                  <c:v>0.46723028580653736</c:v>
                </c:pt>
                <c:pt idx="412" formatCode="General">
                  <c:v>0.51599729174323483</c:v>
                </c:pt>
                <c:pt idx="413" formatCode="General">
                  <c:v>0.56401743529776183</c:v>
                </c:pt>
                <c:pt idx="414" formatCode="General">
                  <c:v>0.61066538042027319</c:v>
                </c:pt>
                <c:pt idx="415" formatCode="General">
                  <c:v>0.65531896008849133</c:v>
                </c:pt>
                <c:pt idx="416" formatCode="General">
                  <c:v>0.69736903570232345</c:v>
                </c:pt>
                <c:pt idx="417" formatCode="General">
                  <c:v>0.7362298473071639</c:v>
                </c:pt>
                <c:pt idx="418" formatCode="General">
                  <c:v>0.77134959402641201</c:v>
                </c:pt>
                <c:pt idx="419" formatCode="General">
                  <c:v>0.80222094545522127</c:v>
                </c:pt>
                <c:pt idx="420" formatCode="General">
                  <c:v>0.82839115825724252</c:v>
                </c:pt>
                <c:pt idx="421" formatCode="General">
                  <c:v>0.84947146073493007</c:v>
                </c:pt>
                <c:pt idx="422" formatCode="General">
                  <c:v>0.86514537378697864</c:v>
                </c:pt>
                <c:pt idx="423" formatCode="General">
                  <c:v>0.8751756603750368</c:v>
                </c:pt>
                <c:pt idx="424" formatCode="General">
                  <c:v>0.87940963703281649</c:v>
                </c:pt>
                <c:pt idx="425" formatCode="General">
                  <c:v>0.87778263831655756</c:v>
                </c:pt>
                <c:pt idx="426" formatCode="General">
                  <c:v>0.87031949535515385</c:v>
                </c:pt>
                <c:pt idx="427" formatCode="General">
                  <c:v>0.85713396864878955</c:v>
                </c:pt>
                <c:pt idx="428" formatCode="General">
                  <c:v>0.83842615806082055</c:v>
                </c:pt>
                <c:pt idx="429" formatCode="General">
                  <c:v>0.81447799428589496</c:v>
                </c:pt>
                <c:pt idx="430" formatCode="General">
                  <c:v>0.78564699082393508</c:v>
                </c:pt>
                <c:pt idx="431" formatCode="General">
                  <c:v>0.75235849909065855</c:v>
                </c:pt>
                <c:pt idx="432" formatCode="General">
                  <c:v>0.71509675815971518</c:v>
                </c:pt>
                <c:pt idx="433" formatCode="General">
                  <c:v>0.67439506240361691</c:v>
                </c:pt>
                <c:pt idx="434" formatCode="General">
                  <c:v>0.63082538399570265</c:v>
                </c:pt>
                <c:pt idx="435" formatCode="General">
                  <c:v>0.58498778323173817</c:v>
                </c:pt>
                <c:pt idx="436" formatCode="General">
                  <c:v>0.53749991952879261</c:v>
                </c:pt>
                <c:pt idx="437" formatCode="General">
                  <c:v>0.48898694234174106</c:v>
                </c:pt>
                <c:pt idx="438" formatCode="General">
                  <c:v>0.44007199735459857</c:v>
                </c:pt>
                <c:pt idx="439" formatCode="General">
                  <c:v>0.39136753274027347</c:v>
                </c:pt>
                <c:pt idx="440" formatCode="General">
                  <c:v>0.34346753663781454</c:v>
                </c:pt>
                <c:pt idx="441" formatCode="General">
                  <c:v>0.29694078360943116</c:v>
                </c:pt>
                <c:pt idx="442" formatCode="General">
                  <c:v>0.25232511757953602</c:v>
                </c:pt>
                <c:pt idx="443" formatCode="General">
                  <c:v>0.21012275389173612</c:v>
                </c:pt>
                <c:pt idx="444" formatCode="General">
                  <c:v>0.17079654525493862</c:v>
                </c:pt>
                <c:pt idx="445" formatCode="General">
                  <c:v>0.13476712644458541</c:v>
                </c:pt>
                <c:pt idx="446" formatCode="General">
                  <c:v>0.10241083104888438</c:v>
                </c:pt>
                <c:pt idx="447" formatCode="General">
                  <c:v>7.405826017949621E-2</c:v>
                </c:pt>
                <c:pt idx="448" formatCode="General">
                  <c:v>4.9993377399249819E-2</c:v>
                </c:pt>
                <c:pt idx="449" formatCode="General">
                  <c:v>3.0453005391507762E-2</c:v>
                </c:pt>
                <c:pt idx="450" formatCode="General">
                  <c:v>1.5626607187149828E-2</c:v>
                </c:pt>
                <c:pt idx="451" formatCode="General">
                  <c:v>5.6562470910756389E-3</c:v>
                </c:pt>
                <c:pt idx="452" formatCode="General">
                  <c:v>6.3664282867513869E-4</c:v>
                </c:pt>
                <c:pt idx="453" formatCode="General">
                  <c:v>6.1523992880696402E-4</c:v>
                </c:pt>
                <c:pt idx="454" formatCode="General">
                  <c:v>5.5922611067425595E-3</c:v>
                </c:pt>
                <c:pt idx="455" formatCode="General">
                  <c:v>1.5520706611518614E-2</c:v>
                </c:pt>
                <c:pt idx="456" formatCode="General">
                  <c:v>3.0306305416235968E-2</c:v>
                </c:pt>
                <c:pt idx="457" formatCode="General">
                  <c:v>4.9807441046884372E-2</c:v>
                </c:pt>
                <c:pt idx="458" formatCode="General">
                  <c:v>7.3835099055331255E-2</c:v>
                </c:pt>
                <c:pt idx="459" formatCode="General">
                  <c:v>0.10215290490491619</c:v>
                </c:pt>
                <c:pt idx="460" formatCode="General">
                  <c:v>0.13447734055691701</c:v>
                </c:pt>
                <c:pt idx="461" formatCode="General">
                  <c:v>0.17047824445753038</c:v>
                </c:pt>
                <c:pt idx="462" formatCode="General">
                  <c:v>0.20977971199410364</c:v>
                </c:pt>
                <c:pt idx="463" formatCode="General">
                  <c:v>0.25196152083518475</c:v>
                </c:pt>
                <c:pt idx="464" formatCode="General">
                  <c:v>0.29656120690721804</c:v>
                </c:pt>
                <c:pt idx="465" formatCode="General">
                  <c:v>0.34307691117131417</c:v>
                </c:pt>
                <c:pt idx="466" formatCode="General">
                  <c:v>0.39097110408018954</c:v>
                </c:pt>
                <c:pt idx="467" formatCode="General">
                  <c:v>0.4396752731127922</c:v>
                </c:pt>
                <c:pt idx="468" formatCode="General">
                  <c:v>0.48859562897430631</c:v>
                </c:pt>
                <c:pt idx="469" formatCode="General">
                  <c:v>0.5371198482752555</c:v>
                </c:pt>
                <c:pt idx="470" formatCode="General">
                  <c:v>0.58462482571571395</c:v>
                </c:pt>
                <c:pt idx="471" formatCode="General">
                  <c:v>0.63048535859851074</c:v>
                </c:pt>
                <c:pt idx="472" formatCode="General">
                  <c:v>0.67408363313710973</c:v>
                </c:pt>
                <c:pt idx="473" formatCode="General">
                  <c:v>0.71481932837082052</c:v>
                </c:pt>
                <c:pt idx="474" formatCode="General">
                  <c:v>0.75212010288493747</c:v>
                </c:pt>
                <c:pt idx="475" formatCode="General">
                  <c:v>0.78545218555313046</c:v>
                </c:pt>
                <c:pt idx="476" formatCode="General">
                  <c:v>0.81433075776051711</c:v>
                </c:pt>
                <c:pt idx="477" formatCode="General">
                  <c:v>0.83832979428467591</c:v>
                </c:pt>
                <c:pt idx="478" formatCode="General">
                  <c:v>0.85709102579981555</c:v>
                </c:pt>
                <c:pt idx="479" formatCode="General">
                  <c:v>0.87033169944249911</c:v>
                </c:pt>
                <c:pt idx="480" formatCode="General">
                  <c:v>0.87785084543150138</c:v>
                </c:pt>
                <c:pt idx="481" formatCode="General">
                  <c:v>0.87953380640364742</c:v>
                </c:pt>
                <c:pt idx="482" formatCode="General">
                  <c:v>0.87535484957400356</c:v>
                </c:pt>
                <c:pt idx="483" formatCode="General">
                  <c:v>0.86537775647637571</c:v>
                </c:pt>
                <c:pt idx="484" formatCode="General">
                  <c:v>0.84975436634468238</c:v>
                </c:pt>
                <c:pt idx="485" formatCode="General">
                  <c:v>0.82872113202714759</c:v>
                </c:pt>
                <c:pt idx="486" formatCode="General">
                  <c:v>0.80259382641740595</c:v>
                </c:pt>
                <c:pt idx="487" formatCode="General">
                  <c:v>0.7717606078042839</c:v>
                </c:pt>
                <c:pt idx="488" formatCode="General">
                  <c:v>0.73667371010824667</c:v>
                </c:pt>
                <c:pt idx="489" formatCode="General">
                  <c:v>0.69784006560793133</c:v>
                </c:pt>
                <c:pt idx="490" formatCode="General">
                  <c:v>0.65581119169797897</c:v>
                </c:pt>
                <c:pt idx="491" formatCode="General">
                  <c:v>0.61117267907805106</c:v>
                </c:pt>
                <c:pt idx="492" formatCode="General">
                  <c:v>0.56453360748826631</c:v>
                </c:pt>
                <c:pt idx="493" formatCode="General">
                  <c:v>0.51651618874212835</c:v>
                </c:pt>
                <c:pt idx="494" formatCode="General">
                  <c:v>0.46774589827857821</c:v>
                </c:pt>
                <c:pt idx="495" formatCode="General">
                  <c:v>0.41884230919870324</c:v>
                </c:pt>
                <c:pt idx="496" formatCode="General">
                  <c:v>0.3704107903998598</c:v>
                </c:pt>
                <c:pt idx="497" formatCode="General">
                  <c:v>0.32303517648761426</c:v>
                </c:pt>
                <c:pt idx="498" formatCode="General">
                  <c:v>0.27727146478999637</c:v>
                </c:pt>
                <c:pt idx="499" formatCode="General">
                  <c:v>0.23364254663805048</c:v>
                </c:pt>
                <c:pt idx="500" formatCode="General">
                  <c:v>0.19263393809448495</c:v>
                </c:pt>
                <c:pt idx="501" formatCode="General">
                  <c:v>0.15469044082858441</c:v>
                </c:pt>
                <c:pt idx="502" formatCode="General">
                  <c:v>0.12021363754201307</c:v>
                </c:pt>
                <c:pt idx="503" formatCode="General">
                  <c:v>8.9560108387988002E-2</c:v>
                </c:pt>
                <c:pt idx="504" formatCode="General">
                  <c:v>6.3040244892432429E-2</c:v>
                </c:pt>
                <c:pt idx="505" formatCode="General">
                  <c:v>4.0917535349230941E-2</c:v>
                </c:pt>
                <c:pt idx="506" formatCode="General">
                  <c:v>2.3408199677823708E-2</c:v>
                </c:pt>
                <c:pt idx="507" formatCode="General">
                  <c:v>1.0681061341968522E-2</c:v>
                </c:pt>
                <c:pt idx="508" formatCode="General">
                  <c:v>2.8575581428558804E-3</c:v>
                </c:pt>
                <c:pt idx="509" formatCode="General">
                  <c:v>1.1811552105989064E-5</c:v>
                </c:pt>
                <c:pt idx="510" formatCode="General">
                  <c:v>2.1706948336977943E-3</c:v>
                </c:pt>
                <c:pt idx="511" formatCode="General">
                  <c:v>9.3138626831022302E-3</c:v>
                </c:pt>
                <c:pt idx="512" formatCode="General">
                  <c:v>2.1373728716832706E-2</c:v>
                </c:pt>
                <c:pt idx="513" formatCode="General">
                  <c:v>3.8235401152269893E-2</c:v>
                </c:pt>
                <c:pt idx="514" formatCode="General">
                  <c:v>5.973661071979966E-2</c:v>
                </c:pt>
                <c:pt idx="515" formatCode="General">
                  <c:v>8.566768752744254E-2</c:v>
                </c:pt>
                <c:pt idx="516" formatCode="General">
                  <c:v>0.11577166449037174</c:v>
                </c:pt>
                <c:pt idx="517" formatCode="General">
                  <c:v>0.14974460321878555</c:v>
                </c:pt>
                <c:pt idx="518" formatCode="General">
                  <c:v>0.1872362530309038</c:v>
                </c:pt>
                <c:pt idx="519" formatCode="General">
                  <c:v>0.2278511640649514</c:v>
                </c:pt>
                <c:pt idx="520" formatCode="General">
                  <c:v>0.27115038031542388</c:v>
                </c:pt>
                <c:pt idx="521" formatCode="General">
                  <c:v>0.31665383684839815</c:v>
                </c:pt>
                <c:pt idx="522" formatCode="General">
                  <c:v>0.36384357659253619</c:v>
                </c:pt>
                <c:pt idx="523" formatCode="General">
                  <c:v>0.412167885289832</c:v>
                </c:pt>
                <c:pt idx="524" formatCode="General">
                  <c:v>0.46104641806731966</c:v>
                </c:pt>
                <c:pt idx="525" formatCode="General">
                  <c:v>0.50987635773020989</c:v>
                </c:pt>
                <c:pt idx="526" formatCode="General">
                  <c:v>0.55803960388683516</c:v>
                </c:pt>
                <c:pt idx="527" formatCode="General">
                  <c:v>0.60491094462450856</c:v>
                </c:pt>
                <c:pt idx="528" formatCode="General">
                  <c:v>0.64986711055189894</c:v>
                </c:pt>
                <c:pt idx="529" formatCode="General">
                  <c:v>0.6922965571403894</c:v>
                </c:pt>
                <c:pt idx="530" formatCode="General">
                  <c:v>0.73160976852213289</c:v>
                </c:pt>
                <c:pt idx="531" formatCode="General">
                  <c:v>0.76724982771465955</c:v>
                </c:pt>
                <c:pt idx="532" formatCode="General">
                  <c:v>0.79870295827129156</c:v>
                </c:pt>
                <c:pt idx="533" formatCode="General">
                  <c:v>0.82550871408820325</c:v>
                </c:pt>
                <c:pt idx="534" formatCode="General">
                  <c:v>0.84726948054118856</c:v>
                </c:pt>
                <c:pt idx="535" formatCode="General">
                  <c:v>0.86365895348079802</c:v>
                </c:pt>
                <c:pt idx="536" formatCode="General">
                  <c:v>0.87442928399355369</c:v>
                </c:pt>
                <c:pt idx="537" formatCode="General">
                  <c:v>0.87941661605251309</c:v>
                </c:pt>
                <c:pt idx="538" formatCode="General">
                  <c:v>0.87854479966180354</c:v>
                </c:pt>
                <c:pt idx="539" formatCode="General">
                  <c:v>0.87182713094420472</c:v>
                </c:pt>
                <c:pt idx="540" formatCode="General">
                  <c:v>0.85936604878907807</c:v>
                </c:pt>
                <c:pt idx="541" formatCode="General">
                  <c:v>0.8413508003171174</c:v>
                </c:pt>
                <c:pt idx="542" formatCode="General">
                  <c:v>0.81805316928005278</c:v>
                </c:pt>
                <c:pt idx="543" formatCode="General">
                  <c:v>0.78982143741777966</c:v>
                </c:pt>
                <c:pt idx="544" formatCode="General">
                  <c:v>0.75707281408765259</c:v>
                </c:pt>
                <c:pt idx="545" formatCode="General">
                  <c:v>0.72028462042579111</c:v>
                </c:pt>
                <c:pt idx="546" formatCode="General">
                  <c:v>0.67998454837149225</c:v>
                </c:pt>
                <c:pt idx="547" formatCode="General">
                  <c:v>0.6367403309190528</c:v>
                </c:pt>
                <c:pt idx="548" formatCode="General">
                  <c:v>0.59114915816491764</c:v>
                </c:pt>
                <c:pt idx="549" formatCode="General">
                  <c:v>0.54382715554904759</c:v>
                </c:pt>
                <c:pt idx="550" formatCode="General">
                  <c:v>0.49539920862066295</c:v>
                </c:pt>
                <c:pt idx="551" formatCode="General">
                  <c:v>0.44648937587507215</c:v>
                </c:pt>
                <c:pt idx="552" formatCode="General">
                  <c:v>0.39771208127316654</c:v>
                </c:pt>
                <c:pt idx="553" formatCode="General">
                  <c:v>0.34966422458480972</c:v>
                </c:pt>
                <c:pt idx="554" formatCode="General">
                  <c:v>0.30291829407900001</c:v>
                </c:pt>
                <c:pt idx="555" formatCode="General">
                  <c:v>0.25801651525729757</c:v>
                </c:pt>
                <c:pt idx="556" formatCode="General">
                  <c:v>0.21546602364273587</c:v>
                </c:pt>
                <c:pt idx="557" formatCode="General">
                  <c:v>0.17573501078825232</c:v>
                </c:pt>
                <c:pt idx="558" formatCode="General">
                  <c:v>0.13924976169590433</c:v>
                </c:pt>
                <c:pt idx="559" formatCode="General">
                  <c:v>0.10639247918095722</c:v>
                </c:pt>
                <c:pt idx="560" formatCode="General">
                  <c:v>7.7499776306893392E-2</c:v>
                </c:pt>
                <c:pt idx="561" formatCode="General">
                  <c:v>5.2861711397898671E-2</c:v>
                </c:pt>
                <c:pt idx="562" formatCode="General">
                  <c:v>3.2721240566673977E-2</c:v>
                </c:pt>
                <c:pt idx="563" formatCode="General">
                  <c:v>1.7273969271737206E-2</c:v>
                </c:pt>
                <c:pt idx="564" formatCode="General">
                  <c:v>6.6680961585301847E-3</c:v>
                </c:pt>
                <c:pt idx="565" formatCode="General">
                  <c:v>1.0044583568781696E-3</c:v>
                </c:pt>
                <c:pt idx="566" formatCode="General">
                  <c:v>3.3660656055080796E-4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591-9C42-EB674A3CAB77}"/>
            </c:ext>
          </c:extLst>
        </c:ser>
        <c:ser>
          <c:idx val="2"/>
          <c:order val="2"/>
          <c:tx>
            <c:v>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'Improved Euler'!$N$21:$N$587</c:f>
              <c:numCache>
                <c:formatCode>0.000</c:formatCode>
                <c:ptCount val="567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0.56999999999999995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1.1399999999999999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2.0099999999999998</c:v>
                </c:pt>
                <c:pt idx="67">
                  <c:v>2.04</c:v>
                </c:pt>
                <c:pt idx="68">
                  <c:v>2.0699999999999998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2.4300000000000002</c:v>
                </c:pt>
                <c:pt idx="81">
                  <c:v>2.46</c:v>
                </c:pt>
                <c:pt idx="82">
                  <c:v>2.4900000000000002</c:v>
                </c:pt>
                <c:pt idx="83">
                  <c:v>2.52</c:v>
                </c:pt>
                <c:pt idx="84">
                  <c:v>2.5499999999999998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  <c:pt idx="90">
                  <c:v>2.73</c:v>
                </c:pt>
                <c:pt idx="91">
                  <c:v>2.76</c:v>
                </c:pt>
                <c:pt idx="92">
                  <c:v>2.79</c:v>
                </c:pt>
                <c:pt idx="93">
                  <c:v>2.82</c:v>
                </c:pt>
                <c:pt idx="94">
                  <c:v>2.85</c:v>
                </c:pt>
                <c:pt idx="95">
                  <c:v>2.88</c:v>
                </c:pt>
                <c:pt idx="96">
                  <c:v>2.91</c:v>
                </c:pt>
                <c:pt idx="97">
                  <c:v>2.94</c:v>
                </c:pt>
                <c:pt idx="98">
                  <c:v>2.97</c:v>
                </c:pt>
                <c:pt idx="99">
                  <c:v>3</c:v>
                </c:pt>
                <c:pt idx="100">
                  <c:v>3.03</c:v>
                </c:pt>
                <c:pt idx="101">
                  <c:v>3.06</c:v>
                </c:pt>
                <c:pt idx="102">
                  <c:v>3.09</c:v>
                </c:pt>
                <c:pt idx="103">
                  <c:v>3.12</c:v>
                </c:pt>
                <c:pt idx="104">
                  <c:v>3.15</c:v>
                </c:pt>
                <c:pt idx="105">
                  <c:v>3.18</c:v>
                </c:pt>
                <c:pt idx="106">
                  <c:v>3.21</c:v>
                </c:pt>
                <c:pt idx="107">
                  <c:v>3.24</c:v>
                </c:pt>
                <c:pt idx="108">
                  <c:v>3.27</c:v>
                </c:pt>
                <c:pt idx="109">
                  <c:v>3.3</c:v>
                </c:pt>
                <c:pt idx="110">
                  <c:v>3.33</c:v>
                </c:pt>
                <c:pt idx="111">
                  <c:v>3.36</c:v>
                </c:pt>
                <c:pt idx="112">
                  <c:v>3.39</c:v>
                </c:pt>
                <c:pt idx="113">
                  <c:v>3.42</c:v>
                </c:pt>
                <c:pt idx="114">
                  <c:v>3.45</c:v>
                </c:pt>
                <c:pt idx="115">
                  <c:v>3.48</c:v>
                </c:pt>
                <c:pt idx="116">
                  <c:v>3.51</c:v>
                </c:pt>
                <c:pt idx="117">
                  <c:v>3.54</c:v>
                </c:pt>
                <c:pt idx="118">
                  <c:v>3.57</c:v>
                </c:pt>
                <c:pt idx="119">
                  <c:v>3.6</c:v>
                </c:pt>
                <c:pt idx="120">
                  <c:v>3.63</c:v>
                </c:pt>
                <c:pt idx="121">
                  <c:v>3.66</c:v>
                </c:pt>
                <c:pt idx="122">
                  <c:v>3.69</c:v>
                </c:pt>
                <c:pt idx="123">
                  <c:v>3.72</c:v>
                </c:pt>
                <c:pt idx="124">
                  <c:v>3.75</c:v>
                </c:pt>
                <c:pt idx="125">
                  <c:v>3.78</c:v>
                </c:pt>
                <c:pt idx="126">
                  <c:v>3.81</c:v>
                </c:pt>
                <c:pt idx="127">
                  <c:v>3.84</c:v>
                </c:pt>
                <c:pt idx="128">
                  <c:v>3.87</c:v>
                </c:pt>
                <c:pt idx="129">
                  <c:v>3.9</c:v>
                </c:pt>
                <c:pt idx="130">
                  <c:v>3.93</c:v>
                </c:pt>
                <c:pt idx="131">
                  <c:v>3.96</c:v>
                </c:pt>
                <c:pt idx="132">
                  <c:v>3.99</c:v>
                </c:pt>
                <c:pt idx="133">
                  <c:v>4.0199999999999996</c:v>
                </c:pt>
                <c:pt idx="134">
                  <c:v>4.05</c:v>
                </c:pt>
                <c:pt idx="135">
                  <c:v>4.08</c:v>
                </c:pt>
                <c:pt idx="136">
                  <c:v>4.1100000000000003</c:v>
                </c:pt>
                <c:pt idx="137">
                  <c:v>4.1399999999999997</c:v>
                </c:pt>
                <c:pt idx="138">
                  <c:v>4.17</c:v>
                </c:pt>
                <c:pt idx="139">
                  <c:v>4.2</c:v>
                </c:pt>
                <c:pt idx="140">
                  <c:v>4.2300000000000004</c:v>
                </c:pt>
                <c:pt idx="141">
                  <c:v>4.26</c:v>
                </c:pt>
                <c:pt idx="142">
                  <c:v>4.29</c:v>
                </c:pt>
                <c:pt idx="143">
                  <c:v>4.32</c:v>
                </c:pt>
                <c:pt idx="144">
                  <c:v>4.3499999999999996</c:v>
                </c:pt>
                <c:pt idx="145">
                  <c:v>4.38</c:v>
                </c:pt>
                <c:pt idx="146">
                  <c:v>4.41</c:v>
                </c:pt>
                <c:pt idx="147">
                  <c:v>4.4400000000000004</c:v>
                </c:pt>
                <c:pt idx="148">
                  <c:v>4.47</c:v>
                </c:pt>
                <c:pt idx="149">
                  <c:v>4.5</c:v>
                </c:pt>
                <c:pt idx="150">
                  <c:v>4.53</c:v>
                </c:pt>
                <c:pt idx="151">
                  <c:v>4.5599999999999996</c:v>
                </c:pt>
                <c:pt idx="152">
                  <c:v>4.59</c:v>
                </c:pt>
                <c:pt idx="153">
                  <c:v>4.62</c:v>
                </c:pt>
                <c:pt idx="154">
                  <c:v>4.6500000000000004</c:v>
                </c:pt>
                <c:pt idx="155">
                  <c:v>4.68</c:v>
                </c:pt>
                <c:pt idx="156">
                  <c:v>4.71</c:v>
                </c:pt>
                <c:pt idx="157">
                  <c:v>4.74</c:v>
                </c:pt>
                <c:pt idx="158">
                  <c:v>4.7699999999999996</c:v>
                </c:pt>
                <c:pt idx="159">
                  <c:v>4.8</c:v>
                </c:pt>
                <c:pt idx="160">
                  <c:v>4.83</c:v>
                </c:pt>
                <c:pt idx="161">
                  <c:v>4.8600000000000003</c:v>
                </c:pt>
                <c:pt idx="162">
                  <c:v>4.8899999999999997</c:v>
                </c:pt>
                <c:pt idx="163">
                  <c:v>4.92</c:v>
                </c:pt>
                <c:pt idx="164">
                  <c:v>4.95</c:v>
                </c:pt>
                <c:pt idx="165">
                  <c:v>4.9800000000000004</c:v>
                </c:pt>
                <c:pt idx="166">
                  <c:v>5.01</c:v>
                </c:pt>
                <c:pt idx="167">
                  <c:v>5.04</c:v>
                </c:pt>
                <c:pt idx="168">
                  <c:v>5.07</c:v>
                </c:pt>
                <c:pt idx="169">
                  <c:v>5.0999999999999996</c:v>
                </c:pt>
                <c:pt idx="170">
                  <c:v>5.13</c:v>
                </c:pt>
                <c:pt idx="171">
                  <c:v>5.16</c:v>
                </c:pt>
                <c:pt idx="172">
                  <c:v>5.19</c:v>
                </c:pt>
                <c:pt idx="173">
                  <c:v>5.22</c:v>
                </c:pt>
                <c:pt idx="174">
                  <c:v>5.25</c:v>
                </c:pt>
                <c:pt idx="175">
                  <c:v>5.28</c:v>
                </c:pt>
                <c:pt idx="176">
                  <c:v>5.31</c:v>
                </c:pt>
                <c:pt idx="177">
                  <c:v>5.34</c:v>
                </c:pt>
                <c:pt idx="178">
                  <c:v>5.37</c:v>
                </c:pt>
                <c:pt idx="179">
                  <c:v>5.4</c:v>
                </c:pt>
                <c:pt idx="180">
                  <c:v>5.43</c:v>
                </c:pt>
                <c:pt idx="181">
                  <c:v>5.46</c:v>
                </c:pt>
                <c:pt idx="182">
                  <c:v>5.49</c:v>
                </c:pt>
                <c:pt idx="183">
                  <c:v>5.52</c:v>
                </c:pt>
                <c:pt idx="184">
                  <c:v>5.55</c:v>
                </c:pt>
                <c:pt idx="185">
                  <c:v>5.58</c:v>
                </c:pt>
                <c:pt idx="186">
                  <c:v>5.61</c:v>
                </c:pt>
                <c:pt idx="187">
                  <c:v>5.64</c:v>
                </c:pt>
                <c:pt idx="188">
                  <c:v>5.67</c:v>
                </c:pt>
                <c:pt idx="189">
                  <c:v>5.7</c:v>
                </c:pt>
                <c:pt idx="190">
                  <c:v>5.73</c:v>
                </c:pt>
                <c:pt idx="191">
                  <c:v>5.76</c:v>
                </c:pt>
                <c:pt idx="192">
                  <c:v>5.79</c:v>
                </c:pt>
                <c:pt idx="193">
                  <c:v>5.82</c:v>
                </c:pt>
                <c:pt idx="194">
                  <c:v>5.85</c:v>
                </c:pt>
                <c:pt idx="195">
                  <c:v>5.88</c:v>
                </c:pt>
                <c:pt idx="196">
                  <c:v>5.91</c:v>
                </c:pt>
                <c:pt idx="197">
                  <c:v>5.94</c:v>
                </c:pt>
                <c:pt idx="198">
                  <c:v>5.97</c:v>
                </c:pt>
                <c:pt idx="199">
                  <c:v>6</c:v>
                </c:pt>
                <c:pt idx="200">
                  <c:v>6.03</c:v>
                </c:pt>
                <c:pt idx="201">
                  <c:v>6.06</c:v>
                </c:pt>
                <c:pt idx="202">
                  <c:v>6.09</c:v>
                </c:pt>
                <c:pt idx="203">
                  <c:v>6.12</c:v>
                </c:pt>
                <c:pt idx="204">
                  <c:v>6.15</c:v>
                </c:pt>
                <c:pt idx="205">
                  <c:v>6.18</c:v>
                </c:pt>
                <c:pt idx="206">
                  <c:v>6.21</c:v>
                </c:pt>
                <c:pt idx="207">
                  <c:v>6.24</c:v>
                </c:pt>
                <c:pt idx="208">
                  <c:v>6.27</c:v>
                </c:pt>
                <c:pt idx="209">
                  <c:v>6.3</c:v>
                </c:pt>
                <c:pt idx="210">
                  <c:v>6.33</c:v>
                </c:pt>
                <c:pt idx="211">
                  <c:v>6.36</c:v>
                </c:pt>
                <c:pt idx="212">
                  <c:v>6.39</c:v>
                </c:pt>
                <c:pt idx="213">
                  <c:v>6.42</c:v>
                </c:pt>
                <c:pt idx="214">
                  <c:v>6.45</c:v>
                </c:pt>
                <c:pt idx="215">
                  <c:v>6.48</c:v>
                </c:pt>
                <c:pt idx="216">
                  <c:v>6.51</c:v>
                </c:pt>
                <c:pt idx="217">
                  <c:v>6.54</c:v>
                </c:pt>
                <c:pt idx="218">
                  <c:v>6.57</c:v>
                </c:pt>
                <c:pt idx="219">
                  <c:v>6.6</c:v>
                </c:pt>
                <c:pt idx="220">
                  <c:v>6.63</c:v>
                </c:pt>
                <c:pt idx="221">
                  <c:v>6.66</c:v>
                </c:pt>
                <c:pt idx="222">
                  <c:v>6.69</c:v>
                </c:pt>
                <c:pt idx="223">
                  <c:v>6.72</c:v>
                </c:pt>
                <c:pt idx="224">
                  <c:v>6.75</c:v>
                </c:pt>
                <c:pt idx="225">
                  <c:v>6.78</c:v>
                </c:pt>
                <c:pt idx="226">
                  <c:v>6.81</c:v>
                </c:pt>
                <c:pt idx="227">
                  <c:v>6.84</c:v>
                </c:pt>
                <c:pt idx="228">
                  <c:v>6.87</c:v>
                </c:pt>
                <c:pt idx="229">
                  <c:v>6.9</c:v>
                </c:pt>
                <c:pt idx="230">
                  <c:v>6.93</c:v>
                </c:pt>
                <c:pt idx="231">
                  <c:v>6.96</c:v>
                </c:pt>
                <c:pt idx="232">
                  <c:v>6.99</c:v>
                </c:pt>
                <c:pt idx="233">
                  <c:v>7.02</c:v>
                </c:pt>
                <c:pt idx="234">
                  <c:v>7.05</c:v>
                </c:pt>
                <c:pt idx="235">
                  <c:v>7.08</c:v>
                </c:pt>
                <c:pt idx="236">
                  <c:v>7.11</c:v>
                </c:pt>
                <c:pt idx="237">
                  <c:v>7.14</c:v>
                </c:pt>
                <c:pt idx="238">
                  <c:v>7.17</c:v>
                </c:pt>
                <c:pt idx="239">
                  <c:v>7.2</c:v>
                </c:pt>
                <c:pt idx="240">
                  <c:v>7.23</c:v>
                </c:pt>
                <c:pt idx="241">
                  <c:v>7.26</c:v>
                </c:pt>
                <c:pt idx="242">
                  <c:v>7.29</c:v>
                </c:pt>
                <c:pt idx="243">
                  <c:v>7.32</c:v>
                </c:pt>
                <c:pt idx="244">
                  <c:v>7.35</c:v>
                </c:pt>
                <c:pt idx="245">
                  <c:v>7.38</c:v>
                </c:pt>
                <c:pt idx="246">
                  <c:v>7.41</c:v>
                </c:pt>
                <c:pt idx="247">
                  <c:v>7.44</c:v>
                </c:pt>
                <c:pt idx="248">
                  <c:v>7.47</c:v>
                </c:pt>
                <c:pt idx="249">
                  <c:v>7.5</c:v>
                </c:pt>
                <c:pt idx="250">
                  <c:v>7.53</c:v>
                </c:pt>
                <c:pt idx="251">
                  <c:v>7.56</c:v>
                </c:pt>
                <c:pt idx="252">
                  <c:v>7.59</c:v>
                </c:pt>
                <c:pt idx="253">
                  <c:v>7.62</c:v>
                </c:pt>
                <c:pt idx="254">
                  <c:v>7.65</c:v>
                </c:pt>
                <c:pt idx="255">
                  <c:v>7.68</c:v>
                </c:pt>
                <c:pt idx="256">
                  <c:v>7.71</c:v>
                </c:pt>
                <c:pt idx="257">
                  <c:v>7.74</c:v>
                </c:pt>
                <c:pt idx="258">
                  <c:v>7.77</c:v>
                </c:pt>
                <c:pt idx="259">
                  <c:v>7.8</c:v>
                </c:pt>
                <c:pt idx="260">
                  <c:v>7.83</c:v>
                </c:pt>
                <c:pt idx="261">
                  <c:v>7.86</c:v>
                </c:pt>
                <c:pt idx="262">
                  <c:v>7.89</c:v>
                </c:pt>
                <c:pt idx="263">
                  <c:v>7.92</c:v>
                </c:pt>
                <c:pt idx="264">
                  <c:v>7.95</c:v>
                </c:pt>
                <c:pt idx="265">
                  <c:v>7.98</c:v>
                </c:pt>
                <c:pt idx="266">
                  <c:v>8.01</c:v>
                </c:pt>
                <c:pt idx="267">
                  <c:v>8.0399999999999991</c:v>
                </c:pt>
                <c:pt idx="268">
                  <c:v>8.07</c:v>
                </c:pt>
                <c:pt idx="269">
                  <c:v>8.1</c:v>
                </c:pt>
                <c:pt idx="270">
                  <c:v>8.1300000000000008</c:v>
                </c:pt>
                <c:pt idx="271">
                  <c:v>8.16</c:v>
                </c:pt>
                <c:pt idx="272">
                  <c:v>8.19</c:v>
                </c:pt>
                <c:pt idx="273">
                  <c:v>8.2200000000000006</c:v>
                </c:pt>
                <c:pt idx="274">
                  <c:v>8.25</c:v>
                </c:pt>
                <c:pt idx="275">
                  <c:v>8.2799999999999994</c:v>
                </c:pt>
                <c:pt idx="276">
                  <c:v>8.31</c:v>
                </c:pt>
                <c:pt idx="277">
                  <c:v>8.34</c:v>
                </c:pt>
                <c:pt idx="278">
                  <c:v>8.3699999999999992</c:v>
                </c:pt>
                <c:pt idx="279">
                  <c:v>8.4</c:v>
                </c:pt>
                <c:pt idx="280">
                  <c:v>8.43</c:v>
                </c:pt>
                <c:pt idx="281">
                  <c:v>8.4600000000000009</c:v>
                </c:pt>
                <c:pt idx="282">
                  <c:v>8.49</c:v>
                </c:pt>
                <c:pt idx="283">
                  <c:v>8.52</c:v>
                </c:pt>
                <c:pt idx="284">
                  <c:v>8.5500000000000007</c:v>
                </c:pt>
                <c:pt idx="285">
                  <c:v>8.58</c:v>
                </c:pt>
                <c:pt idx="286">
                  <c:v>8.61</c:v>
                </c:pt>
                <c:pt idx="287">
                  <c:v>8.64</c:v>
                </c:pt>
                <c:pt idx="288">
                  <c:v>8.67</c:v>
                </c:pt>
                <c:pt idx="289">
                  <c:v>8.6999999999999993</c:v>
                </c:pt>
                <c:pt idx="290">
                  <c:v>8.73</c:v>
                </c:pt>
                <c:pt idx="291">
                  <c:v>8.76</c:v>
                </c:pt>
                <c:pt idx="292">
                  <c:v>8.7899999999999991</c:v>
                </c:pt>
                <c:pt idx="293">
                  <c:v>8.82</c:v>
                </c:pt>
                <c:pt idx="294">
                  <c:v>8.85</c:v>
                </c:pt>
                <c:pt idx="295">
                  <c:v>8.8800000000000008</c:v>
                </c:pt>
                <c:pt idx="296">
                  <c:v>8.91</c:v>
                </c:pt>
                <c:pt idx="297">
                  <c:v>8.94</c:v>
                </c:pt>
                <c:pt idx="298">
                  <c:v>8.9700000000000006</c:v>
                </c:pt>
                <c:pt idx="299">
                  <c:v>9</c:v>
                </c:pt>
                <c:pt idx="300">
                  <c:v>9.0299999999999994</c:v>
                </c:pt>
                <c:pt idx="301">
                  <c:v>9.06</c:v>
                </c:pt>
                <c:pt idx="302">
                  <c:v>9.09</c:v>
                </c:pt>
                <c:pt idx="303">
                  <c:v>9.1199999999999992</c:v>
                </c:pt>
                <c:pt idx="304">
                  <c:v>9.15</c:v>
                </c:pt>
                <c:pt idx="305">
                  <c:v>9.18</c:v>
                </c:pt>
                <c:pt idx="306">
                  <c:v>9.2100000000000009</c:v>
                </c:pt>
                <c:pt idx="307">
                  <c:v>9.24</c:v>
                </c:pt>
                <c:pt idx="308">
                  <c:v>9.27</c:v>
                </c:pt>
                <c:pt idx="309">
                  <c:v>9.3000000000000007</c:v>
                </c:pt>
                <c:pt idx="310">
                  <c:v>9.33</c:v>
                </c:pt>
                <c:pt idx="311">
                  <c:v>9.36</c:v>
                </c:pt>
                <c:pt idx="312">
                  <c:v>9.39</c:v>
                </c:pt>
                <c:pt idx="313">
                  <c:v>9.42</c:v>
                </c:pt>
                <c:pt idx="314">
                  <c:v>9.4499999999999993</c:v>
                </c:pt>
                <c:pt idx="315">
                  <c:v>9.48</c:v>
                </c:pt>
                <c:pt idx="316">
                  <c:v>9.51</c:v>
                </c:pt>
                <c:pt idx="317">
                  <c:v>9.5399999999999991</c:v>
                </c:pt>
                <c:pt idx="318">
                  <c:v>9.57</c:v>
                </c:pt>
                <c:pt idx="319">
                  <c:v>9.6</c:v>
                </c:pt>
                <c:pt idx="320">
                  <c:v>9.6300000000000008</c:v>
                </c:pt>
                <c:pt idx="321">
                  <c:v>9.66</c:v>
                </c:pt>
                <c:pt idx="322">
                  <c:v>9.69</c:v>
                </c:pt>
                <c:pt idx="323">
                  <c:v>9.7200000000000006</c:v>
                </c:pt>
                <c:pt idx="324">
                  <c:v>9.75</c:v>
                </c:pt>
                <c:pt idx="325">
                  <c:v>9.7799999999999994</c:v>
                </c:pt>
                <c:pt idx="326" formatCode="General">
                  <c:v>9.81</c:v>
                </c:pt>
                <c:pt idx="327" formatCode="General">
                  <c:v>9.84</c:v>
                </c:pt>
                <c:pt idx="328" formatCode="General">
                  <c:v>9.8699999999999992</c:v>
                </c:pt>
                <c:pt idx="329" formatCode="General">
                  <c:v>9.9</c:v>
                </c:pt>
                <c:pt idx="330" formatCode="General">
                  <c:v>9.93</c:v>
                </c:pt>
                <c:pt idx="331" formatCode="General">
                  <c:v>9.9600000000000009</c:v>
                </c:pt>
                <c:pt idx="332" formatCode="General">
                  <c:v>9.99</c:v>
                </c:pt>
                <c:pt idx="333" formatCode="General">
                  <c:v>10.02</c:v>
                </c:pt>
                <c:pt idx="334" formatCode="General">
                  <c:v>10.050000000000001</c:v>
                </c:pt>
                <c:pt idx="335" formatCode="General">
                  <c:v>10.08</c:v>
                </c:pt>
                <c:pt idx="336" formatCode="General">
                  <c:v>10.11</c:v>
                </c:pt>
                <c:pt idx="337" formatCode="General">
                  <c:v>10.14</c:v>
                </c:pt>
                <c:pt idx="338" formatCode="General">
                  <c:v>10.17</c:v>
                </c:pt>
                <c:pt idx="339" formatCode="General">
                  <c:v>10.199999999999999</c:v>
                </c:pt>
                <c:pt idx="340" formatCode="General">
                  <c:v>10.23</c:v>
                </c:pt>
                <c:pt idx="341" formatCode="General">
                  <c:v>10.26</c:v>
                </c:pt>
                <c:pt idx="342" formatCode="General">
                  <c:v>10.29</c:v>
                </c:pt>
                <c:pt idx="343" formatCode="General">
                  <c:v>10.32</c:v>
                </c:pt>
                <c:pt idx="344" formatCode="General">
                  <c:v>10.35</c:v>
                </c:pt>
                <c:pt idx="345" formatCode="General">
                  <c:v>10.38</c:v>
                </c:pt>
                <c:pt idx="346" formatCode="General">
                  <c:v>10.41</c:v>
                </c:pt>
                <c:pt idx="347" formatCode="General">
                  <c:v>10.44</c:v>
                </c:pt>
                <c:pt idx="348" formatCode="General">
                  <c:v>10.47</c:v>
                </c:pt>
                <c:pt idx="349" formatCode="General">
                  <c:v>10.5</c:v>
                </c:pt>
                <c:pt idx="350" formatCode="General">
                  <c:v>10.53</c:v>
                </c:pt>
                <c:pt idx="351" formatCode="General">
                  <c:v>10.56</c:v>
                </c:pt>
                <c:pt idx="352" formatCode="General">
                  <c:v>10.59</c:v>
                </c:pt>
                <c:pt idx="353" formatCode="General">
                  <c:v>10.62</c:v>
                </c:pt>
                <c:pt idx="354" formatCode="General">
                  <c:v>10.65</c:v>
                </c:pt>
                <c:pt idx="355" formatCode="General">
                  <c:v>10.68</c:v>
                </c:pt>
                <c:pt idx="356" formatCode="General">
                  <c:v>10.71</c:v>
                </c:pt>
                <c:pt idx="357" formatCode="General">
                  <c:v>10.74</c:v>
                </c:pt>
                <c:pt idx="358" formatCode="General">
                  <c:v>10.77</c:v>
                </c:pt>
                <c:pt idx="359" formatCode="General">
                  <c:v>10.8</c:v>
                </c:pt>
                <c:pt idx="360" formatCode="General">
                  <c:v>10.83</c:v>
                </c:pt>
                <c:pt idx="361" formatCode="General">
                  <c:v>10.86</c:v>
                </c:pt>
                <c:pt idx="362" formatCode="General">
                  <c:v>10.89</c:v>
                </c:pt>
                <c:pt idx="363" formatCode="General">
                  <c:v>10.92</c:v>
                </c:pt>
                <c:pt idx="364" formatCode="General">
                  <c:v>10.95</c:v>
                </c:pt>
                <c:pt idx="365" formatCode="General">
                  <c:v>10.98</c:v>
                </c:pt>
                <c:pt idx="366" formatCode="General">
                  <c:v>11.01</c:v>
                </c:pt>
                <c:pt idx="367" formatCode="General">
                  <c:v>11.04</c:v>
                </c:pt>
                <c:pt idx="368" formatCode="General">
                  <c:v>11.07</c:v>
                </c:pt>
                <c:pt idx="369" formatCode="General">
                  <c:v>11.1</c:v>
                </c:pt>
                <c:pt idx="370" formatCode="General">
                  <c:v>11.13</c:v>
                </c:pt>
                <c:pt idx="371" formatCode="General">
                  <c:v>11.16</c:v>
                </c:pt>
                <c:pt idx="372" formatCode="General">
                  <c:v>11.19</c:v>
                </c:pt>
                <c:pt idx="373" formatCode="General">
                  <c:v>11.22</c:v>
                </c:pt>
                <c:pt idx="374" formatCode="General">
                  <c:v>11.25</c:v>
                </c:pt>
                <c:pt idx="375" formatCode="General">
                  <c:v>11.28</c:v>
                </c:pt>
                <c:pt idx="376" formatCode="General">
                  <c:v>11.31</c:v>
                </c:pt>
                <c:pt idx="377" formatCode="General">
                  <c:v>11.34</c:v>
                </c:pt>
                <c:pt idx="378" formatCode="General">
                  <c:v>11.37</c:v>
                </c:pt>
                <c:pt idx="379" formatCode="General">
                  <c:v>11.4</c:v>
                </c:pt>
                <c:pt idx="380" formatCode="General">
                  <c:v>11.43</c:v>
                </c:pt>
                <c:pt idx="381" formatCode="General">
                  <c:v>11.46</c:v>
                </c:pt>
                <c:pt idx="382" formatCode="General">
                  <c:v>11.49</c:v>
                </c:pt>
                <c:pt idx="383" formatCode="General">
                  <c:v>11.52</c:v>
                </c:pt>
                <c:pt idx="384" formatCode="General">
                  <c:v>11.55</c:v>
                </c:pt>
                <c:pt idx="385" formatCode="General">
                  <c:v>11.58</c:v>
                </c:pt>
                <c:pt idx="386" formatCode="General">
                  <c:v>11.61</c:v>
                </c:pt>
                <c:pt idx="387" formatCode="General">
                  <c:v>11.64</c:v>
                </c:pt>
                <c:pt idx="388" formatCode="General">
                  <c:v>11.67</c:v>
                </c:pt>
                <c:pt idx="389" formatCode="General">
                  <c:v>11.7</c:v>
                </c:pt>
                <c:pt idx="390" formatCode="General">
                  <c:v>11.73</c:v>
                </c:pt>
                <c:pt idx="391" formatCode="General">
                  <c:v>11.76</c:v>
                </c:pt>
                <c:pt idx="392" formatCode="General">
                  <c:v>11.79</c:v>
                </c:pt>
                <c:pt idx="393" formatCode="General">
                  <c:v>11.82</c:v>
                </c:pt>
                <c:pt idx="394" formatCode="General">
                  <c:v>11.85</c:v>
                </c:pt>
                <c:pt idx="395" formatCode="General">
                  <c:v>11.88</c:v>
                </c:pt>
                <c:pt idx="396" formatCode="General">
                  <c:v>11.91</c:v>
                </c:pt>
                <c:pt idx="397" formatCode="General">
                  <c:v>11.94</c:v>
                </c:pt>
                <c:pt idx="398" formatCode="General">
                  <c:v>11.97</c:v>
                </c:pt>
                <c:pt idx="399" formatCode="General">
                  <c:v>12</c:v>
                </c:pt>
                <c:pt idx="400" formatCode="General">
                  <c:v>12.03</c:v>
                </c:pt>
                <c:pt idx="401" formatCode="General">
                  <c:v>12.06</c:v>
                </c:pt>
                <c:pt idx="402" formatCode="General">
                  <c:v>12.09</c:v>
                </c:pt>
                <c:pt idx="403" formatCode="General">
                  <c:v>12.12</c:v>
                </c:pt>
                <c:pt idx="404" formatCode="General">
                  <c:v>12.15</c:v>
                </c:pt>
                <c:pt idx="405" formatCode="General">
                  <c:v>12.18</c:v>
                </c:pt>
                <c:pt idx="406" formatCode="General">
                  <c:v>12.21</c:v>
                </c:pt>
                <c:pt idx="407" formatCode="General">
                  <c:v>12.24</c:v>
                </c:pt>
                <c:pt idx="408" formatCode="General">
                  <c:v>12.27</c:v>
                </c:pt>
                <c:pt idx="409" formatCode="General">
                  <c:v>12.3</c:v>
                </c:pt>
                <c:pt idx="410" formatCode="General">
                  <c:v>12.33</c:v>
                </c:pt>
                <c:pt idx="411" formatCode="General">
                  <c:v>12.36</c:v>
                </c:pt>
                <c:pt idx="412" formatCode="General">
                  <c:v>12.39</c:v>
                </c:pt>
                <c:pt idx="413" formatCode="General">
                  <c:v>12.42</c:v>
                </c:pt>
                <c:pt idx="414" formatCode="General">
                  <c:v>12.45</c:v>
                </c:pt>
                <c:pt idx="415" formatCode="General">
                  <c:v>12.48</c:v>
                </c:pt>
                <c:pt idx="416" formatCode="General">
                  <c:v>12.51</c:v>
                </c:pt>
                <c:pt idx="417" formatCode="General">
                  <c:v>12.54</c:v>
                </c:pt>
                <c:pt idx="418" formatCode="General">
                  <c:v>12.57</c:v>
                </c:pt>
                <c:pt idx="419" formatCode="General">
                  <c:v>12.6</c:v>
                </c:pt>
                <c:pt idx="420" formatCode="General">
                  <c:v>12.63</c:v>
                </c:pt>
                <c:pt idx="421" formatCode="General">
                  <c:v>12.66</c:v>
                </c:pt>
                <c:pt idx="422" formatCode="General">
                  <c:v>12.69</c:v>
                </c:pt>
                <c:pt idx="423" formatCode="General">
                  <c:v>12.72</c:v>
                </c:pt>
                <c:pt idx="424" formatCode="General">
                  <c:v>12.75</c:v>
                </c:pt>
                <c:pt idx="425" formatCode="General">
                  <c:v>12.78</c:v>
                </c:pt>
                <c:pt idx="426" formatCode="General">
                  <c:v>12.81</c:v>
                </c:pt>
                <c:pt idx="427" formatCode="General">
                  <c:v>12.84</c:v>
                </c:pt>
                <c:pt idx="428" formatCode="General">
                  <c:v>12.87</c:v>
                </c:pt>
                <c:pt idx="429" formatCode="General">
                  <c:v>12.9</c:v>
                </c:pt>
                <c:pt idx="430" formatCode="General">
                  <c:v>12.93</c:v>
                </c:pt>
                <c:pt idx="431" formatCode="General">
                  <c:v>12.96</c:v>
                </c:pt>
                <c:pt idx="432" formatCode="General">
                  <c:v>12.99</c:v>
                </c:pt>
                <c:pt idx="433" formatCode="General">
                  <c:v>13.02</c:v>
                </c:pt>
                <c:pt idx="434" formatCode="General">
                  <c:v>13.05</c:v>
                </c:pt>
                <c:pt idx="435" formatCode="General">
                  <c:v>13.08</c:v>
                </c:pt>
                <c:pt idx="436" formatCode="General">
                  <c:v>13.11</c:v>
                </c:pt>
                <c:pt idx="437" formatCode="General">
                  <c:v>13.14</c:v>
                </c:pt>
                <c:pt idx="438" formatCode="General">
                  <c:v>13.17</c:v>
                </c:pt>
                <c:pt idx="439" formatCode="General">
                  <c:v>13.2</c:v>
                </c:pt>
                <c:pt idx="440" formatCode="General">
                  <c:v>13.23</c:v>
                </c:pt>
                <c:pt idx="441" formatCode="General">
                  <c:v>13.26</c:v>
                </c:pt>
                <c:pt idx="442" formatCode="General">
                  <c:v>13.29</c:v>
                </c:pt>
                <c:pt idx="443" formatCode="General">
                  <c:v>13.32</c:v>
                </c:pt>
                <c:pt idx="444" formatCode="General">
                  <c:v>13.35</c:v>
                </c:pt>
                <c:pt idx="445" formatCode="General">
                  <c:v>13.38</c:v>
                </c:pt>
                <c:pt idx="446" formatCode="General">
                  <c:v>13.41</c:v>
                </c:pt>
                <c:pt idx="447" formatCode="General">
                  <c:v>13.44</c:v>
                </c:pt>
                <c:pt idx="448" formatCode="General">
                  <c:v>13.47</c:v>
                </c:pt>
                <c:pt idx="449" formatCode="General">
                  <c:v>13.5</c:v>
                </c:pt>
                <c:pt idx="450" formatCode="General">
                  <c:v>13.53</c:v>
                </c:pt>
                <c:pt idx="451" formatCode="General">
                  <c:v>13.56</c:v>
                </c:pt>
                <c:pt idx="452" formatCode="General">
                  <c:v>13.59</c:v>
                </c:pt>
                <c:pt idx="453" formatCode="General">
                  <c:v>13.62</c:v>
                </c:pt>
                <c:pt idx="454" formatCode="General">
                  <c:v>13.65</c:v>
                </c:pt>
                <c:pt idx="455" formatCode="General">
                  <c:v>13.68</c:v>
                </c:pt>
                <c:pt idx="456" formatCode="General">
                  <c:v>13.71</c:v>
                </c:pt>
                <c:pt idx="457" formatCode="General">
                  <c:v>13.74</c:v>
                </c:pt>
                <c:pt idx="458" formatCode="General">
                  <c:v>13.77</c:v>
                </c:pt>
                <c:pt idx="459" formatCode="General">
                  <c:v>13.8</c:v>
                </c:pt>
                <c:pt idx="460" formatCode="General">
                  <c:v>13.83</c:v>
                </c:pt>
                <c:pt idx="461" formatCode="General">
                  <c:v>13.86</c:v>
                </c:pt>
                <c:pt idx="462" formatCode="General">
                  <c:v>13.89</c:v>
                </c:pt>
                <c:pt idx="463" formatCode="General">
                  <c:v>13.92</c:v>
                </c:pt>
                <c:pt idx="464" formatCode="General">
                  <c:v>13.95</c:v>
                </c:pt>
                <c:pt idx="465" formatCode="General">
                  <c:v>13.98</c:v>
                </c:pt>
                <c:pt idx="466" formatCode="General">
                  <c:v>14.01</c:v>
                </c:pt>
                <c:pt idx="467" formatCode="General">
                  <c:v>14.04</c:v>
                </c:pt>
                <c:pt idx="468" formatCode="General">
                  <c:v>14.07</c:v>
                </c:pt>
                <c:pt idx="469" formatCode="General">
                  <c:v>14.1</c:v>
                </c:pt>
                <c:pt idx="470" formatCode="General">
                  <c:v>14.13</c:v>
                </c:pt>
                <c:pt idx="471" formatCode="General">
                  <c:v>14.16</c:v>
                </c:pt>
                <c:pt idx="472" formatCode="General">
                  <c:v>14.19</c:v>
                </c:pt>
                <c:pt idx="473" formatCode="General">
                  <c:v>14.22</c:v>
                </c:pt>
                <c:pt idx="474" formatCode="General">
                  <c:v>14.25</c:v>
                </c:pt>
                <c:pt idx="475" formatCode="General">
                  <c:v>14.28</c:v>
                </c:pt>
                <c:pt idx="476" formatCode="General">
                  <c:v>14.31</c:v>
                </c:pt>
                <c:pt idx="477" formatCode="General">
                  <c:v>14.34</c:v>
                </c:pt>
                <c:pt idx="478" formatCode="General">
                  <c:v>14.37</c:v>
                </c:pt>
                <c:pt idx="479" formatCode="General">
                  <c:v>14.4</c:v>
                </c:pt>
                <c:pt idx="480" formatCode="General">
                  <c:v>14.43</c:v>
                </c:pt>
                <c:pt idx="481" formatCode="General">
                  <c:v>14.46</c:v>
                </c:pt>
                <c:pt idx="482" formatCode="General">
                  <c:v>14.49</c:v>
                </c:pt>
                <c:pt idx="483" formatCode="General">
                  <c:v>14.52</c:v>
                </c:pt>
                <c:pt idx="484" formatCode="General">
                  <c:v>14.55</c:v>
                </c:pt>
                <c:pt idx="485" formatCode="General">
                  <c:v>14.58</c:v>
                </c:pt>
                <c:pt idx="486" formatCode="General">
                  <c:v>14.61</c:v>
                </c:pt>
                <c:pt idx="487" formatCode="General">
                  <c:v>14.64</c:v>
                </c:pt>
                <c:pt idx="488" formatCode="General">
                  <c:v>14.67</c:v>
                </c:pt>
                <c:pt idx="489" formatCode="General">
                  <c:v>14.7</c:v>
                </c:pt>
                <c:pt idx="490" formatCode="General">
                  <c:v>14.73</c:v>
                </c:pt>
                <c:pt idx="491" formatCode="General">
                  <c:v>14.76</c:v>
                </c:pt>
                <c:pt idx="492" formatCode="General">
                  <c:v>14.79</c:v>
                </c:pt>
                <c:pt idx="493" formatCode="General">
                  <c:v>14.82</c:v>
                </c:pt>
                <c:pt idx="494" formatCode="General">
                  <c:v>14.85</c:v>
                </c:pt>
                <c:pt idx="495" formatCode="General">
                  <c:v>14.88</c:v>
                </c:pt>
                <c:pt idx="496" formatCode="General">
                  <c:v>14.91</c:v>
                </c:pt>
                <c:pt idx="497" formatCode="General">
                  <c:v>14.94</c:v>
                </c:pt>
                <c:pt idx="498" formatCode="General">
                  <c:v>14.97</c:v>
                </c:pt>
                <c:pt idx="499" formatCode="General">
                  <c:v>15</c:v>
                </c:pt>
                <c:pt idx="500" formatCode="General">
                  <c:v>15.03</c:v>
                </c:pt>
                <c:pt idx="501" formatCode="General">
                  <c:v>15.06</c:v>
                </c:pt>
                <c:pt idx="502" formatCode="General">
                  <c:v>15.09</c:v>
                </c:pt>
                <c:pt idx="503" formatCode="General">
                  <c:v>15.12</c:v>
                </c:pt>
                <c:pt idx="504" formatCode="General">
                  <c:v>15.15</c:v>
                </c:pt>
                <c:pt idx="505" formatCode="General">
                  <c:v>15.18</c:v>
                </c:pt>
                <c:pt idx="506" formatCode="General">
                  <c:v>15.21</c:v>
                </c:pt>
                <c:pt idx="507" formatCode="General">
                  <c:v>15.24</c:v>
                </c:pt>
                <c:pt idx="508" formatCode="General">
                  <c:v>15.27</c:v>
                </c:pt>
                <c:pt idx="509" formatCode="General">
                  <c:v>15.3</c:v>
                </c:pt>
                <c:pt idx="510" formatCode="General">
                  <c:v>15.33</c:v>
                </c:pt>
                <c:pt idx="511" formatCode="General">
                  <c:v>15.36</c:v>
                </c:pt>
                <c:pt idx="512" formatCode="General">
                  <c:v>15.39</c:v>
                </c:pt>
                <c:pt idx="513" formatCode="General">
                  <c:v>15.42</c:v>
                </c:pt>
                <c:pt idx="514" formatCode="General">
                  <c:v>15.45</c:v>
                </c:pt>
                <c:pt idx="515" formatCode="General">
                  <c:v>15.48</c:v>
                </c:pt>
                <c:pt idx="516" formatCode="General">
                  <c:v>15.51</c:v>
                </c:pt>
                <c:pt idx="517" formatCode="General">
                  <c:v>15.54</c:v>
                </c:pt>
                <c:pt idx="518" formatCode="General">
                  <c:v>15.57</c:v>
                </c:pt>
                <c:pt idx="519" formatCode="General">
                  <c:v>15.6</c:v>
                </c:pt>
                <c:pt idx="520" formatCode="General">
                  <c:v>15.63</c:v>
                </c:pt>
                <c:pt idx="521" formatCode="General">
                  <c:v>15.66</c:v>
                </c:pt>
                <c:pt idx="522" formatCode="General">
                  <c:v>15.69</c:v>
                </c:pt>
                <c:pt idx="523" formatCode="General">
                  <c:v>15.72</c:v>
                </c:pt>
                <c:pt idx="524" formatCode="General">
                  <c:v>15.75</c:v>
                </c:pt>
                <c:pt idx="525" formatCode="General">
                  <c:v>15.78</c:v>
                </c:pt>
                <c:pt idx="526" formatCode="General">
                  <c:v>15.81</c:v>
                </c:pt>
                <c:pt idx="527" formatCode="General">
                  <c:v>15.84</c:v>
                </c:pt>
                <c:pt idx="528" formatCode="General">
                  <c:v>15.87</c:v>
                </c:pt>
                <c:pt idx="529" formatCode="General">
                  <c:v>15.9</c:v>
                </c:pt>
                <c:pt idx="530" formatCode="General">
                  <c:v>15.93</c:v>
                </c:pt>
                <c:pt idx="531" formatCode="General">
                  <c:v>15.96</c:v>
                </c:pt>
                <c:pt idx="532" formatCode="General">
                  <c:v>15.99</c:v>
                </c:pt>
                <c:pt idx="533" formatCode="General">
                  <c:v>16.02</c:v>
                </c:pt>
                <c:pt idx="534" formatCode="General">
                  <c:v>16.05</c:v>
                </c:pt>
                <c:pt idx="535" formatCode="General">
                  <c:v>16.079999999999998</c:v>
                </c:pt>
                <c:pt idx="536" formatCode="General">
                  <c:v>16.11</c:v>
                </c:pt>
                <c:pt idx="537" formatCode="General">
                  <c:v>16.14</c:v>
                </c:pt>
                <c:pt idx="538" formatCode="General">
                  <c:v>16.170000000000002</c:v>
                </c:pt>
                <c:pt idx="539" formatCode="General">
                  <c:v>16.2</c:v>
                </c:pt>
                <c:pt idx="540" formatCode="General">
                  <c:v>16.23</c:v>
                </c:pt>
                <c:pt idx="541" formatCode="General">
                  <c:v>16.260000000000002</c:v>
                </c:pt>
                <c:pt idx="542" formatCode="General">
                  <c:v>16.29</c:v>
                </c:pt>
                <c:pt idx="543" formatCode="General">
                  <c:v>16.32</c:v>
                </c:pt>
                <c:pt idx="544" formatCode="General">
                  <c:v>16.350000000000001</c:v>
                </c:pt>
                <c:pt idx="545" formatCode="General">
                  <c:v>16.38</c:v>
                </c:pt>
                <c:pt idx="546" formatCode="General">
                  <c:v>16.41</c:v>
                </c:pt>
                <c:pt idx="547" formatCode="General">
                  <c:v>16.440000000000001</c:v>
                </c:pt>
                <c:pt idx="548" formatCode="General">
                  <c:v>16.47</c:v>
                </c:pt>
                <c:pt idx="549" formatCode="General">
                  <c:v>16.5</c:v>
                </c:pt>
                <c:pt idx="550" formatCode="General">
                  <c:v>16.53</c:v>
                </c:pt>
                <c:pt idx="551" formatCode="General">
                  <c:v>16.559999999999999</c:v>
                </c:pt>
                <c:pt idx="552" formatCode="General">
                  <c:v>16.59</c:v>
                </c:pt>
                <c:pt idx="553" formatCode="General">
                  <c:v>16.62</c:v>
                </c:pt>
                <c:pt idx="554" formatCode="General">
                  <c:v>16.649999999999999</c:v>
                </c:pt>
                <c:pt idx="555" formatCode="General">
                  <c:v>16.68</c:v>
                </c:pt>
                <c:pt idx="556" formatCode="General">
                  <c:v>16.71</c:v>
                </c:pt>
                <c:pt idx="557" formatCode="General">
                  <c:v>16.739999999999998</c:v>
                </c:pt>
                <c:pt idx="558" formatCode="General">
                  <c:v>16.77</c:v>
                </c:pt>
                <c:pt idx="559" formatCode="General">
                  <c:v>16.8</c:v>
                </c:pt>
                <c:pt idx="560" formatCode="General">
                  <c:v>16.829999999999998</c:v>
                </c:pt>
                <c:pt idx="561" formatCode="General">
                  <c:v>16.86</c:v>
                </c:pt>
                <c:pt idx="562" formatCode="General">
                  <c:v>16.89</c:v>
                </c:pt>
                <c:pt idx="563" formatCode="General">
                  <c:v>16.920000000000002</c:v>
                </c:pt>
                <c:pt idx="564" formatCode="General">
                  <c:v>16.95</c:v>
                </c:pt>
                <c:pt idx="565" formatCode="General">
                  <c:v>16.98</c:v>
                </c:pt>
                <c:pt idx="566" formatCode="General">
                  <c:v>17.010000000000002</c:v>
                </c:pt>
              </c:numCache>
            </c:numRef>
          </c:cat>
          <c:val>
            <c:numRef>
              <c:f>'Improved Euler'!$Q$21:$Q$587</c:f>
              <c:numCache>
                <c:formatCode>0.000</c:formatCode>
                <c:ptCount val="567"/>
                <c:pt idx="0">
                  <c:v>0.87867965644035761</c:v>
                </c:pt>
                <c:pt idx="1">
                  <c:v>0.87868113015801796</c:v>
                </c:pt>
                <c:pt idx="2">
                  <c:v>0.87868261368535105</c:v>
                </c:pt>
                <c:pt idx="3">
                  <c:v>0.87868412406104113</c:v>
                </c:pt>
                <c:pt idx="4">
                  <c:v>0.8786856843756653</c:v>
                </c:pt>
                <c:pt idx="5">
                  <c:v>0.87868732286405005</c:v>
                </c:pt>
                <c:pt idx="6">
                  <c:v>0.87868907170881716</c:v>
                </c:pt>
                <c:pt idx="7">
                  <c:v>0.87869096558395265</c:v>
                </c:pt>
                <c:pt idx="8">
                  <c:v>0.87869303997725723</c:v>
                </c:pt>
                <c:pt idx="9">
                  <c:v>0.87869532934188277</c:v>
                </c:pt>
                <c:pt idx="10">
                  <c:v>0.87869786513939041</c:v>
                </c:pt>
                <c:pt idx="11">
                  <c:v>0.87870067384928796</c:v>
                </c:pt>
                <c:pt idx="12">
                  <c:v>0.87870377503181729</c:v>
                </c:pt>
                <c:pt idx="13">
                  <c:v>0.87870717954058519</c:v>
                </c:pt>
                <c:pt idx="14">
                  <c:v>0.87871088798799613</c:v>
                </c:pt>
                <c:pt idx="15">
                  <c:v>0.87871488956778809</c:v>
                </c:pt>
                <c:pt idx="16">
                  <c:v>0.87871916133376637</c:v>
                </c:pt>
                <c:pt idx="17">
                  <c:v>0.8787236680210051</c:v>
                </c:pt>
                <c:pt idx="18">
                  <c:v>0.87872836247451758</c:v>
                </c:pt>
                <c:pt idx="19">
                  <c:v>0.87873318672097533</c:v>
                </c:pt>
                <c:pt idx="20">
                  <c:v>0.87873807368233547</c:v>
                </c:pt>
                <c:pt idx="21">
                  <c:v>0.87874294948828735</c:v>
                </c:pt>
                <c:pt idx="22">
                  <c:v>0.8787477363002284</c:v>
                </c:pt>
                <c:pt idx="23">
                  <c:v>0.87875235551671371</c:v>
                </c:pt>
                <c:pt idx="24">
                  <c:v>0.8787567311931761</c:v>
                </c:pt>
                <c:pt idx="25">
                  <c:v>0.87876079348136715</c:v>
                </c:pt>
                <c:pt idx="26">
                  <c:v>0.87876448187999312</c:v>
                </c:pt>
                <c:pt idx="27">
                  <c:v>0.8787677480899373</c:v>
                </c:pt>
                <c:pt idx="28">
                  <c:v>0.87877055828640982</c:v>
                </c:pt>
                <c:pt idx="29">
                  <c:v>0.87877289465546249</c:v>
                </c:pt>
                <c:pt idx="30">
                  <c:v>0.87877475609111133</c:v>
                </c:pt>
                <c:pt idx="31">
                  <c:v>0.87877615800763853</c:v>
                </c:pt>
                <c:pt idx="32">
                  <c:v>0.87877713128415713</c:v>
                </c:pt>
                <c:pt idx="33">
                  <c:v>0.87877772041948055</c:v>
                </c:pt>
                <c:pt idx="34">
                  <c:v>0.87877798102902227</c:v>
                </c:pt>
                <c:pt idx="35">
                  <c:v>0.87877797685718329</c:v>
                </c:pt>
                <c:pt idx="36">
                  <c:v>0.8787777765050433</c:v>
                </c:pt>
                <c:pt idx="37">
                  <c:v>0.87877745008264485</c:v>
                </c:pt>
                <c:pt idx="38">
                  <c:v>0.87877706598791971</c:v>
                </c:pt>
                <c:pt idx="39">
                  <c:v>0.87877668799229769</c:v>
                </c:pt>
                <c:pt idx="40">
                  <c:v>0.87877637277948639</c:v>
                </c:pt>
                <c:pt idx="41">
                  <c:v>0.87877616804277892</c:v>
                </c:pt>
                <c:pt idx="42">
                  <c:v>0.87877611120182908</c:v>
                </c:pt>
                <c:pt idx="43">
                  <c:v>0.87877622875619177</c:v>
                </c:pt>
                <c:pt idx="44">
                  <c:v>0.87877653625335461</c:v>
                </c:pt>
                <c:pt idx="45">
                  <c:v>0.87877703881606939</c:v>
                </c:pt>
                <c:pt idx="46">
                  <c:v>0.87877773214893162</c:v>
                </c:pt>
                <c:pt idx="47">
                  <c:v>0.87877860392783247</c:v>
                </c:pt>
                <c:pt idx="48">
                  <c:v>0.87877963546787186</c:v>
                </c:pt>
                <c:pt idx="49">
                  <c:v>0.87878080356438315</c:v>
                </c:pt>
                <c:pt idx="50">
                  <c:v>0.87878208240668365</c:v>
                </c:pt>
                <c:pt idx="51">
                  <c:v>0.87878344547326781</c:v>
                </c:pt>
                <c:pt idx="52">
                  <c:v>0.87878486732892169</c:v>
                </c:pt>
                <c:pt idx="53">
                  <c:v>0.87878632525719702</c:v>
                </c:pt>
                <c:pt idx="54">
                  <c:v>0.8787878006747506</c:v>
                </c:pt>
                <c:pt idx="55">
                  <c:v>0.8787892802863142</c:v>
                </c:pt>
                <c:pt idx="56">
                  <c:v>0.8787907569501443</c:v>
                </c:pt>
                <c:pt idx="57">
                  <c:v>0.87879223023342423</c:v>
                </c:pt>
                <c:pt idx="58">
                  <c:v>0.87879370664541678</c:v>
                </c:pt>
                <c:pt idx="59">
                  <c:v>0.87879519954345342</c:v>
                </c:pt>
                <c:pt idx="60">
                  <c:v>0.87879672871361403</c:v>
                </c:pt>
                <c:pt idx="61">
                  <c:v>0.87879831963457755</c:v>
                </c:pt>
                <c:pt idx="62">
                  <c:v>0.87880000244034484</c:v>
                </c:pt>
                <c:pt idx="63">
                  <c:v>0.87880181060557316</c:v>
                </c:pt>
                <c:pt idx="64">
                  <c:v>0.87880377938657739</c:v>
                </c:pt>
                <c:pt idx="65">
                  <c:v>0.87880594406170487</c:v>
                </c:pt>
                <c:pt idx="66">
                  <c:v>0.87880833802654235</c:v>
                </c:pt>
                <c:pt idx="67">
                  <c:v>0.8788109908119216</c:v>
                </c:pt>
                <c:pt idx="68">
                  <c:v>0.87881392610500952</c:v>
                </c:pt>
                <c:pt idx="69">
                  <c:v>0.87881715986491205</c:v>
                </c:pt>
                <c:pt idx="70">
                  <c:v>0.87882069863269763</c:v>
                </c:pt>
                <c:pt idx="71">
                  <c:v>0.87882453814014183</c:v>
                </c:pt>
                <c:pt idx="72">
                  <c:v>0.87882866232010448</c:v>
                </c:pt>
                <c:pt idx="73">
                  <c:v>0.87883304281306462</c:v>
                </c:pt>
                <c:pt idx="74">
                  <c:v>0.87883763904781742</c:v>
                </c:pt>
                <c:pt idx="75">
                  <c:v>0.87884239894947058</c:v>
                </c:pt>
                <c:pt idx="76">
                  <c:v>0.8788472602950369</c:v>
                </c:pt>
                <c:pt idx="77">
                  <c:v>0.87885215269761197</c:v>
                </c:pt>
                <c:pt idx="78">
                  <c:v>0.8788570001567686</c:v>
                </c:pt>
                <c:pt idx="79">
                  <c:v>0.87886172406868868</c:v>
                </c:pt>
                <c:pt idx="80">
                  <c:v>0.87886624654875334</c:v>
                </c:pt>
                <c:pt idx="81">
                  <c:v>0.87887049388592087</c:v>
                </c:pt>
                <c:pt idx="82">
                  <c:v>0.87887439992633898</c:v>
                </c:pt>
                <c:pt idx="83">
                  <c:v>0.87887790917638164</c:v>
                </c:pt>
                <c:pt idx="84">
                  <c:v>0.87888097942466636</c:v>
                </c:pt>
                <c:pt idx="85">
                  <c:v>0.87888358370880393</c:v>
                </c:pt>
                <c:pt idx="86">
                  <c:v>0.87888571149419248</c:v>
                </c:pt>
                <c:pt idx="87">
                  <c:v>0.8788873689857245</c:v>
                </c:pt>
                <c:pt idx="88">
                  <c:v>0.87888857855416813</c:v>
                </c:pt>
                <c:pt idx="89">
                  <c:v>0.87888937732155947</c:v>
                </c:pt>
                <c:pt idx="90">
                  <c:v>0.87888981500837371</c:v>
                </c:pt>
                <c:pt idx="91">
                  <c:v>0.87888995119423918</c:v>
                </c:pt>
                <c:pt idx="92">
                  <c:v>0.87888985217925986</c:v>
                </c:pt>
                <c:pt idx="93">
                  <c:v>0.87888958765210701</c:v>
                </c:pt>
                <c:pt idx="94">
                  <c:v>0.87888922737300168</c:v>
                </c:pt>
                <c:pt idx="95">
                  <c:v>0.8788888380657347</c:v>
                </c:pt>
                <c:pt idx="96">
                  <c:v>0.87888848068530201</c:v>
                </c:pt>
                <c:pt idx="97">
                  <c:v>0.87888820819033964</c:v>
                </c:pt>
                <c:pt idx="98">
                  <c:v>0.87888806390645269</c:v>
                </c:pt>
                <c:pt idx="99">
                  <c:v>0.87888808052194656</c:v>
                </c:pt>
                <c:pt idx="100">
                  <c:v>0.87888827971526062</c:v>
                </c:pt>
                <c:pt idx="101">
                  <c:v>0.87888867237646129</c:v>
                </c:pt>
                <c:pt idx="102">
                  <c:v>0.87888925935566531</c:v>
                </c:pt>
                <c:pt idx="103">
                  <c:v>0.87889003265009957</c:v>
                </c:pt>
                <c:pt idx="104">
                  <c:v>0.87889097692892482</c:v>
                </c:pt>
                <c:pt idx="105">
                  <c:v>0.87889207129015179</c:v>
                </c:pt>
                <c:pt idx="106">
                  <c:v>0.87889329114583858</c:v>
                </c:pt>
                <c:pt idx="107">
                  <c:v>0.8788946101387215</c:v>
                </c:pt>
                <c:pt idx="108">
                  <c:v>0.87889600200388995</c:v>
                </c:pt>
                <c:pt idx="109">
                  <c:v>0.8788974423015844</c:v>
                </c:pt>
                <c:pt idx="110">
                  <c:v>0.87889890996030939</c:v>
                </c:pt>
                <c:pt idx="111">
                  <c:v>0.87890038858225472</c:v>
                </c:pt>
                <c:pt idx="112">
                  <c:v>0.8789018674748249</c:v>
                </c:pt>
                <c:pt idx="113">
                  <c:v>0.87890334238249679</c:v>
                </c:pt>
                <c:pt idx="114">
                  <c:v>0.87890481590228864</c:v>
                </c:pt>
                <c:pt idx="115">
                  <c:v>0.87890629757391503</c:v>
                </c:pt>
                <c:pt idx="116">
                  <c:v>0.8789078036427318</c:v>
                </c:pt>
                <c:pt idx="117">
                  <c:v>0.87890935650018409</c:v>
                </c:pt>
                <c:pt idx="118">
                  <c:v>0.87891098381332688</c:v>
                </c:pt>
                <c:pt idx="119">
                  <c:v>0.87891271736248933</c:v>
                </c:pt>
                <c:pt idx="120">
                  <c:v>0.87891459161474339</c:v>
                </c:pt>
                <c:pt idx="121">
                  <c:v>0.8789166420707335</c:v>
                </c:pt>
                <c:pt idx="122">
                  <c:v>0.87891890343359769</c:v>
                </c:pt>
                <c:pt idx="123">
                  <c:v>0.87892140766087934</c:v>
                </c:pt>
                <c:pt idx="124">
                  <c:v>0.87892418197286926</c:v>
                </c:pt>
                <c:pt idx="125">
                  <c:v>0.87892724690277946</c:v>
                </c:pt>
                <c:pt idx="126">
                  <c:v>0.87893061448432153</c:v>
                </c:pt>
                <c:pt idx="127">
                  <c:v>0.87893428667914808</c:v>
                </c:pt>
                <c:pt idx="128">
                  <c:v>0.87893825414865978</c:v>
                </c:pt>
                <c:pt idx="129">
                  <c:v>0.87894249547039305</c:v>
                </c:pt>
                <c:pt idx="130">
                  <c:v>0.87894697688734513</c:v>
                </c:pt>
                <c:pt idx="131">
                  <c:v>0.87895165265840203</c:v>
                </c:pt>
                <c:pt idx="132">
                  <c:v>0.87895646604958144</c:v>
                </c:pt>
                <c:pt idx="133">
                  <c:v>0.87896135096986416</c:v>
                </c:pt>
                <c:pt idx="134">
                  <c:v>0.87896623421395081</c:v>
                </c:pt>
                <c:pt idx="135">
                  <c:v>0.87897103823013645</c:v>
                </c:pt>
                <c:pt idx="136">
                  <c:v>0.87897568428827255</c:v>
                </c:pt>
                <c:pt idx="137">
                  <c:v>0.87898009588473969</c:v>
                </c:pt>
                <c:pt idx="138">
                  <c:v>0.8789842021924914</c:v>
                </c:pt>
                <c:pt idx="139">
                  <c:v>0.87898794134844593</c:v>
                </c:pt>
                <c:pt idx="140">
                  <c:v>0.87899126337034139</c:v>
                </c:pt>
                <c:pt idx="141">
                  <c:v>0.87899413251199499</c:v>
                </c:pt>
                <c:pt idx="142">
                  <c:v>0.87899652889912239</c:v>
                </c:pt>
                <c:pt idx="143">
                  <c:v>0.87899844933520022</c:v>
                </c:pt>
                <c:pt idx="144">
                  <c:v>0.878999907224294</c:v>
                </c:pt>
                <c:pt idx="145">
                  <c:v>0.87900093162012138</c:v>
                </c:pt>
                <c:pt idx="146">
                  <c:v>0.87900156547212793</c:v>
                </c:pt>
                <c:pt idx="147">
                  <c:v>0.87900186319426399</c:v>
                </c:pt>
                <c:pt idx="148">
                  <c:v>0.87900188772560184</c:v>
                </c:pt>
                <c:pt idx="149">
                  <c:v>0.87900170728035165</c:v>
                </c:pt>
                <c:pt idx="150">
                  <c:v>0.87900139199645022</c:v>
                </c:pt>
                <c:pt idx="151">
                  <c:v>0.87900101068663117</c:v>
                </c:pt>
                <c:pt idx="152">
                  <c:v>0.87900062787557587</c:v>
                </c:pt>
                <c:pt idx="153">
                  <c:v>0.87900030127438</c:v>
                </c:pt>
                <c:pt idx="154">
                  <c:v>0.87900007980313777</c:v>
                </c:pt>
                <c:pt idx="155">
                  <c:v>0.87900000222816577</c:v>
                </c:pt>
                <c:pt idx="156">
                  <c:v>0.8790000964364455</c:v>
                </c:pt>
                <c:pt idx="157">
                  <c:v>0.87900037932958275</c:v>
                </c:pt>
                <c:pt idx="158">
                  <c:v>0.87900085728573973</c:v>
                </c:pt>
                <c:pt idx="159">
                  <c:v>0.87900152711206281</c:v>
                </c:pt>
                <c:pt idx="160">
                  <c:v>0.879002377392749</c:v>
                </c:pt>
                <c:pt idx="161">
                  <c:v>0.87900339012885609</c:v>
                </c:pt>
                <c:pt idx="162">
                  <c:v>0.87900454256424165</c:v>
                </c:pt>
                <c:pt idx="163">
                  <c:v>0.87900580909630599</c:v>
                </c:pt>
                <c:pt idx="164">
                  <c:v>0.87900716317890937</c:v>
                </c:pt>
                <c:pt idx="165">
                  <c:v>0.87900857913636288</c:v>
                </c:pt>
                <c:pt idx="166">
                  <c:v>0.87901003382028131</c:v>
                </c:pt>
                <c:pt idx="167">
                  <c:v>0.87901150805416428</c:v>
                </c:pt>
                <c:pt idx="168">
                  <c:v>0.87901298782302861</c:v>
                </c:pt>
                <c:pt idx="169">
                  <c:v>0.87901446517660631</c:v>
                </c:pt>
                <c:pt idx="170">
                  <c:v>0.87901593882448426</c:v>
                </c:pt>
                <c:pt idx="171">
                  <c:v>0.87901741440997927</c:v>
                </c:pt>
                <c:pt idx="172">
                  <c:v>0.87901890445700737</c:v>
                </c:pt>
                <c:pt idx="173">
                  <c:v>0.87902042799091695</c:v>
                </c:pt>
                <c:pt idx="174">
                  <c:v>0.87902200984098211</c:v>
                </c:pt>
                <c:pt idx="175">
                  <c:v>0.87902367963926253</c:v>
                </c:pt>
                <c:pt idx="176">
                  <c:v>0.87902547053853197</c:v>
                </c:pt>
                <c:pt idx="177">
                  <c:v>0.87902741768107706</c:v>
                </c:pt>
                <c:pt idx="178">
                  <c:v>0.87902955646069214</c:v>
                </c:pt>
                <c:pt idx="179">
                  <c:v>0.87903192063180469</c:v>
                </c:pt>
                <c:pt idx="180">
                  <c:v>0.87903454033214934</c:v>
                </c:pt>
                <c:pt idx="181">
                  <c:v>0.87903744009779128</c:v>
                </c:pt>
                <c:pt idx="182">
                  <c:v>0.87904063696068913</c:v>
                </c:pt>
                <c:pt idx="183">
                  <c:v>0.87904413872788345</c:v>
                </c:pt>
                <c:pt idx="184">
                  <c:v>0.87904794254637619</c:v>
                </c:pt>
                <c:pt idx="185">
                  <c:v>0.87905203385722663</c:v>
                </c:pt>
                <c:pt idx="186">
                  <c:v>0.87905638583490853</c:v>
                </c:pt>
                <c:pt idx="187">
                  <c:v>0.87906095939251261</c:v>
                </c:pt>
                <c:pt idx="188">
                  <c:v>0.87906570380955318</c:v>
                </c:pt>
                <c:pt idx="189">
                  <c:v>0.87907055800719724</c:v>
                </c:pt>
                <c:pt idx="190">
                  <c:v>0.87907545245712959</c:v>
                </c:pt>
                <c:pt idx="191">
                  <c:v>0.87908031166719203</c:v>
                </c:pt>
                <c:pt idx="192">
                  <c:v>0.87908505714273377</c:v>
                </c:pt>
                <c:pt idx="193">
                  <c:v>0.87908961068107538</c:v>
                </c:pt>
                <c:pt idx="194">
                  <c:v>0.87909389782197733</c:v>
                </c:pt>
                <c:pt idx="195">
                  <c:v>0.87909785125342399</c:v>
                </c:pt>
                <c:pt idx="196">
                  <c:v>0.87910141396282515</c:v>
                </c:pt>
                <c:pt idx="197">
                  <c:v>0.87910454193095544</c:v>
                </c:pt>
                <c:pt idx="198">
                  <c:v>0.87910720619011684</c:v>
                </c:pt>
                <c:pt idx="199">
                  <c:v>0.87910939410779565</c:v>
                </c:pt>
                <c:pt idx="200">
                  <c:v>0.87911110980942919</c:v>
                </c:pt>
                <c:pt idx="201">
                  <c:v>0.87911237371418305</c:v>
                </c:pt>
                <c:pt idx="202">
                  <c:v>0.8791132212203786</c:v>
                </c:pt>
                <c:pt idx="203">
                  <c:v>0.8791137006364983</c:v>
                </c:pt>
                <c:pt idx="204">
                  <c:v>0.87911387050416645</c:v>
                </c:pt>
                <c:pt idx="205">
                  <c:v>0.87911379649672106</c:v>
                </c:pt>
                <c:pt idx="206">
                  <c:v>0.87911354809819298</c:v>
                </c:pt>
                <c:pt idx="207">
                  <c:v>0.87911319527161835</c:v>
                </c:pt>
                <c:pt idx="208">
                  <c:v>0.87911280531347791</c:v>
                </c:pt>
                <c:pt idx="209">
                  <c:v>0.87911244006501754</c:v>
                </c:pt>
                <c:pt idx="210">
                  <c:v>0.8791121536147718</c:v>
                </c:pt>
                <c:pt idx="211">
                  <c:v>0.87911199058398115</c:v>
                </c:pt>
                <c:pt idx="212">
                  <c:v>0.87911198504194721</c:v>
                </c:pt>
                <c:pt idx="213">
                  <c:v>0.87911216005565773</c:v>
                </c:pt>
                <c:pt idx="214">
                  <c:v>0.87911252784025562</c:v>
                </c:pt>
                <c:pt idx="215">
                  <c:v>0.87911309044641772</c:v>
                </c:pt>
                <c:pt idx="216">
                  <c:v>0.87911384089847322</c:v>
                </c:pt>
                <c:pt idx="217">
                  <c:v>0.87911476468345962</c:v>
                </c:pt>
                <c:pt idx="218">
                  <c:v>0.87911584148559496</c:v>
                </c:pt>
                <c:pt idx="219">
                  <c:v>0.87911704706176252</c:v>
                </c:pt>
                <c:pt idx="220">
                  <c:v>0.87911835516002013</c:v>
                </c:pt>
                <c:pt idx="221">
                  <c:v>0.87911973939327159</c:v>
                </c:pt>
                <c:pt idx="222">
                  <c:v>0.8791211749925224</c:v>
                </c:pt>
                <c:pt idx="223">
                  <c:v>0.8791226403772644</c:v>
                </c:pt>
                <c:pt idx="224">
                  <c:v>0.87912411849340832</c:v>
                </c:pt>
                <c:pt idx="225">
                  <c:v>0.87912559788115374</c:v>
                </c:pt>
                <c:pt idx="226">
                  <c:v>0.87912707344579233</c:v>
                </c:pt>
                <c:pt idx="227">
                  <c:v>0.87912854691365405</c:v>
                </c:pt>
                <c:pt idx="228">
                  <c:v>0.87913002696336484</c:v>
                </c:pt>
                <c:pt idx="229">
                  <c:v>0.87913152902965686</c:v>
                </c:pt>
                <c:pt idx="230">
                  <c:v>0.87913307478362224</c:v>
                </c:pt>
                <c:pt idx="231">
                  <c:v>0.87913469130009037</c:v>
                </c:pt>
                <c:pt idx="232">
                  <c:v>0.87913640993019893</c:v>
                </c:pt>
                <c:pt idx="233">
                  <c:v>0.87913826490567759</c:v>
                </c:pt>
                <c:pt idx="234">
                  <c:v>0.87914029171108798</c:v>
                </c:pt>
                <c:pt idx="235">
                  <c:v>0.87914252527128356</c:v>
                </c:pt>
                <c:pt idx="236">
                  <c:v>0.87914499801344326</c:v>
                </c:pt>
                <c:pt idx="237">
                  <c:v>0.87914773787556433</c:v>
                </c:pt>
                <c:pt idx="238">
                  <c:v>0.87915076634542011</c:v>
                </c:pt>
                <c:pt idx="239">
                  <c:v>0.8791540966244562</c:v>
                </c:pt>
                <c:pt idx="240">
                  <c:v>0.87915773201850578</c:v>
                </c:pt>
                <c:pt idx="241">
                  <c:v>0.87916166465992962</c:v>
                </c:pt>
                <c:pt idx="242">
                  <c:v>0.87916587466240037</c:v>
                </c:pt>
                <c:pt idx="243">
                  <c:v>0.8791703297986736</c:v>
                </c:pt>
                <c:pt idx="244">
                  <c:v>0.8791749857725677</c:v>
                </c:pt>
                <c:pt idx="245">
                  <c:v>0.87917978712892342</c:v>
                </c:pt>
                <c:pt idx="246">
                  <c:v>0.87918466881019663</c:v>
                </c:pt>
                <c:pt idx="247">
                  <c:v>0.87918955832747525</c:v>
                </c:pt>
                <c:pt idx="248">
                  <c:v>0.87919437846962956</c:v>
                </c:pt>
                <c:pt idx="249">
                  <c:v>0.87919905043079294</c:v>
                </c:pt>
                <c:pt idx="250">
                  <c:v>0.87920349719734336</c:v>
                </c:pt>
                <c:pt idx="251">
                  <c:v>0.87920764700535359</c:v>
                </c:pt>
                <c:pt idx="252">
                  <c:v>0.87921143666181423</c:v>
                </c:pt>
                <c:pt idx="253">
                  <c:v>0.87921481452073569</c:v>
                </c:pt>
                <c:pt idx="254">
                  <c:v>0.87921774291990118</c:v>
                </c:pt>
                <c:pt idx="255">
                  <c:v>0.87922019991530398</c:v>
                </c:pt>
                <c:pt idx="256">
                  <c:v>0.87922218019608622</c:v>
                </c:pt>
                <c:pt idx="257">
                  <c:v>0.87922369511923881</c:v>
                </c:pt>
                <c:pt idx="258">
                  <c:v>0.87922477186543058</c:v>
                </c:pt>
                <c:pt idx="259">
                  <c:v>0.87922545177928635</c:v>
                </c:pt>
                <c:pt idx="260">
                  <c:v>0.87922578801351425</c:v>
                </c:pt>
                <c:pt idx="261">
                  <c:v>0.8792258426414199</c:v>
                </c:pt>
                <c:pt idx="262">
                  <c:v>0.8792256834328247</c:v>
                </c:pt>
                <c:pt idx="263">
                  <c:v>0.87922538050215338</c:v>
                </c:pt>
                <c:pt idx="264">
                  <c:v>0.87922500303426232</c:v>
                </c:pt>
                <c:pt idx="265">
                  <c:v>0.87922461627501314</c:v>
                </c:pt>
                <c:pt idx="266">
                  <c:v>0.8792242789424829</c:v>
                </c:pt>
                <c:pt idx="267">
                  <c:v>0.8792240411750647</c:v>
                </c:pt>
                <c:pt idx="268">
                  <c:v>0.87922394308864438</c:v>
                </c:pt>
                <c:pt idx="269">
                  <c:v>0.87922401397080319</c:v>
                </c:pt>
                <c:pt idx="270">
                  <c:v>0.87922427209908549</c:v>
                </c:pt>
                <c:pt idx="271">
                  <c:v>0.87922472513560612</c:v>
                </c:pt>
                <c:pt idx="272">
                  <c:v>0.87922537102323495</c:v>
                </c:pt>
                <c:pt idx="273">
                  <c:v>0.87922619929019463</c:v>
                </c:pt>
                <c:pt idx="274">
                  <c:v>0.87922719265980098</c:v>
                </c:pt>
                <c:pt idx="275">
                  <c:v>0.87922832885954583</c:v>
                </c:pt>
                <c:pt idx="276">
                  <c:v>0.87922958252734174</c:v>
                </c:pt>
                <c:pt idx="277">
                  <c:v>0.87923092712095974</c:v>
                </c:pt>
                <c:pt idx="278">
                  <c:v>0.87923233674801071</c:v>
                </c:pt>
                <c:pt idx="279">
                  <c:v>0.87923378784654449</c:v>
                </c:pt>
                <c:pt idx="280">
                  <c:v>0.87923526065952884</c:v>
                </c:pt>
                <c:pt idx="281">
                  <c:v>0.87923674045900224</c:v>
                </c:pt>
                <c:pt idx="282">
                  <c:v>0.87923821848707961</c:v>
                </c:pt>
                <c:pt idx="283">
                  <c:v>0.8792396925910213</c:v>
                </c:pt>
                <c:pt idx="284">
                  <c:v>0.87924116753817982</c:v>
                </c:pt>
                <c:pt idx="285">
                  <c:v>0.87924265500416643</c:v>
                </c:pt>
                <c:pt idx="286">
                  <c:v>0.8792441732343993</c:v>
                </c:pt>
                <c:pt idx="287">
                  <c:v>0.87924574638585873</c:v>
                </c:pt>
                <c:pt idx="288">
                  <c:v>0.87924740356283249</c:v>
                </c:pt>
                <c:pt idx="289">
                  <c:v>0.87924917756828025</c:v>
                </c:pt>
                <c:pt idx="290">
                  <c:v>0.87925110340141188</c:v>
                </c:pt>
                <c:pt idx="291">
                  <c:v>0.87925321654238364</c:v>
                </c:pt>
                <c:pt idx="292">
                  <c:v>0.8792555510765685</c:v>
                </c:pt>
                <c:pt idx="293">
                  <c:v>0.8792581377232076</c:v>
                </c:pt>
                <c:pt idx="294">
                  <c:v>0.87926100184576861</c:v>
                </c:pt>
                <c:pt idx="295">
                  <c:v>0.87926416153286913</c:v>
                </c:pt>
                <c:pt idx="296">
                  <c:v>0.87926762584798068</c:v>
                </c:pt>
                <c:pt idx="297">
                  <c:v>0.87927139335165139</c:v>
                </c:pt>
                <c:pt idx="298">
                  <c:v>0.87927545100027893</c:v>
                </c:pt>
                <c:pt idx="299">
                  <c:v>0.87927977351885855</c:v>
                </c:pt>
                <c:pt idx="300">
                  <c:v>0.87928432333081508</c:v>
                </c:pt>
                <c:pt idx="301">
                  <c:v>0.87928905110515687</c:v>
                </c:pt>
                <c:pt idx="302">
                  <c:v>0.87929389695025728</c:v>
                </c:pt>
                <c:pt idx="303">
                  <c:v>0.87929879224567831</c:v>
                </c:pt>
                <c:pt idx="304">
                  <c:v>0.87930366206073518</c:v>
                </c:pt>
                <c:pt idx="305">
                  <c:v>0.87930842806422349</c:v>
                </c:pt>
                <c:pt idx="306">
                  <c:v>0.87931301178761168</c:v>
                </c:pt>
                <c:pt idx="307">
                  <c:v>0.87931733806830759</c:v>
                </c:pt>
                <c:pt idx="308">
                  <c:v>0.87932133847447236</c:v>
                </c:pt>
                <c:pt idx="309">
                  <c:v>0.87932495450163506</c:v>
                </c:pt>
                <c:pt idx="310">
                  <c:v>0.87932814033645357</c:v>
                </c:pt>
                <c:pt idx="311">
                  <c:v>0.87933086500504032</c:v>
                </c:pt>
                <c:pt idx="312">
                  <c:v>0.87933311376123013</c:v>
                </c:pt>
                <c:pt idx="313">
                  <c:v>0.87933488862118137</c:v>
                </c:pt>
                <c:pt idx="314">
                  <c:v>0.87933620801032863</c:v>
                </c:pt>
                <c:pt idx="315">
                  <c:v>0.87933710555146893</c:v>
                </c:pt>
                <c:pt idx="316">
                  <c:v>0.87933762808286631</c:v>
                </c:pt>
                <c:pt idx="317">
                  <c:v>0.87933783304712498</c:v>
                </c:pt>
                <c:pt idx="318">
                  <c:v>0.87933778543070296</c:v>
                </c:pt>
                <c:pt idx="319">
                  <c:v>0.87933755445725426</c:v>
                </c:pt>
                <c:pt idx="320">
                  <c:v>0.87933721024426748</c:v>
                </c:pt>
                <c:pt idx="321">
                  <c:v>0.87933682062225815</c:v>
                </c:pt>
                <c:pt idx="322">
                  <c:v>0.87933644829131619</c:v>
                </c:pt>
                <c:pt idx="323">
                  <c:v>0.87933614845443209</c:v>
                </c:pt>
                <c:pt idx="324">
                  <c:v>0.87933596702491412</c:v>
                </c:pt>
                <c:pt idx="325">
                  <c:v>0.87933593946057054</c:v>
                </c:pt>
                <c:pt idx="326" formatCode="General">
                  <c:v>0.87933609023414849</c:v>
                </c:pt>
                <c:pt idx="327" formatCode="General">
                  <c:v>0.87933643291099806</c:v>
                </c:pt>
                <c:pt idx="328" formatCode="General">
                  <c:v>0.87933697077337225</c:v>
                </c:pt>
                <c:pt idx="329" formatCode="General">
                  <c:v>0.87933769790748695</c:v>
                </c:pt>
                <c:pt idx="330" formatCode="General">
                  <c:v>0.87933860065473946</c:v>
                </c:pt>
                <c:pt idx="331" formatCode="General">
                  <c:v>0.87933965932183422</c:v>
                </c:pt>
                <c:pt idx="332" formatCode="General">
                  <c:v>0.87934085004488738</c:v>
                </c:pt>
                <c:pt idx="333" formatCode="General">
                  <c:v>0.87934214670843502</c:v>
                </c:pt>
                <c:pt idx="334" formatCode="General">
                  <c:v>0.8793435228300196</c:v>
                </c:pt>
                <c:pt idx="335" formatCode="General">
                  <c:v>0.87934495333312468</c:v>
                </c:pt>
                <c:pt idx="336" formatCode="General">
                  <c:v>0.87934641614432452</c:v>
                </c:pt>
                <c:pt idx="337" formatCode="General">
                  <c:v>0.87934789356346876</c:v>
                </c:pt>
                <c:pt idx="338" formatCode="General">
                  <c:v>0.87934937336783969</c:v>
                </c:pt>
                <c:pt idx="339" formatCode="General">
                  <c:v>0.87935084962201682</c:v>
                </c:pt>
                <c:pt idx="340" formatCode="General">
                  <c:v>0.87935232317456768</c:v>
                </c:pt>
                <c:pt idx="341" formatCode="General">
                  <c:v>0.87935380183078315</c:v>
                </c:pt>
                <c:pt idx="342" formatCode="General">
                  <c:v>0.87935530019784203</c:v>
                </c:pt>
                <c:pt idx="343" formatCode="General">
                  <c:v>0.87935683920545149</c:v>
                </c:pt>
                <c:pt idx="344" formatCode="General">
                  <c:v>0.87935844531176133</c:v>
                </c:pt>
                <c:pt idx="345" formatCode="General">
                  <c:v>0.87936014941163676</c:v>
                </c:pt>
                <c:pt idx="346" formatCode="General">
                  <c:v>0.87936198547266464</c:v>
                </c:pt>
                <c:pt idx="347" formatCode="General">
                  <c:v>0.87936398893383083</c:v>
                </c:pt>
                <c:pt idx="348" formatCode="General">
                  <c:v>0.87936619491268164</c:v>
                </c:pt>
                <c:pt idx="349" formatCode="General">
                  <c:v>0.87936863627875028</c:v>
                </c:pt>
                <c:pt idx="350" formatCode="General">
                  <c:v>0.87937134166357378</c:v>
                </c:pt>
                <c:pt idx="351" formatCode="General">
                  <c:v>0.87937433348985117</c:v>
                </c:pt>
                <c:pt idx="352" formatCode="General">
                  <c:v>0.87937762611307235</c:v>
                </c:pt>
                <c:pt idx="353" formatCode="General">
                  <c:v>0.87938122417681752</c:v>
                </c:pt>
                <c:pt idx="354" formatCode="General">
                  <c:v>0.87938512128635915</c:v>
                </c:pt>
                <c:pt idx="355" formatCode="General">
                  <c:v>0.87938929910266217</c:v>
                </c:pt>
                <c:pt idx="356" formatCode="General">
                  <c:v>0.87939372694899554</c:v>
                </c:pt>
                <c:pt idx="357" formatCode="General">
                  <c:v>0.8793983620043524</c:v>
                </c:pt>
                <c:pt idx="358" formatCode="General">
                  <c:v>0.87940315013138637</c:v>
                </c:pt>
                <c:pt idx="359" formatCode="General">
                  <c:v>0.87940802735241141</c:v>
                </c:pt>
                <c:pt idx="360" formatCode="General">
                  <c:v>0.87941292194665044</c:v>
                </c:pt>
                <c:pt idx="361" formatCode="General">
                  <c:v>0.87941775709809478</c:v>
                </c:pt>
                <c:pt idx="362" formatCode="General">
                  <c:v>0.87942245397947016</c:v>
                </c:pt>
                <c:pt idx="363" formatCode="General">
                  <c:v>0.87942693511796222</c:v>
                </c:pt>
                <c:pt idx="364" formatCode="General">
                  <c:v>0.87943112785677957</c:v>
                </c:pt>
                <c:pt idx="365" formatCode="General">
                  <c:v>0.87943496770717011</c:v>
                </c:pt>
                <c:pt idx="366" formatCode="General">
                  <c:v>0.87943840138125029</c:v>
                </c:pt>
                <c:pt idx="367" formatCode="General">
                  <c:v>0.87944138930846583</c:v>
                </c:pt>
                <c:pt idx="368" formatCode="General">
                  <c:v>0.87944390746781254</c:v>
                </c:pt>
                <c:pt idx="369" formatCode="General">
                  <c:v>0.87944594841203105</c:v>
                </c:pt>
                <c:pt idx="370" formatCode="General">
                  <c:v>0.87944752141541405</c:v>
                </c:pt>
                <c:pt idx="371" formatCode="General">
                  <c:v>0.87944865173857611</c:v>
                </c:pt>
                <c:pt idx="372" formatCode="General">
                  <c:v>0.87944937906589171</c:v>
                </c:pt>
                <c:pt idx="373" formatCode="General">
                  <c:v>0.87944975522845559</c:v>
                </c:pt>
                <c:pt idx="374" formatCode="General">
                  <c:v>0.87944984137221904</c:v>
                </c:pt>
                <c:pt idx="375" formatCode="General">
                  <c:v>0.87944970476347528</c:v>
                </c:pt>
                <c:pt idx="376" formatCode="General">
                  <c:v>0.87944941543977029</c:v>
                </c:pt>
                <c:pt idx="377" formatCode="General">
                  <c:v>0.87944904291325188</c:v>
                </c:pt>
                <c:pt idx="378" formatCode="General">
                  <c:v>0.87944865311667686</c:v>
                </c:pt>
                <c:pt idx="379" formatCode="General">
                  <c:v>0.87944830575257182</c:v>
                </c:pt>
                <c:pt idx="380" formatCode="General">
                  <c:v>0.87944805216721855</c:v>
                </c:pt>
                <c:pt idx="381" formatCode="General">
                  <c:v>0.87944793382736552</c:v>
                </c:pt>
                <c:pt idx="382" formatCode="General">
                  <c:v>0.87944798143312242</c:v>
                </c:pt>
                <c:pt idx="383" formatCode="General">
                  <c:v>0.8794482146589615</c:v>
                </c:pt>
                <c:pt idx="384" formatCode="General">
                  <c:v>0.87944864247906052</c:v>
                </c:pt>
                <c:pt idx="385" formatCode="General">
                  <c:v>0.87944926400515411</c:v>
                </c:pt>
                <c:pt idx="386" formatCode="General">
                  <c:v>0.87945006974552475</c:v>
                </c:pt>
                <c:pt idx="387" formatCode="General">
                  <c:v>0.87945104318265188</c:v>
                </c:pt>
                <c:pt idx="388" formatCode="General">
                  <c:v>0.8794521625636198</c:v>
                </c:pt>
                <c:pt idx="389" formatCode="General">
                  <c:v>0.87945340280028939</c:v>
                </c:pt>
                <c:pt idx="390" formatCode="General">
                  <c:v>0.87945473738401425</c:v>
                </c:pt>
                <c:pt idx="391" formatCode="General">
                  <c:v>0.87945614023063379</c:v>
                </c:pt>
                <c:pt idx="392" formatCode="General">
                  <c:v>0.87945758738416691</c:v>
                </c:pt>
                <c:pt idx="393" formatCode="General">
                  <c:v>0.87945905852078543</c:v>
                </c:pt>
                <c:pt idx="394" formatCode="General">
                  <c:v>0.87946053820731096</c:v>
                </c:pt>
                <c:pt idx="395" formatCode="General">
                  <c:v>0.87946201688005943</c:v>
                </c:pt>
                <c:pt idx="396" formatCode="General">
                  <c:v>0.87946349152002157</c:v>
                </c:pt>
                <c:pt idx="397" formatCode="General">
                  <c:v>0.87946496600918689</c:v>
                </c:pt>
                <c:pt idx="398" formatCode="General">
                  <c:v>0.87946645116044586</c:v>
                </c:pt>
                <c:pt idx="399" formatCode="General">
                  <c:v>0.87946796442037911</c:v>
                </c:pt>
                <c:pt idx="400" formatCode="General">
                  <c:v>0.87946952925089872</c:v>
                </c:pt>
                <c:pt idx="401" formatCode="General">
                  <c:v>0.879471174202616</c:v>
                </c:pt>
                <c:pt idx="402" formatCode="General">
                  <c:v>0.87947293170048824</c:v>
                </c:pt>
                <c:pt idx="403" formatCode="General">
                  <c:v>0.87947483657113568</c:v>
                </c:pt>
                <c:pt idx="404" formatCode="General">
                  <c:v>0.87947692435134861</c:v>
                </c:pt>
                <c:pt idx="405" formatCode="General">
                  <c:v>0.87947922942870937</c:v>
                </c:pt>
                <c:pt idx="406" formatCode="General">
                  <c:v>0.8794817830775632</c:v>
                </c:pt>
                <c:pt idx="407" formatCode="General">
                  <c:v>0.87948461146611778</c:v>
                </c:pt>
                <c:pt idx="408" formatCode="General">
                  <c:v>0.87948773372217048</c:v>
                </c:pt>
                <c:pt idx="409" formatCode="General">
                  <c:v>0.87949116015472395</c:v>
                </c:pt>
                <c:pt idx="410" formatCode="General">
                  <c:v>0.87949489073482012</c:v>
                </c:pt>
                <c:pt idx="411" formatCode="General">
                  <c:v>0.87949891393998991</c:v>
                </c:pt>
                <c:pt idx="412" formatCode="General">
                  <c:v>0.87950320606108134</c:v>
                </c:pt>
                <c:pt idx="413" formatCode="General">
                  <c:v>0.8795077310568995</c:v>
                </c:pt>
                <c:pt idx="414" formatCode="General">
                  <c:v>0.87951244102033188</c:v>
                </c:pt>
                <c:pt idx="415" formatCode="General">
                  <c:v>0.8795172772896882</c:v>
                </c:pt>
                <c:pt idx="416" formatCode="General">
                  <c:v>0.8795221722018034</c:v>
                </c:pt>
                <c:pt idx="417" formatCode="General">
                  <c:v>0.87952705144125132</c:v>
                </c:pt>
                <c:pt idx="418" formatCode="General">
                  <c:v>0.87953183689563119</c:v>
                </c:pt>
                <c:pt idx="419" formatCode="General">
                  <c:v>0.87953644988429369</c:v>
                </c:pt>
                <c:pt idx="420" formatCode="General">
                  <c:v>0.87954081459107347</c:v>
                </c:pt>
                <c:pt idx="421" formatCode="General">
                  <c:v>0.87954486150488165</c:v>
                </c:pt>
                <c:pt idx="422" formatCode="General">
                  <c:v>0.87954853065885419</c:v>
                </c:pt>
                <c:pt idx="423" formatCode="General">
                  <c:v>0.87955177446168842</c:v>
                </c:pt>
                <c:pt idx="424" formatCode="General">
                  <c:v>0.87955455993471388</c:v>
                </c:pt>
                <c:pt idx="425" formatCode="General">
                  <c:v>0.8795568702043598</c:v>
                </c:pt>
                <c:pt idx="426" formatCode="General">
                  <c:v>0.87955870514923518</c:v>
                </c:pt>
                <c:pt idx="427" formatCode="General">
                  <c:v>0.87956008115991868</c:v>
                </c:pt>
                <c:pt idx="428" formatCode="General">
                  <c:v>0.8795610300322666</c:v>
                </c:pt>
                <c:pt idx="429" formatCode="General">
                  <c:v>0.87956159707585757</c:v>
                </c:pt>
                <c:pt idx="430" formatCode="General">
                  <c:v>0.87956183857241643</c:v>
                </c:pt>
                <c:pt idx="431" formatCode="General">
                  <c:v>0.87956181876003414</c:v>
                </c:pt>
                <c:pt idx="432" formatCode="General">
                  <c:v>0.87956160654445625</c:v>
                </c:pt>
                <c:pt idx="433" formatCode="General">
                  <c:v>0.87956127214717994</c:v>
                </c:pt>
                <c:pt idx="434" formatCode="General">
                  <c:v>0.87956088389188092</c:v>
                </c:pt>
                <c:pt idx="435" formatCode="General">
                  <c:v>0.87956050530788055</c:v>
                </c:pt>
                <c:pt idx="436" formatCode="General">
                  <c:v>0.87956019269511398</c:v>
                </c:pt>
                <c:pt idx="437" formatCode="General">
                  <c:v>0.87955999325357537</c:v>
                </c:pt>
                <c:pt idx="438" formatCode="General">
                  <c:v>0.8795599438356122</c:v>
                </c:pt>
                <c:pt idx="439" formatCode="General">
                  <c:v>0.87956007033586492</c:v>
                </c:pt>
                <c:pt idx="440" formatCode="General">
                  <c:v>0.87956038769435008</c:v>
                </c:pt>
                <c:pt idx="441" formatCode="General">
                  <c:v>0.87956090045565083</c:v>
                </c:pt>
                <c:pt idx="442" formatCode="General">
                  <c:v>0.87956160380276982</c:v>
                </c:pt>
                <c:pt idx="443" formatCode="General">
                  <c:v>0.87956248496839895</c:v>
                </c:pt>
                <c:pt idx="444" formatCode="General">
                  <c:v>0.87956352491872936</c:v>
                </c:pt>
                <c:pt idx="445" formatCode="General">
                  <c:v>0.87956470020444877</c:v>
                </c:pt>
                <c:pt idx="446" formatCode="General">
                  <c:v>0.87956598487880122</c:v>
                </c:pt>
                <c:pt idx="447" formatCode="General">
                  <c:v>0.87956735239194428</c:v>
                </c:pt>
                <c:pt idx="448" formatCode="General">
                  <c:v>0.87956877738273098</c:v>
                </c:pt>
                <c:pt idx="449" formatCode="General">
                  <c:v>0.87957023730206751</c:v>
                </c:pt>
                <c:pt idx="450" formatCode="General">
                  <c:v>0.87957171381504728</c:v>
                </c:pt>
                <c:pt idx="451" formatCode="General">
                  <c:v>0.87957319394131195</c:v>
                </c:pt>
                <c:pt idx="452" formatCode="General">
                  <c:v>0.8795746709040716</c:v>
                </c:pt>
                <c:pt idx="453" formatCode="General">
                  <c:v>0.87957614466778067</c:v>
                </c:pt>
                <c:pt idx="454" formatCode="General">
                  <c:v>0.87957762215271973</c:v>
                </c:pt>
                <c:pt idx="455" formatCode="General">
                  <c:v>0.87957911712198378</c:v>
                </c:pt>
                <c:pt idx="456" formatCode="General">
                  <c:v>0.87958064974308425</c:v>
                </c:pt>
                <c:pt idx="457" formatCode="General">
                  <c:v>0.8795822458330802</c:v>
                </c:pt>
                <c:pt idx="458" formatCode="General">
                  <c:v>0.8795839358033325</c:v>
                </c:pt>
                <c:pt idx="459" formatCode="General">
                  <c:v>0.87958575332813593</c:v>
                </c:pt>
                <c:pt idx="460" formatCode="General">
                  <c:v>0.87958773377086952</c:v>
                </c:pt>
                <c:pt idx="461" formatCode="General">
                  <c:v>0.87958991241201323</c:v>
                </c:pt>
                <c:pt idx="462" formatCode="General">
                  <c:v>0.87959232253525621</c:v>
                </c:pt>
                <c:pt idx="463" formatCode="General">
                  <c:v>0.87959499344041936</c:v>
                </c:pt>
                <c:pt idx="464" formatCode="General">
                  <c:v>0.87959794846426331</c:v>
                </c:pt>
                <c:pt idx="465" formatCode="General">
                  <c:v>0.8796012031012943</c:v>
                </c:pt>
                <c:pt idx="466" formatCode="General">
                  <c:v>0.87960476332501714</c:v>
                </c:pt>
                <c:pt idx="467" formatCode="General">
                  <c:v>0.87960862421418473</c:v>
                </c:pt>
                <c:pt idx="468" formatCode="General">
                  <c:v>0.87961276898690355</c:v>
                </c:pt>
                <c:pt idx="469" formatCode="General">
                  <c:v>0.87961716853657679</c:v>
                </c:pt>
                <c:pt idx="470" formatCode="General">
                  <c:v>0.87962178154671455</c:v>
                </c:pt>
                <c:pt idx="471" formatCode="General">
                  <c:v>0.87962655523622235</c:v>
                </c:pt>
                <c:pt idx="472" formatCode="General">
                  <c:v>0.87963142675349382</c:v>
                </c:pt>
                <c:pt idx="473" formatCode="General">
                  <c:v>0.8796363251979451</c:v>
                </c:pt>
                <c:pt idx="474" formatCode="General">
                  <c:v>0.87964117420402577</c:v>
                </c:pt>
                <c:pt idx="475" formatCode="General">
                  <c:v>0.87964589497864787</c:v>
                </c:pt>
                <c:pt idx="476" formatCode="General">
                  <c:v>0.87965040964234043</c:v>
                </c:pt>
                <c:pt idx="477" formatCode="General">
                  <c:v>0.87965464469155508</c:v>
                </c:pt>
                <c:pt idx="478" formatCode="General">
                  <c:v>0.8796585343783343</c:v>
                </c:pt>
                <c:pt idx="479" formatCode="General">
                  <c:v>0.87966202379718683</c:v>
                </c:pt>
                <c:pt idx="480" formatCode="General">
                  <c:v>0.87966507147933737</c:v>
                </c:pt>
                <c:pt idx="481" formatCode="General">
                  <c:v>0.87966765132170899</c:v>
                </c:pt>
                <c:pt idx="482" formatCode="General">
                  <c:v>0.87966975372041822</c:v>
                </c:pt>
                <c:pt idx="483" formatCode="General">
                  <c:v>0.87967138583278071</c:v>
                </c:pt>
                <c:pt idx="484" formatCode="General">
                  <c:v>0.87967257095311191</c:v>
                </c:pt>
                <c:pt idx="485" formatCode="General">
                  <c:v>0.87967334705023437</c:v>
                </c:pt>
                <c:pt idx="486" formatCode="General">
                  <c:v>0.8796737645727537</c:v>
                </c:pt>
                <c:pt idx="487" formatCode="General">
                  <c:v>0.87967388367659449</c:v>
                </c:pt>
                <c:pt idx="488" formatCode="General">
                  <c:v>0.87967377106379929</c:v>
                </c:pt>
                <c:pt idx="489" formatCode="General">
                  <c:v>0.87967349663971839</c:v>
                </c:pt>
                <c:pt idx="490" formatCode="General">
                  <c:v>0.87967313019678062</c:v>
                </c:pt>
                <c:pt idx="491" formatCode="General">
                  <c:v>0.87967273831810211</c:v>
                </c:pt>
                <c:pt idx="492" formatCode="General">
                  <c:v>0.87967238166594308</c:v>
                </c:pt>
                <c:pt idx="493" formatCode="General">
                  <c:v>0.87967211278206681</c:v>
                </c:pt>
                <c:pt idx="494" formatCode="General">
                  <c:v>0.87967197448368406</c:v>
                </c:pt>
                <c:pt idx="495" formatCode="General">
                  <c:v>0.87967199889403613</c:v>
                </c:pt>
                <c:pt idx="496" formatCode="General">
                  <c:v>0.87967220710459137</c:v>
                </c:pt>
                <c:pt idx="497" formatCode="General">
                  <c:v>0.87967260942920467</c:v>
                </c:pt>
                <c:pt idx="498" formatCode="General">
                  <c:v>0.87967320618151468</c:v>
                </c:pt>
                <c:pt idx="499" formatCode="General">
                  <c:v>0.87967398888616422</c:v>
                </c:pt>
                <c:pt idx="500" formatCode="General">
                  <c:v>0.87967494182228068</c:v>
                </c:pt>
                <c:pt idx="501" formatCode="General">
                  <c:v>0.87967604379331776</c:v>
                </c:pt>
                <c:pt idx="502" formatCode="General">
                  <c:v>0.87967727001953588</c:v>
                </c:pt>
                <c:pt idx="503" formatCode="General">
                  <c:v>0.87967859405665827</c:v>
                </c:pt>
                <c:pt idx="504" formatCode="General">
                  <c:v>0.87967998965486516</c:v>
                </c:pt>
                <c:pt idx="505" formatCode="General">
                  <c:v>0.87968143248486108</c:v>
                </c:pt>
                <c:pt idx="506" formatCode="General">
                  <c:v>0.87968290167089735</c:v>
                </c:pt>
                <c:pt idx="507" formatCode="General">
                  <c:v>0.87968438108340452</c:v>
                </c:pt>
                <c:pt idx="508" formatCode="General">
                  <c:v>0.87968586035566598</c:v>
                </c:pt>
                <c:pt idx="509" formatCode="General">
                  <c:v>0.87968733559927226</c:v>
                </c:pt>
                <c:pt idx="510" formatCode="General">
                  <c:v>0.87968880980212616</c:v>
                </c:pt>
                <c:pt idx="511" formatCode="General">
                  <c:v>0.87969029290048639</c:v>
                </c:pt>
                <c:pt idx="512" formatCode="General">
                  <c:v>0.87969180152351556</c:v>
                </c:pt>
                <c:pt idx="513" formatCode="General">
                  <c:v>0.87969335841543761</c:v>
                </c:pt>
                <c:pt idx="514" formatCode="General">
                  <c:v>0.87969499154724518</c:v>
                </c:pt>
                <c:pt idx="515" formatCode="General">
                  <c:v>0.87969673293746908</c:v>
                </c:pt>
                <c:pt idx="516" formatCode="General">
                  <c:v>0.87969861721020504</c:v>
                </c:pt>
                <c:pt idx="517" formatCode="General">
                  <c:v>0.87970067992851664</c:v>
                </c:pt>
                <c:pt idx="518" formatCode="General">
                  <c:v>0.87970295575263902</c:v>
                </c:pt>
                <c:pt idx="519" formatCode="General">
                  <c:v>0.87970547648462194</c:v>
                </c:pt>
                <c:pt idx="520" formatCode="General">
                  <c:v>0.87970826907358557</c:v>
                </c:pt>
                <c:pt idx="521" formatCode="General">
                  <c:v>0.879711353667739</c:v>
                </c:pt>
                <c:pt idx="522" formatCode="General">
                  <c:v>0.87971474180933529</c:v>
                </c:pt>
                <c:pt idx="523" formatCode="General">
                  <c:v>0.87971843487543899</c:v>
                </c:pt>
                <c:pt idx="524" formatCode="General">
                  <c:v>0.87972242286914359</c:v>
                </c:pt>
                <c:pt idx="525" formatCode="General">
                  <c:v>0.87972668366121753</c:v>
                </c:pt>
                <c:pt idx="526" formatCode="General">
                  <c:v>0.87973118276982731</c:v>
                </c:pt>
                <c:pt idx="527" formatCode="General">
                  <c:v>0.879735873745359</c:v>
                </c:pt>
                <c:pt idx="528" formatCode="General">
                  <c:v>0.87974069919837428</c:v>
                </c:pt>
                <c:pt idx="529" formatCode="General">
                  <c:v>0.87974559247241679</c:v>
                </c:pt>
                <c:pt idx="530" formatCode="General">
                  <c:v>0.87975047992161104</c:v>
                </c:pt>
                <c:pt idx="531" formatCode="General">
                  <c:v>0.87975528370872424</c:v>
                </c:pt>
                <c:pt idx="532" formatCode="General">
                  <c:v>0.87975992499621714</c:v>
                </c:pt>
                <c:pt idx="533" formatCode="General">
                  <c:v>0.87976432736503785</c:v>
                </c:pt>
                <c:pt idx="534" formatCode="General">
                  <c:v>0.87976842026765822</c:v>
                </c:pt>
                <c:pt idx="535" formatCode="General">
                  <c:v>0.87977214230675105</c:v>
                </c:pt>
                <c:pt idx="536" formatCode="General">
                  <c:v>0.87977544413168918</c:v>
                </c:pt>
                <c:pt idx="537" formatCode="General">
                  <c:v>0.87977829076280112</c:v>
                </c:pt>
                <c:pt idx="538" formatCode="General">
                  <c:v>0.87978066318744619</c:v>
                </c:pt>
                <c:pt idx="539" formatCode="General">
                  <c:v>0.87978255912007841</c:v>
                </c:pt>
                <c:pt idx="540" formatCode="General">
                  <c:v>0.87978399287641729</c:v>
                </c:pt>
                <c:pt idx="541" formatCode="General">
                  <c:v>0.879784994374467</c:v>
                </c:pt>
                <c:pt idx="542" formatCode="General">
                  <c:v>0.87978560733651434</c:v>
                </c:pt>
                <c:pt idx="543" formatCode="General">
                  <c:v>0.87978588682078129</c:v>
                </c:pt>
                <c:pt idx="544" formatCode="General">
                  <c:v>0.87978589625417991</c:v>
                </c:pt>
                <c:pt idx="545" formatCode="General">
                  <c:v>0.87978570416525004</c:v>
                </c:pt>
                <c:pt idx="546" formatCode="General">
                  <c:v>0.87978538082696955</c:v>
                </c:pt>
                <c:pt idx="547" formatCode="General">
                  <c:v>0.87978499501305374</c:v>
                </c:pt>
                <c:pt idx="548" formatCode="General">
                  <c:v>0.87978461105017292</c:v>
                </c:pt>
                <c:pt idx="549" formatCode="General">
                  <c:v>0.87978428631555972</c:v>
                </c:pt>
                <c:pt idx="550" formatCode="General">
                  <c:v>0.87978406928861741</c:v>
                </c:pt>
                <c:pt idx="551" formatCode="General">
                  <c:v>0.87978399822070741</c:v>
                </c:pt>
                <c:pt idx="552" formatCode="General">
                  <c:v>0.87978410044331823</c:v>
                </c:pt>
                <c:pt idx="553" formatCode="General">
                  <c:v>0.87978439229484728</c:v>
                </c:pt>
                <c:pt idx="554" formatCode="General">
                  <c:v>0.87978487961263308</c:v>
                </c:pt>
                <c:pt idx="555" formatCode="General">
                  <c:v>0.87978555871142494</c:v>
                </c:pt>
                <c:pt idx="556" formatCode="General">
                  <c:v>0.87978641775254895</c:v>
                </c:pt>
                <c:pt idx="557" formatCode="General">
                  <c:v>0.8797874383993789</c:v>
                </c:pt>
                <c:pt idx="558" formatCode="General">
                  <c:v>0.87978859765342809</c:v>
                </c:pt>
                <c:pt idx="559" formatCode="General">
                  <c:v>0.87978986976994977</c:v>
                </c:pt>
                <c:pt idx="560" formatCode="General">
                  <c:v>0.8797912281608613</c:v>
                </c:pt>
                <c:pt idx="561" formatCode="General">
                  <c:v>0.87979264720447159</c:v>
                </c:pt>
                <c:pt idx="562" formatCode="General">
                  <c:v>0.87979410389444757</c:v>
                </c:pt>
                <c:pt idx="563" formatCode="General">
                  <c:v>0.87979557927355256</c:v>
                </c:pt>
                <c:pt idx="564" formatCode="General">
                  <c:v>0.87979705961009225</c:v>
                </c:pt>
                <c:pt idx="565" formatCode="General">
                  <c:v>0.87979853728615487</c:v>
                </c:pt>
                <c:pt idx="566" formatCode="General">
                  <c:v>0.87980001137649799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591-9C42-EB674A3C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7471"/>
        <c:axId val="348288719"/>
      </c:lineChart>
      <c:catAx>
        <c:axId val="34828747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88719"/>
        <c:crosses val="autoZero"/>
        <c:auto val="1"/>
        <c:lblAlgn val="ctr"/>
        <c:lblOffset val="100"/>
        <c:noMultiLvlLbl val="0"/>
      </c:catAx>
      <c:valAx>
        <c:axId val="3482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8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Sheet1!$D$11:$D$467</c:f>
              <c:numCache>
                <c:formatCode>General</c:formatCode>
                <c:ptCount val="457"/>
                <c:pt idx="0">
                  <c:v>0.78539816339744828</c:v>
                </c:pt>
                <c:pt idx="1">
                  <c:v>0.78539816339744828</c:v>
                </c:pt>
                <c:pt idx="2">
                  <c:v>0.54969590300193238</c:v>
                </c:pt>
                <c:pt idx="3">
                  <c:v>7.8291382210900651E-2</c:v>
                </c:pt>
                <c:pt idx="4">
                  <c:v>-0.56725579011978811</c:v>
                </c:pt>
                <c:pt idx="5">
                  <c:v>-1.2388734374570864</c:v>
                </c:pt>
                <c:pt idx="6">
                  <c:v>-1.731384529207538</c:v>
                </c:pt>
                <c:pt idx="7">
                  <c:v>-1.9087564556142478</c:v>
                </c:pt>
                <c:pt idx="8">
                  <c:v>-1.7570839149389395</c:v>
                </c:pt>
                <c:pt idx="9">
                  <c:v>-1.2909337161538117</c:v>
                </c:pt>
                <c:pt idx="10">
                  <c:v>-0.49721732119424455</c:v>
                </c:pt>
                <c:pt idx="11">
                  <c:v>0.61686353962054841</c:v>
                </c:pt>
                <c:pt idx="12">
                  <c:v>1.8899382854998359</c:v>
                </c:pt>
                <c:pt idx="13">
                  <c:v>2.9701864949594454</c:v>
                </c:pt>
                <c:pt idx="14">
                  <c:v>3.7339330445129573</c:v>
                </c:pt>
                <c:pt idx="15">
                  <c:v>4.4408235707745947</c:v>
                </c:pt>
                <c:pt idx="16">
                  <c:v>5.3338155048518976</c:v>
                </c:pt>
                <c:pt idx="17">
                  <c:v>6.5479248295020582</c:v>
                </c:pt>
                <c:pt idx="18">
                  <c:v>8.0330504101392251</c:v>
                </c:pt>
                <c:pt idx="19">
                  <c:v>9.4309566993717109</c:v>
                </c:pt>
                <c:pt idx="20">
                  <c:v>10.500859661008754</c:v>
                </c:pt>
                <c:pt idx="21">
                  <c:v>11.572822189075236</c:v>
                </c:pt>
                <c:pt idx="22">
                  <c:v>12.938152795615544</c:v>
                </c:pt>
                <c:pt idx="23">
                  <c:v>14.582805967541976</c:v>
                </c:pt>
                <c:pt idx="24">
                  <c:v>16.106366995091864</c:v>
                </c:pt>
                <c:pt idx="25">
                  <c:v>17.329149553582486</c:v>
                </c:pt>
                <c:pt idx="26">
                  <c:v>18.681247972784032</c:v>
                </c:pt>
                <c:pt idx="27">
                  <c:v>20.366256623531488</c:v>
                </c:pt>
                <c:pt idx="28">
                  <c:v>22.107103423526592</c:v>
                </c:pt>
                <c:pt idx="29">
                  <c:v>23.515104494033672</c:v>
                </c:pt>
                <c:pt idx="30">
                  <c:v>24.961670623660297</c:v>
                </c:pt>
                <c:pt idx="31">
                  <c:v>26.741204482837659</c:v>
                </c:pt>
                <c:pt idx="32">
                  <c:v>28.577484149996366</c:v>
                </c:pt>
                <c:pt idx="33">
                  <c:v>30.080666922100598</c:v>
                </c:pt>
                <c:pt idx="34">
                  <c:v>31.683359127857791</c:v>
                </c:pt>
                <c:pt idx="35">
                  <c:v>33.61018107741841</c:v>
                </c:pt>
                <c:pt idx="36">
                  <c:v>35.448917637922982</c:v>
                </c:pt>
                <c:pt idx="37">
                  <c:v>37.01703278188203</c:v>
                </c:pt>
                <c:pt idx="38">
                  <c:v>38.844464988394556</c:v>
                </c:pt>
                <c:pt idx="39">
                  <c:v>40.882033289954769</c:v>
                </c:pt>
                <c:pt idx="40">
                  <c:v>42.615982954662272</c:v>
                </c:pt>
                <c:pt idx="41">
                  <c:v>44.363704962331788</c:v>
                </c:pt>
                <c:pt idx="42">
                  <c:v>46.437815728104425</c:v>
                </c:pt>
                <c:pt idx="43">
                  <c:v>48.387850664977599</c:v>
                </c:pt>
                <c:pt idx="44">
                  <c:v>50.126717458140291</c:v>
                </c:pt>
                <c:pt idx="45">
                  <c:v>52.183348974083501</c:v>
                </c:pt>
                <c:pt idx="46">
                  <c:v>54.286087187055259</c:v>
                </c:pt>
                <c:pt idx="47">
                  <c:v>56.075367631626627</c:v>
                </c:pt>
                <c:pt idx="48">
                  <c:v>58.121351091529519</c:v>
                </c:pt>
                <c:pt idx="49">
                  <c:v>60.319276587364556</c:v>
                </c:pt>
                <c:pt idx="50">
                  <c:v>62.183869343327657</c:v>
                </c:pt>
                <c:pt idx="51">
                  <c:v>64.24457860281197</c:v>
                </c:pt>
                <c:pt idx="52">
                  <c:v>66.50648121415513</c:v>
                </c:pt>
                <c:pt idx="53">
                  <c:v>68.439206224366046</c:v>
                </c:pt>
                <c:pt idx="54">
                  <c:v>70.541314584349195</c:v>
                </c:pt>
                <c:pt idx="55">
                  <c:v>72.851938534057638</c:v>
                </c:pt>
                <c:pt idx="56">
                  <c:v>74.832704106846691</c:v>
                </c:pt>
                <c:pt idx="57">
                  <c:v>77.000390807933741</c:v>
                </c:pt>
                <c:pt idx="58">
                  <c:v>79.346695700514502</c:v>
                </c:pt>
                <c:pt idx="59">
                  <c:v>81.359831267440569</c:v>
                </c:pt>
                <c:pt idx="60">
                  <c:v>83.613677492803632</c:v>
                </c:pt>
                <c:pt idx="61">
                  <c:v>85.972878318760365</c:v>
                </c:pt>
                <c:pt idx="62">
                  <c:v>88.020286744322291</c:v>
                </c:pt>
                <c:pt idx="63">
                  <c:v>90.371933021655238</c:v>
                </c:pt>
                <c:pt idx="64">
                  <c:v>92.70502474614031</c:v>
                </c:pt>
                <c:pt idx="65">
                  <c:v>94.814771966223518</c:v>
                </c:pt>
                <c:pt idx="66">
                  <c:v>97.257721474265253</c:v>
                </c:pt>
                <c:pt idx="67">
                  <c:v>99.521638490461683</c:v>
                </c:pt>
                <c:pt idx="68">
                  <c:v>101.74179856574297</c:v>
                </c:pt>
                <c:pt idx="69">
                  <c:v>104.24411644240467</c:v>
                </c:pt>
                <c:pt idx="70">
                  <c:v>106.4344643286211</c:v>
                </c:pt>
                <c:pt idx="71">
                  <c:v>108.80512681817666</c:v>
                </c:pt>
                <c:pt idx="72">
                  <c:v>111.29933222488492</c:v>
                </c:pt>
                <c:pt idx="73">
                  <c:v>113.48919915866878</c:v>
                </c:pt>
                <c:pt idx="74">
                  <c:v>116.00383254003511</c:v>
                </c:pt>
                <c:pt idx="75">
                  <c:v>118.39116210751597</c:v>
                </c:pt>
                <c:pt idx="76">
                  <c:v>120.70084634218698</c:v>
                </c:pt>
                <c:pt idx="77">
                  <c:v>123.28908855944904</c:v>
                </c:pt>
                <c:pt idx="78">
                  <c:v>125.55439883293114</c:v>
                </c:pt>
                <c:pt idx="79">
                  <c:v>128.05102924879085</c:v>
                </c:pt>
                <c:pt idx="80">
                  <c:v>130.58402292190473</c:v>
                </c:pt>
                <c:pt idx="81">
                  <c:v>132.88876442209767</c:v>
                </c:pt>
                <c:pt idx="82">
                  <c:v>135.51965951749366</c:v>
                </c:pt>
                <c:pt idx="83">
                  <c:v>137.88100083310513</c:v>
                </c:pt>
                <c:pt idx="84">
                  <c:v>140.38165512354627</c:v>
                </c:pt>
                <c:pt idx="85">
                  <c:v>142.99631928405128</c:v>
                </c:pt>
                <c:pt idx="86">
                  <c:v>145.3323055051587</c:v>
                </c:pt>
                <c:pt idx="87">
                  <c:v>148.00114180901247</c:v>
                </c:pt>
                <c:pt idx="88">
                  <c:v>150.42648047625761</c:v>
                </c:pt>
                <c:pt idx="89">
                  <c:v>152.96495502545747</c:v>
                </c:pt>
                <c:pt idx="90">
                  <c:v>155.62395776400777</c:v>
                </c:pt>
                <c:pt idx="91">
                  <c:v>158.00741859103593</c:v>
                </c:pt>
                <c:pt idx="92">
                  <c:v>160.72200636654622</c:v>
                </c:pt>
                <c:pt idx="93">
                  <c:v>163.1698293687889</c:v>
                </c:pt>
                <c:pt idx="94">
                  <c:v>165.7776893089173</c:v>
                </c:pt>
                <c:pt idx="95">
                  <c:v>168.44948020991086</c:v>
                </c:pt>
                <c:pt idx="96">
                  <c:v>170.89979681920022</c:v>
                </c:pt>
                <c:pt idx="97">
                  <c:v>173.6603712842662</c:v>
                </c:pt>
                <c:pt idx="98">
                  <c:v>176.10422109215551</c:v>
                </c:pt>
                <c:pt idx="99">
                  <c:v>178.80344276736957</c:v>
                </c:pt>
                <c:pt idx="100">
                  <c:v>181.44461773179137</c:v>
                </c:pt>
                <c:pt idx="101">
                  <c:v>183.99773756072261</c:v>
                </c:pt>
                <c:pt idx="102">
                  <c:v>186.78236493053959</c:v>
                </c:pt>
                <c:pt idx="103">
                  <c:v>189.2413027627897</c:v>
                </c:pt>
                <c:pt idx="104">
                  <c:v>192.03020010538239</c:v>
                </c:pt>
                <c:pt idx="105">
                  <c:v>194.59292471607748</c:v>
                </c:pt>
                <c:pt idx="106">
                  <c:v>197.28331798874558</c:v>
                </c:pt>
                <c:pt idx="107">
                  <c:v>200.03529535779415</c:v>
                </c:pt>
                <c:pt idx="108">
                  <c:v>202.58900542862304</c:v>
                </c:pt>
                <c:pt idx="109">
                  <c:v>205.4279026661132</c:v>
                </c:pt>
                <c:pt idx="110">
                  <c:v>207.93378510320045</c:v>
                </c:pt>
                <c:pt idx="111">
                  <c:v>210.75319939826065</c:v>
                </c:pt>
                <c:pt idx="112">
                  <c:v>213.38752857598325</c:v>
                </c:pt>
                <c:pt idx="113">
                  <c:v>216.10964059227388</c:v>
                </c:pt>
                <c:pt idx="114">
                  <c:v>218.91123670868535</c:v>
                </c:pt>
                <c:pt idx="115">
                  <c:v>221.50839405518113</c:v>
                </c:pt>
                <c:pt idx="116">
                  <c:v>224.38608657401113</c:v>
                </c:pt>
                <c:pt idx="117">
                  <c:v>226.93055939227568</c:v>
                </c:pt>
                <c:pt idx="118">
                  <c:v>229.79898599692208</c:v>
                </c:pt>
                <c:pt idx="119">
                  <c:v>232.44366397346894</c:v>
                </c:pt>
                <c:pt idx="120">
                  <c:v>235.23713720638074</c:v>
                </c:pt>
                <c:pt idx="121">
                  <c:v>238.04200568264767</c:v>
                </c:pt>
                <c:pt idx="122">
                  <c:v>240.72251870052989</c:v>
                </c:pt>
                <c:pt idx="123">
                  <c:v>243.62258492427463</c:v>
                </c:pt>
                <c:pt idx="124">
                  <c:v>246.21443446435376</c:v>
                </c:pt>
                <c:pt idx="125">
                  <c:v>249.13591637391974</c:v>
                </c:pt>
                <c:pt idx="126">
                  <c:v>251.75045444072401</c:v>
                </c:pt>
                <c:pt idx="127">
                  <c:v>254.63614976525989</c:v>
                </c:pt>
                <c:pt idx="128">
                  <c:v>257.38499965023607</c:v>
                </c:pt>
                <c:pt idx="129">
                  <c:v>260.18930541714838</c:v>
                </c:pt>
                <c:pt idx="130">
                  <c:v>263.06817424893535</c:v>
                </c:pt>
                <c:pt idx="131">
                  <c:v>265.76916702344101</c:v>
                </c:pt>
                <c:pt idx="132">
                  <c:v>268.7151466818226</c:v>
                </c:pt>
                <c:pt idx="133">
                  <c:v>271.34313612225554</c:v>
                </c:pt>
                <c:pt idx="134">
                  <c:v>274.30248160279552</c:v>
                </c:pt>
                <c:pt idx="135">
                  <c:v>276.9554108347171</c:v>
                </c:pt>
                <c:pt idx="136">
                  <c:v>279.88589837412729</c:v>
                </c:pt>
                <c:pt idx="137">
                  <c:v>282.6579665575216</c:v>
                </c:pt>
                <c:pt idx="138">
                  <c:v>285.52348265879937</c:v>
                </c:pt>
                <c:pt idx="139">
                  <c:v>288.41742162623416</c:v>
                </c:pt>
                <c:pt idx="140">
                  <c:v>291.19348399129552</c:v>
                </c:pt>
                <c:pt idx="141">
                  <c:v>294.16025688925077</c:v>
                </c:pt>
                <c:pt idx="142">
                  <c:v>296.85119786477912</c:v>
                </c:pt>
                <c:pt idx="143">
                  <c:v>299.8463188990753</c:v>
                </c:pt>
                <c:pt idx="144">
                  <c:v>302.50824974861968</c:v>
                </c:pt>
                <c:pt idx="145">
                  <c:v>305.49837743788959</c:v>
                </c:pt>
                <c:pt idx="146">
                  <c:v>308.2242454554858</c:v>
                </c:pt>
                <c:pt idx="147">
                  <c:v>311.18069209519149</c:v>
                </c:pt>
                <c:pt idx="148">
                  <c:v>314.02341411434622</c:v>
                </c:pt>
                <c:pt idx="149">
                  <c:v>316.92023556678362</c:v>
                </c:pt>
                <c:pt idx="150">
                  <c:v>319.86220160641511</c:v>
                </c:pt>
                <c:pt idx="151">
                  <c:v>322.68033483241004</c:v>
                </c:pt>
                <c:pt idx="152">
                  <c:v>325.68121214139359</c:v>
                </c:pt>
                <c:pt idx="153">
                  <c:v>328.4202138668615</c:v>
                </c:pt>
                <c:pt idx="154">
                  <c:v>331.44742733051203</c:v>
                </c:pt>
                <c:pt idx="155">
                  <c:v>334.14385784798355</c:v>
                </c:pt>
                <c:pt idx="156">
                  <c:v>337.1736069647821</c:v>
                </c:pt>
                <c:pt idx="157">
                  <c:v>339.9011728782113</c:v>
                </c:pt>
                <c:pt idx="158">
                  <c:v>342.91333039125368</c:v>
                </c:pt>
                <c:pt idx="159">
                  <c:v>345.7347599333761</c:v>
                </c:pt>
                <c:pt idx="160">
                  <c:v>348.71003637224538</c:v>
                </c:pt>
                <c:pt idx="161">
                  <c:v>351.63234889525319</c:v>
                </c:pt>
                <c:pt idx="162">
                  <c:v>354.55241204325915</c:v>
                </c:pt>
                <c:pt idx="163">
                  <c:v>357.54717806840165</c:v>
                </c:pt>
                <c:pt idx="164">
                  <c:v>360.39768903407395</c:v>
                </c:pt>
                <c:pt idx="165">
                  <c:v>363.43486629105968</c:v>
                </c:pt>
                <c:pt idx="166">
                  <c:v>366.21397351554941</c:v>
                </c:pt>
                <c:pt idx="167">
                  <c:v>369.27173439567167</c:v>
                </c:pt>
                <c:pt idx="168">
                  <c:v>372.00408227480534</c:v>
                </c:pt>
                <c:pt idx="169">
                  <c:v>375.06674862402883</c:v>
                </c:pt>
                <c:pt idx="170">
                  <c:v>377.80857465788182</c:v>
                </c:pt>
                <c:pt idx="171">
                  <c:v>380.86311448481473</c:v>
                </c:pt>
                <c:pt idx="172">
                  <c:v>383.67451829499987</c:v>
                </c:pt>
                <c:pt idx="173">
                  <c:v>386.70831216665971</c:v>
                </c:pt>
                <c:pt idx="174">
                  <c:v>389.61223405382987</c:v>
                </c:pt>
                <c:pt idx="175">
                  <c:v>392.61224470438606</c:v>
                </c:pt>
                <c:pt idx="176">
                  <c:v>395.59401613243716</c:v>
                </c:pt>
                <c:pt idx="177">
                  <c:v>398.54687826024895</c:v>
                </c:pt>
                <c:pt idx="178">
                  <c:v>401.58112861858376</c:v>
                </c:pt>
                <c:pt idx="179">
                  <c:v>404.47479133981733</c:v>
                </c:pt>
                <c:pt idx="180">
                  <c:v>407.54061289734312</c:v>
                </c:pt>
                <c:pt idx="181">
                  <c:v>410.36949500815251</c:v>
                </c:pt>
                <c:pt idx="182">
                  <c:v>413.45238491245993</c:v>
                </c:pt>
                <c:pt idx="183">
                  <c:v>416.2271817926769</c:v>
                </c:pt>
                <c:pt idx="184">
                  <c:v>419.31700600155796</c:v>
                </c:pt>
                <c:pt idx="185">
                  <c:v>422.07368777072048</c:v>
                </c:pt>
                <c:pt idx="186">
                  <c:v>425.16248201435417</c:v>
                </c:pt>
                <c:pt idx="187">
                  <c:v>427.95416599424345</c:v>
                </c:pt>
                <c:pt idx="188">
                  <c:v>431.03457113580293</c:v>
                </c:pt>
                <c:pt idx="189">
                  <c:v>433.90085845410886</c:v>
                </c:pt>
                <c:pt idx="190">
                  <c:v>436.96524111011109</c:v>
                </c:pt>
                <c:pt idx="191">
                  <c:v>439.91186458141368</c:v>
                </c:pt>
                <c:pt idx="192">
                  <c:v>442.95184319444769</c:v>
                </c:pt>
                <c:pt idx="193">
                  <c:v>445.96222978974561</c:v>
                </c:pt>
                <c:pt idx="194">
                  <c:v>448.96837617883506</c:v>
                </c:pt>
                <c:pt idx="195">
                  <c:v>452.02233277682325</c:v>
                </c:pt>
                <c:pt idx="196">
                  <c:v>454.98437161281254</c:v>
                </c:pt>
                <c:pt idx="197">
                  <c:v>458.06601896379192</c:v>
                </c:pt>
                <c:pt idx="198">
                  <c:v>460.9744149296352</c:v>
                </c:pt>
                <c:pt idx="199">
                  <c:v>464.07281160896798</c:v>
                </c:pt>
                <c:pt idx="200">
                  <c:v>466.92305952666783</c:v>
                </c:pt>
                <c:pt idx="201">
                  <c:v>470.03083547311729</c:v>
                </c:pt>
                <c:pt idx="202">
                  <c:v>472.83114514550851</c:v>
                </c:pt>
                <c:pt idx="203">
                  <c:v>475.94309824922419</c:v>
                </c:pt>
                <c:pt idx="204">
                  <c:v>478.7217947059948</c:v>
                </c:pt>
                <c:pt idx="205">
                  <c:v>481.83381332016984</c:v>
                </c:pt>
                <c:pt idx="206">
                  <c:v>484.63518711556941</c:v>
                </c:pt>
                <c:pt idx="207">
                  <c:v>487.74349563265145</c:v>
                </c:pt>
                <c:pt idx="208">
                  <c:v>490.60584536935431</c:v>
                </c:pt>
                <c:pt idx="209">
                  <c:v>493.70653082099619</c:v>
                </c:pt>
                <c:pt idx="210">
                  <c:v>496.64234471769146</c:v>
                </c:pt>
                <c:pt idx="211">
                  <c:v>499.73104456032092</c:v>
                </c:pt>
                <c:pt idx="212">
                  <c:v>502.73060731530825</c:v>
                </c:pt>
                <c:pt idx="213">
                  <c:v>505.8022015580384</c:v>
                </c:pt>
                <c:pt idx="214">
                  <c:v>508.8485590591842</c:v>
                </c:pt>
                <c:pt idx="215">
                  <c:v>511.89684465960534</c:v>
                </c:pt>
                <c:pt idx="216">
                  <c:v>514.97490745359403</c:v>
                </c:pt>
                <c:pt idx="217">
                  <c:v>517.99238951171776</c:v>
                </c:pt>
                <c:pt idx="218">
                  <c:v>521.09114003759112</c:v>
                </c:pt>
                <c:pt idx="219">
                  <c:v>524.06922830420569</c:v>
                </c:pt>
                <c:pt idx="220">
                  <c:v>527.18117627807646</c:v>
                </c:pt>
                <c:pt idx="221">
                  <c:v>530.11135817767104</c:v>
                </c:pt>
                <c:pt idx="222">
                  <c:v>533.23150821528179</c:v>
                </c:pt>
                <c:pt idx="223">
                  <c:v>536.10844379765911</c:v>
                </c:pt>
                <c:pt idx="224">
                  <c:v>539.23342523575229</c:v>
                </c:pt>
                <c:pt idx="225">
                  <c:v>542.0607501446417</c:v>
                </c:pt>
                <c:pt idx="226">
                  <c:v>545.18818273268312</c:v>
                </c:pt>
                <c:pt idx="227">
                  <c:v>547.98536069200816</c:v>
                </c:pt>
                <c:pt idx="228">
                  <c:v>551.11340017729481</c:v>
                </c:pt>
                <c:pt idx="229">
                  <c:v>553.91632760687037</c:v>
                </c:pt>
                <c:pt idx="230">
                  <c:v>557.04334009081606</c:v>
                </c:pt>
                <c:pt idx="231">
                  <c:v>559.89058116298463</c:v>
                </c:pt>
                <c:pt idx="232">
                  <c:v>563.01492185080883</c:v>
                </c:pt>
                <c:pt idx="233">
                  <c:v>565.92783278690024</c:v>
                </c:pt>
                <c:pt idx="234">
                  <c:v>569.04769642456631</c:v>
                </c:pt>
                <c:pt idx="235">
                  <c:v>572.02523196351206</c:v>
                </c:pt>
                <c:pt idx="236">
                  <c:v>575.13851296474388</c:v>
                </c:pt>
                <c:pt idx="237">
                  <c:v>578.16759314295928</c:v>
                </c:pt>
                <c:pt idx="238">
                  <c:v>581.27171045077955</c:v>
                </c:pt>
                <c:pt idx="239">
                  <c:v>584.33772957022904</c:v>
                </c:pt>
                <c:pt idx="240">
                  <c:v>587.42941311106597</c:v>
                </c:pt>
                <c:pt idx="241">
                  <c:v>590.52059798457969</c:v>
                </c:pt>
                <c:pt idx="242">
                  <c:v>593.59565145794977</c:v>
                </c:pt>
                <c:pt idx="243">
                  <c:v>596.70359164080583</c:v>
                </c:pt>
                <c:pt idx="244">
                  <c:v>599.75666265682651</c:v>
                </c:pt>
                <c:pt idx="245">
                  <c:v>602.87563415910734</c:v>
                </c:pt>
                <c:pt idx="246">
                  <c:v>605.90007616134619</c:v>
                </c:pt>
                <c:pt idx="247">
                  <c:v>609.02625368320605</c:v>
                </c:pt>
                <c:pt idx="248">
                  <c:v>612.01429103104488</c:v>
                </c:pt>
                <c:pt idx="249">
                  <c:v>615.14512831782019</c:v>
                </c:pt>
                <c:pt idx="250">
                  <c:v>618.08877715057611</c:v>
                </c:pt>
                <c:pt idx="251">
                  <c:v>621.22256999973411</c:v>
                </c:pt>
                <c:pt idx="252">
                  <c:v>624.11609160374076</c:v>
                </c:pt>
                <c:pt idx="253">
                  <c:v>627.25167921572177</c:v>
                </c:pt>
                <c:pt idx="254">
                  <c:v>630.09634383412094</c:v>
                </c:pt>
                <c:pt idx="255">
                  <c:v>633.23290328213807</c:v>
                </c:pt>
                <c:pt idx="256">
                  <c:v>636.04324658296207</c:v>
                </c:pt>
                <c:pt idx="257">
                  <c:v>639.18014674136873</c:v>
                </c:pt>
                <c:pt idx="258">
                  <c:v>641.98649463049435</c:v>
                </c:pt>
                <c:pt idx="259">
                  <c:v>645.12318951997361</c:v>
                </c:pt>
                <c:pt idx="260">
                  <c:v>647.96257476197957</c:v>
                </c:pt>
                <c:pt idx="261">
                  <c:v>651.09852787201737</c:v>
                </c:pt>
                <c:pt idx="262">
                  <c:v>653.99664596492175</c:v>
                </c:pt>
                <c:pt idx="263">
                  <c:v>657.1312781842887</c:v>
                </c:pt>
                <c:pt idx="264">
                  <c:v>660.09299777450747</c:v>
                </c:pt>
                <c:pt idx="265">
                  <c:v>663.22564225222629</c:v>
                </c:pt>
                <c:pt idx="266">
                  <c:v>666.24131741778285</c:v>
                </c:pt>
                <c:pt idx="267">
                  <c:v>669.3711641962675</c:v>
                </c:pt>
                <c:pt idx="268">
                  <c:v>672.42707283315622</c:v>
                </c:pt>
                <c:pt idx="269">
                  <c:v>675.55309684155134</c:v>
                </c:pt>
                <c:pt idx="270">
                  <c:v>678.6371508873608</c:v>
                </c:pt>
                <c:pt idx="271">
                  <c:v>681.7580217691085</c:v>
                </c:pt>
                <c:pt idx="272">
                  <c:v>684.86118841460859</c:v>
                </c:pt>
                <c:pt idx="273">
                  <c:v>687.9751584812243</c:v>
                </c:pt>
                <c:pt idx="274">
                  <c:v>691.09113189176833</c:v>
                </c:pt>
                <c:pt idx="275">
                  <c:v>694.19589653075491</c:v>
                </c:pt>
                <c:pt idx="276">
                  <c:v>697.32040024771993</c:v>
                </c:pt>
                <c:pt idx="277">
                  <c:v>700.41292657926454</c:v>
                </c:pt>
                <c:pt idx="278">
                  <c:v>703.5430953912728</c:v>
                </c:pt>
                <c:pt idx="279">
                  <c:v>706.6194227269973</c:v>
                </c:pt>
                <c:pt idx="280">
                  <c:v>709.75334588798876</c:v>
                </c:pt>
                <c:pt idx="281">
                  <c:v>712.80838316542133</c:v>
                </c:pt>
                <c:pt idx="282">
                  <c:v>715.94478785736442</c:v>
                </c:pt>
                <c:pt idx="283">
                  <c:v>718.97218565175103</c:v>
                </c:pt>
                <c:pt idx="284">
                  <c:v>722.11022310703402</c:v>
                </c:pt>
                <c:pt idx="285">
                  <c:v>725.1025125330774</c:v>
                </c:pt>
                <c:pt idx="286">
                  <c:v>728.24161484578588</c:v>
                </c:pt>
                <c:pt idx="287">
                  <c:v>731.19102276659873</c:v>
                </c:pt>
                <c:pt idx="288">
                  <c:v>734.33080707618228</c:v>
                </c:pt>
                <c:pt idx="289">
                  <c:v>737.23145747327908</c:v>
                </c:pt>
                <c:pt idx="290">
                  <c:v>740.37166132510538</c:v>
                </c:pt>
                <c:pt idx="291">
                  <c:v>743.22392304931418</c:v>
                </c:pt>
                <c:pt idx="292">
                  <c:v>746.36435984468221</c:v>
                </c:pt>
                <c:pt idx="293">
                  <c:v>749.18080146628165</c:v>
                </c:pt>
                <c:pt idx="294">
                  <c:v>752.32132860312083</c:v>
                </c:pt>
                <c:pt idx="295">
                  <c:v>755.12984307761883</c:v>
                </c:pt>
                <c:pt idx="296">
                  <c:v>758.27033844095683</c:v>
                </c:pt>
                <c:pt idx="297">
                  <c:v>761.10690597250732</c:v>
                </c:pt>
                <c:pt idx="298">
                  <c:v>764.24725094439225</c:v>
                </c:pt>
                <c:pt idx="299">
                  <c:v>767.13905168836402</c:v>
                </c:pt>
                <c:pt idx="300">
                  <c:v>770.2791193329748</c:v>
                </c:pt>
                <c:pt idx="301">
                  <c:v>773.23361028351644</c:v>
                </c:pt>
                <c:pt idx="302">
                  <c:v>776.37325544083842</c:v>
                </c:pt>
                <c:pt idx="303">
                  <c:v>779.38253668917605</c:v>
                </c:pt>
                <c:pt idx="304">
                  <c:v>782.5215841391539</c:v>
                </c:pt>
                <c:pt idx="305">
                  <c:v>785.57250569153541</c:v>
                </c:pt>
                <c:pt idx="306">
                  <c:v>788.71073464252538</c:v>
                </c:pt>
                <c:pt idx="307">
                  <c:v>791.7911434470102</c:v>
                </c:pt>
                <c:pt idx="308">
                  <c:v>794.92826783575094</c:v>
                </c:pt>
                <c:pt idx="309">
                  <c:v>798.02886746400327</c:v>
                </c:pt>
                <c:pt idx="310">
                  <c:v>801.16451103982763</c:v>
                </c:pt>
                <c:pt idx="311">
                  <c:v>804.27872492090626</c:v>
                </c:pt>
                <c:pt idx="312">
                  <c:v>807.41238920551984</c:v>
                </c:pt>
                <c:pt idx="313">
                  <c:v>810.53571994536708</c:v>
                </c:pt>
                <c:pt idx="314">
                  <c:v>813.66674241343674</c:v>
                </c:pt>
                <c:pt idx="315">
                  <c:v>816.79615978130926</c:v>
                </c:pt>
                <c:pt idx="316">
                  <c:v>819.92365887099697</c:v>
                </c:pt>
                <c:pt idx="317">
                  <c:v>823.05713435779273</c:v>
                </c:pt>
                <c:pt idx="318">
                  <c:v>826.17993709701022</c:v>
                </c:pt>
                <c:pt idx="319">
                  <c:v>829.31611653750474</c:v>
                </c:pt>
                <c:pt idx="320">
                  <c:v>832.4326637468323</c:v>
                </c:pt>
                <c:pt idx="321">
                  <c:v>835.57064416295896</c:v>
                </c:pt>
                <c:pt idx="322">
                  <c:v>838.67886775975649</c:v>
                </c:pt>
                <c:pt idx="323">
                  <c:v>841.81804725091285</c:v>
                </c:pt>
                <c:pt idx="324">
                  <c:v>844.91521518556544</c:v>
                </c:pt>
                <c:pt idx="325">
                  <c:v>848.05519252678459</c:v>
                </c:pt>
                <c:pt idx="326">
                  <c:v>851.13772191810779</c:v>
                </c:pt>
                <c:pt idx="327">
                  <c:v>854.27822956488558</c:v>
                </c:pt>
                <c:pt idx="328">
                  <c:v>857.3414836675945</c:v>
                </c:pt>
                <c:pt idx="329">
                  <c:v>860.48234309055169</c:v>
                </c:pt>
                <c:pt idx="330">
                  <c:v>863.52046587718155</c:v>
                </c:pt>
                <c:pt idx="331">
                  <c:v>866.66155778442567</c:v>
                </c:pt>
                <c:pt idx="332">
                  <c:v>869.66748664889997</c:v>
                </c:pt>
                <c:pt idx="333">
                  <c:v>872.80873111658127</c:v>
                </c:pt>
                <c:pt idx="334">
                  <c:v>875.77470238157218</c:v>
                </c:pt>
                <c:pt idx="335">
                  <c:v>878.91604556048651</c:v>
                </c:pt>
                <c:pt idx="336">
                  <c:v>881.83518631609138</c:v>
                </c:pt>
                <c:pt idx="337">
                  <c:v>884.97659147498939</c:v>
                </c:pt>
                <c:pt idx="338">
                  <c:v>887.84640335667689</c:v>
                </c:pt>
                <c:pt idx="339">
                  <c:v>890.98784474543095</c:v>
                </c:pt>
                <c:pt idx="340">
                  <c:v>893.81576135867067</c:v>
                </c:pt>
                <c:pt idx="341">
                  <c:v>896.9572198664066</c:v>
                </c:pt>
                <c:pt idx="342">
                  <c:v>899.76552271081198</c:v>
                </c:pt>
                <c:pt idx="343">
                  <c:v>902.90698267530809</c:v>
                </c:pt>
                <c:pt idx="344">
                  <c:v>905.73007333910505</c:v>
                </c:pt>
                <c:pt idx="345">
                  <c:v>908.87152019738983</c:v>
                </c:pt>
                <c:pt idx="346">
                  <c:v>911.74155947608415</c:v>
                </c:pt>
                <c:pt idx="347">
                  <c:v>914.88297811753625</c:v>
                </c:pt>
                <c:pt idx="348">
                  <c:v>917.81487946040647</c:v>
                </c:pt>
                <c:pt idx="349">
                  <c:v>920.95625298501625</c:v>
                </c:pt>
                <c:pt idx="350">
                  <c:v>923.94671654022545</c:v>
                </c:pt>
                <c:pt idx="351">
                  <c:v>927.0880249325952</c:v>
                </c:pt>
                <c:pt idx="352">
                  <c:v>930.12496001610782</c:v>
                </c:pt>
                <c:pt idx="353">
                  <c:v>933.26617841534687</c:v>
                </c:pt>
                <c:pt idx="354">
                  <c:v>936.3367583168797</c:v>
                </c:pt>
                <c:pt idx="355">
                  <c:v>939.47785479307993</c:v>
                </c:pt>
                <c:pt idx="356">
                  <c:v>942.57172816036746</c:v>
                </c:pt>
                <c:pt idx="357">
                  <c:v>945.71266090644042</c:v>
                </c:pt>
                <c:pt idx="358">
                  <c:v>948.82232898133782</c:v>
                </c:pt>
                <c:pt idx="359">
                  <c:v>951.96304272115356</c:v>
                </c:pt>
                <c:pt idx="360">
                  <c:v>955.08332008633693</c:v>
                </c:pt>
                <c:pt idx="361">
                  <c:v>958.22374139816873</c:v>
                </c:pt>
                <c:pt idx="362">
                  <c:v>961.35111491260375</c:v>
                </c:pt>
                <c:pt idx="363">
                  <c:v>964.49114606755836</c:v>
                </c:pt>
                <c:pt idx="364">
                  <c:v>967.62325699658004</c:v>
                </c:pt>
                <c:pt idx="365">
                  <c:v>970.76276778949511</c:v>
                </c:pt>
                <c:pt idx="366">
                  <c:v>973.89803879976387</c:v>
                </c:pt>
                <c:pt idx="367">
                  <c:v>977.03685568657079</c:v>
                </c:pt>
                <c:pt idx="368">
                  <c:v>980.17423384886888</c:v>
                </c:pt>
                <c:pt idx="369">
                  <c:v>983.31212548434564</c:v>
                </c:pt>
                <c:pt idx="370">
                  <c:v>986.45090847580889</c:v>
                </c:pt>
                <c:pt idx="371">
                  <c:v>989.58756645191306</c:v>
                </c:pt>
                <c:pt idx="372">
                  <c:v>992.72728596876709</c:v>
                </c:pt>
                <c:pt idx="373">
                  <c:v>995.86229916570812</c:v>
                </c:pt>
                <c:pt idx="374">
                  <c:v>999.0026429906161</c:v>
                </c:pt>
                <c:pt idx="375">
                  <c:v>1002.1354634469978</c:v>
                </c:pt>
                <c:pt idx="376">
                  <c:v>1005.2762234361172</c:v>
                </c:pt>
                <c:pt idx="377">
                  <c:v>1008.4061209992977</c:v>
                </c:pt>
                <c:pt idx="378">
                  <c:v>1011.5471583920319</c:v>
                </c:pt>
                <c:pt idx="379">
                  <c:v>1014.6731606199518</c:v>
                </c:pt>
                <c:pt idx="380">
                  <c:v>1017.8143829089344</c:v>
                </c:pt>
                <c:pt idx="381">
                  <c:v>1020.9351958083821</c:v>
                </c:pt>
                <c:pt idx="382">
                  <c:v>1024.0765413192046</c:v>
                </c:pt>
                <c:pt idx="383">
                  <c:v>1027.1904457175099</c:v>
                </c:pt>
                <c:pt idx="384">
                  <c:v>1030.3318733287881</c:v>
                </c:pt>
                <c:pt idx="385">
                  <c:v>1033.4365915491032</c:v>
                </c:pt>
                <c:pt idx="386">
                  <c:v>1036.578073839356</c:v>
                </c:pt>
                <c:pt idx="387">
                  <c:v>1039.6706033296862</c:v>
                </c:pt>
                <c:pt idx="388">
                  <c:v>1042.8121220085493</c:v>
                </c:pt>
                <c:pt idx="389">
                  <c:v>1045.8885401390721</c:v>
                </c:pt>
                <c:pt idx="390">
                  <c:v>1049.0300830011611</c:v>
                </c:pt>
                <c:pt idx="391">
                  <c:v>1052.0853483024068</c:v>
                </c:pt>
                <c:pt idx="392">
                  <c:v>1055.2269071959604</c:v>
                </c:pt>
                <c:pt idx="393">
                  <c:v>1058.2547335584311</c:v>
                </c:pt>
                <c:pt idx="394">
                  <c:v>1061.3963030299699</c:v>
                </c:pt>
                <c:pt idx="395">
                  <c:v>1064.3892955018332</c:v>
                </c:pt>
                <c:pt idx="396">
                  <c:v>1067.5308718906008</c:v>
                </c:pt>
                <c:pt idx="397">
                  <c:v>1070.481324722932</c:v>
                </c:pt>
                <c:pt idx="398">
                  <c:v>1073.6229055535759</c:v>
                </c:pt>
                <c:pt idx="399">
                  <c:v>1076.5249569700297</c:v>
                </c:pt>
                <c:pt idx="400">
                  <c:v>1079.6665405413569</c:v>
                </c:pt>
                <c:pt idx="401">
                  <c:v>1082.5204330098804</c:v>
                </c:pt>
                <c:pt idx="402">
                  <c:v>1085.6620181102815</c:v>
                </c:pt>
                <c:pt idx="403">
                  <c:v>1088.4799641464401</c:v>
                </c:pt>
                <c:pt idx="404">
                  <c:v>1091.6215498496153</c:v>
                </c:pt>
                <c:pt idx="405">
                  <c:v>1094.4309192658206</c:v>
                </c:pt>
                <c:pt idx="406">
                  <c:v>1097.572504779476</c:v>
                </c:pt>
                <c:pt idx="407">
                  <c:v>1100.4089334371486</c:v>
                </c:pt>
                <c:pt idx="408">
                  <c:v>1103.5505179931288</c:v>
                </c:pt>
                <c:pt idx="409">
                  <c:v>1106.4413450097063</c:v>
                </c:pt>
                <c:pt idx="410">
                  <c:v>1109.5829277873031</c:v>
                </c:pt>
                <c:pt idx="411">
                  <c:v>1112.5360953654497</c:v>
                </c:pt>
                <c:pt idx="412">
                  <c:v>1115.6776754273938</c:v>
                </c:pt>
                <c:pt idx="413">
                  <c:v>1118.6856841626723</c:v>
                </c:pt>
                <c:pt idx="414">
                  <c:v>1121.8272603791036</c:v>
                </c:pt>
                <c:pt idx="415">
                  <c:v>1124.87713474623</c:v>
                </c:pt>
                <c:pt idx="416">
                  <c:v>1128.0187056950108</c:v>
                </c:pt>
                <c:pt idx="417">
                  <c:v>1131.098317506413</c:v>
                </c:pt>
                <c:pt idx="418">
                  <c:v>1134.2398813463265</c:v>
                </c:pt>
                <c:pt idx="419">
                  <c:v>1137.3398994388392</c:v>
                </c:pt>
                <c:pt idx="420">
                  <c:v>1140.4814537490693</c:v>
                </c:pt>
                <c:pt idx="421">
                  <c:v>1143.5952539480786</c:v>
                </c:pt>
                <c:pt idx="422">
                  <c:v>1146.7367955215489</c:v>
                </c:pt>
                <c:pt idx="423">
                  <c:v>1149.8598372582619</c:v>
                </c:pt>
                <c:pt idx="424">
                  <c:v>1153.0013618312444</c:v>
                </c:pt>
                <c:pt idx="425">
                  <c:v>1156.1305805197853</c:v>
                </c:pt>
                <c:pt idx="426">
                  <c:v>1159.2720824146736</c:v>
                </c:pt>
                <c:pt idx="427">
                  <c:v>1162.4054237920309</c:v>
                </c:pt>
                <c:pt idx="428">
                  <c:v>1165.5468954430523</c:v>
                </c:pt>
                <c:pt idx="429">
                  <c:v>1168.6829866731348</c:v>
                </c:pt>
                <c:pt idx="430">
                  <c:v>1171.8244179951823</c:v>
                </c:pt>
                <c:pt idx="431">
                  <c:v>1174.9623428693244</c:v>
                </c:pt>
                <c:pt idx="432">
                  <c:v>1178.1037204171212</c:v>
                </c:pt>
                <c:pt idx="433">
                  <c:v>1181.2428678393082</c:v>
                </c:pt>
                <c:pt idx="434">
                  <c:v>1184.3841736867278</c:v>
                </c:pt>
                <c:pt idx="435">
                  <c:v>1187.5241361746016</c:v>
                </c:pt>
                <c:pt idx="436">
                  <c:v>1190.6653464206868</c:v>
                </c:pt>
                <c:pt idx="437">
                  <c:v>1193.8058522947429</c:v>
                </c:pt>
                <c:pt idx="438">
                  <c:v>1196.946935071896</c:v>
                </c:pt>
                <c:pt idx="439">
                  <c:v>1200.0878032055234</c:v>
                </c:pt>
                <c:pt idx="440">
                  <c:v>1203.2287160238791</c:v>
                </c:pt>
                <c:pt idx="441">
                  <c:v>1206.3698256641492</c:v>
                </c:pt>
                <c:pt idx="442">
                  <c:v>1209.5105118708625</c:v>
                </c:pt>
                <c:pt idx="443">
                  <c:v>1212.6517825153869</c:v>
                </c:pt>
                <c:pt idx="444">
                  <c:v>1215.7921665738872</c:v>
                </c:pt>
                <c:pt idx="445">
                  <c:v>1218.9335445543393</c:v>
                </c:pt>
                <c:pt idx="446">
                  <c:v>1222.0735257504248</c:v>
                </c:pt>
                <c:pt idx="447">
                  <c:v>1225.2149752879284</c:v>
                </c:pt>
                <c:pt idx="448">
                  <c:v>1228.354419338863</c:v>
                </c:pt>
                <c:pt idx="449">
                  <c:v>1231.4959165808446</c:v>
                </c:pt>
                <c:pt idx="450">
                  <c:v>1234.634644449771</c:v>
                </c:pt>
                <c:pt idx="451">
                  <c:v>1237.7761734945116</c:v>
                </c:pt>
                <c:pt idx="452">
                  <c:v>1240.9139464817363</c:v>
                </c:pt>
                <c:pt idx="453">
                  <c:v>1244.055496728073</c:v>
                </c:pt>
                <c:pt idx="454">
                  <c:v>1247.1919966055759</c:v>
                </c:pt>
                <c:pt idx="455">
                  <c:v>1250.3335609860364</c:v>
                </c:pt>
                <c:pt idx="456">
                  <c:v>1253.4683635404749</c:v>
                </c:pt>
              </c:numCache>
            </c:numRef>
          </c:xVal>
          <c:yVal>
            <c:numRef>
              <c:f>Sheet1!$E$11:$E$467</c:f>
              <c:numCache>
                <c:formatCode>General</c:formatCode>
                <c:ptCount val="457"/>
                <c:pt idx="0">
                  <c:v>0</c:v>
                </c:pt>
                <c:pt idx="1">
                  <c:v>-2.3570226039551585</c:v>
                </c:pt>
                <c:pt idx="2">
                  <c:v>-4.714045207910317</c:v>
                </c:pt>
                <c:pt idx="3">
                  <c:v>-6.4554717233068875</c:v>
                </c:pt>
                <c:pt idx="4">
                  <c:v>-6.7161764733729816</c:v>
                </c:pt>
                <c:pt idx="5">
                  <c:v>-4.9251109175045151</c:v>
                </c:pt>
                <c:pt idx="6">
                  <c:v>-1.7737192640670973</c:v>
                </c:pt>
                <c:pt idx="7">
                  <c:v>1.5167254067530824</c:v>
                </c:pt>
                <c:pt idx="8">
                  <c:v>4.6615019878512785</c:v>
                </c:pt>
                <c:pt idx="9">
                  <c:v>7.9371639495956705</c:v>
                </c:pt>
                <c:pt idx="10">
                  <c:v>11.14080860814793</c:v>
                </c:pt>
                <c:pt idx="11">
                  <c:v>12.730747458792873</c:v>
                </c:pt>
                <c:pt idx="12">
                  <c:v>10.802482094596094</c:v>
                </c:pt>
                <c:pt idx="13">
                  <c:v>7.6374654955351193</c:v>
                </c:pt>
                <c:pt idx="14">
                  <c:v>7.0689052626163766</c:v>
                </c:pt>
                <c:pt idx="15">
                  <c:v>8.9299193407730293</c:v>
                </c:pt>
                <c:pt idx="16">
                  <c:v>12.141093246501608</c:v>
                </c:pt>
                <c:pt idx="17">
                  <c:v>14.851255806371675</c:v>
                </c:pt>
                <c:pt idx="18">
                  <c:v>13.979062892324855</c:v>
                </c:pt>
                <c:pt idx="19">
                  <c:v>10.699029616370431</c:v>
                </c:pt>
                <c:pt idx="20">
                  <c:v>10.719625280664822</c:v>
                </c:pt>
                <c:pt idx="21">
                  <c:v>13.653306065403076</c:v>
                </c:pt>
                <c:pt idx="22">
                  <c:v>16.446531719264325</c:v>
                </c:pt>
                <c:pt idx="23">
                  <c:v>15.235610275498885</c:v>
                </c:pt>
                <c:pt idx="24">
                  <c:v>12.227825584906217</c:v>
                </c:pt>
                <c:pt idx="25">
                  <c:v>13.52098419201546</c:v>
                </c:pt>
                <c:pt idx="26">
                  <c:v>16.850086507474565</c:v>
                </c:pt>
                <c:pt idx="27">
                  <c:v>17.408467999951053</c:v>
                </c:pt>
                <c:pt idx="28">
                  <c:v>14.080010705070787</c:v>
                </c:pt>
                <c:pt idx="29">
                  <c:v>14.46566129626626</c:v>
                </c:pt>
                <c:pt idx="30">
                  <c:v>17.795338591773632</c:v>
                </c:pt>
                <c:pt idx="31">
                  <c:v>18.362796671587049</c:v>
                </c:pt>
                <c:pt idx="32">
                  <c:v>15.031827721042305</c:v>
                </c:pt>
                <c:pt idx="33">
                  <c:v>16.026922057571944</c:v>
                </c:pt>
                <c:pt idx="34">
                  <c:v>19.268219495606214</c:v>
                </c:pt>
                <c:pt idx="35">
                  <c:v>18.387365605045716</c:v>
                </c:pt>
                <c:pt idx="36">
                  <c:v>15.681151439590458</c:v>
                </c:pt>
                <c:pt idx="37">
                  <c:v>18.274322065125279</c:v>
                </c:pt>
                <c:pt idx="38">
                  <c:v>20.375683015602114</c:v>
                </c:pt>
                <c:pt idx="39">
                  <c:v>17.339496647075002</c:v>
                </c:pt>
                <c:pt idx="40">
                  <c:v>17.477220076695183</c:v>
                </c:pt>
                <c:pt idx="41">
                  <c:v>20.74110765772636</c:v>
                </c:pt>
                <c:pt idx="42">
                  <c:v>19.500349368731762</c:v>
                </c:pt>
                <c:pt idx="43">
                  <c:v>17.388667931626937</c:v>
                </c:pt>
                <c:pt idx="44">
                  <c:v>20.566315159432129</c:v>
                </c:pt>
                <c:pt idx="45">
                  <c:v>21.027382129717591</c:v>
                </c:pt>
                <c:pt idx="46">
                  <c:v>17.892804445713665</c:v>
                </c:pt>
                <c:pt idx="47">
                  <c:v>20.459834599028898</c:v>
                </c:pt>
                <c:pt idx="48">
                  <c:v>21.979254958350339</c:v>
                </c:pt>
                <c:pt idx="49">
                  <c:v>18.645927559630987</c:v>
                </c:pt>
                <c:pt idx="50">
                  <c:v>20.607092594843149</c:v>
                </c:pt>
                <c:pt idx="51">
                  <c:v>22.619026113431605</c:v>
                </c:pt>
                <c:pt idx="52">
                  <c:v>19.327250102109183</c:v>
                </c:pt>
                <c:pt idx="53">
                  <c:v>21.021083599831503</c:v>
                </c:pt>
                <c:pt idx="54">
                  <c:v>23.106239497084371</c:v>
                </c:pt>
                <c:pt idx="55">
                  <c:v>19.807655727890563</c:v>
                </c:pt>
                <c:pt idx="56">
                  <c:v>21.67686701087052</c:v>
                </c:pt>
                <c:pt idx="57">
                  <c:v>23.463048925807676</c:v>
                </c:pt>
                <c:pt idx="58">
                  <c:v>20.131355669260628</c:v>
                </c:pt>
                <c:pt idx="59">
                  <c:v>22.538462253630602</c:v>
                </c:pt>
                <c:pt idx="60">
                  <c:v>23.592008259567301</c:v>
                </c:pt>
                <c:pt idx="61">
                  <c:v>20.474084255619307</c:v>
                </c:pt>
                <c:pt idx="62">
                  <c:v>23.516462773329412</c:v>
                </c:pt>
                <c:pt idx="63">
                  <c:v>23.330917244850703</c:v>
                </c:pt>
                <c:pt idx="64">
                  <c:v>21.097472200832037</c:v>
                </c:pt>
                <c:pt idx="65">
                  <c:v>24.42949508041735</c:v>
                </c:pt>
                <c:pt idx="66">
                  <c:v>22.639170161964358</c:v>
                </c:pt>
                <c:pt idx="67">
                  <c:v>22.201600752812798</c:v>
                </c:pt>
                <c:pt idx="68">
                  <c:v>25.0231787666171</c:v>
                </c:pt>
                <c:pt idx="69">
                  <c:v>21.903478862164324</c:v>
                </c:pt>
                <c:pt idx="70">
                  <c:v>23.706624895555599</c:v>
                </c:pt>
                <c:pt idx="71">
                  <c:v>24.942054067082601</c:v>
                </c:pt>
                <c:pt idx="72">
                  <c:v>21.898669337838651</c:v>
                </c:pt>
                <c:pt idx="73">
                  <c:v>25.146333813663215</c:v>
                </c:pt>
                <c:pt idx="74">
                  <c:v>23.873295674808574</c:v>
                </c:pt>
                <c:pt idx="75">
                  <c:v>23.096842346710094</c:v>
                </c:pt>
                <c:pt idx="76">
                  <c:v>25.8824221726207</c:v>
                </c:pt>
                <c:pt idx="77">
                  <c:v>22.653102734821033</c:v>
                </c:pt>
                <c:pt idx="78">
                  <c:v>24.966304158597097</c:v>
                </c:pt>
                <c:pt idx="79">
                  <c:v>25.329936731138783</c:v>
                </c:pt>
                <c:pt idx="80">
                  <c:v>23.047415001929242</c:v>
                </c:pt>
                <c:pt idx="81">
                  <c:v>26.30895095395999</c:v>
                </c:pt>
                <c:pt idx="82">
                  <c:v>23.61341315611482</c:v>
                </c:pt>
                <c:pt idx="83">
                  <c:v>25.006542904411198</c:v>
                </c:pt>
                <c:pt idx="84">
                  <c:v>26.146641605050281</c:v>
                </c:pt>
                <c:pt idx="85">
                  <c:v>23.359862211074095</c:v>
                </c:pt>
                <c:pt idx="86">
                  <c:v>26.688363038537783</c:v>
                </c:pt>
                <c:pt idx="87">
                  <c:v>24.25338667245153</c:v>
                </c:pt>
                <c:pt idx="88">
                  <c:v>25.384745491998594</c:v>
                </c:pt>
                <c:pt idx="89">
                  <c:v>26.590027385502903</c:v>
                </c:pt>
                <c:pt idx="90">
                  <c:v>23.834608270281475</c:v>
                </c:pt>
                <c:pt idx="91">
                  <c:v>27.145877755103072</c:v>
                </c:pt>
                <c:pt idx="92">
                  <c:v>24.478230022426679</c:v>
                </c:pt>
                <c:pt idx="93">
                  <c:v>26.078599401284155</c:v>
                </c:pt>
                <c:pt idx="94">
                  <c:v>26.717909009935667</c:v>
                </c:pt>
                <c:pt idx="95">
                  <c:v>24.503166092893721</c:v>
                </c:pt>
                <c:pt idx="96">
                  <c:v>27.605744650659883</c:v>
                </c:pt>
                <c:pt idx="97">
                  <c:v>24.438498078893133</c:v>
                </c:pt>
                <c:pt idx="98">
                  <c:v>26.992216752140529</c:v>
                </c:pt>
                <c:pt idx="99">
                  <c:v>26.41174964421781</c:v>
                </c:pt>
                <c:pt idx="100">
                  <c:v>25.531198289312485</c:v>
                </c:pt>
                <c:pt idx="101">
                  <c:v>27.846273698169604</c:v>
                </c:pt>
                <c:pt idx="102">
                  <c:v>24.589378322501105</c:v>
                </c:pt>
                <c:pt idx="103">
                  <c:v>27.888973425926977</c:v>
                </c:pt>
                <c:pt idx="104">
                  <c:v>25.627246106950913</c:v>
                </c:pt>
                <c:pt idx="105">
                  <c:v>26.903932726681141</c:v>
                </c:pt>
                <c:pt idx="106">
                  <c:v>27.519773690485724</c:v>
                </c:pt>
                <c:pt idx="107">
                  <c:v>25.537100708288758</c:v>
                </c:pt>
                <c:pt idx="108">
                  <c:v>28.388972374901662</c:v>
                </c:pt>
                <c:pt idx="109">
                  <c:v>25.058824370872429</c:v>
                </c:pt>
                <c:pt idx="110">
                  <c:v>28.194142950601957</c:v>
                </c:pt>
                <c:pt idx="111">
                  <c:v>26.343291777225936</c:v>
                </c:pt>
                <c:pt idx="112">
                  <c:v>27.221120162906313</c:v>
                </c:pt>
                <c:pt idx="113">
                  <c:v>28.015961164114817</c:v>
                </c:pt>
                <c:pt idx="114">
                  <c:v>25.971573464957693</c:v>
                </c:pt>
                <c:pt idx="115">
                  <c:v>28.776925188300002</c:v>
                </c:pt>
                <c:pt idx="116">
                  <c:v>25.444728182645616</c:v>
                </c:pt>
                <c:pt idx="117">
                  <c:v>28.684266046464153</c:v>
                </c:pt>
                <c:pt idx="118">
                  <c:v>26.446779765468612</c:v>
                </c:pt>
                <c:pt idx="119">
                  <c:v>27.934732329117939</c:v>
                </c:pt>
                <c:pt idx="120">
                  <c:v>28.04868476266936</c:v>
                </c:pt>
                <c:pt idx="121">
                  <c:v>26.805130178822136</c:v>
                </c:pt>
                <c:pt idx="122">
                  <c:v>29.000662237447365</c:v>
                </c:pt>
                <c:pt idx="123">
                  <c:v>25.918495400791162</c:v>
                </c:pt>
                <c:pt idx="124">
                  <c:v>29.214819095659809</c:v>
                </c:pt>
                <c:pt idx="125">
                  <c:v>26.145380668042854</c:v>
                </c:pt>
                <c:pt idx="126">
                  <c:v>28.856953245358792</c:v>
                </c:pt>
                <c:pt idx="127">
                  <c:v>27.488498849761687</c:v>
                </c:pt>
                <c:pt idx="128">
                  <c:v>28.043057669123037</c:v>
                </c:pt>
                <c:pt idx="129">
                  <c:v>28.788688317869497</c:v>
                </c:pt>
                <c:pt idx="130">
                  <c:v>27.009927745056572</c:v>
                </c:pt>
                <c:pt idx="131">
                  <c:v>29.459796583816072</c:v>
                </c:pt>
                <c:pt idx="132">
                  <c:v>26.279894404329426</c:v>
                </c:pt>
                <c:pt idx="133">
                  <c:v>29.59345480539973</c:v>
                </c:pt>
                <c:pt idx="134">
                  <c:v>26.529292319215941</c:v>
                </c:pt>
                <c:pt idx="135">
                  <c:v>29.304875394102108</c:v>
                </c:pt>
                <c:pt idx="136">
                  <c:v>27.720681833942994</c:v>
                </c:pt>
                <c:pt idx="137">
                  <c:v>28.655161012777658</c:v>
                </c:pt>
                <c:pt idx="138">
                  <c:v>28.939389674348202</c:v>
                </c:pt>
                <c:pt idx="139">
                  <c:v>27.760623650613535</c:v>
                </c:pt>
                <c:pt idx="140">
                  <c:v>29.667728979552614</c:v>
                </c:pt>
                <c:pt idx="141">
                  <c:v>26.909409755283725</c:v>
                </c:pt>
                <c:pt idx="142">
                  <c:v>29.95121034296195</c:v>
                </c:pt>
                <c:pt idx="143">
                  <c:v>26.619308495443537</c:v>
                </c:pt>
                <c:pt idx="144">
                  <c:v>29.901276892698988</c:v>
                </c:pt>
                <c:pt idx="145">
                  <c:v>27.258680175962375</c:v>
                </c:pt>
                <c:pt idx="146">
                  <c:v>29.564466397056982</c:v>
                </c:pt>
                <c:pt idx="147">
                  <c:v>28.427220191547349</c:v>
                </c:pt>
                <c:pt idx="148">
                  <c:v>28.968214524373664</c:v>
                </c:pt>
                <c:pt idx="149">
                  <c:v>29.41966039631486</c:v>
                </c:pt>
                <c:pt idx="150">
                  <c:v>28.18133225994908</c:v>
                </c:pt>
                <c:pt idx="151">
                  <c:v>30.008773089835195</c:v>
                </c:pt>
                <c:pt idx="152">
                  <c:v>27.390017254679183</c:v>
                </c:pt>
                <c:pt idx="153">
                  <c:v>30.272134636505207</c:v>
                </c:pt>
                <c:pt idx="154">
                  <c:v>26.964305174715449</c:v>
                </c:pt>
                <c:pt idx="155">
                  <c:v>30.297491167985452</c:v>
                </c:pt>
                <c:pt idx="156">
                  <c:v>27.275659134292194</c:v>
                </c:pt>
                <c:pt idx="157">
                  <c:v>30.121575130423576</c:v>
                </c:pt>
                <c:pt idx="158">
                  <c:v>28.21429542122435</c:v>
                </c:pt>
                <c:pt idx="159">
                  <c:v>29.752764388693095</c:v>
                </c:pt>
                <c:pt idx="160">
                  <c:v>29.223125230077947</c:v>
                </c:pt>
                <c:pt idx="161">
                  <c:v>29.200631480059592</c:v>
                </c:pt>
                <c:pt idx="162">
                  <c:v>29.947660251424818</c:v>
                </c:pt>
                <c:pt idx="163">
                  <c:v>28.505109656722951</c:v>
                </c:pt>
                <c:pt idx="164">
                  <c:v>30.371772569857171</c:v>
                </c:pt>
                <c:pt idx="165">
                  <c:v>27.791072244897276</c:v>
                </c:pt>
                <c:pt idx="166">
                  <c:v>30.577608801222702</c:v>
                </c:pt>
                <c:pt idx="167">
                  <c:v>27.32347879133664</c:v>
                </c:pt>
                <c:pt idx="168">
                  <c:v>30.626663492235036</c:v>
                </c:pt>
                <c:pt idx="169">
                  <c:v>27.418260338529695</c:v>
                </c:pt>
                <c:pt idx="170">
                  <c:v>30.545398269328821</c:v>
                </c:pt>
                <c:pt idx="171">
                  <c:v>28.114038101851243</c:v>
                </c:pt>
                <c:pt idx="172">
                  <c:v>30.337938716598256</c:v>
                </c:pt>
                <c:pt idx="173">
                  <c:v>29.039218871701664</c:v>
                </c:pt>
                <c:pt idx="174">
                  <c:v>30.000106505562023</c:v>
                </c:pt>
                <c:pt idx="175">
                  <c:v>29.817714280511016</c:v>
                </c:pt>
                <c:pt idx="176">
                  <c:v>29.528621278117836</c:v>
                </c:pt>
                <c:pt idx="177">
                  <c:v>30.342503583348364</c:v>
                </c:pt>
                <c:pt idx="178">
                  <c:v>28.93662721233591</c:v>
                </c:pt>
                <c:pt idx="179">
                  <c:v>30.658215575257721</c:v>
                </c:pt>
                <c:pt idx="180">
                  <c:v>28.288821108093707</c:v>
                </c:pt>
                <c:pt idx="181">
                  <c:v>30.828899043074404</c:v>
                </c:pt>
                <c:pt idx="182">
                  <c:v>27.74796880216978</c:v>
                </c:pt>
                <c:pt idx="183">
                  <c:v>30.898242088810385</c:v>
                </c:pt>
                <c:pt idx="184">
                  <c:v>27.566817691624983</c:v>
                </c:pt>
                <c:pt idx="185">
                  <c:v>30.887942436336857</c:v>
                </c:pt>
                <c:pt idx="186">
                  <c:v>27.916839798892774</c:v>
                </c:pt>
                <c:pt idx="187">
                  <c:v>30.804051415594778</c:v>
                </c:pt>
                <c:pt idx="188">
                  <c:v>28.662873183059062</c:v>
                </c:pt>
                <c:pt idx="189">
                  <c:v>30.643826560022156</c:v>
                </c:pt>
                <c:pt idx="190">
                  <c:v>29.466234713025798</c:v>
                </c:pt>
                <c:pt idx="191">
                  <c:v>30.399786130340264</c:v>
                </c:pt>
                <c:pt idx="192">
                  <c:v>30.103865952979294</c:v>
                </c:pt>
                <c:pt idx="193">
                  <c:v>30.061463890894238</c:v>
                </c:pt>
                <c:pt idx="194">
                  <c:v>30.539565979881889</c:v>
                </c:pt>
                <c:pt idx="195">
                  <c:v>29.620388359892765</c:v>
                </c:pt>
                <c:pt idx="196">
                  <c:v>30.816473509793653</c:v>
                </c:pt>
                <c:pt idx="197">
                  <c:v>29.08395965843269</c:v>
                </c:pt>
                <c:pt idx="198">
                  <c:v>30.983966793328033</c:v>
                </c:pt>
                <c:pt idx="199">
                  <c:v>28.502479176998676</c:v>
                </c:pt>
                <c:pt idx="200">
                  <c:v>31.077759464494861</c:v>
                </c:pt>
                <c:pt idx="201">
                  <c:v>28.003096723912019</c:v>
                </c:pt>
                <c:pt idx="202">
                  <c:v>31.119531037156889</c:v>
                </c:pt>
                <c:pt idx="203">
                  <c:v>27.786964567706246</c:v>
                </c:pt>
                <c:pt idx="204">
                  <c:v>31.120186141750686</c:v>
                </c:pt>
                <c:pt idx="205">
                  <c:v>28.013737953995793</c:v>
                </c:pt>
                <c:pt idx="206">
                  <c:v>31.083085170820318</c:v>
                </c:pt>
                <c:pt idx="207">
                  <c:v>28.623497367028495</c:v>
                </c:pt>
                <c:pt idx="208">
                  <c:v>31.006854516418592</c:v>
                </c:pt>
                <c:pt idx="209">
                  <c:v>29.358138966952708</c:v>
                </c:pt>
                <c:pt idx="210">
                  <c:v>30.886998426294436</c:v>
                </c:pt>
                <c:pt idx="211">
                  <c:v>29.995627549873415</c:v>
                </c:pt>
                <c:pt idx="212">
                  <c:v>30.715942427301776</c:v>
                </c:pt>
                <c:pt idx="213">
                  <c:v>30.463575011458047</c:v>
                </c:pt>
                <c:pt idx="214">
                  <c:v>30.482856004211172</c:v>
                </c:pt>
                <c:pt idx="215">
                  <c:v>30.78062793988726</c:v>
                </c:pt>
                <c:pt idx="216">
                  <c:v>30.174820581237714</c:v>
                </c:pt>
                <c:pt idx="217">
                  <c:v>30.987505258733314</c:v>
                </c:pt>
                <c:pt idx="218">
                  <c:v>29.780882666146322</c:v>
                </c:pt>
                <c:pt idx="219">
                  <c:v>31.119479738707401</c:v>
                </c:pt>
                <c:pt idx="220">
                  <c:v>29.301818995945712</c:v>
                </c:pt>
                <c:pt idx="221">
                  <c:v>31.201500376107418</c:v>
                </c:pt>
                <c:pt idx="222">
                  <c:v>28.769355823773623</c:v>
                </c:pt>
                <c:pt idx="223">
                  <c:v>31.249814380931561</c:v>
                </c:pt>
                <c:pt idx="224">
                  <c:v>28.27324908889431</c:v>
                </c:pt>
                <c:pt idx="225">
                  <c:v>31.274325880413596</c:v>
                </c:pt>
                <c:pt idx="226">
                  <c:v>27.971779593250645</c:v>
                </c:pt>
                <c:pt idx="227">
                  <c:v>31.280394852866539</c:v>
                </c:pt>
                <c:pt idx="228">
                  <c:v>28.029274295755897</c:v>
                </c:pt>
                <c:pt idx="229">
                  <c:v>31.270124839456553</c:v>
                </c:pt>
                <c:pt idx="230">
                  <c:v>28.472410721685655</c:v>
                </c:pt>
                <c:pt idx="231">
                  <c:v>31.243406878242276</c:v>
                </c:pt>
                <c:pt idx="232">
                  <c:v>29.129109360914381</c:v>
                </c:pt>
                <c:pt idx="233">
                  <c:v>31.198636376660801</c:v>
                </c:pt>
                <c:pt idx="234">
                  <c:v>29.775355389457854</c:v>
                </c:pt>
                <c:pt idx="235">
                  <c:v>31.132810012318533</c:v>
                </c:pt>
                <c:pt idx="236">
                  <c:v>30.290801782154283</c:v>
                </c:pt>
                <c:pt idx="237">
                  <c:v>31.041173078202984</c:v>
                </c:pt>
                <c:pt idx="238">
                  <c:v>30.660191194494981</c:v>
                </c:pt>
                <c:pt idx="239">
                  <c:v>30.916835408368868</c:v>
                </c:pt>
                <c:pt idx="240">
                  <c:v>30.911848735137244</c:v>
                </c:pt>
                <c:pt idx="241">
                  <c:v>30.750534733700587</c:v>
                </c:pt>
                <c:pt idx="242">
                  <c:v>31.079401828560968</c:v>
                </c:pt>
                <c:pt idx="243">
                  <c:v>30.530710160206411</c:v>
                </c:pt>
                <c:pt idx="244">
                  <c:v>31.189715022808208</c:v>
                </c:pt>
                <c:pt idx="245">
                  <c:v>30.244420022388919</c:v>
                </c:pt>
                <c:pt idx="246">
                  <c:v>31.261775218598068</c:v>
                </c:pt>
                <c:pt idx="247">
                  <c:v>29.880373478387984</c:v>
                </c:pt>
                <c:pt idx="248">
                  <c:v>31.308372867753114</c:v>
                </c:pt>
                <c:pt idx="249">
                  <c:v>29.436488327559061</c:v>
                </c:pt>
                <c:pt idx="250">
                  <c:v>31.337928491580211</c:v>
                </c:pt>
                <c:pt idx="251">
                  <c:v>28.935216040066337</c:v>
                </c:pt>
                <c:pt idx="252">
                  <c:v>31.355876119810606</c:v>
                </c:pt>
                <c:pt idx="253">
                  <c:v>28.446646183991838</c:v>
                </c:pt>
                <c:pt idx="254">
                  <c:v>31.365594480170703</c:v>
                </c:pt>
                <c:pt idx="255">
                  <c:v>28.103433008239836</c:v>
                </c:pt>
                <c:pt idx="256">
                  <c:v>31.369001584066353</c:v>
                </c:pt>
                <c:pt idx="257">
                  <c:v>28.063478891256224</c:v>
                </c:pt>
                <c:pt idx="258">
                  <c:v>31.366948894792642</c:v>
                </c:pt>
                <c:pt idx="259">
                  <c:v>28.393852420059474</c:v>
                </c:pt>
                <c:pt idx="260">
                  <c:v>31.359531100377701</c:v>
                </c:pt>
                <c:pt idx="261">
                  <c:v>28.981180929044029</c:v>
                </c:pt>
                <c:pt idx="262">
                  <c:v>31.346322193669664</c:v>
                </c:pt>
                <c:pt idx="263">
                  <c:v>29.617195902187188</c:v>
                </c:pt>
                <c:pt idx="264">
                  <c:v>31.326444777188136</c:v>
                </c:pt>
                <c:pt idx="265">
                  <c:v>30.156751655565223</c:v>
                </c:pt>
                <c:pt idx="266">
                  <c:v>31.298467784845926</c:v>
                </c:pt>
                <c:pt idx="267">
                  <c:v>30.559086368887364</c:v>
                </c:pt>
                <c:pt idx="268">
                  <c:v>31.260240083950858</c:v>
                </c:pt>
                <c:pt idx="269">
                  <c:v>30.840540458094786</c:v>
                </c:pt>
                <c:pt idx="270">
                  <c:v>31.20870881747701</c:v>
                </c:pt>
                <c:pt idx="271">
                  <c:v>31.031666455000625</c:v>
                </c:pt>
                <c:pt idx="272">
                  <c:v>31.13970066615682</c:v>
                </c:pt>
                <c:pt idx="273">
                  <c:v>31.159734105439728</c:v>
                </c:pt>
                <c:pt idx="274">
                  <c:v>31.047646389866255</c:v>
                </c:pt>
                <c:pt idx="275">
                  <c:v>31.245037169650775</c:v>
                </c:pt>
                <c:pt idx="276">
                  <c:v>30.925263315445513</c:v>
                </c:pt>
                <c:pt idx="277">
                  <c:v>31.301688120082328</c:v>
                </c:pt>
                <c:pt idx="278">
                  <c:v>30.763273357245126</c:v>
                </c:pt>
                <c:pt idx="279">
                  <c:v>31.339231609914442</c:v>
                </c:pt>
                <c:pt idx="280">
                  <c:v>30.550372774325972</c:v>
                </c:pt>
                <c:pt idx="281">
                  <c:v>31.364046919431004</c:v>
                </c:pt>
                <c:pt idx="282">
                  <c:v>30.273977943866672</c:v>
                </c:pt>
                <c:pt idx="283">
                  <c:v>31.380374552829597</c:v>
                </c:pt>
                <c:pt idx="284">
                  <c:v>29.92289426043331</c:v>
                </c:pt>
                <c:pt idx="285">
                  <c:v>31.39102312708517</c:v>
                </c:pt>
                <c:pt idx="286">
                  <c:v>29.494079208128664</c:v>
                </c:pt>
                <c:pt idx="287">
                  <c:v>31.397843095835459</c:v>
                </c:pt>
                <c:pt idx="288">
                  <c:v>29.00650397096852</c:v>
                </c:pt>
                <c:pt idx="289">
                  <c:v>31.402038518263154</c:v>
                </c:pt>
                <c:pt idx="290">
                  <c:v>28.522617242088408</c:v>
                </c:pt>
                <c:pt idx="291">
                  <c:v>31.404367953680712</c:v>
                </c:pt>
                <c:pt idx="292">
                  <c:v>28.164416215994297</c:v>
                </c:pt>
                <c:pt idx="293">
                  <c:v>31.405271368392167</c:v>
                </c:pt>
                <c:pt idx="294">
                  <c:v>28.085144744979992</c:v>
                </c:pt>
                <c:pt idx="295">
                  <c:v>31.404953633380298</c:v>
                </c:pt>
                <c:pt idx="296">
                  <c:v>28.365675315504468</c:v>
                </c:pt>
                <c:pt idx="297">
                  <c:v>31.403449718849025</c:v>
                </c:pt>
                <c:pt idx="298">
                  <c:v>28.918007439718181</c:v>
                </c:pt>
                <c:pt idx="299">
                  <c:v>31.400676446107731</c:v>
                </c:pt>
                <c:pt idx="300">
                  <c:v>29.544909505416598</c:v>
                </c:pt>
                <c:pt idx="301">
                  <c:v>31.396451573220112</c:v>
                </c:pt>
                <c:pt idx="302">
                  <c:v>30.092812483376651</c:v>
                </c:pt>
                <c:pt idx="303">
                  <c:v>31.390474499778442</c:v>
                </c:pt>
                <c:pt idx="304">
                  <c:v>30.509215523815378</c:v>
                </c:pt>
                <c:pt idx="305">
                  <c:v>31.382289509899209</c:v>
                </c:pt>
                <c:pt idx="306">
                  <c:v>30.804088044847635</c:v>
                </c:pt>
                <c:pt idx="307">
                  <c:v>31.37124388740747</c:v>
                </c:pt>
                <c:pt idx="308">
                  <c:v>31.005996282523043</c:v>
                </c:pt>
                <c:pt idx="309">
                  <c:v>31.356435758243943</c:v>
                </c:pt>
                <c:pt idx="310">
                  <c:v>31.142138810786484</c:v>
                </c:pt>
                <c:pt idx="311">
                  <c:v>31.336642846135494</c:v>
                </c:pt>
                <c:pt idx="312">
                  <c:v>31.23330739847183</c:v>
                </c:pt>
                <c:pt idx="313">
                  <c:v>31.310224680696507</c:v>
                </c:pt>
                <c:pt idx="314">
                  <c:v>31.294173678725166</c:v>
                </c:pt>
                <c:pt idx="315">
                  <c:v>31.274990896877316</c:v>
                </c:pt>
                <c:pt idx="316">
                  <c:v>31.334754867957137</c:v>
                </c:pt>
                <c:pt idx="317">
                  <c:v>31.228027392174415</c:v>
                </c:pt>
                <c:pt idx="318">
                  <c:v>31.36179440494525</c:v>
                </c:pt>
                <c:pt idx="319">
                  <c:v>31.165472093275799</c:v>
                </c:pt>
                <c:pt idx="320">
                  <c:v>31.379804161267057</c:v>
                </c:pt>
                <c:pt idx="321">
                  <c:v>31.082235967974846</c:v>
                </c:pt>
                <c:pt idx="322">
                  <c:v>31.391794911563323</c:v>
                </c:pt>
                <c:pt idx="323">
                  <c:v>30.971679346526408</c:v>
                </c:pt>
                <c:pt idx="324">
                  <c:v>31.39977341219123</c:v>
                </c:pt>
                <c:pt idx="325">
                  <c:v>30.825293913232358</c:v>
                </c:pt>
                <c:pt idx="326">
                  <c:v>31.405076467778073</c:v>
                </c:pt>
                <c:pt idx="327">
                  <c:v>30.63254102708893</c:v>
                </c:pt>
                <c:pt idx="328">
                  <c:v>31.408594229571861</c:v>
                </c:pt>
                <c:pt idx="329">
                  <c:v>30.381227866297994</c:v>
                </c:pt>
                <c:pt idx="330">
                  <c:v>31.410919072441647</c:v>
                </c:pt>
                <c:pt idx="331">
                  <c:v>30.059288644743081</c:v>
                </c:pt>
                <c:pt idx="332">
                  <c:v>31.412444676812569</c:v>
                </c:pt>
                <c:pt idx="333">
                  <c:v>29.659712649909068</c:v>
                </c:pt>
                <c:pt idx="334">
                  <c:v>31.413431789143733</c:v>
                </c:pt>
                <c:pt idx="335">
                  <c:v>29.191407556048741</c:v>
                </c:pt>
                <c:pt idx="336">
                  <c:v>31.414051588980161</c:v>
                </c:pt>
                <c:pt idx="337">
                  <c:v>28.698118816875287</c:v>
                </c:pt>
                <c:pt idx="338">
                  <c:v>31.414413887540128</c:v>
                </c:pt>
                <c:pt idx="339">
                  <c:v>28.279166132396682</c:v>
                </c:pt>
                <c:pt idx="340">
                  <c:v>31.41458507735949</c:v>
                </c:pt>
                <c:pt idx="341">
                  <c:v>28.083028444053983</c:v>
                </c:pt>
                <c:pt idx="342">
                  <c:v>31.414599644961452</c:v>
                </c:pt>
                <c:pt idx="343">
                  <c:v>28.230906637969198</c:v>
                </c:pt>
                <c:pt idx="344">
                  <c:v>31.414468582847505</c:v>
                </c:pt>
                <c:pt idx="345">
                  <c:v>28.700392786943556</c:v>
                </c:pt>
                <c:pt idx="346">
                  <c:v>31.41418641452065</c:v>
                </c:pt>
                <c:pt idx="347">
                  <c:v>29.319013428702572</c:v>
                </c:pt>
                <c:pt idx="348">
                  <c:v>31.413735246098234</c:v>
                </c:pt>
                <c:pt idx="349">
                  <c:v>29.904635552091779</c:v>
                </c:pt>
                <c:pt idx="350">
                  <c:v>31.413083923697911</c:v>
                </c:pt>
                <c:pt idx="351">
                  <c:v>30.369350835126642</c:v>
                </c:pt>
                <c:pt idx="352">
                  <c:v>31.41218399239068</c:v>
                </c:pt>
                <c:pt idx="353">
                  <c:v>30.705799015328068</c:v>
                </c:pt>
                <c:pt idx="354">
                  <c:v>31.410964762002806</c:v>
                </c:pt>
                <c:pt idx="355">
                  <c:v>30.938733672874861</c:v>
                </c:pt>
                <c:pt idx="356">
                  <c:v>31.409327460729987</c:v>
                </c:pt>
                <c:pt idx="357">
                  <c:v>31.096680748974219</c:v>
                </c:pt>
                <c:pt idx="358">
                  <c:v>31.407137398157619</c:v>
                </c:pt>
                <c:pt idx="359">
                  <c:v>31.202773651833208</c:v>
                </c:pt>
                <c:pt idx="360">
                  <c:v>31.404213118317891</c:v>
                </c:pt>
                <c:pt idx="361">
                  <c:v>31.273735144350692</c:v>
                </c:pt>
                <c:pt idx="362">
                  <c:v>31.400311549545961</c:v>
                </c:pt>
                <c:pt idx="363">
                  <c:v>31.321109290217315</c:v>
                </c:pt>
                <c:pt idx="364">
                  <c:v>31.395107929150509</c:v>
                </c:pt>
                <c:pt idx="365">
                  <c:v>31.352710102687535</c:v>
                </c:pt>
                <c:pt idx="366">
                  <c:v>31.388168868069453</c:v>
                </c:pt>
                <c:pt idx="367">
                  <c:v>31.373781622980797</c:v>
                </c:pt>
                <c:pt idx="368">
                  <c:v>31.378916354767071</c:v>
                </c:pt>
                <c:pt idx="369">
                  <c:v>31.387829914632796</c:v>
                </c:pt>
                <c:pt idx="370">
                  <c:v>31.366579761041962</c:v>
                </c:pt>
                <c:pt idx="371">
                  <c:v>31.397195168540804</c:v>
                </c:pt>
                <c:pt idx="372">
                  <c:v>31.350131969410821</c:v>
                </c:pt>
                <c:pt idx="373">
                  <c:v>31.403438249080097</c:v>
                </c:pt>
                <c:pt idx="374">
                  <c:v>31.328204563818066</c:v>
                </c:pt>
                <c:pt idx="375">
                  <c:v>31.407599891194145</c:v>
                </c:pt>
                <c:pt idx="376">
                  <c:v>31.298975631805302</c:v>
                </c:pt>
                <c:pt idx="377">
                  <c:v>31.410373927340725</c:v>
                </c:pt>
                <c:pt idx="378">
                  <c:v>31.260022279198758</c:v>
                </c:pt>
                <c:pt idx="379">
                  <c:v>31.412222889825976</c:v>
                </c:pt>
                <c:pt idx="380">
                  <c:v>31.20812899447747</c:v>
                </c:pt>
                <c:pt idx="381">
                  <c:v>31.41345510822504</c:v>
                </c:pt>
                <c:pt idx="382">
                  <c:v>31.13904398305333</c:v>
                </c:pt>
                <c:pt idx="383">
                  <c:v>31.414276112782993</c:v>
                </c:pt>
                <c:pt idx="384">
                  <c:v>31.047182203151927</c:v>
                </c:pt>
                <c:pt idx="385">
                  <c:v>31.414822902528083</c:v>
                </c:pt>
                <c:pt idx="386">
                  <c:v>30.925294903302333</c:v>
                </c:pt>
                <c:pt idx="387">
                  <c:v>31.415186788630802</c:v>
                </c:pt>
                <c:pt idx="388">
                  <c:v>30.764181305228512</c:v>
                </c:pt>
                <c:pt idx="389">
                  <c:v>31.415428620888616</c:v>
                </c:pt>
                <c:pt idx="390">
                  <c:v>30.552653012457402</c:v>
                </c:pt>
                <c:pt idx="391">
                  <c:v>31.415588935534522</c:v>
                </c:pt>
                <c:pt idx="392">
                  <c:v>30.278263624707684</c:v>
                </c:pt>
                <c:pt idx="393">
                  <c:v>31.415694715387598</c:v>
                </c:pt>
                <c:pt idx="394">
                  <c:v>29.929924718632979</c:v>
                </c:pt>
                <c:pt idx="395">
                  <c:v>31.415763887675023</c:v>
                </c:pt>
                <c:pt idx="396">
                  <c:v>29.504528323311291</c:v>
                </c:pt>
                <c:pt idx="397">
                  <c:v>31.415808306439423</c:v>
                </c:pt>
                <c:pt idx="398">
                  <c:v>29.020514164538611</c:v>
                </c:pt>
                <c:pt idx="399">
                  <c:v>31.415835713270855</c:v>
                </c:pt>
                <c:pt idx="400">
                  <c:v>28.538924685235891</c:v>
                </c:pt>
                <c:pt idx="401">
                  <c:v>31.415851004009369</c:v>
                </c:pt>
                <c:pt idx="402">
                  <c:v>28.179460361587008</c:v>
                </c:pt>
                <c:pt idx="403">
                  <c:v>31.415857031753163</c:v>
                </c:pt>
                <c:pt idx="404">
                  <c:v>28.093694162053193</c:v>
                </c:pt>
                <c:pt idx="405">
                  <c:v>31.415855136553731</c:v>
                </c:pt>
                <c:pt idx="406">
                  <c:v>28.36428657672402</c:v>
                </c:pt>
                <c:pt idx="407">
                  <c:v>31.415845559802392</c:v>
                </c:pt>
                <c:pt idx="408">
                  <c:v>28.908270165775754</c:v>
                </c:pt>
                <c:pt idx="409">
                  <c:v>31.415827775966985</c:v>
                </c:pt>
                <c:pt idx="410">
                  <c:v>29.531675781466085</c:v>
                </c:pt>
                <c:pt idx="411">
                  <c:v>31.415800619440013</c:v>
                </c:pt>
                <c:pt idx="412">
                  <c:v>30.080087352785199</c:v>
                </c:pt>
                <c:pt idx="413">
                  <c:v>31.415762164313715</c:v>
                </c:pt>
                <c:pt idx="414">
                  <c:v>30.498743671264538</c:v>
                </c:pt>
                <c:pt idx="415">
                  <c:v>31.415709487807209</c:v>
                </c:pt>
                <c:pt idx="416">
                  <c:v>30.796118114021095</c:v>
                </c:pt>
                <c:pt idx="417">
                  <c:v>31.415638399134405</c:v>
                </c:pt>
                <c:pt idx="418">
                  <c:v>31.000180925128074</c:v>
                </c:pt>
                <c:pt idx="419">
                  <c:v>31.415543102301509</c:v>
                </c:pt>
                <c:pt idx="420">
                  <c:v>31.138001990092526</c:v>
                </c:pt>
                <c:pt idx="421">
                  <c:v>31.415415734701885</c:v>
                </c:pt>
                <c:pt idx="422">
                  <c:v>31.230417367131089</c:v>
                </c:pt>
                <c:pt idx="423">
                  <c:v>31.415245729825642</c:v>
                </c:pt>
                <c:pt idx="424">
                  <c:v>31.292186885410636</c:v>
                </c:pt>
                <c:pt idx="425">
                  <c:v>31.415018948882174</c:v>
                </c:pt>
                <c:pt idx="426">
                  <c:v>31.333413773571696</c:v>
                </c:pt>
                <c:pt idx="427">
                  <c:v>31.41471651021487</c:v>
                </c:pt>
                <c:pt idx="428">
                  <c:v>31.360912300825596</c:v>
                </c:pt>
                <c:pt idx="429">
                  <c:v>31.414313220474323</c:v>
                </c:pt>
                <c:pt idx="430">
                  <c:v>31.379248741420131</c:v>
                </c:pt>
                <c:pt idx="431">
                  <c:v>31.413775477967633</c:v>
                </c:pt>
                <c:pt idx="432">
                  <c:v>31.391474221870162</c:v>
                </c:pt>
                <c:pt idx="433">
                  <c:v>31.413058474194603</c:v>
                </c:pt>
                <c:pt idx="434">
                  <c:v>31.399624878738607</c:v>
                </c:pt>
                <c:pt idx="435">
                  <c:v>31.412102460851266</c:v>
                </c:pt>
                <c:pt idx="436">
                  <c:v>31.405058740560737</c:v>
                </c:pt>
                <c:pt idx="437">
                  <c:v>31.410827771531139</c:v>
                </c:pt>
                <c:pt idx="438">
                  <c:v>31.4086813362747</c:v>
                </c:pt>
                <c:pt idx="439">
                  <c:v>31.409128183555783</c:v>
                </c:pt>
                <c:pt idx="440">
                  <c:v>31.411096402700089</c:v>
                </c:pt>
                <c:pt idx="441">
                  <c:v>31.406862067133147</c:v>
                </c:pt>
                <c:pt idx="442">
                  <c:v>31.412706445243529</c:v>
                </c:pt>
                <c:pt idx="443">
                  <c:v>31.403840585003888</c:v>
                </c:pt>
                <c:pt idx="444">
                  <c:v>31.41377980451994</c:v>
                </c:pt>
                <c:pt idx="445">
                  <c:v>31.39981196085483</c:v>
                </c:pt>
                <c:pt idx="446">
                  <c:v>31.414495375035997</c:v>
                </c:pt>
                <c:pt idx="447">
                  <c:v>31.394440509345625</c:v>
                </c:pt>
                <c:pt idx="448">
                  <c:v>31.414972419815395</c:v>
                </c:pt>
                <c:pt idx="449">
                  <c:v>31.387278689263855</c:v>
                </c:pt>
                <c:pt idx="450">
                  <c:v>31.415290447406374</c:v>
                </c:pt>
                <c:pt idx="451">
                  <c:v>31.377729872247844</c:v>
                </c:pt>
                <c:pt idx="452">
                  <c:v>31.415502463366462</c:v>
                </c:pt>
                <c:pt idx="453">
                  <c:v>31.364998775030259</c:v>
                </c:pt>
                <c:pt idx="454">
                  <c:v>31.415643804605679</c:v>
                </c:pt>
                <c:pt idx="455">
                  <c:v>31.348025544384001</c:v>
                </c:pt>
                <c:pt idx="456">
                  <c:v>31.415738028950198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40D-A856-C4B9F9CF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14815"/>
        <c:axId val="505142063"/>
      </c:scatterChart>
      <c:valAx>
        <c:axId val="512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42063"/>
        <c:crosses val="autoZero"/>
        <c:crossBetween val="midCat"/>
      </c:valAx>
      <c:valAx>
        <c:axId val="5051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Sheet1!$J$11:$J$467</c:f>
              <c:numCache>
                <c:formatCode>General</c:formatCode>
                <c:ptCount val="457"/>
                <c:pt idx="0">
                  <c:v>0.21213203435596426</c:v>
                </c:pt>
                <c:pt idx="1">
                  <c:v>0.21213203435596426</c:v>
                </c:pt>
                <c:pt idx="2">
                  <c:v>0.15672838638569134</c:v>
                </c:pt>
                <c:pt idx="3">
                  <c:v>2.3463427505948476E-2</c:v>
                </c:pt>
                <c:pt idx="4">
                  <c:v>-0.16119590002816195</c:v>
                </c:pt>
                <c:pt idx="5">
                  <c:v>-0.28362524880936751</c:v>
                </c:pt>
                <c:pt idx="6">
                  <c:v>-0.29614002037381615</c:v>
                </c:pt>
                <c:pt idx="7">
                  <c:v>-0.28302989229883763</c:v>
                </c:pt>
                <c:pt idx="8">
                  <c:v>-0.29480957655699519</c:v>
                </c:pt>
                <c:pt idx="9">
                  <c:v>-0.28832801926970336</c:v>
                </c:pt>
                <c:pt idx="10">
                  <c:v>-0.14309449655804479</c:v>
                </c:pt>
                <c:pt idx="11">
                  <c:v>0.17354388277771002</c:v>
                </c:pt>
                <c:pt idx="12">
                  <c:v>0.28485149391548759</c:v>
                </c:pt>
                <c:pt idx="13">
                  <c:v>5.1170420962686793E-2</c:v>
                </c:pt>
                <c:pt idx="14">
                  <c:v>-0.16749126703409867</c:v>
                </c:pt>
                <c:pt idx="15">
                  <c:v>-0.28900565151557212</c:v>
                </c:pt>
                <c:pt idx="16">
                  <c:v>-0.24391463038830599</c:v>
                </c:pt>
                <c:pt idx="17">
                  <c:v>7.849736226421393E-2</c:v>
                </c:pt>
                <c:pt idx="18">
                  <c:v>0.29520299483589807</c:v>
                </c:pt>
                <c:pt idx="19">
                  <c:v>-1.8536097864951776E-3</c:v>
                </c:pt>
                <c:pt idx="20">
                  <c:v>-0.26403127062644288</c:v>
                </c:pt>
                <c:pt idx="21">
                  <c:v>-0.25139030884751229</c:v>
                </c:pt>
                <c:pt idx="22">
                  <c:v>0.10898292993888947</c:v>
                </c:pt>
                <c:pt idx="23">
                  <c:v>0.27070062215334012</c:v>
                </c:pt>
                <c:pt idx="24">
                  <c:v>-0.11638427463983192</c:v>
                </c:pt>
                <c:pt idx="25">
                  <c:v>-0.2996192083913195</c:v>
                </c:pt>
                <c:pt idx="26">
                  <c:v>-5.0254334322883579E-2</c:v>
                </c:pt>
                <c:pt idx="27">
                  <c:v>0.29956115653922394</c:v>
                </c:pt>
                <c:pt idx="28">
                  <c:v>-3.4708553207593085E-2</c:v>
                </c:pt>
                <c:pt idx="29">
                  <c:v>-0.29967095659566345</c:v>
                </c:pt>
                <c:pt idx="30">
                  <c:v>-5.1071227183208154E-2</c:v>
                </c:pt>
                <c:pt idx="31">
                  <c:v>0.29978720554902688</c:v>
                </c:pt>
                <c:pt idx="32">
                  <c:v>-8.9558490287667089E-2</c:v>
                </c:pt>
                <c:pt idx="33">
                  <c:v>-0.29171676942308433</c:v>
                </c:pt>
                <c:pt idx="34">
                  <c:v>7.9276850150444486E-2</c:v>
                </c:pt>
                <c:pt idx="35">
                  <c:v>0.24355927489097348</c:v>
                </c:pt>
                <c:pt idx="36">
                  <c:v>-0.23338535629813351</c:v>
                </c:pt>
                <c:pt idx="37">
                  <c:v>-0.18912248554291558</c:v>
                </c:pt>
                <c:pt idx="38">
                  <c:v>0.2732567731674399</c:v>
                </c:pt>
                <c:pt idx="39">
                  <c:v>-1.2395108665815767E-2</c:v>
                </c:pt>
                <c:pt idx="40">
                  <c:v>-0.29374988229280591</c:v>
                </c:pt>
                <c:pt idx="41">
                  <c:v>0.11166824600951346</c:v>
                </c:pt>
                <c:pt idx="42">
                  <c:v>0.19005132933943447</c:v>
                </c:pt>
                <c:pt idx="43">
                  <c:v>-0.28598825050246696</c:v>
                </c:pt>
                <c:pt idx="44">
                  <c:v>-4.1496027325691992E-2</c:v>
                </c:pt>
                <c:pt idx="45">
                  <c:v>0.28211199156035355</c:v>
                </c:pt>
                <c:pt idx="46">
                  <c:v>-0.23103271379837051</c:v>
                </c:pt>
                <c:pt idx="47">
                  <c:v>-0.13674783233893009</c:v>
                </c:pt>
                <c:pt idx="48">
                  <c:v>0.29999946588474147</c:v>
                </c:pt>
                <c:pt idx="49">
                  <c:v>-0.17650485316909398</c:v>
                </c:pt>
                <c:pt idx="50">
                  <c:v>-0.18107401667296155</c:v>
                </c:pt>
                <c:pt idx="51">
                  <c:v>0.29625984101901787</c:v>
                </c:pt>
                <c:pt idx="52">
                  <c:v>-0.15244501479501019</c:v>
                </c:pt>
                <c:pt idx="53">
                  <c:v>-0.1876640307527567</c:v>
                </c:pt>
                <c:pt idx="54">
                  <c:v>0.29687253922744289</c:v>
                </c:pt>
                <c:pt idx="55">
                  <c:v>-0.16822901546819757</c:v>
                </c:pt>
                <c:pt idx="56">
                  <c:v>-0.16075637234434284</c:v>
                </c:pt>
                <c:pt idx="57">
                  <c:v>0.29985239308923434</c:v>
                </c:pt>
                <c:pt idx="58">
                  <c:v>-0.21663959259329882</c:v>
                </c:pt>
                <c:pt idx="59">
                  <c:v>-9.4819140534301433E-2</c:v>
                </c:pt>
                <c:pt idx="60">
                  <c:v>0.28061316035531886</c:v>
                </c:pt>
                <c:pt idx="61">
                  <c:v>-0.27381406659391</c:v>
                </c:pt>
                <c:pt idx="62">
                  <c:v>1.6699097563085585E-2</c:v>
                </c:pt>
                <c:pt idx="63">
                  <c:v>0.20101005396167876</c:v>
                </c:pt>
                <c:pt idx="64">
                  <c:v>-0.29988205916267802</c:v>
                </c:pt>
                <c:pt idx="65">
                  <c:v>0.16112924266077064</c:v>
                </c:pt>
                <c:pt idx="66">
                  <c:v>3.9381246823638687E-2</c:v>
                </c:pt>
                <c:pt idx="67">
                  <c:v>-0.2539420212423863</c:v>
                </c:pt>
                <c:pt idx="68">
                  <c:v>0.28077299140075029</c:v>
                </c:pt>
                <c:pt idx="69">
                  <c:v>-0.16228314300521599</c:v>
                </c:pt>
                <c:pt idx="70">
                  <c:v>-0.11118862543742852</c:v>
                </c:pt>
                <c:pt idx="71">
                  <c:v>0.27390462563195489</c:v>
                </c:pt>
                <c:pt idx="72">
                  <c:v>-0.29228980282421096</c:v>
                </c:pt>
                <c:pt idx="73">
                  <c:v>0.11457343249691899</c:v>
                </c:pt>
                <c:pt idx="74">
                  <c:v>6.9880799528861767E-2</c:v>
                </c:pt>
                <c:pt idx="75">
                  <c:v>-0.25070218433195357</c:v>
                </c:pt>
                <c:pt idx="76">
                  <c:v>0.29063874940197032</c:v>
                </c:pt>
                <c:pt idx="77">
                  <c:v>-0.20818812813984711</c:v>
                </c:pt>
                <c:pt idx="78">
                  <c:v>-3.2726931528750162E-2</c:v>
                </c:pt>
                <c:pt idx="79">
                  <c:v>0.20542695562885768</c:v>
                </c:pt>
                <c:pt idx="80">
                  <c:v>-0.29353823568276688</c:v>
                </c:pt>
                <c:pt idx="81">
                  <c:v>0.24259840180606623</c:v>
                </c:pt>
                <c:pt idx="82">
                  <c:v>-0.12538167734667538</c:v>
                </c:pt>
                <c:pt idx="83">
                  <c:v>-0.10260888305751605</c:v>
                </c:pt>
                <c:pt idx="84">
                  <c:v>0.25081014545785574</c:v>
                </c:pt>
                <c:pt idx="85">
                  <c:v>-0.29956507447173197</c:v>
                </c:pt>
                <c:pt idx="86">
                  <c:v>0.21914787294776397</c:v>
                </c:pt>
                <c:pt idx="87">
                  <c:v>-0.10182229375923708</c:v>
                </c:pt>
                <c:pt idx="88">
                  <c:v>-0.10847537041538624</c:v>
                </c:pt>
                <c:pt idx="89">
                  <c:v>0.24798772036992775</c:v>
                </c:pt>
                <c:pt idx="90">
                  <c:v>-0.2980142536339434</c:v>
                </c:pt>
                <c:pt idx="91">
                  <c:v>0.24008829594087636</c:v>
                </c:pt>
                <c:pt idx="92">
                  <c:v>-0.14403324409717419</c:v>
                </c:pt>
                <c:pt idx="93">
                  <c:v>-5.753786477863463E-2</c:v>
                </c:pt>
                <c:pt idx="94">
                  <c:v>0.19932686253377396</c:v>
                </c:pt>
                <c:pt idx="95">
                  <c:v>-0.2792320701989538</c:v>
                </c:pt>
                <c:pt idx="96">
                  <c:v>0.28505219145900812</c:v>
                </c:pt>
                <c:pt idx="97">
                  <c:v>-0.22983468059226675</c:v>
                </c:pt>
                <c:pt idx="98">
                  <c:v>5.2242039713046147E-2</c:v>
                </c:pt>
                <c:pt idx="99">
                  <c:v>7.9249621941477763E-2</c:v>
                </c:pt>
                <c:pt idx="100">
                  <c:v>-0.20835678679713937</c:v>
                </c:pt>
                <c:pt idx="101">
                  <c:v>0.29312058381016465</c:v>
                </c:pt>
                <c:pt idx="102">
                  <c:v>-0.29696355930832885</c:v>
                </c:pt>
                <c:pt idx="103">
                  <c:v>0.20355545870784711</c:v>
                </c:pt>
                <c:pt idx="104">
                  <c:v>-0.1149017957757221</c:v>
                </c:pt>
                <c:pt idx="105">
                  <c:v>-5.5425686742410808E-2</c:v>
                </c:pt>
                <c:pt idx="106">
                  <c:v>0.17844056839772579</c:v>
                </c:pt>
                <c:pt idx="107">
                  <c:v>-0.25666844999516047</c:v>
                </c:pt>
                <c:pt idx="108">
                  <c:v>0.29971332036263093</c:v>
                </c:pt>
                <c:pt idx="109">
                  <c:v>-0.2821786721756579</c:v>
                </c:pt>
                <c:pt idx="110">
                  <c:v>0.16657660560384319</c:v>
                </c:pt>
                <c:pt idx="111">
                  <c:v>-7.9004554711235658E-2</c:v>
                </c:pt>
                <c:pt idx="112">
                  <c:v>-7.153569010876383E-2</c:v>
                </c:pt>
                <c:pt idx="113">
                  <c:v>0.18399489292413976</c:v>
                </c:pt>
                <c:pt idx="114">
                  <c:v>-0.25248165510080678</c:v>
                </c:pt>
                <c:pt idx="115">
                  <c:v>0.29989773050889473</c:v>
                </c:pt>
                <c:pt idx="116">
                  <c:v>-0.29155840774366859</c:v>
                </c:pt>
                <c:pt idx="117">
                  <c:v>0.20137376528959972</c:v>
                </c:pt>
                <c:pt idx="118">
                  <c:v>-0.1339157307284409</c:v>
                </c:pt>
                <c:pt idx="119">
                  <c:v>-1.0255719019626276E-2</c:v>
                </c:pt>
                <c:pt idx="120">
                  <c:v>0.11191991254624881</c:v>
                </c:pt>
                <c:pt idx="121">
                  <c:v>-0.19759788527626948</c:v>
                </c:pt>
                <c:pt idx="122">
                  <c:v>0.27739501529905775</c:v>
                </c:pt>
                <c:pt idx="123">
                  <c:v>-0.29666913253817795</c:v>
                </c:pt>
                <c:pt idx="124">
                  <c:v>0.27624945848552646</c:v>
                </c:pt>
                <c:pt idx="125">
                  <c:v>-0.24404153195843531</c:v>
                </c:pt>
                <c:pt idx="126">
                  <c:v>0.12316089560374077</c:v>
                </c:pt>
                <c:pt idx="127">
                  <c:v>-4.9910293742523031E-2</c:v>
                </c:pt>
                <c:pt idx="128">
                  <c:v>-6.7106758387179791E-2</c:v>
                </c:pt>
                <c:pt idx="129">
                  <c:v>0.16008845155316184</c:v>
                </c:pt>
                <c:pt idx="130">
                  <c:v>-0.22048819548835369</c:v>
                </c:pt>
                <c:pt idx="131">
                  <c:v>0.28619119615379773</c:v>
                </c:pt>
                <c:pt idx="132">
                  <c:v>-0.29822043609632731</c:v>
                </c:pt>
                <c:pt idx="133">
                  <c:v>0.27577462375654171</c:v>
                </c:pt>
                <c:pt idx="134">
                  <c:v>-0.24980247673975597</c:v>
                </c:pt>
                <c:pt idx="135">
                  <c:v>0.14257742041432178</c:v>
                </c:pt>
                <c:pt idx="136">
                  <c:v>-8.4103126095121272E-2</c:v>
                </c:pt>
                <c:pt idx="137">
                  <c:v>-2.5580579541347463E-2</c:v>
                </c:pt>
                <c:pt idx="138">
                  <c:v>0.10608894213611865</c:v>
                </c:pt>
                <c:pt idx="139">
                  <c:v>-0.17163947960451578</c:v>
                </c:pt>
                <c:pt idx="140">
                  <c:v>0.24824873018419916</c:v>
                </c:pt>
                <c:pt idx="141">
                  <c:v>-0.27376205289103966</c:v>
                </c:pt>
                <c:pt idx="142">
                  <c:v>0.29987116627665716</c:v>
                </c:pt>
                <c:pt idx="143">
                  <c:v>-0.29537715575299056</c:v>
                </c:pt>
                <c:pt idx="144">
                  <c:v>0.2378337045062961</c:v>
                </c:pt>
                <c:pt idx="145">
                  <c:v>-0.20752075989851576</c:v>
                </c:pt>
                <c:pt idx="146">
                  <c:v>0.10235215849586858</c:v>
                </c:pt>
                <c:pt idx="147">
                  <c:v>-4.8689489954369995E-2</c:v>
                </c:pt>
                <c:pt idx="148">
                  <c:v>-4.0630128474706213E-2</c:v>
                </c:pt>
                <c:pt idx="149">
                  <c:v>0.11144953227291858</c:v>
                </c:pt>
                <c:pt idx="150">
                  <c:v>-0.16446967468974902</c:v>
                </c:pt>
                <c:pt idx="151">
                  <c:v>0.23568802516404014</c:v>
                </c:pt>
                <c:pt idx="152">
                  <c:v>-0.25939056436434149</c:v>
                </c:pt>
                <c:pt idx="153">
                  <c:v>0.29770465156107806</c:v>
                </c:pt>
                <c:pt idx="154">
                  <c:v>-0.29998673939430015</c:v>
                </c:pt>
                <c:pt idx="155">
                  <c:v>0.27196488303239374</c:v>
                </c:pt>
                <c:pt idx="156">
                  <c:v>-0.25613243965182514</c:v>
                </c:pt>
                <c:pt idx="157">
                  <c:v>0.17165517382793155</c:v>
                </c:pt>
                <c:pt idx="158">
                  <c:v>-0.13846220707218845</c:v>
                </c:pt>
                <c:pt idx="159">
                  <c:v>4.7667524275364963E-2</c:v>
                </c:pt>
                <c:pt idx="160">
                  <c:v>2.0244375016504217E-3</c:v>
                </c:pt>
                <c:pt idx="161">
                  <c:v>-6.7232589422868652E-2</c:v>
                </c:pt>
                <c:pt idx="162">
                  <c:v>0.12982955352316655</c:v>
                </c:pt>
                <c:pt idx="163">
                  <c:v>-0.16799966218207843</c:v>
                </c:pt>
                <c:pt idx="164">
                  <c:v>0.23226302924638956</c:v>
                </c:pt>
                <c:pt idx="165">
                  <c:v>-0.2507882900692876</c:v>
                </c:pt>
                <c:pt idx="166">
                  <c:v>0.29287170088974518</c:v>
                </c:pt>
                <c:pt idx="167">
                  <c:v>-0.29728662308085518</c:v>
                </c:pt>
                <c:pt idx="168">
                  <c:v>0.28875628383348095</c:v>
                </c:pt>
                <c:pt idx="169">
                  <c:v>-0.28144241377192186</c:v>
                </c:pt>
                <c:pt idx="170">
                  <c:v>0.21882241507298303</c:v>
                </c:pt>
                <c:pt idx="171">
                  <c:v>-0.20015105532723224</c:v>
                </c:pt>
                <c:pt idx="172">
                  <c:v>0.11688478604069462</c:v>
                </c:pt>
                <c:pt idx="173">
                  <c:v>-8.6479887047433715E-2</c:v>
                </c:pt>
                <c:pt idx="174">
                  <c:v>1.6415300254592421E-2</c:v>
                </c:pt>
                <c:pt idx="175">
                  <c:v>2.6018370215384484E-2</c:v>
                </c:pt>
                <c:pt idx="176">
                  <c:v>-7.3249407470745848E-2</c:v>
                </c:pt>
                <c:pt idx="177">
                  <c:v>0.12652887339111946</c:v>
                </c:pt>
                <c:pt idx="178">
                  <c:v>-0.15494295266296165</c:v>
                </c:pt>
                <c:pt idx="179">
                  <c:v>0.21324550204476012</c:v>
                </c:pt>
                <c:pt idx="180">
                  <c:v>-0.22860701414826159</c:v>
                </c:pt>
                <c:pt idx="181">
                  <c:v>0.27728372168141563</c:v>
                </c:pt>
                <c:pt idx="182">
                  <c:v>-0.28352459579765366</c:v>
                </c:pt>
                <c:pt idx="183">
                  <c:v>0.29982819574668618</c:v>
                </c:pt>
                <c:pt idx="184">
                  <c:v>-0.29890122702406868</c:v>
                </c:pt>
                <c:pt idx="185">
                  <c:v>0.26739923736996812</c:v>
                </c:pt>
                <c:pt idx="186">
                  <c:v>-0.259849045503181</c:v>
                </c:pt>
                <c:pt idx="187">
                  <c:v>0.19270604092821575</c:v>
                </c:pt>
                <c:pt idx="188">
                  <c:v>-0.1782858039266795</c:v>
                </c:pt>
                <c:pt idx="189">
                  <c:v>0.10598326622967379</c:v>
                </c:pt>
                <c:pt idx="190">
                  <c:v>-8.4019627558303417E-2</c:v>
                </c:pt>
                <c:pt idx="191">
                  <c:v>2.6632815962488694E-2</c:v>
                </c:pt>
                <c:pt idx="192">
                  <c:v>3.8161855876534048E-3</c:v>
                </c:pt>
                <c:pt idx="193">
                  <c:v>-4.302918800888695E-2</c:v>
                </c:pt>
                <c:pt idx="194">
                  <c:v>8.2725985799019713E-2</c:v>
                </c:pt>
                <c:pt idx="195">
                  <c:v>-0.10764766349107838</c:v>
                </c:pt>
                <c:pt idx="196">
                  <c:v>0.15592624662248514</c:v>
                </c:pt>
                <c:pt idx="197">
                  <c:v>-0.1710006421405795</c:v>
                </c:pt>
                <c:pt idx="198">
                  <c:v>0.22333388546964097</c:v>
                </c:pt>
                <c:pt idx="199">
                  <c:v>-0.23177522587465563</c:v>
                </c:pt>
                <c:pt idx="200">
                  <c:v>0.27671964665245491</c:v>
                </c:pt>
                <c:pt idx="201">
                  <c:v>-0.28047908819203782</c:v>
                </c:pt>
                <c:pt idx="202">
                  <c:v>0.29993098225055775</c:v>
                </c:pt>
                <c:pt idx="203">
                  <c:v>-0.29998994166399945</c:v>
                </c:pt>
                <c:pt idx="204">
                  <c:v>0.27958033689794082</c:v>
                </c:pt>
                <c:pt idx="205">
                  <c:v>-0.27624124951420787</c:v>
                </c:pt>
                <c:pt idx="206">
                  <c:v>0.22136290234126516</c:v>
                </c:pt>
                <c:pt idx="207">
                  <c:v>-0.21450214344510993</c:v>
                </c:pt>
                <c:pt idx="208">
                  <c:v>0.1483843994519311</c:v>
                </c:pt>
                <c:pt idx="209">
                  <c:v>-0.13759735134075696</c:v>
                </c:pt>
                <c:pt idx="210">
                  <c:v>8.0223378877893395E-2</c:v>
                </c:pt>
                <c:pt idx="211">
                  <c:v>-6.4828338968554097E-2</c:v>
                </c:pt>
                <c:pt idx="212">
                  <c:v>2.2713067425937306E-2</c:v>
                </c:pt>
                <c:pt idx="213">
                  <c:v>-1.7352893477828549E-3</c:v>
                </c:pt>
                <c:pt idx="214">
                  <c:v>-2.6799474210846479E-2</c:v>
                </c:pt>
                <c:pt idx="215">
                  <c:v>5.4522662278457604E-2</c:v>
                </c:pt>
                <c:pt idx="216">
                  <c:v>-7.3141620974619057E-2</c:v>
                </c:pt>
                <c:pt idx="217">
                  <c:v>0.10859603333284375</c:v>
                </c:pt>
                <c:pt idx="218">
                  <c:v>-0.12047373653051113</c:v>
                </c:pt>
                <c:pt idx="219">
                  <c:v>0.16358946684856504</c:v>
                </c:pt>
                <c:pt idx="220">
                  <c:v>-0.17097132421456634</c:v>
                </c:pt>
                <c:pt idx="221">
                  <c:v>0.21889300971005204</c:v>
                </c:pt>
                <c:pt idx="222">
                  <c:v>-0.22324127014422465</c:v>
                </c:pt>
                <c:pt idx="223">
                  <c:v>0.26789087628335945</c:v>
                </c:pt>
                <c:pt idx="224">
                  <c:v>-0.27009691123674229</c:v>
                </c:pt>
                <c:pt idx="225">
                  <c:v>0.29722916584466746</c:v>
                </c:pt>
                <c:pt idx="226">
                  <c:v>-0.29777537336543242</c:v>
                </c:pt>
                <c:pt idx="227">
                  <c:v>0.29260085013995435</c:v>
                </c:pt>
                <c:pt idx="228">
                  <c:v>-0.29167654893305522</c:v>
                </c:pt>
                <c:pt idx="229">
                  <c:v>0.25179427059937226</c:v>
                </c:pt>
                <c:pt idx="230">
                  <c:v>-0.24938965409008701</c:v>
                </c:pt>
                <c:pt idx="231">
                  <c:v>0.19028677655949847</c:v>
                </c:pt>
                <c:pt idx="232">
                  <c:v>-0.1862574314171658</c:v>
                </c:pt>
                <c:pt idx="233">
                  <c:v>0.12809528884825136</c:v>
                </c:pt>
                <c:pt idx="234">
                  <c:v>-0.12217091605744709</c:v>
                </c:pt>
                <c:pt idx="235">
                  <c:v>7.578074071476773E-2</c:v>
                </c:pt>
                <c:pt idx="236">
                  <c:v>-6.7533416644368086E-2</c:v>
                </c:pt>
                <c:pt idx="237">
                  <c:v>3.4288369533704975E-2</c:v>
                </c:pt>
                <c:pt idx="238">
                  <c:v>-2.3097979248634323E-2</c:v>
                </c:pt>
                <c:pt idx="239">
                  <c:v>4.4880059083060732E-4</c:v>
                </c:pt>
                <c:pt idx="240">
                  <c:v>1.4518260129314729E-2</c:v>
                </c:pt>
                <c:pt idx="241">
                  <c:v>-2.9598038537449609E-2</c:v>
                </c:pt>
                <c:pt idx="242">
                  <c:v>4.9382250151925502E-2</c:v>
                </c:pt>
                <c:pt idx="243">
                  <c:v>-5.9310437634176726E-2</c:v>
                </c:pt>
                <c:pt idx="244">
                  <c:v>8.5076550037750734E-2</c:v>
                </c:pt>
                <c:pt idx="245">
                  <c:v>-9.1561967658837937E-2</c:v>
                </c:pt>
                <c:pt idx="246">
                  <c:v>0.12432615661892149</c:v>
                </c:pt>
                <c:pt idx="247">
                  <c:v>-0.12851994504287567</c:v>
                </c:pt>
                <c:pt idx="248">
                  <c:v>0.16846960861747748</c:v>
                </c:pt>
                <c:pt idx="249">
                  <c:v>-0.17112961476191604</c:v>
                </c:pt>
                <c:pt idx="250">
                  <c:v>0.21624412063625917</c:v>
                </c:pt>
                <c:pt idx="251">
                  <c:v>-0.2178594071769949</c:v>
                </c:pt>
                <c:pt idx="252">
                  <c:v>0.2618306942236967</c:v>
                </c:pt>
                <c:pt idx="253">
                  <c:v>-0.26270534665610529</c:v>
                </c:pt>
                <c:pt idx="254">
                  <c:v>0.29359453247378109</c:v>
                </c:pt>
                <c:pt idx="255">
                  <c:v>-0.29390117182438941</c:v>
                </c:pt>
                <c:pt idx="256">
                  <c:v>0.29749704235290964</c:v>
                </c:pt>
                <c:pt idx="257">
                  <c:v>-0.29731230031827549</c:v>
                </c:pt>
                <c:pt idx="258">
                  <c:v>0.26757868272597812</c:v>
                </c:pt>
                <c:pt idx="259">
                  <c:v>-0.26691108122863322</c:v>
                </c:pt>
                <c:pt idx="260">
                  <c:v>0.21405151542001974</c:v>
                </c:pt>
                <c:pt idx="261">
                  <c:v>-0.21286271381629612</c:v>
                </c:pt>
                <c:pt idx="262">
                  <c:v>0.15562136623340972</c:v>
                </c:pt>
                <c:pt idx="263">
                  <c:v>-0.15383239875007212</c:v>
                </c:pt>
                <c:pt idx="264">
                  <c:v>0.10527238094604775</c:v>
                </c:pt>
                <c:pt idx="265">
                  <c:v>-0.1027544516352486</c:v>
                </c:pt>
                <c:pt idx="266">
                  <c:v>6.6544327436255407E-2</c:v>
                </c:pt>
                <c:pt idx="267">
                  <c:v>-6.3103834355699245E-2</c:v>
                </c:pt>
                <c:pt idx="268">
                  <c:v>3.7772966327031268E-2</c:v>
                </c:pt>
                <c:pt idx="269">
                  <c:v>-3.3135152344384827E-2</c:v>
                </c:pt>
                <c:pt idx="270">
                  <c:v>1.5933812622859096E-2</c:v>
                </c:pt>
                <c:pt idx="271">
                  <c:v>-9.7230790040419412E-3</c:v>
                </c:pt>
                <c:pt idx="272">
                  <c:v>-1.8030095354771506E-3</c:v>
                </c:pt>
                <c:pt idx="273">
                  <c:v>1.0087894401628026E-2</c:v>
                </c:pt>
                <c:pt idx="274">
                  <c:v>-1.7765170180622333E-2</c:v>
                </c:pt>
                <c:pt idx="275">
                  <c:v>2.8779646878489107E-2</c:v>
                </c:pt>
                <c:pt idx="276">
                  <c:v>-3.3878232417328652E-2</c:v>
                </c:pt>
                <c:pt idx="277">
                  <c:v>4.845732865536348E-2</c:v>
                </c:pt>
                <c:pt idx="278">
                  <c:v>-5.183624274025353E-2</c:v>
                </c:pt>
                <c:pt idx="279">
                  <c:v>7.0997295202977304E-2</c:v>
                </c:pt>
                <c:pt idx="280">
                  <c:v>-7.3230673059467913E-2</c:v>
                </c:pt>
                <c:pt idx="281">
                  <c:v>9.8106207800804604E-2</c:v>
                </c:pt>
                <c:pt idx="282">
                  <c:v>-9.9575694806677814E-2</c:v>
                </c:pt>
                <c:pt idx="283">
                  <c:v>0.13117322631567985</c:v>
                </c:pt>
                <c:pt idx="284">
                  <c:v>-0.1321315979986811</c:v>
                </c:pt>
                <c:pt idx="285">
                  <c:v>0.17072495270609825</c:v>
                </c:pt>
                <c:pt idx="286">
                  <c:v>-0.17133874989362419</c:v>
                </c:pt>
                <c:pt idx="287">
                  <c:v>0.21522052123803531</c:v>
                </c:pt>
                <c:pt idx="288">
                  <c:v>-0.2155981092565277</c:v>
                </c:pt>
                <c:pt idx="289">
                  <c:v>0.2591479148557348</c:v>
                </c:pt>
                <c:pt idx="290">
                  <c:v>-0.25935756404331517</c:v>
                </c:pt>
                <c:pt idx="291">
                  <c:v>0.29159565639178092</c:v>
                </c:pt>
                <c:pt idx="292">
                  <c:v>-0.29167696371581187</c:v>
                </c:pt>
                <c:pt idx="293">
                  <c:v>0.29881139610709417</c:v>
                </c:pt>
                <c:pt idx="294">
                  <c:v>-0.29878279995602613</c:v>
                </c:pt>
                <c:pt idx="295">
                  <c:v>0.27353504860881817</c:v>
                </c:pt>
                <c:pt idx="296">
                  <c:v>-0.27339969630100375</c:v>
                </c:pt>
                <c:pt idx="297">
                  <c:v>0.2236898051217657</c:v>
                </c:pt>
                <c:pt idx="298">
                  <c:v>-0.22344021057504901</c:v>
                </c:pt>
                <c:pt idx="299">
                  <c:v>0.16701902466218926</c:v>
                </c:pt>
                <c:pt idx="300">
                  <c:v>-0.16663878610230351</c:v>
                </c:pt>
                <c:pt idx="301">
                  <c:v>0.11732751808589725</c:v>
                </c:pt>
                <c:pt idx="302">
                  <c:v>-0.11678958147614696</c:v>
                </c:pt>
                <c:pt idx="303">
                  <c:v>7.9313307836660976E-2</c:v>
                </c:pt>
                <c:pt idx="304">
                  <c:v>-7.8576658747530004E-2</c:v>
                </c:pt>
                <c:pt idx="305">
                  <c:v>5.2038131854626392E-2</c:v>
                </c:pt>
                <c:pt idx="306">
                  <c:v>-5.1044025830369898E-2</c:v>
                </c:pt>
                <c:pt idx="307">
                  <c:v>3.2872284439583045E-2</c:v>
                </c:pt>
                <c:pt idx="308">
                  <c:v>-3.1539552814865555E-2</c:v>
                </c:pt>
                <c:pt idx="309">
                  <c:v>1.9286725271155828E-2</c:v>
                </c:pt>
                <c:pt idx="310">
                  <c:v>-1.7505363181395558E-2</c:v>
                </c:pt>
                <c:pt idx="311">
                  <c:v>9.3001902897141674E-3</c:v>
                </c:pt>
                <c:pt idx="312">
                  <c:v>-6.9225554002056294E-3</c:v>
                </c:pt>
                <c:pt idx="313">
                  <c:v>1.4445901774052742E-3</c:v>
                </c:pt>
                <c:pt idx="314">
                  <c:v>1.7264503663217926E-3</c:v>
                </c:pt>
                <c:pt idx="315">
                  <c:v>-5.378757397199418E-3</c:v>
                </c:pt>
                <c:pt idx="316">
                  <c:v>9.6054728204605661E-3</c:v>
                </c:pt>
                <c:pt idx="317">
                  <c:v>-1.2039031149390566E-2</c:v>
                </c:pt>
                <c:pt idx="318">
                  <c:v>1.7669008050265982E-2</c:v>
                </c:pt>
                <c:pt idx="319">
                  <c:v>-1.9289886119228661E-2</c:v>
                </c:pt>
                <c:pt idx="320">
                  <c:v>2.6781137396314488E-2</c:v>
                </c:pt>
                <c:pt idx="321">
                  <c:v>-2.7860304922978509E-2</c:v>
                </c:pt>
                <c:pt idx="322">
                  <c:v>3.7810400853337645E-2</c:v>
                </c:pt>
                <c:pt idx="323">
                  <c:v>-3.8528465909849353E-2</c:v>
                </c:pt>
                <c:pt idx="324">
                  <c:v>5.1703154906313623E-2</c:v>
                </c:pt>
                <c:pt idx="325">
                  <c:v>-5.2180429909129765E-2</c:v>
                </c:pt>
                <c:pt idx="326">
                  <c:v>6.9528189662037873E-2</c:v>
                </c:pt>
                <c:pt idx="327">
                  <c:v>-6.984478822347874E-2</c:v>
                </c:pt>
                <c:pt idx="328">
                  <c:v>9.246297269466279E-2</c:v>
                </c:pt>
                <c:pt idx="329">
                  <c:v>-9.2672208552943433E-2</c:v>
                </c:pt>
                <c:pt idx="330">
                  <c:v>0.12164673849288518</c:v>
                </c:pt>
                <c:pt idx="331">
                  <c:v>-0.121784042886268</c:v>
                </c:pt>
                <c:pt idx="332">
                  <c:v>0.15774588242132812</c:v>
                </c:pt>
                <c:pt idx="333">
                  <c:v>-0.15783472253113301</c:v>
                </c:pt>
                <c:pt idx="334">
                  <c:v>0.19998218097856083</c:v>
                </c:pt>
                <c:pt idx="335">
                  <c:v>-0.20003796296383927</c:v>
                </c:pt>
                <c:pt idx="336">
                  <c:v>0.24443394948944749</c:v>
                </c:pt>
                <c:pt idx="337">
                  <c:v>-0.24446655635984474</c:v>
                </c:pt>
                <c:pt idx="338">
                  <c:v>0.28217229796291549</c:v>
                </c:pt>
                <c:pt idx="339">
                  <c:v>-0.2821877050466578</c:v>
                </c:pt>
                <c:pt idx="340">
                  <c:v>0.29984009699749592</c:v>
                </c:pt>
                <c:pt idx="341">
                  <c:v>-0.29984140808167259</c:v>
                </c:pt>
                <c:pt idx="342">
                  <c:v>0.28653237062929832</c:v>
                </c:pt>
                <c:pt idx="343">
                  <c:v>-0.28652057503904299</c:v>
                </c:pt>
                <c:pt idx="344">
                  <c:v>0.24426682163134636</c:v>
                </c:pt>
                <c:pt idx="345">
                  <c:v>-0.24424142648192948</c:v>
                </c:pt>
                <c:pt idx="346">
                  <c:v>0.18856556872361491</c:v>
                </c:pt>
                <c:pt idx="347">
                  <c:v>-0.18852496356559745</c:v>
                </c:pt>
                <c:pt idx="348">
                  <c:v>0.13581897246056701</c:v>
                </c:pt>
                <c:pt idx="349">
                  <c:v>-0.13576035344453796</c:v>
                </c:pt>
                <c:pt idx="350">
                  <c:v>9.3935977971399409E-2</c:v>
                </c:pt>
                <c:pt idx="351">
                  <c:v>-9.3854984153748905E-2</c:v>
                </c:pt>
                <c:pt idx="352">
                  <c:v>6.3574647935620079E-2</c:v>
                </c:pt>
                <c:pt idx="353">
                  <c:v>-6.3464917200711207E-2</c:v>
                </c:pt>
                <c:pt idx="354">
                  <c:v>4.2500798021499829E-2</c:v>
                </c:pt>
                <c:pt idx="355">
                  <c:v>-4.2353440906946156E-2</c:v>
                </c:pt>
                <c:pt idx="356">
                  <c:v>2.8138204058003803E-2</c:v>
                </c:pt>
                <c:pt idx="357">
                  <c:v>-2.7941098426490649E-2</c:v>
                </c:pt>
                <c:pt idx="358">
                  <c:v>1.8392737169181727E-2</c:v>
                </c:pt>
                <c:pt idx="359">
                  <c:v>-1.8129551983606166E-2</c:v>
                </c:pt>
                <c:pt idx="360">
                  <c:v>1.1743017657032418E-2</c:v>
                </c:pt>
                <c:pt idx="361">
                  <c:v>-1.1391876467558683E-2</c:v>
                </c:pt>
                <c:pt idx="362">
                  <c:v>7.1282033395627777E-3</c:v>
                </c:pt>
                <c:pt idx="363">
                  <c:v>-6.6598775039719465E-3</c:v>
                </c:pt>
                <c:pt idx="364">
                  <c:v>3.8158043816521542E-3</c:v>
                </c:pt>
                <c:pt idx="365">
                  <c:v>-3.1912888843571496E-3</c:v>
                </c:pt>
                <c:pt idx="366">
                  <c:v>1.2948520579636436E-3</c:v>
                </c:pt>
                <c:pt idx="367">
                  <c:v>-4.6212586074935376E-4</c:v>
                </c:pt>
                <c:pt idx="368">
                  <c:v>-8.0222038793064385E-4</c:v>
                </c:pt>
                <c:pt idx="369">
                  <c:v>1.9125138231906886E-3</c:v>
                </c:pt>
                <c:pt idx="370">
                  <c:v>-2.7553866749113662E-3</c:v>
                </c:pt>
                <c:pt idx="371">
                  <c:v>4.2356879217138226E-3</c:v>
                </c:pt>
                <c:pt idx="372">
                  <c:v>-4.79756517025034E-3</c:v>
                </c:pt>
                <c:pt idx="373">
                  <c:v>6.7710316735982426E-3</c:v>
                </c:pt>
                <c:pt idx="374">
                  <c:v>-7.1455794638626766E-3</c:v>
                </c:pt>
                <c:pt idx="375">
                  <c:v>9.7761833450114074E-3</c:v>
                </c:pt>
                <c:pt idx="376">
                  <c:v>-1.002584659820346E-2</c:v>
                </c:pt>
                <c:pt idx="377">
                  <c:v>1.3531648332792546E-2</c:v>
                </c:pt>
                <c:pt idx="378">
                  <c:v>-1.3698054956465007E-2</c:v>
                </c:pt>
                <c:pt idx="379">
                  <c:v>1.836845058138115E-2</c:v>
                </c:pt>
                <c:pt idx="380">
                  <c:v>-1.8479350237296938E-2</c:v>
                </c:pt>
                <c:pt idx="381">
                  <c:v>2.4697001265469344E-2</c:v>
                </c:pt>
                <c:pt idx="382">
                  <c:v>-2.477089167568507E-2</c:v>
                </c:pt>
                <c:pt idx="383">
                  <c:v>3.3038451866777507E-2</c:v>
                </c:pt>
                <c:pt idx="384">
                  <c:v>-3.3087662943835625E-2</c:v>
                </c:pt>
                <c:pt idx="385">
                  <c:v>4.4057519930299063E-2</c:v>
                </c:pt>
                <c:pt idx="386">
                  <c:v>-4.4090269679543721E-2</c:v>
                </c:pt>
                <c:pt idx="387">
                  <c:v>5.8590493506187863E-2</c:v>
                </c:pt>
                <c:pt idx="388">
                  <c:v>-5.8612258409390987E-2</c:v>
                </c:pt>
                <c:pt idx="389">
                  <c:v>7.7649804758791199E-2</c:v>
                </c:pt>
                <c:pt idx="390">
                  <c:v>-7.7664233076922773E-2</c:v>
                </c:pt>
                <c:pt idx="391">
                  <c:v>0.10235927797439776</c:v>
                </c:pt>
                <c:pt idx="392">
                  <c:v>-0.10236879816117472</c:v>
                </c:pt>
                <c:pt idx="393">
                  <c:v>0.133719299707899</c:v>
                </c:pt>
                <c:pt idx="394">
                  <c:v>-0.13372552521376732</c:v>
                </c:pt>
                <c:pt idx="395">
                  <c:v>0.17201120079272053</c:v>
                </c:pt>
                <c:pt idx="396">
                  <c:v>-0.17201519848151653</c:v>
                </c:pt>
                <c:pt idx="397">
                  <c:v>0.21557647277106004</c:v>
                </c:pt>
                <c:pt idx="398">
                  <c:v>-0.21557893938588893</c:v>
                </c:pt>
                <c:pt idx="399">
                  <c:v>0.25892199252313719</c:v>
                </c:pt>
                <c:pt idx="400">
                  <c:v>-0.25892336868960358</c:v>
                </c:pt>
                <c:pt idx="401">
                  <c:v>0.29127515781800795</c:v>
                </c:pt>
                <c:pt idx="402">
                  <c:v>-0.29127570031494943</c:v>
                </c:pt>
                <c:pt idx="403">
                  <c:v>0.29899465827299876</c:v>
                </c:pt>
                <c:pt idx="404">
                  <c:v>-0.29899448770504972</c:v>
                </c:pt>
                <c:pt idx="405">
                  <c:v>0.27464117038468133</c:v>
                </c:pt>
                <c:pt idx="406">
                  <c:v>-0.27464030847706117</c:v>
                </c:pt>
                <c:pt idx="407">
                  <c:v>0.22568178546240952</c:v>
                </c:pt>
                <c:pt idx="408">
                  <c:v>-0.22568018491722314</c:v>
                </c:pt>
                <c:pt idx="409">
                  <c:v>0.16957367950509625</c:v>
                </c:pt>
                <c:pt idx="410">
                  <c:v>-0.16957123541766911</c:v>
                </c:pt>
                <c:pt idx="411">
                  <c:v>0.12021419399895041</c:v>
                </c:pt>
                <c:pt idx="412">
                  <c:v>-0.12021073303758349</c:v>
                </c:pt>
                <c:pt idx="413">
                  <c:v>8.2531664374443953E-2</c:v>
                </c:pt>
                <c:pt idx="414">
                  <c:v>-8.2526923488858303E-2</c:v>
                </c:pt>
                <c:pt idx="415">
                  <c:v>5.5763223640768807E-2</c:v>
                </c:pt>
                <c:pt idx="416">
                  <c:v>-5.5756825660216183E-2</c:v>
                </c:pt>
                <c:pt idx="417">
                  <c:v>3.7391172660588327E-2</c:v>
                </c:pt>
                <c:pt idx="418">
                  <c:v>-3.7382595945627733E-2</c:v>
                </c:pt>
                <c:pt idx="419">
                  <c:v>2.4978700098827075E-2</c:v>
                </c:pt>
                <c:pt idx="420">
                  <c:v>-2.4967237014860748E-2</c:v>
                </c:pt>
                <c:pt idx="421">
                  <c:v>1.6649853081390272E-2</c:v>
                </c:pt>
                <c:pt idx="422">
                  <c:v>-1.6634552642528319E-2</c:v>
                </c:pt>
                <c:pt idx="423">
                  <c:v>1.1075295997369061E-2</c:v>
                </c:pt>
                <c:pt idx="424">
                  <c:v>-1.1054885712457172E-2</c:v>
                </c:pt>
                <c:pt idx="425">
                  <c:v>7.3444657779616115E-3</c:v>
                </c:pt>
                <c:pt idx="426">
                  <c:v>-7.3172462979043101E-3</c:v>
                </c:pt>
                <c:pt idx="427">
                  <c:v>4.8423788450531581E-3</c:v>
                </c:pt>
                <c:pt idx="428">
                  <c:v>-4.8060827684039435E-3</c:v>
                </c:pt>
                <c:pt idx="429">
                  <c:v>3.1558031148960753E-3</c:v>
                </c:pt>
                <c:pt idx="430">
                  <c:v>-3.1074062892938745E-3</c:v>
                </c:pt>
                <c:pt idx="431">
                  <c:v>2.0071130487909761E-3</c:v>
                </c:pt>
                <c:pt idx="432">
                  <c:v>-1.9425827092183002E-3</c:v>
                </c:pt>
                <c:pt idx="433">
                  <c:v>1.2090235910584433E-3</c:v>
                </c:pt>
                <c:pt idx="434">
                  <c:v>-1.1229823901579591E-3</c:v>
                </c:pt>
                <c:pt idx="435">
                  <c:v>6.3393482616634557E-4</c:v>
                </c:pt>
                <c:pt idx="436">
                  <c:v>-5.192127873548518E-4</c:v>
                </c:pt>
                <c:pt idx="437">
                  <c:v>1.9317917309813508E-4</c:v>
                </c:pt>
                <c:pt idx="438">
                  <c:v>-4.0216255316172869E-5</c:v>
                </c:pt>
                <c:pt idx="439">
                  <c:v>-1.7713972296886504E-4</c:v>
                </c:pt>
                <c:pt idx="440">
                  <c:v>3.8109020100619606E-4</c:v>
                </c:pt>
                <c:pt idx="441">
                  <c:v>-5.2599402991570718E-4</c:v>
                </c:pt>
                <c:pt idx="442">
                  <c:v>7.9792742154891311E-4</c:v>
                </c:pt>
                <c:pt idx="443">
                  <c:v>-8.9452975642605832E-4</c:v>
                </c:pt>
                <c:pt idx="444">
                  <c:v>1.2571059298413366E-3</c:v>
                </c:pt>
                <c:pt idx="445">
                  <c:v>-1.321507276286483E-3</c:v>
                </c:pt>
                <c:pt idx="446">
                  <c:v>1.8049379121149027E-3</c:v>
                </c:pt>
                <c:pt idx="447">
                  <c:v>-1.8478719422606643E-3</c:v>
                </c:pt>
                <c:pt idx="448">
                  <c:v>2.4924357496199281E-3</c:v>
                </c:pt>
                <c:pt idx="449">
                  <c:v>-2.5210582328079071E-3</c:v>
                </c:pt>
                <c:pt idx="450">
                  <c:v>3.3804517642488712E-3</c:v>
                </c:pt>
                <c:pt idx="451">
                  <c:v>-3.3995332006569855E-3</c:v>
                </c:pt>
                <c:pt idx="452">
                  <c:v>4.5453319502395256E-3</c:v>
                </c:pt>
                <c:pt idx="453">
                  <c:v>-4.5580526617690804E-3</c:v>
                </c:pt>
                <c:pt idx="454">
                  <c:v>6.0856434199322617E-3</c:v>
                </c:pt>
                <c:pt idx="455">
                  <c:v>-6.0941236109389252E-3</c:v>
                </c:pt>
                <c:pt idx="456">
                  <c:v>8.1305768892228226E-3</c:v>
                </c:pt>
              </c:numCache>
            </c:numRef>
          </c:xVal>
          <c:yVal>
            <c:numRef>
              <c:f>Sheet1!$K$11:$K$467</c:f>
              <c:numCache>
                <c:formatCode>General</c:formatCode>
                <c:ptCount val="457"/>
                <c:pt idx="0">
                  <c:v>-0.21213203435596423</c:v>
                </c:pt>
                <c:pt idx="1">
                  <c:v>-0.21213203435596423</c:v>
                </c:pt>
                <c:pt idx="2">
                  <c:v>-0.25580502907671193</c:v>
                </c:pt>
                <c:pt idx="3">
                  <c:v>-0.29908103846561901</c:v>
                </c:pt>
                <c:pt idx="4">
                  <c:v>-0.2530136000576072</c:v>
                </c:pt>
                <c:pt idx="5">
                  <c:v>-9.7758468880319263E-2</c:v>
                </c:pt>
                <c:pt idx="6">
                  <c:v>4.7969660547014063E-2</c:v>
                </c:pt>
                <c:pt idx="7">
                  <c:v>9.9468990470942154E-2</c:v>
                </c:pt>
                <c:pt idx="8">
                  <c:v>5.5563599328023884E-2</c:v>
                </c:pt>
                <c:pt idx="9">
                  <c:v>-8.2867082149726767E-2</c:v>
                </c:pt>
                <c:pt idx="10">
                  <c:v>-0.26367397492888772</c:v>
                </c:pt>
                <c:pt idx="11">
                  <c:v>-0.24470905326619291</c:v>
                </c:pt>
                <c:pt idx="12">
                  <c:v>9.4125588519354986E-2</c:v>
                </c:pt>
                <c:pt idx="13">
                  <c:v>0.29560376861349624</c:v>
                </c:pt>
                <c:pt idx="14">
                  <c:v>0.24889089068769119</c:v>
                </c:pt>
                <c:pt idx="15">
                  <c:v>8.0471941644648368E-2</c:v>
                </c:pt>
                <c:pt idx="16">
                  <c:v>-0.17465867594407117</c:v>
                </c:pt>
                <c:pt idx="17">
                  <c:v>-0.28954820689750571</c:v>
                </c:pt>
                <c:pt idx="18">
                  <c:v>5.3433995170834088E-2</c:v>
                </c:pt>
                <c:pt idx="19">
                  <c:v>0.29999427349661095</c:v>
                </c:pt>
                <c:pt idx="20">
                  <c:v>0.14243415366893597</c:v>
                </c:pt>
                <c:pt idx="21">
                  <c:v>-0.16371595101746314</c:v>
                </c:pt>
                <c:pt idx="22">
                  <c:v>-0.27950442032628947</c:v>
                </c:pt>
                <c:pt idx="23">
                  <c:v>0.12931037532152856</c:v>
                </c:pt>
                <c:pt idx="24">
                  <c:v>0.27650443145917242</c:v>
                </c:pt>
                <c:pt idx="25">
                  <c:v>-1.5110591085693558E-2</c:v>
                </c:pt>
                <c:pt idx="26">
                  <c:v>-0.29576088632840525</c:v>
                </c:pt>
                <c:pt idx="27">
                  <c:v>-1.6220773498282257E-2</c:v>
                </c:pt>
                <c:pt idx="28">
                  <c:v>0.29798542973480374</c:v>
                </c:pt>
                <c:pt idx="29">
                  <c:v>1.4046984482086234E-2</c:v>
                </c:pt>
                <c:pt idx="30">
                  <c:v>-0.29562092238879362</c:v>
                </c:pt>
                <c:pt idx="31">
                  <c:v>1.1297406299921462E-2</c:v>
                </c:pt>
                <c:pt idx="32">
                  <c:v>0.28632023473270946</c:v>
                </c:pt>
                <c:pt idx="33">
                  <c:v>-7.0009473911457523E-2</c:v>
                </c:pt>
                <c:pt idx="34">
                  <c:v>-0.2893357582985967</c:v>
                </c:pt>
                <c:pt idx="35">
                  <c:v>0.17515387410669284</c:v>
                </c:pt>
                <c:pt idx="36">
                  <c:v>0.18849741501037429</c:v>
                </c:pt>
                <c:pt idx="37">
                  <c:v>-0.23287912199694866</c:v>
                </c:pt>
                <c:pt idx="38">
                  <c:v>-0.12381734901910266</c:v>
                </c:pt>
                <c:pt idx="39">
                  <c:v>0.29974382609348704</c:v>
                </c:pt>
                <c:pt idx="40">
                  <c:v>-6.0918032247953204E-2</c:v>
                </c:pt>
                <c:pt idx="41">
                  <c:v>-0.27844245874715079</c:v>
                </c:pt>
                <c:pt idx="42">
                  <c:v>0.23212171853644761</c:v>
                </c:pt>
                <c:pt idx="43">
                  <c:v>9.0613026516821557E-2</c:v>
                </c:pt>
                <c:pt idx="44">
                  <c:v>-0.29711627305852067</c:v>
                </c:pt>
                <c:pt idx="45">
                  <c:v>0.1020432468017899</c:v>
                </c:pt>
                <c:pt idx="46">
                  <c:v>0.19137367936829822</c:v>
                </c:pt>
                <c:pt idx="47">
                  <c:v>-0.26702065528832009</c:v>
                </c:pt>
                <c:pt idx="48">
                  <c:v>5.6609969954410507E-4</c:v>
                </c:pt>
                <c:pt idx="49">
                  <c:v>0.2425820207842217</c:v>
                </c:pt>
                <c:pt idx="50">
                  <c:v>-0.23919071989924701</c:v>
                </c:pt>
                <c:pt idx="51">
                  <c:v>-4.7224004482744081E-2</c:v>
                </c:pt>
                <c:pt idx="52">
                  <c:v>0.25838056711786417</c:v>
                </c:pt>
                <c:pt idx="53">
                  <c:v>-0.23405600090924475</c:v>
                </c:pt>
                <c:pt idx="54">
                  <c:v>-4.320527112113038E-2</c:v>
                </c:pt>
                <c:pt idx="55">
                  <c:v>0.24839283072303223</c:v>
                </c:pt>
                <c:pt idx="56">
                  <c:v>-0.25329308863584693</c:v>
                </c:pt>
                <c:pt idx="57">
                  <c:v>9.4096949291293062E-3</c:v>
                </c:pt>
                <c:pt idx="58">
                  <c:v>0.20752659328628104</c:v>
                </c:pt>
                <c:pt idx="59">
                  <c:v>-0.28462138111592455</c:v>
                </c:pt>
                <c:pt idx="60">
                  <c:v>0.10609549582993665</c:v>
                </c:pt>
                <c:pt idx="61">
                  <c:v>0.12258000218349563</c:v>
                </c:pt>
                <c:pt idx="62">
                  <c:v>-0.29953487299574744</c:v>
                </c:pt>
                <c:pt idx="63">
                  <c:v>0.22269925506458926</c:v>
                </c:pt>
                <c:pt idx="64">
                  <c:v>-8.4113371322318917E-3</c:v>
                </c:pt>
                <c:pt idx="65">
                  <c:v>-0.25305605537028053</c:v>
                </c:pt>
                <c:pt idx="66">
                  <c:v>0.29740396332028873</c:v>
                </c:pt>
                <c:pt idx="67">
                  <c:v>-0.15972930178064207</c:v>
                </c:pt>
                <c:pt idx="68">
                  <c:v>-0.10567179046403148</c:v>
                </c:pt>
                <c:pt idx="69">
                  <c:v>0.25231762026530885</c:v>
                </c:pt>
                <c:pt idx="70">
                  <c:v>-0.27863432949537142</c:v>
                </c:pt>
                <c:pt idx="71">
                  <c:v>0.12237751450907414</c:v>
                </c:pt>
                <c:pt idx="72">
                  <c:v>6.7577149725213004E-2</c:v>
                </c:pt>
                <c:pt idx="73">
                  <c:v>-0.27725967713656802</c:v>
                </c:pt>
                <c:pt idx="74">
                  <c:v>0.29174762013974859</c:v>
                </c:pt>
                <c:pt idx="75">
                  <c:v>-0.16476776010854541</c:v>
                </c:pt>
                <c:pt idx="76">
                  <c:v>-7.4358034845325799E-2</c:v>
                </c:pt>
                <c:pt idx="77">
                  <c:v>0.21600394279185417</c:v>
                </c:pt>
                <c:pt idx="78">
                  <c:v>-0.29820957052501262</c:v>
                </c:pt>
                <c:pt idx="79">
                  <c:v>0.21863157571828304</c:v>
                </c:pt>
                <c:pt idx="80">
                  <c:v>-6.1929832813018414E-2</c:v>
                </c:pt>
                <c:pt idx="81">
                  <c:v>-0.17648233747642406</c:v>
                </c:pt>
                <c:pt idx="82">
                  <c:v>0.27254253793808808</c:v>
                </c:pt>
                <c:pt idx="83">
                  <c:v>-0.28190675252233494</c:v>
                </c:pt>
                <c:pt idx="84">
                  <c:v>0.16460337461731836</c:v>
                </c:pt>
                <c:pt idx="85">
                  <c:v>-1.614825553258593E-2</c:v>
                </c:pt>
                <c:pt idx="86">
                  <c:v>-0.20487608396899501</c:v>
                </c:pt>
                <c:pt idx="87">
                  <c:v>0.28219181507196062</c:v>
                </c:pt>
                <c:pt idx="88">
                  <c:v>-0.27970179479803975</c:v>
                </c:pt>
                <c:pt idx="89">
                  <c:v>0.16882562170987706</c:v>
                </c:pt>
                <c:pt idx="90">
                  <c:v>-3.4460189073823387E-2</c:v>
                </c:pt>
                <c:pt idx="91">
                  <c:v>-0.17988221188379402</c:v>
                </c:pt>
                <c:pt idx="92">
                  <c:v>0.26316235406084176</c:v>
                </c:pt>
                <c:pt idx="93">
                  <c:v>-0.29443062700187211</c:v>
                </c:pt>
                <c:pt idx="94">
                  <c:v>0.22420705134415816</c:v>
                </c:pt>
                <c:pt idx="95">
                  <c:v>-0.10967885380695105</c:v>
                </c:pt>
                <c:pt idx="96">
                  <c:v>-9.3516031483467932E-2</c:v>
                </c:pt>
                <c:pt idx="97">
                  <c:v>0.19281083889929715</c:v>
                </c:pt>
                <c:pt idx="98">
                  <c:v>-0.29541626442465979</c:v>
                </c:pt>
                <c:pt idx="99">
                  <c:v>0.28934321734254087</c:v>
                </c:pt>
                <c:pt idx="100">
                  <c:v>-0.21584125971549414</c:v>
                </c:pt>
                <c:pt idx="101">
                  <c:v>6.3877408735704452E-2</c:v>
                </c:pt>
                <c:pt idx="102">
                  <c:v>4.2575162277185018E-2</c:v>
                </c:pt>
                <c:pt idx="103">
                  <c:v>-0.22037507851442267</c:v>
                </c:pt>
                <c:pt idx="104">
                  <c:v>0.27712375814338663</c:v>
                </c:pt>
                <c:pt idx="105">
                  <c:v>-0.29483553593339484</c:v>
                </c:pt>
                <c:pt idx="106">
                  <c:v>0.24116169585963798</c:v>
                </c:pt>
                <c:pt idx="107">
                  <c:v>-0.15531035630981541</c:v>
                </c:pt>
                <c:pt idx="108">
                  <c:v>-1.3112040161887275E-2</c:v>
                </c:pt>
                <c:pt idx="109">
                  <c:v>0.10185871081641763</c:v>
                </c:pt>
                <c:pt idx="110">
                  <c:v>-0.24950397685307879</c:v>
                </c:pt>
                <c:pt idx="111">
                  <c:v>0.28941022845587089</c:v>
                </c:pt>
                <c:pt idx="112">
                  <c:v>-0.29134626313145479</c:v>
                </c:pt>
                <c:pt idx="113">
                  <c:v>0.23695121729553181</c:v>
                </c:pt>
                <c:pt idx="114">
                  <c:v>-0.16202781809787251</c:v>
                </c:pt>
                <c:pt idx="115">
                  <c:v>7.8327029571113628E-3</c:v>
                </c:pt>
                <c:pt idx="116">
                  <c:v>7.0666080080733815E-2</c:v>
                </c:pt>
                <c:pt idx="117">
                  <c:v>-0.22237042666031204</c:v>
                </c:pt>
                <c:pt idx="118">
                  <c:v>0.26845218766750201</c:v>
                </c:pt>
                <c:pt idx="119">
                  <c:v>-0.29982464913243956</c:v>
                </c:pt>
                <c:pt idx="120">
                  <c:v>0.27834139680550579</c:v>
                </c:pt>
                <c:pt idx="121">
                  <c:v>-0.22573230990344789</c:v>
                </c:pt>
                <c:pt idx="122">
                  <c:v>0.11424537402991651</c:v>
                </c:pt>
                <c:pt idx="123">
                  <c:v>-4.4580554045962742E-2</c:v>
                </c:pt>
                <c:pt idx="124">
                  <c:v>-0.11698819037173526</c:v>
                </c:pt>
                <c:pt idx="125">
                  <c:v>0.17448131899828129</c:v>
                </c:pt>
                <c:pt idx="126">
                  <c:v>-0.27355327414250491</c:v>
                </c:pt>
                <c:pt idx="127">
                  <c:v>0.29581913828982576</c:v>
                </c:pt>
                <c:pt idx="128">
                  <c:v>-0.29239815830262111</c:v>
                </c:pt>
                <c:pt idx="129">
                  <c:v>0.25371576159023101</c:v>
                </c:pt>
                <c:pt idx="130">
                  <c:v>-0.20343292666205617</c:v>
                </c:pt>
                <c:pt idx="131">
                  <c:v>8.9969990797256635E-2</c:v>
                </c:pt>
                <c:pt idx="132">
                  <c:v>-3.2627771828862895E-2</c:v>
                </c:pt>
                <c:pt idx="133">
                  <c:v>-0.11810316207425536</c:v>
                </c:pt>
                <c:pt idx="134">
                  <c:v>0.16612863273585221</c:v>
                </c:pt>
                <c:pt idx="135">
                  <c:v>-0.26395393383694388</c:v>
                </c:pt>
                <c:pt idx="136">
                  <c:v>0.28796990151928747</c:v>
                </c:pt>
                <c:pt idx="137">
                  <c:v>-0.29890740029368423</c:v>
                </c:pt>
                <c:pt idx="138">
                  <c:v>0.28061563811811929</c:v>
                </c:pt>
                <c:pt idx="139">
                  <c:v>-0.24604855017067467</c:v>
                </c:pt>
                <c:pt idx="140">
                  <c:v>0.16844158620107055</c:v>
                </c:pt>
                <c:pt idx="141">
                  <c:v>-0.1226961221754118</c:v>
                </c:pt>
                <c:pt idx="142">
                  <c:v>-8.7911111855919523E-3</c:v>
                </c:pt>
                <c:pt idx="143">
                  <c:v>5.2462709225444375E-2</c:v>
                </c:pt>
                <c:pt idx="144">
                  <c:v>-0.1828527522374542</c:v>
                </c:pt>
                <c:pt idx="145">
                  <c:v>0.21664518044752937</c:v>
                </c:pt>
                <c:pt idx="146">
                  <c:v>-0.28200006321140531</c:v>
                </c:pt>
                <c:pt idx="147">
                  <c:v>0.29602252206206087</c:v>
                </c:pt>
                <c:pt idx="148">
                  <c:v>-0.29723592087789269</c:v>
                </c:pt>
                <c:pt idx="149">
                  <c:v>0.27853007334244478</c:v>
                </c:pt>
                <c:pt idx="150">
                  <c:v>-0.25089783998163101</c:v>
                </c:pt>
                <c:pt idx="151">
                  <c:v>0.1856102227633887</c:v>
                </c:pt>
                <c:pt idx="152">
                  <c:v>-0.15072005546292908</c:v>
                </c:pt>
                <c:pt idx="153">
                  <c:v>3.7039714346861596E-2</c:v>
                </c:pt>
                <c:pt idx="154">
                  <c:v>-2.82067147612773E-3</c:v>
                </c:pt>
                <c:pt idx="155">
                  <c:v>-0.12662978479479614</c:v>
                </c:pt>
                <c:pt idx="156">
                  <c:v>0.1561927442553083</c:v>
                </c:pt>
                <c:pt idx="157">
                  <c:v>-0.24603760139072767</c:v>
                </c:pt>
                <c:pt idx="158">
                  <c:v>0.26613571202057495</c:v>
                </c:pt>
                <c:pt idx="159">
                  <c:v>-0.29618880318043334</c:v>
                </c:pt>
                <c:pt idx="160">
                  <c:v>0.2999931693435734</c:v>
                </c:pt>
                <c:pt idx="161">
                  <c:v>-0.29236925098152161</c:v>
                </c:pt>
                <c:pt idx="162">
                  <c:v>0.27045200504336298</c:v>
                </c:pt>
                <c:pt idx="163">
                  <c:v>-0.24854801046620251</c:v>
                </c:pt>
                <c:pt idx="164">
                  <c:v>0.18987860660245742</c:v>
                </c:pt>
                <c:pt idx="165">
                  <c:v>-0.16463667138314855</c:v>
                </c:pt>
                <c:pt idx="166">
                  <c:v>6.500897490306716E-2</c:v>
                </c:pt>
                <c:pt idx="167">
                  <c:v>-4.0257468092039048E-2</c:v>
                </c:pt>
                <c:pt idx="168">
                  <c:v>-8.1362205886260155E-2</c:v>
                </c:pt>
                <c:pt idx="169">
                  <c:v>0.10387573215257886</c:v>
                </c:pt>
                <c:pt idx="170">
                  <c:v>-0.20522366009217141</c:v>
                </c:pt>
                <c:pt idx="171">
                  <c:v>0.22347159786289447</c:v>
                </c:pt>
                <c:pt idx="172">
                  <c:v>-0.2762932261062892</c:v>
                </c:pt>
                <c:pt idx="173">
                  <c:v>0.28726508513264032</c:v>
                </c:pt>
                <c:pt idx="174">
                  <c:v>-0.29955055986853302</c:v>
                </c:pt>
                <c:pt idx="175">
                  <c:v>0.29886961105360843</c:v>
                </c:pt>
                <c:pt idx="176">
                  <c:v>-0.29092013389448423</c:v>
                </c:pt>
                <c:pt idx="177">
                  <c:v>0.2720118456949514</c:v>
                </c:pt>
                <c:pt idx="178">
                  <c:v>-0.25689040741157154</c:v>
                </c:pt>
                <c:pt idx="179">
                  <c:v>0.21101269122419677</c:v>
                </c:pt>
                <c:pt idx="180">
                  <c:v>-0.19426485292562964</c:v>
                </c:pt>
                <c:pt idx="181">
                  <c:v>0.11451522907676175</c:v>
                </c:pt>
                <c:pt idx="182">
                  <c:v>-9.8050005496058412E-2</c:v>
                </c:pt>
                <c:pt idx="183">
                  <c:v>-1.0151504089879301E-2</c:v>
                </c:pt>
                <c:pt idx="184">
                  <c:v>2.5652611631296687E-2</c:v>
                </c:pt>
                <c:pt idx="185">
                  <c:v>-0.13600605815168465</c:v>
                </c:pt>
                <c:pt idx="186">
                  <c:v>0.14992822799955235</c:v>
                </c:pt>
                <c:pt idx="187">
                  <c:v>-0.22992255607002293</c:v>
                </c:pt>
                <c:pt idx="188">
                  <c:v>0.24127613250841365</c:v>
                </c:pt>
                <c:pt idx="189">
                  <c:v>-0.28065556698431993</c:v>
                </c:pt>
                <c:pt idx="190">
                  <c:v>0.2879942745697629</c:v>
                </c:pt>
                <c:pt idx="191">
                  <c:v>-0.29881548339051678</c:v>
                </c:pt>
                <c:pt idx="192">
                  <c:v>0.29997572689729513</c:v>
                </c:pt>
                <c:pt idx="193">
                  <c:v>-0.29689811211810668</c:v>
                </c:pt>
                <c:pt idx="194">
                  <c:v>0.28836853377853205</c:v>
                </c:pt>
                <c:pt idx="195">
                  <c:v>-0.28002139301294737</c:v>
                </c:pt>
                <c:pt idx="196">
                  <c:v>0.25629476314240979</c:v>
                </c:pt>
                <c:pt idx="197">
                  <c:v>-0.24649296214600014</c:v>
                </c:pt>
                <c:pt idx="198">
                  <c:v>0.20030470688686594</c:v>
                </c:pt>
                <c:pt idx="199">
                  <c:v>-0.1904737374830251</c:v>
                </c:pt>
                <c:pt idx="200">
                  <c:v>0.11587164086410649</c:v>
                </c:pt>
                <c:pt idx="201">
                  <c:v>-0.10644942971647639</c:v>
                </c:pt>
                <c:pt idx="202">
                  <c:v>6.4347405709633048E-3</c:v>
                </c:pt>
                <c:pt idx="203">
                  <c:v>2.4566034336498681E-3</c:v>
                </c:pt>
                <c:pt idx="204">
                  <c:v>-0.10878802884524522</c:v>
                </c:pt>
                <c:pt idx="205">
                  <c:v>0.1170075726901004</c:v>
                </c:pt>
                <c:pt idx="206">
                  <c:v>-0.20248077801868383</c:v>
                </c:pt>
                <c:pt idx="207">
                  <c:v>0.20973514359175358</c:v>
                </c:pt>
                <c:pt idx="208">
                  <c:v>-0.26073371473457307</c:v>
                </c:pt>
                <c:pt idx="209">
                  <c:v>0.26658388718001746</c:v>
                </c:pt>
                <c:pt idx="210">
                  <c:v>-0.28907474722191484</c:v>
                </c:pt>
                <c:pt idx="211">
                  <c:v>0.29291173835573447</c:v>
                </c:pt>
                <c:pt idx="212">
                  <c:v>-0.2991389586264297</c:v>
                </c:pt>
                <c:pt idx="213">
                  <c:v>0.29999498124281926</c:v>
                </c:pt>
                <c:pt idx="214">
                  <c:v>-0.29880058263333786</c:v>
                </c:pt>
                <c:pt idx="215">
                  <c:v>0.29500386319177119</c:v>
                </c:pt>
                <c:pt idx="216">
                  <c:v>-0.29094725171619196</c:v>
                </c:pt>
                <c:pt idx="217">
                  <c:v>0.27965496874608159</c:v>
                </c:pt>
                <c:pt idx="218">
                  <c:v>-0.27474729990734575</c:v>
                </c:pt>
                <c:pt idx="219">
                  <c:v>0.25147263536258224</c:v>
                </c:pt>
                <c:pt idx="220">
                  <c:v>-0.24651329841677433</c:v>
                </c:pt>
                <c:pt idx="221">
                  <c:v>0.20514836168021194</c:v>
                </c:pt>
                <c:pt idx="222">
                  <c:v>-0.20040792225955864</c:v>
                </c:pt>
                <c:pt idx="223">
                  <c:v>0.13503510063732982</c:v>
                </c:pt>
                <c:pt idx="224">
                  <c:v>-0.13056668235185942</c:v>
                </c:pt>
                <c:pt idx="225">
                  <c:v>4.0679515376699865E-2</c:v>
                </c:pt>
                <c:pt idx="226">
                  <c:v>-3.6466793347884413E-2</c:v>
                </c:pt>
                <c:pt idx="227">
                  <c:v>-6.6217388179963532E-2</c:v>
                </c:pt>
                <c:pt idx="228">
                  <c:v>7.0176853751810694E-2</c:v>
                </c:pt>
                <c:pt idx="229">
                  <c:v>-0.16309397687630928</c:v>
                </c:pt>
                <c:pt idx="230">
                  <c:v>0.16674771492535281</c:v>
                </c:pt>
                <c:pt idx="231">
                  <c:v>-0.23192874480450995</c:v>
                </c:pt>
                <c:pt idx="232">
                  <c:v>0.23517688925972247</c:v>
                </c:pt>
                <c:pt idx="233">
                  <c:v>-0.27127771190218158</c:v>
                </c:pt>
                <c:pt idx="234">
                  <c:v>0.27399683806512115</c:v>
                </c:pt>
                <c:pt idx="235">
                  <c:v>-0.29027104460610803</c:v>
                </c:pt>
                <c:pt idx="236">
                  <c:v>0.29229991042820758</c:v>
                </c:pt>
                <c:pt idx="237">
                  <c:v>-0.29803407139909371</c:v>
                </c:pt>
                <c:pt idx="238">
                  <c:v>0.29910948389282088</c:v>
                </c:pt>
                <c:pt idx="239">
                  <c:v>-0.29999966429652825</c:v>
                </c:pt>
                <c:pt idx="240">
                  <c:v>0.2996484942775744</c:v>
                </c:pt>
                <c:pt idx="241">
                  <c:v>-0.29853635643709397</c:v>
                </c:pt>
                <c:pt idx="242">
                  <c:v>0.29590774469407294</c:v>
                </c:pt>
                <c:pt idx="243">
                  <c:v>-0.29407868332751086</c:v>
                </c:pt>
                <c:pt idx="244">
                  <c:v>0.287683820597673</c:v>
                </c:pt>
                <c:pt idx="245">
                  <c:v>-0.28568585207959091</c:v>
                </c:pt>
                <c:pt idx="246">
                  <c:v>0.27302565223869973</c:v>
                </c:pt>
                <c:pt idx="247">
                  <c:v>-0.27107678566446114</c:v>
                </c:pt>
                <c:pt idx="248">
                  <c:v>0.24822971412035658</c:v>
                </c:pt>
                <c:pt idx="249">
                  <c:v>-0.24640343940667347</c:v>
                </c:pt>
                <c:pt idx="250">
                  <c:v>0.20793864549489349</c:v>
                </c:pt>
                <c:pt idx="251">
                  <c:v>-0.20624567560191012</c:v>
                </c:pt>
                <c:pt idx="252">
                  <c:v>0.14644004767254423</c:v>
                </c:pt>
                <c:pt idx="253">
                  <c:v>-0.14486511256439746</c:v>
                </c:pt>
                <c:pt idx="254">
                  <c:v>6.1662391305413219E-2</c:v>
                </c:pt>
                <c:pt idx="255">
                  <c:v>-6.0183894857766769E-2</c:v>
                </c:pt>
                <c:pt idx="256">
                  <c:v>-3.8671821669932951E-2</c:v>
                </c:pt>
                <c:pt idx="257">
                  <c:v>4.0067394218435977E-2</c:v>
                </c:pt>
                <c:pt idx="258">
                  <c:v>-0.1356526761646461</c:v>
                </c:pt>
                <c:pt idx="259">
                  <c:v>0.13696158117283097</c:v>
                </c:pt>
                <c:pt idx="260">
                  <c:v>-0.21019502550344299</c:v>
                </c:pt>
                <c:pt idx="261">
                  <c:v>0.21139882938834267</c:v>
                </c:pt>
                <c:pt idx="262">
                  <c:v>-0.25647999994472659</c:v>
                </c:pt>
                <c:pt idx="263">
                  <c:v>0.25755697058087712</c:v>
                </c:pt>
                <c:pt idx="264">
                  <c:v>-0.28092298910902647</c:v>
                </c:pt>
                <c:pt idx="265">
                  <c:v>0.28185372566127159</c:v>
                </c:pt>
                <c:pt idx="266">
                  <c:v>-0.29252666970048463</c:v>
                </c:pt>
                <c:pt idx="267">
                  <c:v>0.29328809401271044</c:v>
                </c:pt>
                <c:pt idx="268">
                  <c:v>-0.29761250480256529</c:v>
                </c:pt>
                <c:pt idx="269">
                  <c:v>0.29816448762237668</c:v>
                </c:pt>
                <c:pt idx="270">
                  <c:v>-0.29957655718580456</c:v>
                </c:pt>
                <c:pt idx="271">
                  <c:v>0.29984239482548353</c:v>
                </c:pt>
                <c:pt idx="272">
                  <c:v>-0.29999458187876488</c:v>
                </c:pt>
                <c:pt idx="273">
                  <c:v>0.29983034267155417</c:v>
                </c:pt>
                <c:pt idx="274">
                  <c:v>-0.29947353594007853</c:v>
                </c:pt>
                <c:pt idx="275">
                  <c:v>0.29861636245448686</c:v>
                </c:pt>
                <c:pt idx="276">
                  <c:v>-0.29808097116098747</c:v>
                </c:pt>
                <c:pt idx="277">
                  <c:v>0.2960606142322651</c:v>
                </c:pt>
                <c:pt idx="278">
                  <c:v>-0.29548773906640102</c:v>
                </c:pt>
                <c:pt idx="279">
                  <c:v>0.29147793068062855</c:v>
                </c:pt>
                <c:pt idx="280">
                  <c:v>-0.29092485030202786</c:v>
                </c:pt>
                <c:pt idx="281">
                  <c:v>0.28350515337634574</c:v>
                </c:pt>
                <c:pt idx="282">
                  <c:v>-0.28299236916172732</c:v>
                </c:pt>
                <c:pt idx="283">
                  <c:v>0.2698028626570434</c:v>
                </c:pt>
                <c:pt idx="284">
                  <c:v>-0.26933481173126306</c:v>
                </c:pt>
                <c:pt idx="285">
                  <c:v>0.2466839891916387</c:v>
                </c:pt>
                <c:pt idx="286">
                  <c:v>-0.2462580613602123</c:v>
                </c:pt>
                <c:pt idx="287">
                  <c:v>0.20899791204226992</c:v>
                </c:pt>
                <c:pt idx="288">
                  <c:v>-0.20860837779200128</c:v>
                </c:pt>
                <c:pt idx="289">
                  <c:v>0.15113688572259529</c:v>
                </c:pt>
                <c:pt idx="290">
                  <c:v>-0.150776835002986</c:v>
                </c:pt>
                <c:pt idx="291">
                  <c:v>7.0512220029200809E-2</c:v>
                </c:pt>
                <c:pt idx="292">
                  <c:v>-7.0175129764931427E-2</c:v>
                </c:pt>
                <c:pt idx="293">
                  <c:v>-2.6678634832563174E-2</c:v>
                </c:pt>
                <c:pt idx="294">
                  <c:v>2.699700817567121E-2</c:v>
                </c:pt>
                <c:pt idx="295">
                  <c:v>-0.12320136842816098</c:v>
                </c:pt>
                <c:pt idx="296">
                  <c:v>0.12350144154024649</c:v>
                </c:pt>
                <c:pt idx="297">
                  <c:v>-0.19990715616152033</c:v>
                </c:pt>
                <c:pt idx="298">
                  <c:v>0.20018609416784613</c:v>
                </c:pt>
                <c:pt idx="299">
                  <c:v>-0.24920803638905992</c:v>
                </c:pt>
                <c:pt idx="300">
                  <c:v>0.24946245201703351</c:v>
                </c:pt>
                <c:pt idx="301">
                  <c:v>-0.27610551153463675</c:v>
                </c:pt>
                <c:pt idx="302">
                  <c:v>0.27633348269550401</c:v>
                </c:pt>
                <c:pt idx="303">
                  <c:v>-0.28932576656773423</c:v>
                </c:pt>
                <c:pt idx="304">
                  <c:v>0.2895266977328243</c:v>
                </c:pt>
                <c:pt idx="305">
                  <c:v>-0.29545225135896414</c:v>
                </c:pt>
                <c:pt idx="306">
                  <c:v>0.29562562038332962</c:v>
                </c:pt>
                <c:pt idx="307">
                  <c:v>-0.29819358295530629</c:v>
                </c:pt>
                <c:pt idx="308">
                  <c:v>0.29833748776886604</c:v>
                </c:pt>
                <c:pt idx="309">
                  <c:v>-0.29937939512985018</c:v>
                </c:pt>
                <c:pt idx="310">
                  <c:v>0.29948883495029899</c:v>
                </c:pt>
                <c:pt idx="311">
                  <c:v>-0.29985580944943374</c:v>
                </c:pt>
                <c:pt idx="312">
                  <c:v>0.2999201197431261</c:v>
                </c:pt>
                <c:pt idx="313">
                  <c:v>-0.29999652191187043</c:v>
                </c:pt>
                <c:pt idx="314">
                  <c:v>0.29999503224075663</c:v>
                </c:pt>
                <c:pt idx="315">
                  <c:v>-0.29995177773912601</c:v>
                </c:pt>
                <c:pt idx="316">
                  <c:v>0.29984618538826768</c:v>
                </c:pt>
                <c:pt idx="317">
                  <c:v>-0.29975833888147962</c:v>
                </c:pt>
                <c:pt idx="318">
                  <c:v>0.2994792249130474</c:v>
                </c:pt>
                <c:pt idx="319">
                  <c:v>-0.29937919148382236</c:v>
                </c:pt>
                <c:pt idx="320">
                  <c:v>0.29880222669812839</c:v>
                </c:pt>
                <c:pt idx="321">
                  <c:v>-0.29870353765832547</c:v>
                </c:pt>
                <c:pt idx="322">
                  <c:v>0.29760775122182204</c:v>
                </c:pt>
                <c:pt idx="323">
                  <c:v>-0.29751564213438186</c:v>
                </c:pt>
                <c:pt idx="324">
                  <c:v>0.29551105524621873</c:v>
                </c:pt>
                <c:pt idx="325">
                  <c:v>-0.29542715300814582</c:v>
                </c:pt>
                <c:pt idx="326">
                  <c:v>0.2918318537142916</c:v>
                </c:pt>
                <c:pt idx="327">
                  <c:v>-0.29175624339166661</c:v>
                </c:pt>
                <c:pt idx="328">
                  <c:v>0.28539551271956964</c:v>
                </c:pt>
                <c:pt idx="329">
                  <c:v>-0.28532763932349731</c:v>
                </c:pt>
                <c:pt idx="330">
                  <c:v>0.27422996009561684</c:v>
                </c:pt>
                <c:pt idx="331">
                  <c:v>-0.27416901155724294</c:v>
                </c:pt>
                <c:pt idx="332">
                  <c:v>0.25517883254517121</c:v>
                </c:pt>
                <c:pt idx="333">
                  <c:v>-0.25512389218479764</c:v>
                </c:pt>
                <c:pt idx="334">
                  <c:v>0.22362273428937882</c:v>
                </c:pt>
                <c:pt idx="335">
                  <c:v>-0.22357283684132487</c:v>
                </c:pt>
                <c:pt idx="336">
                  <c:v>0.17393114826560027</c:v>
                </c:pt>
                <c:pt idx="337">
                  <c:v>-0.17388531514063757</c:v>
                </c:pt>
                <c:pt idx="338">
                  <c:v>0.10187636753598762</c:v>
                </c:pt>
                <c:pt idx="339">
                  <c:v>-0.10183368362433153</c:v>
                </c:pt>
                <c:pt idx="340">
                  <c:v>9.7936832975249501E-3</c:v>
                </c:pt>
                <c:pt idx="341">
                  <c:v>-9.7534609036932281E-3</c:v>
                </c:pt>
                <c:pt idx="342">
                  <c:v>-8.8877446979278255E-2</c:v>
                </c:pt>
                <c:pt idx="343">
                  <c:v>8.8915465917331446E-2</c:v>
                </c:pt>
                <c:pt idx="344">
                  <c:v>-0.17416578266157798</c:v>
                </c:pt>
                <c:pt idx="345">
                  <c:v>0.17420139376615854</c:v>
                </c:pt>
                <c:pt idx="346">
                  <c:v>-0.23333029441531947</c:v>
                </c:pt>
                <c:pt idx="347">
                  <c:v>0.23336310358021495</c:v>
                </c:pt>
                <c:pt idx="348">
                  <c:v>-0.26749431156522885</c:v>
                </c:pt>
                <c:pt idx="349">
                  <c:v>0.26752406701568765</c:v>
                </c:pt>
                <c:pt idx="350">
                  <c:v>-0.28491407835092453</c:v>
                </c:pt>
                <c:pt idx="351">
                  <c:v>0.28494076919510752</c:v>
                </c:pt>
                <c:pt idx="352">
                  <c:v>-0.29318639828590609</c:v>
                </c:pt>
                <c:pt idx="353">
                  <c:v>0.29321017084116791</c:v>
                </c:pt>
                <c:pt idx="354">
                  <c:v>-0.29697421128363266</c:v>
                </c:pt>
                <c:pt idx="355">
                  <c:v>0.29699526266144688</c:v>
                </c:pt>
                <c:pt idx="356">
                  <c:v>-0.29867748738796862</c:v>
                </c:pt>
                <c:pt idx="357">
                  <c:v>0.29869599096526417</c:v>
                </c:pt>
                <c:pt idx="358">
                  <c:v>-0.29943564787684412</c:v>
                </c:pt>
                <c:pt idx="359">
                  <c:v>0.29945169784937559</c:v>
                </c:pt>
                <c:pt idx="360">
                  <c:v>-0.29977008112269415</c:v>
                </c:pt>
                <c:pt idx="361">
                  <c:v>0.29978363055802076</c:v>
                </c:pt>
                <c:pt idx="362">
                  <c:v>-0.29991530257249271</c:v>
                </c:pt>
                <c:pt idx="363">
                  <c:v>0.2999260676093895</c:v>
                </c:pt>
                <c:pt idx="364">
                  <c:v>-0.2999757317466214</c:v>
                </c:pt>
                <c:pt idx="365">
                  <c:v>0.29998302564521312</c:v>
                </c:pt>
                <c:pt idx="366">
                  <c:v>-0.2999972055838987</c:v>
                </c:pt>
                <c:pt idx="367">
                  <c:v>0.29999964406593688</c:v>
                </c:pt>
                <c:pt idx="368">
                  <c:v>-0.29999892740216455</c:v>
                </c:pt>
                <c:pt idx="369">
                  <c:v>0.29999390375618651</c:v>
                </c:pt>
                <c:pt idx="370">
                  <c:v>-0.29998734614025258</c:v>
                </c:pt>
                <c:pt idx="371">
                  <c:v>0.29997009675604308</c:v>
                </c:pt>
                <c:pt idx="372">
                  <c:v>-0.29996163649446439</c:v>
                </c:pt>
                <c:pt idx="373">
                  <c:v>0.29992357881646303</c:v>
                </c:pt>
                <c:pt idx="374">
                  <c:v>-0.29991488908376263</c:v>
                </c:pt>
                <c:pt idx="375">
                  <c:v>0.29984066808757731</c:v>
                </c:pt>
                <c:pt idx="376">
                  <c:v>-0.29983242386371306</c:v>
                </c:pt>
                <c:pt idx="377">
                  <c:v>0.29969466877706985</c:v>
                </c:pt>
                <c:pt idx="378">
                  <c:v>-0.29968710898270162</c:v>
                </c:pt>
                <c:pt idx="379">
                  <c:v>0.29943713868396377</c:v>
                </c:pt>
                <c:pt idx="380">
                  <c:v>-0.29943031512324753</c:v>
                </c:pt>
                <c:pt idx="381">
                  <c:v>0.29898170199611446</c:v>
                </c:pt>
                <c:pt idx="382">
                  <c:v>-0.29897558918010592</c:v>
                </c:pt>
                <c:pt idx="383">
                  <c:v>0.2981752181155346</c:v>
                </c:pt>
                <c:pt idx="384">
                  <c:v>-0.29816976131210077</c:v>
                </c:pt>
                <c:pt idx="385">
                  <c:v>0.29674725767492999</c:v>
                </c:pt>
                <c:pt idx="386">
                  <c:v>-0.29674239353281678</c:v>
                </c:pt>
                <c:pt idx="387">
                  <c:v>0.29422296659285685</c:v>
                </c:pt>
                <c:pt idx="388">
                  <c:v>-0.29421863157208583</c:v>
                </c:pt>
                <c:pt idx="389">
                  <c:v>0.28977665161451777</c:v>
                </c:pt>
                <c:pt idx="390">
                  <c:v>-0.28977278495499437</c:v>
                </c:pt>
                <c:pt idx="391">
                  <c:v>0.2819974790890159</c:v>
                </c:pt>
                <c:pt idx="392">
                  <c:v>-0.28199402327538198</c:v>
                </c:pt>
                <c:pt idx="393">
                  <c:v>0.26855008636310113</c:v>
                </c:pt>
                <c:pt idx="394">
                  <c:v>-0.26854698640331465</c:v>
                </c:pt>
                <c:pt idx="395">
                  <c:v>0.2457888256244502</c:v>
                </c:pt>
                <c:pt idx="396">
                  <c:v>-0.24578602786034132</c:v>
                </c:pt>
                <c:pt idx="397">
                  <c:v>0.20863073691953543</c:v>
                </c:pt>
                <c:pt idx="398">
                  <c:v>-0.20862818815599973</c:v>
                </c:pt>
                <c:pt idx="399">
                  <c:v>0.1515236014218527</c:v>
                </c:pt>
                <c:pt idx="400">
                  <c:v>-0.15152124981806214</c:v>
                </c:pt>
                <c:pt idx="401">
                  <c:v>7.1824664552607206E-2</c:v>
                </c:pt>
                <c:pt idx="402">
                  <c:v>-7.1822464494305419E-2</c:v>
                </c:pt>
                <c:pt idx="403">
                  <c:v>-2.4539648005069484E-2</c:v>
                </c:pt>
                <c:pt idx="404">
                  <c:v>2.4541726141305748E-2</c:v>
                </c:pt>
                <c:pt idx="405">
                  <c:v>-0.12071548173176636</c:v>
                </c:pt>
                <c:pt idx="406">
                  <c:v>0.12071744264862759</c:v>
                </c:pt>
                <c:pt idx="407">
                  <c:v>-0.19765558861438487</c:v>
                </c:pt>
                <c:pt idx="408">
                  <c:v>0.19765741609089185</c:v>
                </c:pt>
                <c:pt idx="409">
                  <c:v>-0.24747680137560951</c:v>
                </c:pt>
                <c:pt idx="410">
                  <c:v>0.24747847607201204</c:v>
                </c:pt>
                <c:pt idx="411">
                  <c:v>-0.2748609604166854</c:v>
                </c:pt>
                <c:pt idx="412">
                  <c:v>0.2748624740894377</c:v>
                </c:pt>
                <c:pt idx="413">
                  <c:v>-0.28842420906640992</c:v>
                </c:pt>
                <c:pt idx="414">
                  <c:v>0.28842556561349436</c:v>
                </c:pt>
                <c:pt idx="415">
                  <c:v>-0.29477188279954653</c:v>
                </c:pt>
                <c:pt idx="416">
                  <c:v>0.29477309306023208</c:v>
                </c:pt>
                <c:pt idx="417">
                  <c:v>-0.2976607132408744</c:v>
                </c:pt>
                <c:pt idx="418">
                  <c:v>0.2976617904944569</c:v>
                </c:pt>
                <c:pt idx="419">
                  <c:v>-0.29895829900066806</c:v>
                </c:pt>
                <c:pt idx="420">
                  <c:v>0.29895925654818545</c:v>
                </c:pt>
                <c:pt idx="421">
                  <c:v>-0.29953761431975134</c:v>
                </c:pt>
                <c:pt idx="422">
                  <c:v>0.29953846440546322</c:v>
                </c:pt>
                <c:pt idx="423">
                  <c:v>-0.29979549332598493</c:v>
                </c:pt>
                <c:pt idx="424">
                  <c:v>0.29979624664409077</c:v>
                </c:pt>
                <c:pt idx="425">
                  <c:v>-0.29991008456275081</c:v>
                </c:pt>
                <c:pt idx="426">
                  <c:v>0.29991074990172623</c:v>
                </c:pt>
                <c:pt idx="427">
                  <c:v>-0.29996091639932188</c:v>
                </c:pt>
                <c:pt idx="428">
                  <c:v>0.29996150014364048</c:v>
                </c:pt>
                <c:pt idx="429">
                  <c:v>-0.2999834010519582</c:v>
                </c:pt>
                <c:pt idx="430">
                  <c:v>0.29998390627857563</c:v>
                </c:pt>
                <c:pt idx="431">
                  <c:v>-0.29999328575354711</c:v>
                </c:pt>
                <c:pt idx="432">
                  <c:v>0.29999371055476787</c:v>
                </c:pt>
                <c:pt idx="433">
                  <c:v>-0.299997563760035</c:v>
                </c:pt>
                <c:pt idx="434">
                  <c:v>0.29999789817688954</c:v>
                </c:pt>
                <c:pt idx="435">
                  <c:v>-0.29999933021031255</c:v>
                </c:pt>
                <c:pt idx="436">
                  <c:v>0.29999955069646594</c:v>
                </c:pt>
                <c:pt idx="437">
                  <c:v>-0.29999993780300532</c:v>
                </c:pt>
                <c:pt idx="438">
                  <c:v>0.29999999730442134</c:v>
                </c:pt>
                <c:pt idx="439">
                  <c:v>-0.29999994770252636</c:v>
                </c:pt>
                <c:pt idx="440">
                  <c:v>0.29999975795033351</c:v>
                </c:pt>
                <c:pt idx="441">
                  <c:v>-0.29999953888344644</c:v>
                </c:pt>
                <c:pt idx="442">
                  <c:v>0.29999893885117312</c:v>
                </c:pt>
                <c:pt idx="443">
                  <c:v>-0.2999986663578938</c:v>
                </c:pt>
                <c:pt idx="444">
                  <c:v>0.29999736612957312</c:v>
                </c:pt>
                <c:pt idx="445">
                  <c:v>-0.29999708935007802</c:v>
                </c:pt>
                <c:pt idx="446">
                  <c:v>0.29999457028275262</c:v>
                </c:pt>
                <c:pt idx="447">
                  <c:v>-0.2999943088948272</c:v>
                </c:pt>
                <c:pt idx="448">
                  <c:v>0.29998964609471773</c:v>
                </c:pt>
                <c:pt idx="449">
                  <c:v>-0.2999894069219558</c:v>
                </c:pt>
                <c:pt idx="450">
                  <c:v>0.29998095363850946</c:v>
                </c:pt>
                <c:pt idx="451">
                  <c:v>-0.29998073800498859</c:v>
                </c:pt>
                <c:pt idx="452">
                  <c:v>0.29996556461944451</c:v>
                </c:pt>
                <c:pt idx="453">
                  <c:v>-0.29996537159467679</c:v>
                </c:pt>
                <c:pt idx="454">
                  <c:v>0.29993826855565703</c:v>
                </c:pt>
                <c:pt idx="455">
                  <c:v>-0.2999380963755931</c:v>
                </c:pt>
                <c:pt idx="456">
                  <c:v>0.29988980262664555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63-48DF-A966-2F6092C7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75631"/>
        <c:axId val="494568847"/>
      </c:scatterChart>
      <c:valAx>
        <c:axId val="4908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8847"/>
        <c:crosses val="autoZero"/>
        <c:crossBetween val="midCat"/>
      </c:valAx>
      <c:valAx>
        <c:axId val="4945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Sheet1!$N$10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</c:numCache>
            </c:numRef>
          </c:xVal>
          <c:yVal>
            <c:numRef>
              <c:f>Sheet1!$N$11:$N$467</c:f>
              <c:numCache>
                <c:formatCode>General</c:formatCode>
                <c:ptCount val="457"/>
                <c:pt idx="0">
                  <c:v>0.87867965644035761</c:v>
                </c:pt>
                <c:pt idx="1">
                  <c:v>0.87867965644035761</c:v>
                </c:pt>
                <c:pt idx="2">
                  <c:v>0.44194970923288057</c:v>
                </c:pt>
                <c:pt idx="3">
                  <c:v>9.1896153438097983E-3</c:v>
                </c:pt>
                <c:pt idx="4">
                  <c:v>0.46986399942392787</c:v>
                </c:pt>
                <c:pt idx="5">
                  <c:v>2.0224153111968075</c:v>
                </c:pt>
                <c:pt idx="6">
                  <c:v>3.4796966054701404</c:v>
                </c:pt>
                <c:pt idx="7">
                  <c:v>3.9946899047094213</c:v>
                </c:pt>
                <c:pt idx="8">
                  <c:v>3.555635993280239</c:v>
                </c:pt>
                <c:pt idx="9">
                  <c:v>2.1713291785027322</c:v>
                </c:pt>
                <c:pt idx="10">
                  <c:v>0.36326025071112267</c:v>
                </c:pt>
                <c:pt idx="11">
                  <c:v>0.55290946733807078</c:v>
                </c:pt>
                <c:pt idx="12">
                  <c:v>3.9412558851935495</c:v>
                </c:pt>
                <c:pt idx="13">
                  <c:v>5.9560376861349624</c:v>
                </c:pt>
                <c:pt idx="14">
                  <c:v>5.4889089068769117</c:v>
                </c:pt>
                <c:pt idx="15">
                  <c:v>3.8047194164464839</c:v>
                </c:pt>
                <c:pt idx="16">
                  <c:v>1.2534132405592882</c:v>
                </c:pt>
                <c:pt idx="17">
                  <c:v>0.10451793102494278</c:v>
                </c:pt>
                <c:pt idx="18">
                  <c:v>3.5343399517083407</c:v>
                </c:pt>
                <c:pt idx="19">
                  <c:v>5.9999427349661092</c:v>
                </c:pt>
                <c:pt idx="20">
                  <c:v>4.4243415366893597</c:v>
                </c:pt>
                <c:pt idx="21">
                  <c:v>1.3628404898253685</c:v>
                </c:pt>
                <c:pt idx="22">
                  <c:v>0.20495579673710518</c:v>
                </c:pt>
                <c:pt idx="23">
                  <c:v>4.2931037532152851</c:v>
                </c:pt>
                <c:pt idx="24">
                  <c:v>5.7650443145917238</c:v>
                </c:pt>
                <c:pt idx="25">
                  <c:v>2.8488940891430641</c:v>
                </c:pt>
                <c:pt idx="26">
                  <c:v>4.2391136715947408E-2</c:v>
                </c:pt>
                <c:pt idx="27">
                  <c:v>2.8377922650171774</c:v>
                </c:pt>
                <c:pt idx="28">
                  <c:v>5.9798542973480373</c:v>
                </c:pt>
                <c:pt idx="29">
                  <c:v>3.1404698448208626</c:v>
                </c:pt>
                <c:pt idx="30">
                  <c:v>4.3790776112063723E-2</c:v>
                </c:pt>
                <c:pt idx="31">
                  <c:v>3.1129740629992146</c:v>
                </c:pt>
                <c:pt idx="32">
                  <c:v>5.8632023473270944</c:v>
                </c:pt>
                <c:pt idx="33">
                  <c:v>2.2999052608854247</c:v>
                </c:pt>
                <c:pt idx="34">
                  <c:v>0.10664241701403288</c:v>
                </c:pt>
                <c:pt idx="35">
                  <c:v>4.7515387410669288</c:v>
                </c:pt>
                <c:pt idx="36">
                  <c:v>4.8849741501037425</c:v>
                </c:pt>
                <c:pt idx="37">
                  <c:v>0.67120878003051332</c:v>
                </c:pt>
                <c:pt idx="38">
                  <c:v>1.7618265098089734</c:v>
                </c:pt>
                <c:pt idx="39">
                  <c:v>5.9974382609348709</c:v>
                </c:pt>
                <c:pt idx="40">
                  <c:v>2.3908196775204678</c:v>
                </c:pt>
                <c:pt idx="41">
                  <c:v>0.21557541252849199</c:v>
                </c:pt>
                <c:pt idx="42">
                  <c:v>5.3212171853644765</c:v>
                </c:pt>
                <c:pt idx="43">
                  <c:v>3.9061302651682155</c:v>
                </c:pt>
                <c:pt idx="44">
                  <c:v>2.8837269414793143E-2</c:v>
                </c:pt>
                <c:pt idx="45">
                  <c:v>4.0204324680178987</c:v>
                </c:pt>
                <c:pt idx="46">
                  <c:v>4.9137367936829826</c:v>
                </c:pt>
                <c:pt idx="47">
                  <c:v>0.32979344711679903</c:v>
                </c:pt>
                <c:pt idx="48">
                  <c:v>3.0056609969954411</c:v>
                </c:pt>
                <c:pt idx="49">
                  <c:v>5.4258202078422171</c:v>
                </c:pt>
                <c:pt idx="50">
                  <c:v>0.60809280100752983</c:v>
                </c:pt>
                <c:pt idx="51">
                  <c:v>2.5277599551725594</c:v>
                </c:pt>
                <c:pt idx="52">
                  <c:v>5.5838056711786415</c:v>
                </c:pt>
                <c:pt idx="53">
                  <c:v>0.65943999090755234</c:v>
                </c:pt>
                <c:pt idx="54">
                  <c:v>2.5679472887886963</c:v>
                </c:pt>
                <c:pt idx="55">
                  <c:v>5.4839283072303227</c:v>
                </c:pt>
                <c:pt idx="56">
                  <c:v>0.46706911364153059</c:v>
                </c:pt>
                <c:pt idx="57">
                  <c:v>3.0940969492912931</c:v>
                </c:pt>
                <c:pt idx="58">
                  <c:v>5.07526593286281</c:v>
                </c:pt>
                <c:pt idx="59">
                  <c:v>0.15378618884075435</c:v>
                </c:pt>
                <c:pt idx="60">
                  <c:v>4.0609549582993667</c:v>
                </c:pt>
                <c:pt idx="61">
                  <c:v>4.2258000218349565</c:v>
                </c:pt>
                <c:pt idx="62">
                  <c:v>4.6512700425255238E-3</c:v>
                </c:pt>
                <c:pt idx="63">
                  <c:v>5.2269925506458925</c:v>
                </c:pt>
                <c:pt idx="64">
                  <c:v>2.915886628677681</c:v>
                </c:pt>
                <c:pt idx="65">
                  <c:v>0.46943944629719458</c:v>
                </c:pt>
                <c:pt idx="66">
                  <c:v>5.9740396332028878</c:v>
                </c:pt>
                <c:pt idx="67">
                  <c:v>1.4027069821935791</c:v>
                </c:pt>
                <c:pt idx="68">
                  <c:v>1.9432820953596852</c:v>
                </c:pt>
                <c:pt idx="69">
                  <c:v>5.5231762026530884</c:v>
                </c:pt>
                <c:pt idx="70">
                  <c:v>0.21365670504628564</c:v>
                </c:pt>
                <c:pt idx="71">
                  <c:v>4.223775145090741</c:v>
                </c:pt>
                <c:pt idx="72">
                  <c:v>3.6757714972521298</c:v>
                </c:pt>
                <c:pt idx="73">
                  <c:v>0.22740322863431972</c:v>
                </c:pt>
                <c:pt idx="74">
                  <c:v>5.917476201397486</c:v>
                </c:pt>
                <c:pt idx="75">
                  <c:v>1.3523223989145459</c:v>
                </c:pt>
                <c:pt idx="76">
                  <c:v>2.2564196515467421</c:v>
                </c:pt>
                <c:pt idx="77">
                  <c:v>5.1600394279185409</c:v>
                </c:pt>
                <c:pt idx="78">
                  <c:v>1.790429474987365E-2</c:v>
                </c:pt>
                <c:pt idx="79">
                  <c:v>5.1863157571828298</c:v>
                </c:pt>
                <c:pt idx="80">
                  <c:v>2.3807016718698155</c:v>
                </c:pt>
                <c:pt idx="81">
                  <c:v>1.2351766252357592</c:v>
                </c:pt>
                <c:pt idx="82">
                  <c:v>5.7254253793808809</c:v>
                </c:pt>
                <c:pt idx="83">
                  <c:v>0.18093247477665053</c:v>
                </c:pt>
                <c:pt idx="84">
                  <c:v>4.6460337461731838</c:v>
                </c:pt>
                <c:pt idx="85">
                  <c:v>2.8385174446741406</c:v>
                </c:pt>
                <c:pt idx="86">
                  <c:v>0.95123916031004985</c:v>
                </c:pt>
                <c:pt idx="87">
                  <c:v>5.8219181507196058</c:v>
                </c:pt>
                <c:pt idx="88">
                  <c:v>0.2029820520196024</c:v>
                </c:pt>
                <c:pt idx="89">
                  <c:v>4.6882562170987709</c:v>
                </c:pt>
                <c:pt idx="90">
                  <c:v>2.6553981092617662</c:v>
                </c:pt>
                <c:pt idx="91">
                  <c:v>1.2011778811620597</c:v>
                </c:pt>
                <c:pt idx="92">
                  <c:v>5.631623540608417</c:v>
                </c:pt>
                <c:pt idx="93">
                  <c:v>5.569372998127875E-2</c:v>
                </c:pt>
                <c:pt idx="94">
                  <c:v>5.2420705134415808</c:v>
                </c:pt>
                <c:pt idx="95">
                  <c:v>1.9032114619304894</c:v>
                </c:pt>
                <c:pt idx="96">
                  <c:v>2.0648396851653206</c:v>
                </c:pt>
                <c:pt idx="97">
                  <c:v>4.9281083889929711</c:v>
                </c:pt>
                <c:pt idx="98">
                  <c:v>4.5837355753401976E-2</c:v>
                </c:pt>
                <c:pt idx="99">
                  <c:v>5.893432173425408</c:v>
                </c:pt>
                <c:pt idx="100">
                  <c:v>0.84158740284505851</c:v>
                </c:pt>
                <c:pt idx="101">
                  <c:v>3.6387740873570444</c:v>
                </c:pt>
                <c:pt idx="102">
                  <c:v>3.4257516227718501</c:v>
                </c:pt>
                <c:pt idx="103">
                  <c:v>0.79624921485577316</c:v>
                </c:pt>
                <c:pt idx="104">
                  <c:v>5.7712375814338657</c:v>
                </c:pt>
                <c:pt idx="105">
                  <c:v>5.1644640666051456E-2</c:v>
                </c:pt>
                <c:pt idx="106">
                  <c:v>5.4116169585963796</c:v>
                </c:pt>
                <c:pt idx="107">
                  <c:v>1.4468964369018458</c:v>
                </c:pt>
                <c:pt idx="108">
                  <c:v>2.868879598381127</c:v>
                </c:pt>
                <c:pt idx="109">
                  <c:v>4.0185871081641764</c:v>
                </c:pt>
                <c:pt idx="110">
                  <c:v>0.50496023146921198</c:v>
                </c:pt>
                <c:pt idx="111">
                  <c:v>5.8941022845587092</c:v>
                </c:pt>
                <c:pt idx="112">
                  <c:v>8.6537368685452032E-2</c:v>
                </c:pt>
                <c:pt idx="113">
                  <c:v>5.3695121729553179</c:v>
                </c:pt>
                <c:pt idx="114">
                  <c:v>1.3797218190212748</c:v>
                </c:pt>
                <c:pt idx="115">
                  <c:v>3.0783270295711134</c:v>
                </c:pt>
                <c:pt idx="116">
                  <c:v>3.7066608008073381</c:v>
                </c:pt>
                <c:pt idx="117">
                  <c:v>0.77629573339687952</c:v>
                </c:pt>
                <c:pt idx="118">
                  <c:v>5.684521876675019</c:v>
                </c:pt>
                <c:pt idx="119">
                  <c:v>1.7535086756043095E-3</c:v>
                </c:pt>
                <c:pt idx="120">
                  <c:v>5.7834139680550578</c:v>
                </c:pt>
                <c:pt idx="121">
                  <c:v>0.74267690096552097</c:v>
                </c:pt>
                <c:pt idx="122">
                  <c:v>4.1424537402991648</c:v>
                </c:pt>
                <c:pt idx="123">
                  <c:v>2.5541944595403727</c:v>
                </c:pt>
                <c:pt idx="124">
                  <c:v>1.8301180962826473</c:v>
                </c:pt>
                <c:pt idx="125">
                  <c:v>4.7448131899828123</c:v>
                </c:pt>
                <c:pt idx="126">
                  <c:v>0.26446725857495079</c:v>
                </c:pt>
                <c:pt idx="127">
                  <c:v>5.9581913828982564</c:v>
                </c:pt>
                <c:pt idx="128">
                  <c:v>7.6018416973788749E-2</c:v>
                </c:pt>
                <c:pt idx="129">
                  <c:v>5.537157615902311</c:v>
                </c:pt>
                <c:pt idx="130">
                  <c:v>0.9656707333794381</c:v>
                </c:pt>
                <c:pt idx="131">
                  <c:v>3.8996999079725665</c:v>
                </c:pt>
                <c:pt idx="132">
                  <c:v>2.6737222817113708</c:v>
                </c:pt>
                <c:pt idx="133">
                  <c:v>1.8189683792574463</c:v>
                </c:pt>
                <c:pt idx="134">
                  <c:v>4.6612863273585221</c:v>
                </c:pt>
                <c:pt idx="135">
                  <c:v>0.36046066163056112</c:v>
                </c:pt>
                <c:pt idx="136">
                  <c:v>5.8796990151928741</c:v>
                </c:pt>
                <c:pt idx="137">
                  <c:v>1.0925997063157555E-2</c:v>
                </c:pt>
                <c:pt idx="138">
                  <c:v>5.8061563811811929</c:v>
                </c:pt>
                <c:pt idx="139">
                  <c:v>0.53951449829325315</c:v>
                </c:pt>
                <c:pt idx="140">
                  <c:v>4.6844158620107059</c:v>
                </c:pt>
                <c:pt idx="141">
                  <c:v>1.7730387782458816</c:v>
                </c:pt>
                <c:pt idx="142">
                  <c:v>2.9120888881440803</c:v>
                </c:pt>
                <c:pt idx="143">
                  <c:v>3.5246270922544438</c:v>
                </c:pt>
                <c:pt idx="144">
                  <c:v>1.1714724776254579</c:v>
                </c:pt>
                <c:pt idx="145">
                  <c:v>5.1664518044752938</c:v>
                </c:pt>
                <c:pt idx="146">
                  <c:v>0.17999936788594684</c:v>
                </c:pt>
                <c:pt idx="147">
                  <c:v>5.9602252206206083</c:v>
                </c:pt>
                <c:pt idx="148">
                  <c:v>2.7640791221072991E-2</c:v>
                </c:pt>
                <c:pt idx="149">
                  <c:v>5.7853007334244477</c:v>
                </c:pt>
                <c:pt idx="150">
                  <c:v>0.49102160018368979</c:v>
                </c:pt>
                <c:pt idx="151">
                  <c:v>4.8561022276338868</c:v>
                </c:pt>
                <c:pt idx="152">
                  <c:v>1.4927994453707092</c:v>
                </c:pt>
                <c:pt idx="153">
                  <c:v>3.3703971434686157</c:v>
                </c:pt>
                <c:pt idx="154">
                  <c:v>2.9717932852387223</c:v>
                </c:pt>
                <c:pt idx="155">
                  <c:v>1.7337021520520386</c:v>
                </c:pt>
                <c:pt idx="156">
                  <c:v>4.5619274425530829</c:v>
                </c:pt>
                <c:pt idx="157">
                  <c:v>0.53962398609272322</c:v>
                </c:pt>
                <c:pt idx="158">
                  <c:v>5.66135712020575</c:v>
                </c:pt>
                <c:pt idx="159">
                  <c:v>3.8111968195666535E-2</c:v>
                </c:pt>
                <c:pt idx="160">
                  <c:v>5.9999316934357338</c:v>
                </c:pt>
                <c:pt idx="161">
                  <c:v>7.6307490184783777E-2</c:v>
                </c:pt>
                <c:pt idx="162">
                  <c:v>5.7045200504336302</c:v>
                </c:pt>
                <c:pt idx="163">
                  <c:v>0.51451989533797482</c:v>
                </c:pt>
                <c:pt idx="164">
                  <c:v>4.8987860660245737</c:v>
                </c:pt>
                <c:pt idx="165">
                  <c:v>1.3536332861685143</c:v>
                </c:pt>
                <c:pt idx="166">
                  <c:v>3.6500897490306716</c:v>
                </c:pt>
                <c:pt idx="167">
                  <c:v>2.5974253190796093</c:v>
                </c:pt>
                <c:pt idx="168">
                  <c:v>2.1863779411373985</c:v>
                </c:pt>
                <c:pt idx="169">
                  <c:v>4.0387573215257886</c:v>
                </c:pt>
                <c:pt idx="170">
                  <c:v>0.94776339907828577</c:v>
                </c:pt>
                <c:pt idx="171">
                  <c:v>5.2347159786289446</c:v>
                </c:pt>
                <c:pt idx="172">
                  <c:v>0.23706773893710786</c:v>
                </c:pt>
                <c:pt idx="173">
                  <c:v>5.8726508513264033</c:v>
                </c:pt>
                <c:pt idx="174">
                  <c:v>4.4944013146697159E-3</c:v>
                </c:pt>
                <c:pt idx="175">
                  <c:v>5.9886961105360843</c:v>
                </c:pt>
                <c:pt idx="176">
                  <c:v>9.0798661055157548E-2</c:v>
                </c:pt>
                <c:pt idx="177">
                  <c:v>5.720118456949514</c:v>
                </c:pt>
                <c:pt idx="178">
                  <c:v>0.43109592588428447</c:v>
                </c:pt>
                <c:pt idx="179">
                  <c:v>5.1101269122419684</c:v>
                </c:pt>
                <c:pt idx="180">
                  <c:v>1.0573514707437035</c:v>
                </c:pt>
                <c:pt idx="181">
                  <c:v>4.1451522907676175</c:v>
                </c:pt>
                <c:pt idx="182">
                  <c:v>2.0194999450394158</c:v>
                </c:pt>
                <c:pt idx="183">
                  <c:v>2.8984849591012067</c:v>
                </c:pt>
                <c:pt idx="184">
                  <c:v>3.2565261163129664</c:v>
                </c:pt>
                <c:pt idx="185">
                  <c:v>1.6399394184831535</c:v>
                </c:pt>
                <c:pt idx="186">
                  <c:v>4.4992822799955237</c:v>
                </c:pt>
                <c:pt idx="187">
                  <c:v>0.70077443929977057</c:v>
                </c:pt>
                <c:pt idx="188">
                  <c:v>5.4127613250841371</c:v>
                </c:pt>
                <c:pt idx="189">
                  <c:v>0.19344433015680063</c:v>
                </c:pt>
                <c:pt idx="190">
                  <c:v>5.8799427456976279</c:v>
                </c:pt>
                <c:pt idx="191">
                  <c:v>1.1845166094832105E-2</c:v>
                </c:pt>
                <c:pt idx="192">
                  <c:v>5.9997572689729513</c:v>
                </c:pt>
                <c:pt idx="193">
                  <c:v>3.101887881893306E-2</c:v>
                </c:pt>
                <c:pt idx="194">
                  <c:v>5.8836853377853204</c:v>
                </c:pt>
                <c:pt idx="195">
                  <c:v>0.19978606987052616</c:v>
                </c:pt>
                <c:pt idx="196">
                  <c:v>5.5629476314240982</c:v>
                </c:pt>
                <c:pt idx="197">
                  <c:v>0.5350703785399985</c:v>
                </c:pt>
                <c:pt idx="198">
                  <c:v>5.0030470688686588</c:v>
                </c:pt>
                <c:pt idx="199">
                  <c:v>1.0952626251697488</c:v>
                </c:pt>
                <c:pt idx="200">
                  <c:v>4.1587164086410651</c:v>
                </c:pt>
                <c:pt idx="201">
                  <c:v>1.935505702835236</c:v>
                </c:pt>
                <c:pt idx="202">
                  <c:v>3.0643474057096332</c:v>
                </c:pt>
                <c:pt idx="203">
                  <c:v>3.0245660343364991</c:v>
                </c:pt>
                <c:pt idx="204">
                  <c:v>1.9121197115475477</c:v>
                </c:pt>
                <c:pt idx="205">
                  <c:v>4.170075726901004</c:v>
                </c:pt>
                <c:pt idx="206">
                  <c:v>0.97519221981316151</c:v>
                </c:pt>
                <c:pt idx="207">
                  <c:v>5.0973514359175356</c:v>
                </c:pt>
                <c:pt idx="208">
                  <c:v>0.39266285265426915</c:v>
                </c:pt>
                <c:pt idx="209">
                  <c:v>5.6658388718001751</c:v>
                </c:pt>
                <c:pt idx="210">
                  <c:v>0.10925252778085148</c:v>
                </c:pt>
                <c:pt idx="211">
                  <c:v>5.9291173835573456</c:v>
                </c:pt>
                <c:pt idx="212">
                  <c:v>8.6104137357029265E-3</c:v>
                </c:pt>
                <c:pt idx="213">
                  <c:v>5.9999498124281923</c:v>
                </c:pt>
                <c:pt idx="214">
                  <c:v>1.1994173666621255E-2</c:v>
                </c:pt>
                <c:pt idx="215">
                  <c:v>5.9500386319177112</c:v>
                </c:pt>
                <c:pt idx="216">
                  <c:v>9.052748283808032E-2</c:v>
                </c:pt>
                <c:pt idx="217">
                  <c:v>5.796549687460816</c:v>
                </c:pt>
                <c:pt idx="218">
                  <c:v>0.25252700092654234</c:v>
                </c:pt>
                <c:pt idx="219">
                  <c:v>5.5147263536258233</c:v>
                </c:pt>
                <c:pt idx="220">
                  <c:v>0.5348670158322566</c:v>
                </c:pt>
                <c:pt idx="221">
                  <c:v>5.0514836168021198</c:v>
                </c:pt>
                <c:pt idx="222">
                  <c:v>0.99592077740441343</c:v>
                </c:pt>
                <c:pt idx="223">
                  <c:v>4.3503510063732982</c:v>
                </c:pt>
                <c:pt idx="224">
                  <c:v>1.6943331764814058</c:v>
                </c:pt>
                <c:pt idx="225">
                  <c:v>3.406795153766998</c:v>
                </c:pt>
                <c:pt idx="226">
                  <c:v>2.6353320665211557</c:v>
                </c:pt>
                <c:pt idx="227">
                  <c:v>2.3378261182003648</c:v>
                </c:pt>
                <c:pt idx="228">
                  <c:v>3.7017685375181069</c:v>
                </c:pt>
                <c:pt idx="229">
                  <c:v>1.3690602312369071</c:v>
                </c:pt>
                <c:pt idx="230">
                  <c:v>4.6674771492535285</c:v>
                </c:pt>
                <c:pt idx="231">
                  <c:v>0.68071255195490044</c:v>
                </c:pt>
                <c:pt idx="232">
                  <c:v>5.3517688925972244</c:v>
                </c:pt>
                <c:pt idx="233">
                  <c:v>0.28722288097818405</c:v>
                </c:pt>
                <c:pt idx="234">
                  <c:v>5.7399683806512112</c:v>
                </c:pt>
                <c:pt idx="235">
                  <c:v>9.7289553938919582E-2</c:v>
                </c:pt>
                <c:pt idx="236">
                  <c:v>5.9229991042820762</c:v>
                </c:pt>
                <c:pt idx="237">
                  <c:v>1.9659286009062749E-2</c:v>
                </c:pt>
                <c:pt idx="238">
                  <c:v>5.9910948389282082</c:v>
                </c:pt>
                <c:pt idx="239">
                  <c:v>3.3570347174327608E-6</c:v>
                </c:pt>
                <c:pt idx="240">
                  <c:v>5.9964849427757443</c:v>
                </c:pt>
                <c:pt idx="241">
                  <c:v>1.4636435629060141E-2</c:v>
                </c:pt>
                <c:pt idx="242">
                  <c:v>5.9590774469407295</c:v>
                </c:pt>
                <c:pt idx="243">
                  <c:v>5.9213166724891297E-2</c:v>
                </c:pt>
                <c:pt idx="244">
                  <c:v>5.8768382059767301</c:v>
                </c:pt>
                <c:pt idx="245">
                  <c:v>0.14314147920409082</c:v>
                </c:pt>
                <c:pt idx="246">
                  <c:v>5.7302565223869975</c:v>
                </c:pt>
                <c:pt idx="247">
                  <c:v>0.28923214335538849</c:v>
                </c:pt>
                <c:pt idx="248">
                  <c:v>5.4822971412035661</c:v>
                </c:pt>
                <c:pt idx="249">
                  <c:v>0.53596560593326514</c:v>
                </c:pt>
                <c:pt idx="250">
                  <c:v>5.0793864549489349</c:v>
                </c:pt>
                <c:pt idx="251">
                  <c:v>0.93754324398089861</c:v>
                </c:pt>
                <c:pt idx="252">
                  <c:v>4.4644004767254417</c:v>
                </c:pt>
                <c:pt idx="253">
                  <c:v>1.5513488743560253</c:v>
                </c:pt>
                <c:pt idx="254">
                  <c:v>3.6166239130541324</c:v>
                </c:pt>
                <c:pt idx="255">
                  <c:v>2.3981610514223322</c:v>
                </c:pt>
                <c:pt idx="256">
                  <c:v>2.6132817833006703</c:v>
                </c:pt>
                <c:pt idx="257">
                  <c:v>3.4006739421843597</c:v>
                </c:pt>
                <c:pt idx="258">
                  <c:v>1.6434732383535389</c:v>
                </c:pt>
                <c:pt idx="259">
                  <c:v>4.3696158117283099</c:v>
                </c:pt>
                <c:pt idx="260">
                  <c:v>0.89804974496557</c:v>
                </c:pt>
                <c:pt idx="261">
                  <c:v>5.1139882938834269</c:v>
                </c:pt>
                <c:pt idx="262">
                  <c:v>0.435200000552734</c:v>
                </c:pt>
                <c:pt idx="263">
                  <c:v>5.5755697058087712</c:v>
                </c:pt>
                <c:pt idx="264">
                  <c:v>0.19077010890973523</c:v>
                </c:pt>
                <c:pt idx="265">
                  <c:v>5.818537256612716</c:v>
                </c:pt>
                <c:pt idx="266">
                  <c:v>7.4733302995153572E-2</c:v>
                </c:pt>
                <c:pt idx="267">
                  <c:v>5.9328809401271041</c:v>
                </c:pt>
                <c:pt idx="268">
                  <c:v>2.387495197434697E-2</c:v>
                </c:pt>
                <c:pt idx="269">
                  <c:v>5.9816448762237666</c:v>
                </c:pt>
                <c:pt idx="270">
                  <c:v>4.234428141954294E-3</c:v>
                </c:pt>
                <c:pt idx="271">
                  <c:v>5.9984239482548354</c:v>
                </c:pt>
                <c:pt idx="272">
                  <c:v>5.4181212351123165E-5</c:v>
                </c:pt>
                <c:pt idx="273">
                  <c:v>5.9983034267155411</c:v>
                </c:pt>
                <c:pt idx="274">
                  <c:v>5.2646405992146095E-3</c:v>
                </c:pt>
                <c:pt idx="275">
                  <c:v>5.9861636245448686</c:v>
                </c:pt>
                <c:pt idx="276">
                  <c:v>1.9190288390125154E-2</c:v>
                </c:pt>
                <c:pt idx="277">
                  <c:v>5.9606061423226508</c:v>
                </c:pt>
                <c:pt idx="278">
                  <c:v>4.5122609335989661E-2</c:v>
                </c:pt>
                <c:pt idx="279">
                  <c:v>5.9147793068062864</c:v>
                </c:pt>
                <c:pt idx="280">
                  <c:v>9.0751496979721291E-2</c:v>
                </c:pt>
                <c:pt idx="281">
                  <c:v>5.8350515337634583</c:v>
                </c:pt>
                <c:pt idx="282">
                  <c:v>0.17007630838272669</c:v>
                </c:pt>
                <c:pt idx="283">
                  <c:v>5.6980286265704336</c:v>
                </c:pt>
                <c:pt idx="284">
                  <c:v>0.30665188268736931</c:v>
                </c:pt>
                <c:pt idx="285">
                  <c:v>5.4668398919163863</c:v>
                </c:pt>
                <c:pt idx="286">
                  <c:v>0.5374193863978769</c:v>
                </c:pt>
                <c:pt idx="287">
                  <c:v>5.089979120422699</c:v>
                </c:pt>
                <c:pt idx="288">
                  <c:v>0.91391622207998702</c:v>
                </c:pt>
                <c:pt idx="289">
                  <c:v>4.5113688572259525</c:v>
                </c:pt>
                <c:pt idx="290">
                  <c:v>1.4922316499701398</c:v>
                </c:pt>
                <c:pt idx="291">
                  <c:v>3.7051222002920081</c:v>
                </c:pt>
                <c:pt idx="292">
                  <c:v>2.2982487023506857</c:v>
                </c:pt>
                <c:pt idx="293">
                  <c:v>2.7332136516743684</c:v>
                </c:pt>
                <c:pt idx="294">
                  <c:v>3.2699700817567119</c:v>
                </c:pt>
                <c:pt idx="295">
                  <c:v>1.7679863157183902</c:v>
                </c:pt>
                <c:pt idx="296">
                  <c:v>4.2350144154024649</c:v>
                </c:pt>
                <c:pt idx="297">
                  <c:v>1.0009284383847965</c:v>
                </c:pt>
                <c:pt idx="298">
                  <c:v>5.0018609416784612</c:v>
                </c:pt>
                <c:pt idx="299">
                  <c:v>0.50791963610940072</c:v>
                </c:pt>
                <c:pt idx="300">
                  <c:v>5.4946245201703352</c:v>
                </c:pt>
                <c:pt idx="301">
                  <c:v>0.23894488465363239</c:v>
                </c:pt>
                <c:pt idx="302">
                  <c:v>5.76333482695504</c:v>
                </c:pt>
                <c:pt idx="303">
                  <c:v>0.10674233432265756</c:v>
                </c:pt>
                <c:pt idx="304">
                  <c:v>5.8952669773282427</c:v>
                </c:pt>
                <c:pt idx="305">
                  <c:v>4.5477486410358536E-2</c:v>
                </c:pt>
                <c:pt idx="306">
                  <c:v>5.9562562038332967</c:v>
                </c:pt>
                <c:pt idx="307">
                  <c:v>1.8064170446936978E-2</c:v>
                </c:pt>
                <c:pt idx="308">
                  <c:v>5.9833748776886608</c:v>
                </c:pt>
                <c:pt idx="309">
                  <c:v>6.2060487014981014E-3</c:v>
                </c:pt>
                <c:pt idx="310">
                  <c:v>5.9948883495029897</c:v>
                </c:pt>
                <c:pt idx="311">
                  <c:v>1.4419055056624774E-3</c:v>
                </c:pt>
                <c:pt idx="312">
                  <c:v>5.9992011974312609</c:v>
                </c:pt>
                <c:pt idx="313">
                  <c:v>3.4780881295604082E-5</c:v>
                </c:pt>
                <c:pt idx="314">
                  <c:v>5.9999503224075657</c:v>
                </c:pt>
                <c:pt idx="315">
                  <c:v>4.8222260873975742E-4</c:v>
                </c:pt>
                <c:pt idx="316">
                  <c:v>5.9984618538826773</c:v>
                </c:pt>
                <c:pt idx="317">
                  <c:v>2.4166111852036432E-3</c:v>
                </c:pt>
                <c:pt idx="318">
                  <c:v>5.9947922491304739</c:v>
                </c:pt>
                <c:pt idx="319">
                  <c:v>6.2080851617762889E-3</c:v>
                </c:pt>
                <c:pt idx="320">
                  <c:v>5.9880222669812833</c:v>
                </c:pt>
                <c:pt idx="321">
                  <c:v>1.2964623416745202E-2</c:v>
                </c:pt>
                <c:pt idx="322">
                  <c:v>5.9760775122182208</c:v>
                </c:pt>
                <c:pt idx="323">
                  <c:v>2.4843578656181253E-2</c:v>
                </c:pt>
                <c:pt idx="324">
                  <c:v>5.9551105524621875</c:v>
                </c:pt>
                <c:pt idx="325">
                  <c:v>4.5728469918541736E-2</c:v>
                </c:pt>
                <c:pt idx="326">
                  <c:v>5.9183185371429161</c:v>
                </c:pt>
                <c:pt idx="327">
                  <c:v>8.2437566083333746E-2</c:v>
                </c:pt>
                <c:pt idx="328">
                  <c:v>5.8539551271956958</c:v>
                </c:pt>
                <c:pt idx="329">
                  <c:v>0.14672360676502683</c:v>
                </c:pt>
                <c:pt idx="330">
                  <c:v>5.7422996009561693</c:v>
                </c:pt>
                <c:pt idx="331">
                  <c:v>0.25830988442757052</c:v>
                </c:pt>
                <c:pt idx="332">
                  <c:v>5.551788325451712</c:v>
                </c:pt>
                <c:pt idx="333">
                  <c:v>0.44876107815202348</c:v>
                </c:pt>
                <c:pt idx="334">
                  <c:v>5.2362273428937876</c:v>
                </c:pt>
                <c:pt idx="335">
                  <c:v>0.76427163158675127</c:v>
                </c:pt>
                <c:pt idx="336">
                  <c:v>4.7393114826560021</c:v>
                </c:pt>
                <c:pt idx="337">
                  <c:v>1.2611468485936241</c:v>
                </c:pt>
                <c:pt idx="338">
                  <c:v>4.0187636753598763</c:v>
                </c:pt>
                <c:pt idx="339">
                  <c:v>1.9816631637566844</c:v>
                </c:pt>
                <c:pt idx="340">
                  <c:v>3.0979368329752495</c:v>
                </c:pt>
                <c:pt idx="341">
                  <c:v>2.9024653909630675</c:v>
                </c:pt>
                <c:pt idx="342">
                  <c:v>2.1112255302072174</c:v>
                </c:pt>
                <c:pt idx="343">
                  <c:v>3.8891546591733146</c:v>
                </c:pt>
                <c:pt idx="344">
                  <c:v>1.2583421733842202</c:v>
                </c:pt>
                <c:pt idx="345">
                  <c:v>4.7420139376615857</c:v>
                </c:pt>
                <c:pt idx="346">
                  <c:v>0.66669705584680528</c:v>
                </c:pt>
                <c:pt idx="347">
                  <c:v>5.3336310358021493</c:v>
                </c:pt>
                <c:pt idx="348">
                  <c:v>0.32505688434771141</c:v>
                </c:pt>
                <c:pt idx="349">
                  <c:v>5.6752406701568763</c:v>
                </c:pt>
                <c:pt idx="350">
                  <c:v>0.15085921649075462</c:v>
                </c:pt>
                <c:pt idx="351">
                  <c:v>5.8494076919510753</c:v>
                </c:pt>
                <c:pt idx="352">
                  <c:v>6.8136017140938976E-2</c:v>
                </c:pt>
                <c:pt idx="353">
                  <c:v>5.9321017084116789</c:v>
                </c:pt>
                <c:pt idx="354">
                  <c:v>3.025788716367328E-2</c:v>
                </c:pt>
                <c:pt idx="355">
                  <c:v>5.9699526266144689</c:v>
                </c:pt>
                <c:pt idx="356">
                  <c:v>1.3225126120313679E-2</c:v>
                </c:pt>
                <c:pt idx="357">
                  <c:v>5.9869599096526418</c:v>
                </c:pt>
                <c:pt idx="358">
                  <c:v>5.6435212315586458E-3</c:v>
                </c:pt>
                <c:pt idx="359">
                  <c:v>5.9945169784937562</c:v>
                </c:pt>
                <c:pt idx="360">
                  <c:v>2.2991887730583471E-3</c:v>
                </c:pt>
                <c:pt idx="361">
                  <c:v>5.9978363055802077</c:v>
                </c:pt>
                <c:pt idx="362">
                  <c:v>8.469742750727427E-4</c:v>
                </c:pt>
                <c:pt idx="363">
                  <c:v>5.9992606760938951</c:v>
                </c:pt>
                <c:pt idx="364">
                  <c:v>2.4268253378589844E-4</c:v>
                </c:pt>
                <c:pt idx="365">
                  <c:v>5.9998302564521309</c:v>
                </c:pt>
                <c:pt idx="366">
                  <c:v>2.7944161012927182E-5</c:v>
                </c:pt>
                <c:pt idx="367">
                  <c:v>5.9999964406593689</c:v>
                </c:pt>
                <c:pt idx="368">
                  <c:v>1.0725978354386712E-5</c:v>
                </c:pt>
                <c:pt idx="369">
                  <c:v>5.999939037561866</c:v>
                </c:pt>
                <c:pt idx="370">
                  <c:v>1.2653859747413509E-4</c:v>
                </c:pt>
                <c:pt idx="371">
                  <c:v>5.9997009675604307</c:v>
                </c:pt>
                <c:pt idx="372">
                  <c:v>3.8363505535599085E-4</c:v>
                </c:pt>
                <c:pt idx="373">
                  <c:v>5.9992357881646292</c:v>
                </c:pt>
                <c:pt idx="374">
                  <c:v>8.511091623736311E-4</c:v>
                </c:pt>
                <c:pt idx="375">
                  <c:v>5.9984066808757728</c:v>
                </c:pt>
                <c:pt idx="376">
                  <c:v>1.675761362869288E-3</c:v>
                </c:pt>
                <c:pt idx="377">
                  <c:v>5.9969466877706985</c:v>
                </c:pt>
                <c:pt idx="378">
                  <c:v>3.1289101729836677E-3</c:v>
                </c:pt>
                <c:pt idx="379">
                  <c:v>5.9943713868396378</c:v>
                </c:pt>
                <c:pt idx="380">
                  <c:v>5.6968487675246315E-3</c:v>
                </c:pt>
                <c:pt idx="381">
                  <c:v>5.9898170199611442</c:v>
                </c:pt>
                <c:pt idx="382">
                  <c:v>1.0244108198940727E-2</c:v>
                </c:pt>
                <c:pt idx="383">
                  <c:v>5.9817521811553469</c:v>
                </c:pt>
                <c:pt idx="384">
                  <c:v>1.8302386878992216E-2</c:v>
                </c:pt>
                <c:pt idx="385">
                  <c:v>5.9674725767492998</c:v>
                </c:pt>
                <c:pt idx="386">
                  <c:v>3.257606467183205E-2</c:v>
                </c:pt>
                <c:pt idx="387">
                  <c:v>5.9422296659285685</c:v>
                </c:pt>
                <c:pt idx="388">
                  <c:v>5.7813684279141575E-2</c:v>
                </c:pt>
                <c:pt idx="389">
                  <c:v>5.8977665161451771</c:v>
                </c:pt>
                <c:pt idx="390">
                  <c:v>0.10227215045005622</c:v>
                </c:pt>
                <c:pt idx="391">
                  <c:v>5.8199747908901589</c:v>
                </c:pt>
                <c:pt idx="392">
                  <c:v>0.18005976724618011</c:v>
                </c:pt>
                <c:pt idx="393">
                  <c:v>5.6855008636310114</c:v>
                </c:pt>
                <c:pt idx="394">
                  <c:v>0.31453013596685342</c:v>
                </c:pt>
                <c:pt idx="395">
                  <c:v>5.4578882562445017</c:v>
                </c:pt>
                <c:pt idx="396">
                  <c:v>0.54213972139658673</c:v>
                </c:pt>
                <c:pt idx="397">
                  <c:v>5.086307369195354</c:v>
                </c:pt>
                <c:pt idx="398">
                  <c:v>0.9137181184400025</c:v>
                </c:pt>
                <c:pt idx="399">
                  <c:v>4.5152360142185266</c:v>
                </c:pt>
                <c:pt idx="400">
                  <c:v>1.4847875018193784</c:v>
                </c:pt>
                <c:pt idx="401">
                  <c:v>3.7182466455260723</c:v>
                </c:pt>
                <c:pt idx="402">
                  <c:v>2.2817753550569457</c:v>
                </c:pt>
                <c:pt idx="403">
                  <c:v>2.7546035199493053</c:v>
                </c:pt>
                <c:pt idx="404">
                  <c:v>3.2454172614130572</c:v>
                </c:pt>
                <c:pt idx="405">
                  <c:v>1.7928451826823364</c:v>
                </c:pt>
                <c:pt idx="406">
                  <c:v>4.2071744264862758</c:v>
                </c:pt>
                <c:pt idx="407">
                  <c:v>1.0234441138561512</c:v>
                </c:pt>
                <c:pt idx="408">
                  <c:v>4.9765741609089185</c:v>
                </c:pt>
                <c:pt idx="409">
                  <c:v>0.52523198624390477</c:v>
                </c:pt>
                <c:pt idx="410">
                  <c:v>5.4747847607201203</c:v>
                </c:pt>
                <c:pt idx="411">
                  <c:v>0.25139039583314593</c:v>
                </c:pt>
                <c:pt idx="412">
                  <c:v>5.7486247408943765</c:v>
                </c:pt>
                <c:pt idx="413">
                  <c:v>0.11575790933590069</c:v>
                </c:pt>
                <c:pt idx="414">
                  <c:v>5.8842556561349433</c:v>
                </c:pt>
                <c:pt idx="415">
                  <c:v>5.2281172004534637E-2</c:v>
                </c:pt>
                <c:pt idx="416">
                  <c:v>5.9477309306023205</c:v>
                </c:pt>
                <c:pt idx="417">
                  <c:v>2.3392867591255917E-2</c:v>
                </c:pt>
                <c:pt idx="418">
                  <c:v>5.9766179049445691</c:v>
                </c:pt>
                <c:pt idx="419">
                  <c:v>1.0417009993319293E-2</c:v>
                </c:pt>
                <c:pt idx="420">
                  <c:v>5.9895925654818534</c:v>
                </c:pt>
                <c:pt idx="421">
                  <c:v>4.6238568024864479E-3</c:v>
                </c:pt>
                <c:pt idx="422">
                  <c:v>5.9953846440546323</c:v>
                </c:pt>
                <c:pt idx="423">
                  <c:v>2.0450667401505918E-3</c:v>
                </c:pt>
                <c:pt idx="424">
                  <c:v>5.9979624664409066</c:v>
                </c:pt>
                <c:pt idx="425">
                  <c:v>8.9915437249177277E-4</c:v>
                </c:pt>
                <c:pt idx="426">
                  <c:v>5.9991074990172617</c:v>
                </c:pt>
                <c:pt idx="427">
                  <c:v>3.9083600678113672E-4</c:v>
                </c:pt>
                <c:pt idx="428">
                  <c:v>5.9996150014364051</c:v>
                </c:pt>
                <c:pt idx="429">
                  <c:v>1.6598948041790518E-4</c:v>
                </c:pt>
                <c:pt idx="430">
                  <c:v>5.9998390627857567</c:v>
                </c:pt>
                <c:pt idx="431">
                  <c:v>6.7142464528768819E-5</c:v>
                </c:pt>
                <c:pt idx="432">
                  <c:v>5.9999371055476791</c:v>
                </c:pt>
                <c:pt idx="433">
                  <c:v>2.4362399649868749E-5</c:v>
                </c:pt>
                <c:pt idx="434">
                  <c:v>5.9999789817688951</c:v>
                </c:pt>
                <c:pt idx="435">
                  <c:v>6.6978968743525158E-6</c:v>
                </c:pt>
                <c:pt idx="436">
                  <c:v>5.9999955069646589</c:v>
                </c:pt>
                <c:pt idx="437">
                  <c:v>6.2196994665697503E-7</c:v>
                </c:pt>
                <c:pt idx="438">
                  <c:v>5.9999999730442131</c:v>
                </c:pt>
                <c:pt idx="439">
                  <c:v>5.2297473629447921E-7</c:v>
                </c:pt>
                <c:pt idx="440">
                  <c:v>5.9999975795033356</c:v>
                </c:pt>
                <c:pt idx="441">
                  <c:v>4.6111655355174364E-6</c:v>
                </c:pt>
                <c:pt idx="442">
                  <c:v>5.9999893885117306</c:v>
                </c:pt>
                <c:pt idx="443">
                  <c:v>1.3336421061937997E-5</c:v>
                </c:pt>
                <c:pt idx="444">
                  <c:v>5.9999736612957308</c:v>
                </c:pt>
                <c:pt idx="445">
                  <c:v>2.9106499219722082E-5</c:v>
                </c:pt>
                <c:pt idx="446">
                  <c:v>5.9999457028275263</c:v>
                </c:pt>
                <c:pt idx="447">
                  <c:v>5.691105172789257E-5</c:v>
                </c:pt>
                <c:pt idx="448">
                  <c:v>5.999896460947177</c:v>
                </c:pt>
                <c:pt idx="449">
                  <c:v>1.0593078044185411E-4</c:v>
                </c:pt>
                <c:pt idx="450">
                  <c:v>5.9998095363850945</c:v>
                </c:pt>
                <c:pt idx="451">
                  <c:v>1.9261995011399247E-4</c:v>
                </c:pt>
                <c:pt idx="452">
                  <c:v>5.9996556461944452</c:v>
                </c:pt>
                <c:pt idx="453">
                  <c:v>3.462840532320044E-4</c:v>
                </c:pt>
                <c:pt idx="454">
                  <c:v>5.9993826855565704</c:v>
                </c:pt>
                <c:pt idx="455">
                  <c:v>6.1903624406889346E-4</c:v>
                </c:pt>
                <c:pt idx="456">
                  <c:v>5.9988980262664544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47-47E0-850A-621F322C8850}"/>
            </c:ext>
          </c:extLst>
        </c:ser>
        <c:ser>
          <c:idx val="1"/>
          <c:order val="1"/>
          <c:tx>
            <c:v>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</c:numCache>
            </c:numRef>
          </c:xVal>
          <c:yVal>
            <c:numRef>
              <c:f>Sheet1!$O$11:$O$467</c:f>
              <c:numCache>
                <c:formatCode>General</c:formatCode>
                <c:ptCount val="457"/>
                <c:pt idx="0">
                  <c:v>0</c:v>
                </c:pt>
                <c:pt idx="1">
                  <c:v>0.25000000000000006</c:v>
                </c:pt>
                <c:pt idx="2">
                  <c:v>1.0000000000000002</c:v>
                </c:pt>
                <c:pt idx="3">
                  <c:v>1.8752901826686654</c:v>
                </c:pt>
                <c:pt idx="4">
                  <c:v>2.0298161889669935</c:v>
                </c:pt>
                <c:pt idx="5">
                  <c:v>1.0915522897374976</c:v>
                </c:pt>
                <c:pt idx="6">
                  <c:v>0.14157360124752263</c:v>
                </c:pt>
                <c:pt idx="7">
                  <c:v>0.10352051817706365</c:v>
                </c:pt>
                <c:pt idx="8">
                  <c:v>0.97783203522336382</c:v>
                </c:pt>
                <c:pt idx="9">
                  <c:v>2.8349357203242511</c:v>
                </c:pt>
                <c:pt idx="10">
                  <c:v>5.5852927399522363</c:v>
                </c:pt>
                <c:pt idx="11">
                  <c:v>7.2932368886802523</c:v>
                </c:pt>
                <c:pt idx="12">
                  <c:v>5.251212873183114</c:v>
                </c:pt>
                <c:pt idx="13">
                  <c:v>2.6248895637970273</c:v>
                </c:pt>
                <c:pt idx="14">
                  <c:v>2.2486239725330477</c:v>
                </c:pt>
                <c:pt idx="15">
                  <c:v>3.5884556744720495</c:v>
                </c:pt>
                <c:pt idx="16">
                  <c:v>6.6332765349111131</c:v>
                </c:pt>
                <c:pt idx="17">
                  <c:v>9.925190956182977</c:v>
                </c:pt>
                <c:pt idx="18">
                  <c:v>8.7936389706408189</c:v>
                </c:pt>
                <c:pt idx="19">
                  <c:v>5.1511155629387222</c:v>
                </c:pt>
                <c:pt idx="20">
                  <c:v>5.1709664771040762</c:v>
                </c:pt>
                <c:pt idx="21">
                  <c:v>8.3885744932007587</c:v>
                </c:pt>
                <c:pt idx="22">
                  <c:v>12.171978251674538</c:v>
                </c:pt>
                <c:pt idx="23">
                  <c:v>10.445571921009925</c:v>
                </c:pt>
                <c:pt idx="24">
                  <c:v>6.7283873340699172</c:v>
                </c:pt>
                <c:pt idx="25">
                  <c:v>8.2267656084329364</c:v>
                </c:pt>
                <c:pt idx="26">
                  <c:v>12.776643688921935</c:v>
                </c:pt>
                <c:pt idx="27">
                  <c:v>13.637464114739389</c:v>
                </c:pt>
                <c:pt idx="28">
                  <c:v>8.9211015654708579</c:v>
                </c:pt>
                <c:pt idx="29">
                  <c:v>9.4164910532233037</c:v>
                </c:pt>
                <c:pt idx="30">
                  <c:v>14.250333401814057</c:v>
                </c:pt>
                <c:pt idx="31">
                  <c:v>15.173653572092176</c:v>
                </c:pt>
                <c:pt idx="32">
                  <c:v>10.168013008579313</c:v>
                </c:pt>
                <c:pt idx="33">
                  <c:v>11.558800378776874</c:v>
                </c:pt>
                <c:pt idx="34">
                  <c:v>16.706892713888671</c:v>
                </c:pt>
                <c:pt idx="35">
                  <c:v>15.214284625212819</c:v>
                </c:pt>
                <c:pt idx="36">
                  <c:v>11.065432971211646</c:v>
                </c:pt>
                <c:pt idx="37">
                  <c:v>15.027788112296609</c:v>
                </c:pt>
                <c:pt idx="38">
                  <c:v>18.68258062585334</c:v>
                </c:pt>
                <c:pt idx="39">
                  <c:v>13.529616478826636</c:v>
                </c:pt>
                <c:pt idx="40">
                  <c:v>13.745394972415671</c:v>
                </c:pt>
                <c:pt idx="41">
                  <c:v>19.358709609122776</c:v>
                </c:pt>
                <c:pt idx="42">
                  <c:v>17.111863147616873</c:v>
                </c:pt>
                <c:pt idx="43">
                  <c:v>13.606459759637593</c:v>
                </c:pt>
                <c:pt idx="44">
                  <c:v>19.033799365668951</c:v>
                </c:pt>
                <c:pt idx="45">
                  <c:v>19.896785965312496</c:v>
                </c:pt>
                <c:pt idx="46">
                  <c:v>14.406860291964779</c:v>
                </c:pt>
                <c:pt idx="47">
                  <c:v>18.837217431882898</c:v>
                </c:pt>
                <c:pt idx="48">
                  <c:v>21.738944183587556</c:v>
                </c:pt>
                <c:pt idx="49">
                  <c:v>15.645177655155287</c:v>
                </c:pt>
                <c:pt idx="50">
                  <c:v>19.109351934559768</c:v>
                </c:pt>
                <c:pt idx="51">
                  <c:v>23.022915404404539</c:v>
                </c:pt>
                <c:pt idx="52">
                  <c:v>16.809416842926574</c:v>
                </c:pt>
                <c:pt idx="53">
                  <c:v>19.884868006999724</c:v>
                </c:pt>
                <c:pt idx="54">
                  <c:v>24.025423666347976</c:v>
                </c:pt>
                <c:pt idx="55">
                  <c:v>17.655445144558609</c:v>
                </c:pt>
                <c:pt idx="56">
                  <c:v>21.144895353313498</c:v>
                </c:pt>
                <c:pt idx="57">
                  <c:v>24.773159920268011</c:v>
                </c:pt>
                <c:pt idx="58">
                  <c:v>18.237216648702237</c:v>
                </c:pt>
                <c:pt idx="59">
                  <c:v>22.859202634124912</c:v>
                </c:pt>
                <c:pt idx="60">
                  <c:v>25.046228417377129</c:v>
                </c:pt>
                <c:pt idx="61">
                  <c:v>18.863465674778922</c:v>
                </c:pt>
                <c:pt idx="62">
                  <c:v>24.886080961622461</c:v>
                </c:pt>
                <c:pt idx="63">
                  <c:v>24.494926476873236</c:v>
                </c:pt>
                <c:pt idx="64">
                  <c:v>20.029649996919627</c:v>
                </c:pt>
                <c:pt idx="65">
                  <c:v>26.856010344786093</c:v>
                </c:pt>
                <c:pt idx="66">
                  <c:v>23.063941153006979</c:v>
                </c:pt>
                <c:pt idx="67">
                  <c:v>22.180998419428402</c:v>
                </c:pt>
                <c:pt idx="68">
                  <c:v>28.177176401373462</c:v>
                </c:pt>
                <c:pt idx="69">
                  <c:v>21.589307381937573</c:v>
                </c:pt>
                <c:pt idx="70">
                  <c:v>25.290182877235942</c:v>
                </c:pt>
                <c:pt idx="71">
                  <c:v>27.994772748837224</c:v>
                </c:pt>
                <c:pt idx="72">
                  <c:v>21.57982734455976</c:v>
                </c:pt>
                <c:pt idx="73">
                  <c:v>28.455214692068189</c:v>
                </c:pt>
                <c:pt idx="74">
                  <c:v>25.647041086957515</c:v>
                </c:pt>
                <c:pt idx="75">
                  <c:v>24.005885687495127</c:v>
                </c:pt>
                <c:pt idx="76">
                  <c:v>30.14548998847954</c:v>
                </c:pt>
                <c:pt idx="77">
                  <c:v>23.092337858146024</c:v>
                </c:pt>
                <c:pt idx="78">
                  <c:v>28.04923545028122</c:v>
                </c:pt>
                <c:pt idx="79">
                  <c:v>28.872256266157212</c:v>
                </c:pt>
                <c:pt idx="80">
                  <c:v>23.903250222201887</c:v>
                </c:pt>
                <c:pt idx="81">
                  <c:v>31.147240513404245</c:v>
                </c:pt>
                <c:pt idx="82">
                  <c:v>25.091697639661938</c:v>
                </c:pt>
                <c:pt idx="83">
                  <c:v>28.139723461357107</c:v>
                </c:pt>
                <c:pt idx="84">
                  <c:v>30.764109025032582</c:v>
                </c:pt>
                <c:pt idx="85">
                  <c:v>24.555742313416538</c:v>
                </c:pt>
                <c:pt idx="86">
                  <c:v>32.052092475455538</c:v>
                </c:pt>
                <c:pt idx="87">
                  <c:v>26.470204428755221</c:v>
                </c:pt>
                <c:pt idx="88">
                  <c:v>28.997338666209426</c:v>
                </c:pt>
                <c:pt idx="89">
                  <c:v>31.816330036280746</c:v>
                </c:pt>
                <c:pt idx="90">
                  <c:v>25.563984812899651</c:v>
                </c:pt>
                <c:pt idx="91">
                  <c:v>33.160440559274988</c:v>
                </c:pt>
                <c:pt idx="92">
                  <c:v>26.963268526387388</c:v>
                </c:pt>
                <c:pt idx="93">
                  <c:v>30.604200602969623</c:v>
                </c:pt>
                <c:pt idx="94">
                  <c:v>32.123099783844069</c:v>
                </c:pt>
                <c:pt idx="95">
                  <c:v>27.018231685917144</c:v>
                </c:pt>
                <c:pt idx="96">
                  <c:v>34.293471197284653</c:v>
                </c:pt>
                <c:pt idx="97">
                  <c:v>26.875808475842849</c:v>
                </c:pt>
                <c:pt idx="98">
                  <c:v>32.786089433754107</c:v>
                </c:pt>
                <c:pt idx="99">
                  <c:v>31.391123367097784</c:v>
                </c:pt>
                <c:pt idx="100">
                  <c:v>29.332893873968672</c:v>
                </c:pt>
                <c:pt idx="101">
                  <c:v>34.893673149301748</c:v>
                </c:pt>
                <c:pt idx="102">
                  <c:v>27.208688682918922</c:v>
                </c:pt>
                <c:pt idx="103">
                  <c:v>35.000767743842751</c:v>
                </c:pt>
                <c:pt idx="104">
                  <c:v>29.554008436180379</c:v>
                </c:pt>
                <c:pt idx="105">
                  <c:v>32.571971827280308</c:v>
                </c:pt>
                <c:pt idx="106">
                  <c:v>34.080207478899766</c:v>
                </c:pt>
                <c:pt idx="107">
                  <c:v>29.3464580663377</c:v>
                </c:pt>
                <c:pt idx="108">
                  <c:v>36.267018862631836</c:v>
                </c:pt>
                <c:pt idx="109">
                  <c:v>28.257510548260349</c:v>
                </c:pt>
                <c:pt idx="110">
                  <c:v>35.770936352354006</c:v>
                </c:pt>
                <c:pt idx="111">
                  <c:v>31.228605974702681</c:v>
                </c:pt>
                <c:pt idx="112">
                  <c:v>33.344522231552311</c:v>
                </c:pt>
                <c:pt idx="113">
                  <c:v>35.320233597713525</c:v>
                </c:pt>
                <c:pt idx="114">
                  <c:v>30.353518271056252</c:v>
                </c:pt>
                <c:pt idx="115">
                  <c:v>37.265014048185684</c:v>
                </c:pt>
                <c:pt idx="116">
                  <c:v>29.134538652992401</c:v>
                </c:pt>
                <c:pt idx="117">
                  <c:v>37.025420338095131</c:v>
                </c:pt>
                <c:pt idx="118">
                  <c:v>31.474447198343999</c:v>
                </c:pt>
                <c:pt idx="119">
                  <c:v>35.115717163476006</c:v>
                </c:pt>
                <c:pt idx="120">
                  <c:v>35.402792261202016</c:v>
                </c:pt>
                <c:pt idx="121">
                  <c:v>32.333175175662056</c:v>
                </c:pt>
                <c:pt idx="122">
                  <c:v>37.846728459472757</c:v>
                </c:pt>
                <c:pt idx="123">
                  <c:v>30.229578172837464</c:v>
                </c:pt>
                <c:pt idx="124">
                  <c:v>38.407754465645809</c:v>
                </c:pt>
                <c:pt idx="125">
                  <c:v>30.761141862459102</c:v>
                </c:pt>
                <c:pt idx="126">
                  <c:v>37.472568777217049</c:v>
                </c:pt>
                <c:pt idx="127">
                  <c:v>34.00279060560073</c:v>
                </c:pt>
                <c:pt idx="128">
                  <c:v>35.388588754519219</c:v>
                </c:pt>
                <c:pt idx="129">
                  <c:v>37.295485877854595</c:v>
                </c:pt>
                <c:pt idx="130">
                  <c:v>32.829128855692957</c:v>
                </c:pt>
                <c:pt idx="131">
                  <c:v>39.054582664191948</c:v>
                </c:pt>
                <c:pt idx="132">
                  <c:v>31.078478245621721</c:v>
                </c:pt>
                <c:pt idx="133">
                  <c:v>39.409765529365636</c:v>
                </c:pt>
                <c:pt idx="134">
                  <c:v>31.671150793128444</c:v>
                </c:pt>
                <c:pt idx="135">
                  <c:v>38.644907483873304</c:v>
                </c:pt>
                <c:pt idx="136">
                  <c:v>34.579629060241366</c:v>
                </c:pt>
                <c:pt idx="137">
                  <c:v>36.950321370069567</c:v>
                </c:pt>
                <c:pt idx="138">
                  <c:v>37.686972362569705</c:v>
                </c:pt>
                <c:pt idx="139">
                  <c:v>34.679350146195155</c:v>
                </c:pt>
                <c:pt idx="140">
                  <c:v>39.607836426188356</c:v>
                </c:pt>
                <c:pt idx="141">
                  <c:v>32.585235001999145</c:v>
                </c:pt>
                <c:pt idx="142">
                  <c:v>40.368375045375785</c:v>
                </c:pt>
                <c:pt idx="143">
                  <c:v>31.886441314901656</c:v>
                </c:pt>
                <c:pt idx="144">
                  <c:v>40.233886191623441</c:v>
                </c:pt>
                <c:pt idx="145">
                  <c:v>33.436604022093192</c:v>
                </c:pt>
                <c:pt idx="146">
                  <c:v>39.332595300422007</c:v>
                </c:pt>
                <c:pt idx="147">
                  <c:v>36.364808151842276</c:v>
                </c:pt>
                <c:pt idx="148">
                  <c:v>37.762085372855992</c:v>
                </c:pt>
                <c:pt idx="149">
                  <c:v>38.94823880255236</c:v>
                </c:pt>
                <c:pt idx="150">
                  <c:v>35.738436957554093</c:v>
                </c:pt>
                <c:pt idx="151">
                  <c:v>40.523690806074761</c:v>
                </c:pt>
                <c:pt idx="152">
                  <c:v>33.759587034523044</c:v>
                </c:pt>
                <c:pt idx="153">
                  <c:v>41.238096095281414</c:v>
                </c:pt>
                <c:pt idx="154">
                  <c:v>32.718318909983381</c:v>
                </c:pt>
                <c:pt idx="155">
                  <c:v>41.307208698337028</c:v>
                </c:pt>
                <c:pt idx="156">
                  <c:v>33.478271154454369</c:v>
                </c:pt>
                <c:pt idx="157">
                  <c:v>40.828917975198834</c:v>
                </c:pt>
                <c:pt idx="158">
                  <c:v>35.822090975225457</c:v>
                </c:pt>
                <c:pt idx="159">
                  <c:v>39.835214494608771</c:v>
                </c:pt>
                <c:pt idx="160">
                  <c:v>38.429597169576816</c:v>
                </c:pt>
                <c:pt idx="161">
                  <c:v>38.370459547541124</c:v>
                </c:pt>
                <c:pt idx="162">
                  <c:v>40.358805954064643</c:v>
                </c:pt>
                <c:pt idx="163">
                  <c:v>36.564357444381002</c:v>
                </c:pt>
                <c:pt idx="164">
                  <c:v>41.510005606580783</c:v>
                </c:pt>
                <c:pt idx="165">
                  <c:v>34.755466343449477</c:v>
                </c:pt>
                <c:pt idx="166">
                  <c:v>42.074557200027542</c:v>
                </c:pt>
                <c:pt idx="167">
                  <c:v>33.595762196728039</c:v>
                </c:pt>
                <c:pt idx="168">
                  <c:v>42.209663249997107</c:v>
                </c:pt>
                <c:pt idx="169">
                  <c:v>33.82924499961257</c:v>
                </c:pt>
                <c:pt idx="170">
                  <c:v>41.985960994436226</c:v>
                </c:pt>
                <c:pt idx="171">
                  <c:v>35.567961227655445</c:v>
                </c:pt>
                <c:pt idx="172">
                  <c:v>41.417573650743215</c:v>
                </c:pt>
                <c:pt idx="173">
                  <c:v>37.947430470536737</c:v>
                </c:pt>
                <c:pt idx="174">
                  <c:v>40.50028756552792</c:v>
                </c:pt>
                <c:pt idx="175">
                  <c:v>40.00932382113858</c:v>
                </c:pt>
                <c:pt idx="176">
                  <c:v>39.237276356393096</c:v>
                </c:pt>
                <c:pt idx="177">
                  <c:v>41.430038566747868</c:v>
                </c:pt>
                <c:pt idx="178">
                  <c:v>37.679777749156457</c:v>
                </c:pt>
                <c:pt idx="179">
                  <c:v>42.296678201653883</c:v>
                </c:pt>
                <c:pt idx="180">
                  <c:v>36.011582985857764</c:v>
                </c:pt>
                <c:pt idx="181">
                  <c:v>42.768945729363331</c:v>
                </c:pt>
                <c:pt idx="182">
                  <c:v>34.647739769078434</c:v>
                </c:pt>
                <c:pt idx="183">
                  <c:v>42.961561388043002</c:v>
                </c:pt>
                <c:pt idx="184">
                  <c:v>34.196824693947967</c:v>
                </c:pt>
                <c:pt idx="185">
                  <c:v>42.932924457770667</c:v>
                </c:pt>
                <c:pt idx="186">
                  <c:v>35.070747496066964</c:v>
                </c:pt>
                <c:pt idx="187">
                  <c:v>42.700031262657298</c:v>
                </c:pt>
                <c:pt idx="188">
                  <c:v>36.970213459865676</c:v>
                </c:pt>
                <c:pt idx="189">
                  <c:v>42.256984780832369</c:v>
                </c:pt>
                <c:pt idx="190">
                  <c:v>39.071654467340693</c:v>
                </c:pt>
                <c:pt idx="191">
                  <c:v>41.586614854669264</c:v>
                </c:pt>
                <c:pt idx="192">
                  <c:v>40.780923539172562</c:v>
                </c:pt>
                <c:pt idx="193">
                  <c:v>40.66612250685921</c:v>
                </c:pt>
                <c:pt idx="194">
                  <c:v>41.96992906078016</c:v>
                </c:pt>
                <c:pt idx="195">
                  <c:v>39.481533296589184</c:v>
                </c:pt>
                <c:pt idx="196">
                  <c:v>42.734476781091615</c:v>
                </c:pt>
                <c:pt idx="197">
                  <c:v>38.064451923600309</c:v>
                </c:pt>
                <c:pt idx="198">
                  <c:v>43.200278921252441</c:v>
                </c:pt>
                <c:pt idx="199">
                  <c:v>36.55760936558594</c:v>
                </c:pt>
                <c:pt idx="200">
                  <c:v>43.462220999984993</c:v>
                </c:pt>
                <c:pt idx="201">
                  <c:v>35.287804175794747</c:v>
                </c:pt>
                <c:pt idx="202">
                  <c:v>43.579134538765686</c:v>
                </c:pt>
                <c:pt idx="203">
                  <c:v>34.745192994913303</c:v>
                </c:pt>
                <c:pt idx="204">
                  <c:v>43.580969347374506</c:v>
                </c:pt>
                <c:pt idx="205">
                  <c:v>35.31462813698149</c:v>
                </c:pt>
                <c:pt idx="206">
                  <c:v>43.47711826814114</c:v>
                </c:pt>
                <c:pt idx="207">
                  <c:v>36.868707068412917</c:v>
                </c:pt>
                <c:pt idx="208">
                  <c:v>43.264126215105655</c:v>
                </c:pt>
                <c:pt idx="209">
                  <c:v>38.785514562130807</c:v>
                </c:pt>
                <c:pt idx="210">
                  <c:v>42.930300230366171</c:v>
                </c:pt>
                <c:pt idx="211">
                  <c:v>40.488195244982613</c:v>
                </c:pt>
                <c:pt idx="212">
                  <c:v>42.456110363879283</c:v>
                </c:pt>
                <c:pt idx="213">
                  <c:v>41.761323111542893</c:v>
                </c:pt>
                <c:pt idx="214">
                  <c:v>41.814202957806287</c:v>
                </c:pt>
                <c:pt idx="215">
                  <c:v>42.635117536819564</c:v>
                </c:pt>
                <c:pt idx="216">
                  <c:v>40.973390869944915</c:v>
                </c:pt>
                <c:pt idx="217">
                  <c:v>43.210146697201118</c:v>
                </c:pt>
                <c:pt idx="218">
                  <c:v>39.910543756864854</c:v>
                </c:pt>
                <c:pt idx="219">
                  <c:v>43.578990864351915</c:v>
                </c:pt>
                <c:pt idx="220">
                  <c:v>38.63684684120242</c:v>
                </c:pt>
                <c:pt idx="221">
                  <c:v>43.809013157410412</c:v>
                </c:pt>
                <c:pt idx="222">
                  <c:v>37.245412553170368</c:v>
                </c:pt>
                <c:pt idx="223">
                  <c:v>43.944790447920461</c:v>
                </c:pt>
                <c:pt idx="224">
                  <c:v>35.971947631919832</c:v>
                </c:pt>
                <c:pt idx="225">
                  <c:v>44.013755667343844</c:v>
                </c:pt>
                <c:pt idx="226">
                  <c:v>35.208920412602694</c:v>
                </c:pt>
                <c:pt idx="227">
                  <c:v>44.030839596805784</c:v>
                </c:pt>
                <c:pt idx="228">
                  <c:v>35.353809789602501</c:v>
                </c:pt>
                <c:pt idx="229">
                  <c:v>44.001931836383889</c:v>
                </c:pt>
                <c:pt idx="230">
                  <c:v>36.480517753696212</c:v>
                </c:pt>
                <c:pt idx="231">
                  <c:v>43.926771301172849</c:v>
                </c:pt>
                <c:pt idx="232">
                  <c:v>38.182725547204939</c:v>
                </c:pt>
                <c:pt idx="233">
                  <c:v>43.800971029339607</c:v>
                </c:pt>
                <c:pt idx="234">
                  <c:v>39.895730485583258</c:v>
                </c:pt>
                <c:pt idx="235">
                  <c:v>43.616333666840447</c:v>
                </c:pt>
                <c:pt idx="236">
                  <c:v>41.288970267259245</c:v>
                </c:pt>
                <c:pt idx="237">
                  <c:v>43.359949173192916</c:v>
                </c:pt>
                <c:pt idx="238">
                  <c:v>42.302129583734441</c:v>
                </c:pt>
                <c:pt idx="239">
                  <c:v>43.013282025067696</c:v>
                </c:pt>
                <c:pt idx="240">
                  <c:v>42.999407650080272</c:v>
                </c:pt>
                <c:pt idx="241">
                  <c:v>42.551792388383667</c:v>
                </c:pt>
                <c:pt idx="242">
                  <c:v>43.466814810952151</c:v>
                </c:pt>
                <c:pt idx="243">
                  <c:v>41.9455918298939</c:v>
                </c:pt>
                <c:pt idx="244">
                  <c:v>43.775924544179468</c:v>
                </c:pt>
                <c:pt idx="245">
                  <c:v>41.16262241208058</c:v>
                </c:pt>
                <c:pt idx="246">
                  <c:v>43.978436541816848</c:v>
                </c:pt>
                <c:pt idx="247">
                  <c:v>40.177652364357833</c:v>
                </c:pt>
                <c:pt idx="248">
                  <c:v>44.10963952318167</c:v>
                </c:pt>
                <c:pt idx="249">
                  <c:v>38.99280802763343</c:v>
                </c:pt>
                <c:pt idx="250">
                  <c:v>44.19295929645277</c:v>
                </c:pt>
                <c:pt idx="251">
                  <c:v>37.676102727839044</c:v>
                </c:pt>
                <c:pt idx="252">
                  <c:v>44.243593525840907</c:v>
                </c:pt>
                <c:pt idx="253">
                  <c:v>36.414525560274775</c:v>
                </c:pt>
                <c:pt idx="254">
                  <c:v>44.271023269253163</c:v>
                </c:pt>
                <c:pt idx="255">
                  <c:v>35.541132608188093</c:v>
                </c:pt>
                <c:pt idx="256">
                  <c:v>44.280641717152086</c:v>
                </c:pt>
                <c:pt idx="257">
                  <c:v>35.440148136599262</c:v>
                </c:pt>
                <c:pt idx="258">
                  <c:v>44.274846733583992</c:v>
                </c:pt>
                <c:pt idx="259">
                  <c:v>36.279488486345272</c:v>
                </c:pt>
                <c:pt idx="260">
                  <c:v>44.253908587600023</c:v>
                </c:pt>
                <c:pt idx="261">
                  <c:v>37.795898161889333</c:v>
                </c:pt>
                <c:pt idx="262">
                  <c:v>44.216636178120631</c:v>
                </c:pt>
                <c:pt idx="263">
                  <c:v>39.47302318988401</c:v>
                </c:pt>
                <c:pt idx="264">
                  <c:v>44.160576407019803</c:v>
                </c:pt>
                <c:pt idx="265">
                  <c:v>40.924335168694618</c:v>
                </c:pt>
                <c:pt idx="266">
                  <c:v>44.081733855556713</c:v>
                </c:pt>
                <c:pt idx="267">
                  <c:v>42.023599186550278</c:v>
                </c:pt>
                <c:pt idx="268">
                  <c:v>43.974117454781158</c:v>
                </c:pt>
                <c:pt idx="269">
                  <c:v>42.801252108632156</c:v>
                </c:pt>
                <c:pt idx="270">
                  <c:v>43.829257772433017</c:v>
                </c:pt>
                <c:pt idx="271">
                  <c:v>43.333394533848491</c:v>
                </c:pt>
                <c:pt idx="272">
                  <c:v>43.635643091003139</c:v>
                </c:pt>
                <c:pt idx="273">
                  <c:v>43.691806328476659</c:v>
                </c:pt>
                <c:pt idx="274">
                  <c:v>43.378035585757878</c:v>
                </c:pt>
                <c:pt idx="275">
                  <c:v>43.931355647978634</c:v>
                </c:pt>
                <c:pt idx="276">
                  <c:v>43.036736000833798</c:v>
                </c:pt>
                <c:pt idx="277">
                  <c:v>44.090805562510631</c:v>
                </c:pt>
                <c:pt idx="278">
                  <c:v>42.587054444366444</c:v>
                </c:pt>
                <c:pt idx="279">
                  <c:v>44.196634705493722</c:v>
                </c:pt>
                <c:pt idx="280">
                  <c:v>41.999637449262487</c:v>
                </c:pt>
                <c:pt idx="281">
                  <c:v>44.266654762392122</c:v>
                </c:pt>
                <c:pt idx="282">
                  <c:v>41.243118324557656</c:v>
                </c:pt>
                <c:pt idx="283">
                  <c:v>44.312755818414395</c:v>
                </c:pt>
                <c:pt idx="284">
                  <c:v>40.292082041448275</c:v>
                </c:pt>
                <c:pt idx="285">
                  <c:v>44.342834983433818</c:v>
                </c:pt>
                <c:pt idx="286">
                  <c:v>39.145531875091535</c:v>
                </c:pt>
                <c:pt idx="287">
                  <c:v>44.362104798181605</c:v>
                </c:pt>
                <c:pt idx="288">
                  <c:v>37.861977267801564</c:v>
                </c:pt>
                <c:pt idx="289">
                  <c:v>44.373961039611721</c:v>
                </c:pt>
                <c:pt idx="290">
                  <c:v>36.609286245240554</c:v>
                </c:pt>
                <c:pt idx="291">
                  <c:v>44.380544695657562</c:v>
                </c:pt>
                <c:pt idx="292">
                  <c:v>35.69554533544931</c:v>
                </c:pt>
                <c:pt idx="293">
                  <c:v>44.383098137505876</c:v>
                </c:pt>
                <c:pt idx="294">
                  <c:v>35.494890990591465</c:v>
                </c:pt>
                <c:pt idx="295">
                  <c:v>44.38220007216448</c:v>
                </c:pt>
                <c:pt idx="296">
                  <c:v>36.207519124707879</c:v>
                </c:pt>
                <c:pt idx="297">
                  <c:v>44.377949440992538</c:v>
                </c:pt>
                <c:pt idx="298">
                  <c:v>37.631301942761823</c:v>
                </c:pt>
                <c:pt idx="299">
                  <c:v>44.370111657291524</c:v>
                </c:pt>
                <c:pt idx="300">
                  <c:v>39.280575495746511</c:v>
                </c:pt>
                <c:pt idx="301">
                  <c:v>44.358172712530006</c:v>
                </c:pt>
                <c:pt idx="302">
                  <c:v>40.750981342185121</c:v>
                </c:pt>
                <c:pt idx="303">
                  <c:v>44.341285019455832</c:v>
                </c:pt>
                <c:pt idx="304">
                  <c:v>41.886550434537781</c:v>
                </c:pt>
                <c:pt idx="305">
                  <c:v>44.318164269740841</c:v>
                </c:pt>
                <c:pt idx="306">
                  <c:v>42.700132812362625</c:v>
                </c:pt>
                <c:pt idx="307">
                  <c:v>44.286972436944019</c:v>
                </c:pt>
                <c:pt idx="308">
                  <c:v>43.261731246232472</c:v>
                </c:pt>
                <c:pt idx="309">
                  <c:v>44.245172855739575</c:v>
                </c:pt>
                <c:pt idx="310">
                  <c:v>43.642476436963221</c:v>
                </c:pt>
                <c:pt idx="311">
                  <c:v>44.189333318981468</c:v>
                </c:pt>
                <c:pt idx="312">
                  <c:v>43.898377097134585</c:v>
                </c:pt>
                <c:pt idx="313">
                  <c:v>44.114857630006341</c:v>
                </c:pt>
                <c:pt idx="314">
                  <c:v>44.069638780539677</c:v>
                </c:pt>
                <c:pt idx="315">
                  <c:v>44.015627501989144</c:v>
                </c:pt>
                <c:pt idx="316">
                  <c:v>44.184008818573361</c:v>
                </c:pt>
                <c:pt idx="317">
                  <c:v>43.883536266287791</c:v>
                </c:pt>
                <c:pt idx="318">
                  <c:v>44.260296673412476</c:v>
                </c:pt>
                <c:pt idx="319">
                  <c:v>43.70789928585387</c:v>
                </c:pt>
                <c:pt idx="320">
                  <c:v>44.311144913976285</c:v>
                </c:pt>
                <c:pt idx="321">
                  <c:v>43.474742674599106</c:v>
                </c:pt>
                <c:pt idx="322">
                  <c:v>44.345015449634374</c:v>
                </c:pt>
                <c:pt idx="323">
                  <c:v>43.16602146948226</c:v>
                </c:pt>
                <c:pt idx="324">
                  <c:v>44.367559665162801</c:v>
                </c:pt>
                <c:pt idx="325">
                  <c:v>42.758943517672186</c:v>
                </c:pt>
                <c:pt idx="326">
                  <c:v>44.382547257614455</c:v>
                </c:pt>
                <c:pt idx="327">
                  <c:v>42.225865639932884</c:v>
                </c:pt>
                <c:pt idx="328">
                  <c:v>44.392490616505256</c:v>
                </c:pt>
                <c:pt idx="329">
                  <c:v>41.535855299876474</c:v>
                </c:pt>
                <c:pt idx="330">
                  <c:v>44.39906266389653</c:v>
                </c:pt>
                <c:pt idx="331">
                  <c:v>40.660237522259116</c:v>
                </c:pt>
                <c:pt idx="332">
                  <c:v>44.403375625821468</c:v>
                </c:pt>
                <c:pt idx="333">
                  <c:v>39.586434951382913</c:v>
                </c:pt>
                <c:pt idx="334">
                  <c:v>44.406166354703373</c:v>
                </c:pt>
                <c:pt idx="335">
                  <c:v>38.346222379650278</c:v>
                </c:pt>
                <c:pt idx="336">
                  <c:v>44.407918675579815</c:v>
                </c:pt>
                <c:pt idx="337">
                  <c:v>37.061191063237111</c:v>
                </c:pt>
                <c:pt idx="338">
                  <c:v>44.408942995395321</c:v>
                </c:pt>
                <c:pt idx="339">
                  <c:v>35.987005671466122</c:v>
                </c:pt>
                <c:pt idx="340">
                  <c:v>44.409427001219584</c:v>
                </c:pt>
                <c:pt idx="341">
                  <c:v>35.489541896529531</c:v>
                </c:pt>
                <c:pt idx="342">
                  <c:v>44.409468188394548</c:v>
                </c:pt>
                <c:pt idx="343">
                  <c:v>35.864284032077997</c:v>
                </c:pt>
                <c:pt idx="344">
                  <c:v>44.409097635422071</c:v>
                </c:pt>
                <c:pt idx="345">
                  <c:v>37.067064575617877</c:v>
                </c:pt>
                <c:pt idx="346">
                  <c:v>44.40829986388141</c:v>
                </c:pt>
                <c:pt idx="347">
                  <c:v>38.682204679459879</c:v>
                </c:pt>
                <c:pt idx="348">
                  <c:v>44.407024295037942</c:v>
                </c:pt>
                <c:pt idx="349">
                  <c:v>40.242925237654418</c:v>
                </c:pt>
                <c:pt idx="350">
                  <c:v>44.405182871877962</c:v>
                </c:pt>
                <c:pt idx="351">
                  <c:v>41.503386156615328</c:v>
                </c:pt>
                <c:pt idx="352">
                  <c:v>44.40263864273124</c:v>
                </c:pt>
                <c:pt idx="353">
                  <c:v>42.428074192637496</c:v>
                </c:pt>
                <c:pt idx="354">
                  <c:v>44.39919182759018</c:v>
                </c:pt>
                <c:pt idx="355">
                  <c:v>43.074235857648638</c:v>
                </c:pt>
                <c:pt idx="356">
                  <c:v>44.394563319091496</c:v>
                </c:pt>
                <c:pt idx="357">
                  <c:v>43.515159912163071</c:v>
                </c:pt>
                <c:pt idx="358">
                  <c:v>44.388372579603789</c:v>
                </c:pt>
                <c:pt idx="359">
                  <c:v>43.812588760539157</c:v>
                </c:pt>
                <c:pt idx="360">
                  <c:v>44.380107071132819</c:v>
                </c:pt>
                <c:pt idx="361">
                  <c:v>44.012092944554801</c:v>
                </c:pt>
                <c:pt idx="362">
                  <c:v>44.369080443384725</c:v>
                </c:pt>
                <c:pt idx="363">
                  <c:v>44.145534922638184</c:v>
                </c:pt>
                <c:pt idx="364">
                  <c:v>44.354376084735399</c:v>
                </c:pt>
                <c:pt idx="365">
                  <c:v>44.234659385242431</c:v>
                </c:pt>
                <c:pt idx="366">
                  <c:v>44.334771520069992</c:v>
                </c:pt>
                <c:pt idx="367">
                  <c:v>44.294137799691939</c:v>
                </c:pt>
                <c:pt idx="368">
                  <c:v>44.308637621976068</c:v>
                </c:pt>
                <c:pt idx="369">
                  <c:v>44.333814003746291</c:v>
                </c:pt>
                <c:pt idx="370">
                  <c:v>44.273804665761325</c:v>
                </c:pt>
                <c:pt idx="371">
                  <c:v>44.360273900314887</c:v>
                </c:pt>
                <c:pt idx="372">
                  <c:v>44.227384852476355</c:v>
                </c:pt>
                <c:pt idx="373">
                  <c:v>44.377917023870403</c:v>
                </c:pt>
                <c:pt idx="374">
                  <c:v>44.165538053659397</c:v>
                </c:pt>
                <c:pt idx="375">
                  <c:v>44.389679891640228</c:v>
                </c:pt>
                <c:pt idx="376">
                  <c:v>44.083164402015392</c:v>
                </c:pt>
                <c:pt idx="377">
                  <c:v>44.397521561491466</c:v>
                </c:pt>
                <c:pt idx="378">
                  <c:v>43.973504680320126</c:v>
                </c:pt>
                <c:pt idx="379">
                  <c:v>44.402748609604814</c:v>
                </c:pt>
                <c:pt idx="380">
                  <c:v>43.827629190117534</c:v>
                </c:pt>
                <c:pt idx="381">
                  <c:v>44.406232282641135</c:v>
                </c:pt>
                <c:pt idx="382">
                  <c:v>43.633802708033834</c:v>
                </c:pt>
                <c:pt idx="383">
                  <c:v>44.408553466057569</c:v>
                </c:pt>
                <c:pt idx="384">
                  <c:v>43.376738524007116</c:v>
                </c:pt>
                <c:pt idx="385">
                  <c:v>44.410099409874135</c:v>
                </c:pt>
                <c:pt idx="386">
                  <c:v>43.036823918529784</c:v>
                </c:pt>
                <c:pt idx="387">
                  <c:v>44.411128243405351</c:v>
                </c:pt>
                <c:pt idx="388">
                  <c:v>42.589568312143712</c:v>
                </c:pt>
                <c:pt idx="389">
                  <c:v>44.411811994536635</c:v>
                </c:pt>
                <c:pt idx="390">
                  <c:v>42.005907274482993</c:v>
                </c:pt>
                <c:pt idx="391">
                  <c:v>44.412265267491556</c:v>
                </c:pt>
                <c:pt idx="392">
                  <c:v>41.254796165728344</c:v>
                </c:pt>
                <c:pt idx="393">
                  <c:v>44.412564350269456</c:v>
                </c:pt>
                <c:pt idx="394">
                  <c:v>40.31101771483668</c:v>
                </c:pt>
                <c:pt idx="395">
                  <c:v>44.412759929076572</c:v>
                </c:pt>
                <c:pt idx="396">
                  <c:v>39.17327362114851</c:v>
                </c:pt>
                <c:pt idx="397">
                  <c:v>44.412885519612672</c:v>
                </c:pt>
                <c:pt idx="398">
                  <c:v>37.898560906838377</c:v>
                </c:pt>
                <c:pt idx="399">
                  <c:v>44.412963010345095</c:v>
                </c:pt>
                <c:pt idx="400">
                  <c:v>36.651159998530495</c:v>
                </c:pt>
                <c:pt idx="401">
                  <c:v>44.413006243775229</c:v>
                </c:pt>
                <c:pt idx="402">
                  <c:v>35.733689382161401</c:v>
                </c:pt>
                <c:pt idx="403">
                  <c:v>44.413023286779961</c:v>
                </c:pt>
                <c:pt idx="404">
                  <c:v>35.516504325194177</c:v>
                </c:pt>
                <c:pt idx="405">
                  <c:v>44.413017928241814</c:v>
                </c:pt>
                <c:pt idx="406">
                  <c:v>36.203973885293678</c:v>
                </c:pt>
                <c:pt idx="407">
                  <c:v>44.412990850680998</c:v>
                </c:pt>
                <c:pt idx="408">
                  <c:v>37.60596377898662</c:v>
                </c:pt>
                <c:pt idx="409">
                  <c:v>44.412940568214836</c:v>
                </c:pt>
                <c:pt idx="410">
                  <c:v>39.245394350773374</c:v>
                </c:pt>
                <c:pt idx="411">
                  <c:v>44.412863785218335</c:v>
                </c:pt>
                <c:pt idx="412">
                  <c:v>40.716524481803461</c:v>
                </c:pt>
                <c:pt idx="413">
                  <c:v>44.412755056412621</c:v>
                </c:pt>
                <c:pt idx="414">
                  <c:v>41.857801448647443</c:v>
                </c:pt>
                <c:pt idx="415">
                  <c:v>44.412606118003488</c:v>
                </c:pt>
                <c:pt idx="416">
                  <c:v>42.678040090173212</c:v>
                </c:pt>
                <c:pt idx="417">
                  <c:v>44.412405121132565</c:v>
                </c:pt>
                <c:pt idx="418">
                  <c:v>43.245504782580348</c:v>
                </c:pt>
                <c:pt idx="419">
                  <c:v>44.41213567856537</c:v>
                </c:pt>
                <c:pt idx="420">
                  <c:v>43.630882557075267</c:v>
                </c:pt>
                <c:pt idx="421">
                  <c:v>44.411775560286955</c:v>
                </c:pt>
                <c:pt idx="422">
                  <c:v>43.890253601634143</c:v>
                </c:pt>
                <c:pt idx="423">
                  <c:v>44.411294891939775</c:v>
                </c:pt>
                <c:pt idx="424">
                  <c:v>44.064043203215938</c:v>
                </c:pt>
                <c:pt idx="425">
                  <c:v>44.41065370013817</c:v>
                </c:pt>
                <c:pt idx="426">
                  <c:v>44.18022684176335</c:v>
                </c:pt>
                <c:pt idx="427">
                  <c:v>44.409798603772494</c:v>
                </c:pt>
                <c:pt idx="428">
                  <c:v>44.257806915303341</c:v>
                </c:pt>
                <c:pt idx="429">
                  <c:v>44.408658380133055</c:v>
                </c:pt>
                <c:pt idx="430">
                  <c:v>44.309576320916264</c:v>
                </c:pt>
                <c:pt idx="431">
                  <c:v>44.407138040107213</c:v>
                </c:pt>
                <c:pt idx="432">
                  <c:v>44.344109422005246</c:v>
                </c:pt>
                <c:pt idx="433">
                  <c:v>44.40511092164261</c:v>
                </c:pt>
                <c:pt idx="434">
                  <c:v>44.367139913647513</c:v>
                </c:pt>
                <c:pt idx="435">
                  <c:v>44.402408145495819</c:v>
                </c:pt>
                <c:pt idx="436">
                  <c:v>44.382497152413158</c:v>
                </c:pt>
                <c:pt idx="437">
                  <c:v>44.398804558175627</c:v>
                </c:pt>
                <c:pt idx="438">
                  <c:v>44.392736847764276</c:v>
                </c:pt>
                <c:pt idx="439">
                  <c:v>44.393999996296721</c:v>
                </c:pt>
                <c:pt idx="440">
                  <c:v>44.399563974887336</c:v>
                </c:pt>
                <c:pt idx="441">
                  <c:v>44.387594320676719</c:v>
                </c:pt>
                <c:pt idx="442">
                  <c:v>44.404115679676984</c:v>
                </c:pt>
                <c:pt idx="443">
                  <c:v>44.37905415697518</c:v>
                </c:pt>
                <c:pt idx="444">
                  <c:v>44.407150272308911</c:v>
                </c:pt>
                <c:pt idx="445">
                  <c:v>44.36766860296688</c:v>
                </c:pt>
                <c:pt idx="446">
                  <c:v>44.409173385067113</c:v>
                </c:pt>
                <c:pt idx="447">
                  <c:v>44.352490270267872</c:v>
                </c:pt>
                <c:pt idx="448">
                  <c:v>44.410522146199284</c:v>
                </c:pt>
                <c:pt idx="449">
                  <c:v>44.332256858288268</c:v>
                </c:pt>
                <c:pt idx="450">
                  <c:v>44.411421325270602</c:v>
                </c:pt>
                <c:pt idx="451">
                  <c:v>44.30528693710896</c:v>
                </c:pt>
                <c:pt idx="452">
                  <c:v>44.412020776160283</c:v>
                </c:pt>
                <c:pt idx="453">
                  <c:v>44.269341667094224</c:v>
                </c:pt>
                <c:pt idx="454">
                  <c:v>44.412420404603665</c:v>
                </c:pt>
                <c:pt idx="455">
                  <c:v>44.22144174891082</c:v>
                </c:pt>
                <c:pt idx="456">
                  <c:v>44.412686815663243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47-47E0-850A-621F322C88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Sheet1!$M$11:$M$467</c:f>
              <c:numCache>
                <c:formatCode>General</c:formatCode>
                <c:ptCount val="45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</c:numCache>
            </c:numRef>
          </c:xVal>
          <c:yVal>
            <c:numRef>
              <c:f>Sheet1!$P$11:$P$467</c:f>
              <c:numCache>
                <c:formatCode>General</c:formatCode>
                <c:ptCount val="457"/>
                <c:pt idx="0">
                  <c:v>0.87867965644035761</c:v>
                </c:pt>
                <c:pt idx="1">
                  <c:v>1.1286796564403576</c:v>
                </c:pt>
                <c:pt idx="2">
                  <c:v>1.4419497092328808</c:v>
                </c:pt>
                <c:pt idx="3">
                  <c:v>1.8844797980124752</c:v>
                </c:pt>
                <c:pt idx="4">
                  <c:v>2.4996801883909212</c:v>
                </c:pt>
                <c:pt idx="5">
                  <c:v>3.1139676009343051</c:v>
                </c:pt>
                <c:pt idx="6">
                  <c:v>3.621270206717663</c:v>
                </c:pt>
                <c:pt idx="7">
                  <c:v>4.0982104228864848</c:v>
                </c:pt>
                <c:pt idx="8">
                  <c:v>4.5334680285036031</c:v>
                </c:pt>
                <c:pt idx="9">
                  <c:v>5.0062648988269833</c:v>
                </c:pt>
                <c:pt idx="10">
                  <c:v>5.9485529906633587</c:v>
                </c:pt>
                <c:pt idx="11">
                  <c:v>7.8461463560183233</c:v>
                </c:pt>
                <c:pt idx="12">
                  <c:v>9.1924687583766627</c:v>
                </c:pt>
                <c:pt idx="13">
                  <c:v>8.5809272499319889</c:v>
                </c:pt>
                <c:pt idx="14">
                  <c:v>7.7375328794099598</c:v>
                </c:pt>
                <c:pt idx="15">
                  <c:v>7.3931750909185334</c:v>
                </c:pt>
                <c:pt idx="16">
                  <c:v>7.8866897754704013</c:v>
                </c:pt>
                <c:pt idx="17">
                  <c:v>10.029708887207919</c:v>
                </c:pt>
                <c:pt idx="18">
                  <c:v>12.32797892234916</c:v>
                </c:pt>
                <c:pt idx="19">
                  <c:v>11.151058297904832</c:v>
                </c:pt>
                <c:pt idx="20">
                  <c:v>9.595308013793435</c:v>
                </c:pt>
                <c:pt idx="21">
                  <c:v>9.7514149830261267</c:v>
                </c:pt>
                <c:pt idx="22">
                  <c:v>12.376934048411643</c:v>
                </c:pt>
                <c:pt idx="23">
                  <c:v>14.73867567422521</c:v>
                </c:pt>
                <c:pt idx="24">
                  <c:v>12.493431648661641</c:v>
                </c:pt>
                <c:pt idx="25">
                  <c:v>11.075659697576</c:v>
                </c:pt>
                <c:pt idx="26">
                  <c:v>12.819034825637882</c:v>
                </c:pt>
                <c:pt idx="27">
                  <c:v>16.475256379756566</c:v>
                </c:pt>
                <c:pt idx="28">
                  <c:v>14.900955862818895</c:v>
                </c:pt>
                <c:pt idx="29">
                  <c:v>12.556960898044167</c:v>
                </c:pt>
                <c:pt idx="30">
                  <c:v>14.29412417792612</c:v>
                </c:pt>
                <c:pt idx="31">
                  <c:v>18.286627635091392</c:v>
                </c:pt>
                <c:pt idx="32">
                  <c:v>16.031215355906408</c:v>
                </c:pt>
                <c:pt idx="33">
                  <c:v>13.858705639662299</c:v>
                </c:pt>
                <c:pt idx="34">
                  <c:v>16.813535130902704</c:v>
                </c:pt>
                <c:pt idx="35">
                  <c:v>19.96582336627975</c:v>
                </c:pt>
                <c:pt idx="36">
                  <c:v>15.950407121315388</c:v>
                </c:pt>
                <c:pt idx="37">
                  <c:v>15.698996892327122</c:v>
                </c:pt>
                <c:pt idx="38">
                  <c:v>20.444407135662313</c:v>
                </c:pt>
                <c:pt idx="39">
                  <c:v>19.527054739761507</c:v>
                </c:pt>
                <c:pt idx="40">
                  <c:v>16.136214649936139</c:v>
                </c:pt>
                <c:pt idx="41">
                  <c:v>19.574285021651267</c:v>
                </c:pt>
                <c:pt idx="42">
                  <c:v>22.433080332981348</c:v>
                </c:pt>
                <c:pt idx="43">
                  <c:v>17.51259002480581</c:v>
                </c:pt>
                <c:pt idx="44">
                  <c:v>19.062636635083745</c:v>
                </c:pt>
                <c:pt idx="45">
                  <c:v>23.917218433330394</c:v>
                </c:pt>
                <c:pt idx="46">
                  <c:v>19.320597085647762</c:v>
                </c:pt>
                <c:pt idx="47">
                  <c:v>19.167010878999697</c:v>
                </c:pt>
                <c:pt idx="48">
                  <c:v>24.744605180582997</c:v>
                </c:pt>
                <c:pt idx="49">
                  <c:v>21.070997862997505</c:v>
                </c:pt>
                <c:pt idx="50">
                  <c:v>19.717444735567298</c:v>
                </c:pt>
                <c:pt idx="51">
                  <c:v>25.550675359577099</c:v>
                </c:pt>
                <c:pt idx="52">
                  <c:v>22.393222514105215</c:v>
                </c:pt>
                <c:pt idx="53">
                  <c:v>20.544307997907275</c:v>
                </c:pt>
                <c:pt idx="54">
                  <c:v>26.59337095513667</c:v>
                </c:pt>
                <c:pt idx="55">
                  <c:v>23.139373451788931</c:v>
                </c:pt>
                <c:pt idx="56">
                  <c:v>21.61196446695503</c:v>
                </c:pt>
                <c:pt idx="57">
                  <c:v>27.867256869559306</c:v>
                </c:pt>
                <c:pt idx="58">
                  <c:v>23.312482581565046</c:v>
                </c:pt>
                <c:pt idx="59">
                  <c:v>23.012988822965667</c:v>
                </c:pt>
                <c:pt idx="60">
                  <c:v>29.107183375676495</c:v>
                </c:pt>
                <c:pt idx="61">
                  <c:v>23.089265696613879</c:v>
                </c:pt>
                <c:pt idx="62">
                  <c:v>24.890732231664987</c:v>
                </c:pt>
                <c:pt idx="63">
                  <c:v>29.721919027519128</c:v>
                </c:pt>
                <c:pt idx="64">
                  <c:v>22.945536625597306</c:v>
                </c:pt>
                <c:pt idx="65">
                  <c:v>27.325449791083287</c:v>
                </c:pt>
                <c:pt idx="66">
                  <c:v>29.037980786209868</c:v>
                </c:pt>
                <c:pt idx="67">
                  <c:v>23.58370540162198</c:v>
                </c:pt>
                <c:pt idx="68">
                  <c:v>30.120458496733146</c:v>
                </c:pt>
                <c:pt idx="69">
                  <c:v>27.112483584590663</c:v>
                </c:pt>
                <c:pt idx="70">
                  <c:v>25.503839582282229</c:v>
                </c:pt>
                <c:pt idx="71">
                  <c:v>32.218547893927962</c:v>
                </c:pt>
                <c:pt idx="72">
                  <c:v>25.255598841811889</c:v>
                </c:pt>
                <c:pt idx="73">
                  <c:v>28.682617920702508</c:v>
                </c:pt>
                <c:pt idx="74">
                  <c:v>31.564517288354999</c:v>
                </c:pt>
                <c:pt idx="75">
                  <c:v>25.358208086409672</c:v>
                </c:pt>
                <c:pt idx="76">
                  <c:v>32.401909640026282</c:v>
                </c:pt>
                <c:pt idx="77">
                  <c:v>28.252377286064565</c:v>
                </c:pt>
                <c:pt idx="78">
                  <c:v>28.067139745031092</c:v>
                </c:pt>
                <c:pt idx="79">
                  <c:v>34.058572023340041</c:v>
                </c:pt>
                <c:pt idx="80">
                  <c:v>26.283951894071702</c:v>
                </c:pt>
                <c:pt idx="81">
                  <c:v>32.382417138640008</c:v>
                </c:pt>
                <c:pt idx="82">
                  <c:v>30.817123019042818</c:v>
                </c:pt>
                <c:pt idx="83">
                  <c:v>28.320655936133758</c:v>
                </c:pt>
                <c:pt idx="84">
                  <c:v>35.410142771205763</c:v>
                </c:pt>
                <c:pt idx="85">
                  <c:v>27.394259758090676</c:v>
                </c:pt>
                <c:pt idx="86">
                  <c:v>33.003331635765591</c:v>
                </c:pt>
                <c:pt idx="87">
                  <c:v>32.292122579474828</c:v>
                </c:pt>
                <c:pt idx="88">
                  <c:v>29.20032071822903</c:v>
                </c:pt>
                <c:pt idx="89">
                  <c:v>36.504586253379514</c:v>
                </c:pt>
                <c:pt idx="90">
                  <c:v>28.219382922161419</c:v>
                </c:pt>
                <c:pt idx="91">
                  <c:v>34.361618440437049</c:v>
                </c:pt>
                <c:pt idx="92">
                  <c:v>32.594892066995804</c:v>
                </c:pt>
                <c:pt idx="93">
                  <c:v>30.659894332950902</c:v>
                </c:pt>
                <c:pt idx="94">
                  <c:v>37.365170297285651</c:v>
                </c:pt>
                <c:pt idx="95">
                  <c:v>28.921443147847633</c:v>
                </c:pt>
                <c:pt idx="96">
                  <c:v>36.35831088244997</c:v>
                </c:pt>
                <c:pt idx="97">
                  <c:v>31.80391686483582</c:v>
                </c:pt>
                <c:pt idx="98">
                  <c:v>32.831926789507506</c:v>
                </c:pt>
                <c:pt idx="99">
                  <c:v>37.284555540523193</c:v>
                </c:pt>
                <c:pt idx="100">
                  <c:v>30.174481276813729</c:v>
                </c:pt>
                <c:pt idx="101">
                  <c:v>38.53244723665879</c:v>
                </c:pt>
                <c:pt idx="102">
                  <c:v>30.634440305690774</c:v>
                </c:pt>
                <c:pt idx="103">
                  <c:v>35.797016958698521</c:v>
                </c:pt>
                <c:pt idx="104">
                  <c:v>35.325246017614248</c:v>
                </c:pt>
                <c:pt idx="105">
                  <c:v>32.623616467946363</c:v>
                </c:pt>
                <c:pt idx="106">
                  <c:v>39.491824437496149</c:v>
                </c:pt>
                <c:pt idx="107">
                  <c:v>30.793354503239545</c:v>
                </c:pt>
                <c:pt idx="108">
                  <c:v>39.135898461012964</c:v>
                </c:pt>
                <c:pt idx="109">
                  <c:v>32.276097656424525</c:v>
                </c:pt>
                <c:pt idx="110">
                  <c:v>36.275896583823219</c:v>
                </c:pt>
                <c:pt idx="111">
                  <c:v>37.122708259261387</c:v>
                </c:pt>
                <c:pt idx="112">
                  <c:v>33.431059600237766</c:v>
                </c:pt>
                <c:pt idx="113">
                  <c:v>40.689745770668843</c:v>
                </c:pt>
                <c:pt idx="114">
                  <c:v>31.733240090077526</c:v>
                </c:pt>
                <c:pt idx="115">
                  <c:v>40.343341077756797</c:v>
                </c:pt>
                <c:pt idx="116">
                  <c:v>32.841199453799739</c:v>
                </c:pt>
                <c:pt idx="117">
                  <c:v>37.80171607149201</c:v>
                </c:pt>
                <c:pt idx="118">
                  <c:v>37.158969075019016</c:v>
                </c:pt>
                <c:pt idx="119">
                  <c:v>35.117470672151612</c:v>
                </c:pt>
                <c:pt idx="120">
                  <c:v>41.186206229257074</c:v>
                </c:pt>
                <c:pt idx="121">
                  <c:v>33.075852076627577</c:v>
                </c:pt>
                <c:pt idx="122">
                  <c:v>41.989182199771925</c:v>
                </c:pt>
                <c:pt idx="123">
                  <c:v>32.783772632377833</c:v>
                </c:pt>
                <c:pt idx="124">
                  <c:v>40.237872561928455</c:v>
                </c:pt>
                <c:pt idx="125">
                  <c:v>35.505955052441912</c:v>
                </c:pt>
                <c:pt idx="126">
                  <c:v>37.737036035792002</c:v>
                </c:pt>
                <c:pt idx="127">
                  <c:v>39.960981988498986</c:v>
                </c:pt>
                <c:pt idx="128">
                  <c:v>35.464607171493007</c:v>
                </c:pt>
                <c:pt idx="129">
                  <c:v>42.832643493756905</c:v>
                </c:pt>
                <c:pt idx="130">
                  <c:v>33.794799589072397</c:v>
                </c:pt>
                <c:pt idx="131">
                  <c:v>42.954282572164516</c:v>
                </c:pt>
                <c:pt idx="132">
                  <c:v>33.752200527333095</c:v>
                </c:pt>
                <c:pt idx="133">
                  <c:v>41.228733908623084</c:v>
                </c:pt>
                <c:pt idx="134">
                  <c:v>36.332437120486965</c:v>
                </c:pt>
                <c:pt idx="135">
                  <c:v>39.005368145503866</c:v>
                </c:pt>
                <c:pt idx="136">
                  <c:v>40.459328075434243</c:v>
                </c:pt>
                <c:pt idx="137">
                  <c:v>36.961247367132721</c:v>
                </c:pt>
                <c:pt idx="138">
                  <c:v>43.493128743750901</c:v>
                </c:pt>
                <c:pt idx="139">
                  <c:v>35.218864644488406</c:v>
                </c:pt>
                <c:pt idx="140">
                  <c:v>44.292252288199066</c:v>
                </c:pt>
                <c:pt idx="141">
                  <c:v>34.358273780245028</c:v>
                </c:pt>
                <c:pt idx="142">
                  <c:v>43.280463933519869</c:v>
                </c:pt>
                <c:pt idx="143">
                  <c:v>35.411068407156101</c:v>
                </c:pt>
                <c:pt idx="144">
                  <c:v>41.405358669248898</c:v>
                </c:pt>
                <c:pt idx="145">
                  <c:v>38.603055826568486</c:v>
                </c:pt>
                <c:pt idx="146">
                  <c:v>39.512594668307955</c:v>
                </c:pt>
                <c:pt idx="147">
                  <c:v>42.325033372462883</c:v>
                </c:pt>
                <c:pt idx="148">
                  <c:v>37.789726164077067</c:v>
                </c:pt>
                <c:pt idx="149">
                  <c:v>44.73353953597681</c:v>
                </c:pt>
                <c:pt idx="150">
                  <c:v>36.229458557737786</c:v>
                </c:pt>
                <c:pt idx="151">
                  <c:v>45.379793033708651</c:v>
                </c:pt>
                <c:pt idx="152">
                  <c:v>35.252386479893751</c:v>
                </c:pt>
                <c:pt idx="153">
                  <c:v>44.608493238750029</c:v>
                </c:pt>
                <c:pt idx="154">
                  <c:v>35.690112195222106</c:v>
                </c:pt>
                <c:pt idx="155">
                  <c:v>43.040910850389068</c:v>
                </c:pt>
                <c:pt idx="156">
                  <c:v>38.040198597007453</c:v>
                </c:pt>
                <c:pt idx="157">
                  <c:v>41.368541961291555</c:v>
                </c:pt>
                <c:pt idx="158">
                  <c:v>41.483448095431207</c:v>
                </c:pt>
                <c:pt idx="159">
                  <c:v>39.873326462804435</c:v>
                </c:pt>
                <c:pt idx="160">
                  <c:v>44.42952886301255</c:v>
                </c:pt>
                <c:pt idx="161">
                  <c:v>38.446767037725905</c:v>
                </c:pt>
                <c:pt idx="162">
                  <c:v>46.063326004498272</c:v>
                </c:pt>
                <c:pt idx="163">
                  <c:v>37.078877339718979</c:v>
                </c:pt>
                <c:pt idx="164">
                  <c:v>46.408791672605361</c:v>
                </c:pt>
                <c:pt idx="165">
                  <c:v>36.109099629617994</c:v>
                </c:pt>
                <c:pt idx="166">
                  <c:v>45.724646949058211</c:v>
                </c:pt>
                <c:pt idx="167">
                  <c:v>36.193187515807651</c:v>
                </c:pt>
                <c:pt idx="168">
                  <c:v>44.396041191134508</c:v>
                </c:pt>
                <c:pt idx="169">
                  <c:v>37.868002321138356</c:v>
                </c:pt>
                <c:pt idx="170">
                  <c:v>42.93372439351451</c:v>
                </c:pt>
                <c:pt idx="171">
                  <c:v>40.802677206284386</c:v>
                </c:pt>
                <c:pt idx="172">
                  <c:v>41.654641389680322</c:v>
                </c:pt>
                <c:pt idx="173">
                  <c:v>43.820081321863142</c:v>
                </c:pt>
                <c:pt idx="174">
                  <c:v>40.504781966842586</c:v>
                </c:pt>
                <c:pt idx="175">
                  <c:v>45.998019931674662</c:v>
                </c:pt>
                <c:pt idx="176">
                  <c:v>39.328075017448256</c:v>
                </c:pt>
                <c:pt idx="177">
                  <c:v>47.150157023697382</c:v>
                </c:pt>
                <c:pt idx="178">
                  <c:v>38.110873675040743</c:v>
                </c:pt>
                <c:pt idx="179">
                  <c:v>47.40680511389585</c:v>
                </c:pt>
                <c:pt idx="180">
                  <c:v>37.068934456601468</c:v>
                </c:pt>
                <c:pt idx="181">
                  <c:v>46.91409802013095</c:v>
                </c:pt>
                <c:pt idx="182">
                  <c:v>36.667239714117848</c:v>
                </c:pt>
                <c:pt idx="183">
                  <c:v>45.860046347144205</c:v>
                </c:pt>
                <c:pt idx="184">
                  <c:v>37.453350810260936</c:v>
                </c:pt>
                <c:pt idx="185">
                  <c:v>44.57286387625382</c:v>
                </c:pt>
                <c:pt idx="186">
                  <c:v>39.570029776062491</c:v>
                </c:pt>
                <c:pt idx="187">
                  <c:v>43.400805701957069</c:v>
                </c:pt>
                <c:pt idx="188">
                  <c:v>42.382974784949809</c:v>
                </c:pt>
                <c:pt idx="189">
                  <c:v>42.45042911098917</c:v>
                </c:pt>
                <c:pt idx="190">
                  <c:v>44.951597213038319</c:v>
                </c:pt>
                <c:pt idx="191">
                  <c:v>41.598460020764094</c:v>
                </c:pt>
                <c:pt idx="192">
                  <c:v>46.780680808145512</c:v>
                </c:pt>
                <c:pt idx="193">
                  <c:v>40.697141385678144</c:v>
                </c:pt>
                <c:pt idx="194">
                  <c:v>47.853614398565483</c:v>
                </c:pt>
                <c:pt idx="195">
                  <c:v>39.681319366459711</c:v>
                </c:pt>
                <c:pt idx="196">
                  <c:v>48.29742441251571</c:v>
                </c:pt>
                <c:pt idx="197">
                  <c:v>38.599522302140308</c:v>
                </c:pt>
                <c:pt idx="198">
                  <c:v>48.203325990121101</c:v>
                </c:pt>
                <c:pt idx="199">
                  <c:v>37.652871990755685</c:v>
                </c:pt>
                <c:pt idx="200">
                  <c:v>47.620937408626055</c:v>
                </c:pt>
                <c:pt idx="201">
                  <c:v>37.223309878629983</c:v>
                </c:pt>
                <c:pt idx="202">
                  <c:v>46.643481944475319</c:v>
                </c:pt>
                <c:pt idx="203">
                  <c:v>37.769759029249805</c:v>
                </c:pt>
                <c:pt idx="204">
                  <c:v>45.493089058922052</c:v>
                </c:pt>
                <c:pt idx="205">
                  <c:v>39.484703863882494</c:v>
                </c:pt>
                <c:pt idx="206">
                  <c:v>44.4523104879543</c:v>
                </c:pt>
                <c:pt idx="207">
                  <c:v>41.966058504330455</c:v>
                </c:pt>
                <c:pt idx="208">
                  <c:v>43.656789067759924</c:v>
                </c:pt>
                <c:pt idx="209">
                  <c:v>44.451353433930983</c:v>
                </c:pt>
                <c:pt idx="210">
                  <c:v>43.039552758147025</c:v>
                </c:pt>
                <c:pt idx="211">
                  <c:v>46.41731262853996</c:v>
                </c:pt>
                <c:pt idx="212">
                  <c:v>42.464720777614986</c:v>
                </c:pt>
                <c:pt idx="213">
                  <c:v>47.761272923971084</c:v>
                </c:pt>
                <c:pt idx="214">
                  <c:v>41.82619713147291</c:v>
                </c:pt>
                <c:pt idx="215">
                  <c:v>48.585156168737278</c:v>
                </c:pt>
                <c:pt idx="216">
                  <c:v>41.063918352782991</c:v>
                </c:pt>
                <c:pt idx="217">
                  <c:v>49.006696384661936</c:v>
                </c:pt>
                <c:pt idx="218">
                  <c:v>40.163070757791395</c:v>
                </c:pt>
                <c:pt idx="219">
                  <c:v>49.093717217977741</c:v>
                </c:pt>
                <c:pt idx="220">
                  <c:v>39.171713857034675</c:v>
                </c:pt>
                <c:pt idx="221">
                  <c:v>48.860496774212535</c:v>
                </c:pt>
                <c:pt idx="222">
                  <c:v>38.241333330574783</c:v>
                </c:pt>
                <c:pt idx="223">
                  <c:v>48.295141454293756</c:v>
                </c:pt>
                <c:pt idx="224">
                  <c:v>37.66628080840124</c:v>
                </c:pt>
                <c:pt idx="225">
                  <c:v>47.420550821110844</c:v>
                </c:pt>
                <c:pt idx="226">
                  <c:v>37.844252479123853</c:v>
                </c:pt>
                <c:pt idx="227">
                  <c:v>46.368665715006145</c:v>
                </c:pt>
                <c:pt idx="228">
                  <c:v>39.055578327120607</c:v>
                </c:pt>
                <c:pt idx="229">
                  <c:v>45.370992067620797</c:v>
                </c:pt>
                <c:pt idx="230">
                  <c:v>41.14799490294974</c:v>
                </c:pt>
                <c:pt idx="231">
                  <c:v>44.607483853127746</c:v>
                </c:pt>
                <c:pt idx="232">
                  <c:v>43.53449443980216</c:v>
                </c:pt>
                <c:pt idx="233">
                  <c:v>44.088193910317791</c:v>
                </c:pt>
                <c:pt idx="234">
                  <c:v>45.63569886623447</c:v>
                </c:pt>
                <c:pt idx="235">
                  <c:v>43.713623220779368</c:v>
                </c:pt>
                <c:pt idx="236">
                  <c:v>47.211969371541322</c:v>
                </c:pt>
                <c:pt idx="237">
                  <c:v>43.379608459201982</c:v>
                </c:pt>
                <c:pt idx="238">
                  <c:v>48.293224422662647</c:v>
                </c:pt>
                <c:pt idx="239">
                  <c:v>43.01328538210241</c:v>
                </c:pt>
                <c:pt idx="240">
                  <c:v>48.995892592856016</c:v>
                </c:pt>
                <c:pt idx="241">
                  <c:v>42.566428824012725</c:v>
                </c:pt>
                <c:pt idx="242">
                  <c:v>49.425892257892883</c:v>
                </c:pt>
                <c:pt idx="243">
                  <c:v>42.004804996618788</c:v>
                </c:pt>
                <c:pt idx="244">
                  <c:v>49.652762750156199</c:v>
                </c:pt>
                <c:pt idx="245">
                  <c:v>41.30576389128467</c:v>
                </c:pt>
                <c:pt idx="246">
                  <c:v>49.708693064203842</c:v>
                </c:pt>
                <c:pt idx="247">
                  <c:v>40.466884507713225</c:v>
                </c:pt>
                <c:pt idx="248">
                  <c:v>49.591936664385237</c:v>
                </c:pt>
                <c:pt idx="249">
                  <c:v>39.528773633566693</c:v>
                </c:pt>
                <c:pt idx="250">
                  <c:v>49.272345751401701</c:v>
                </c:pt>
                <c:pt idx="251">
                  <c:v>38.613645971819942</c:v>
                </c:pt>
                <c:pt idx="252">
                  <c:v>48.707994002566352</c:v>
                </c:pt>
                <c:pt idx="253">
                  <c:v>37.965874434630798</c:v>
                </c:pt>
                <c:pt idx="254">
                  <c:v>47.887647182307298</c:v>
                </c:pt>
                <c:pt idx="255">
                  <c:v>37.939293659610428</c:v>
                </c:pt>
                <c:pt idx="256">
                  <c:v>46.893923500452757</c:v>
                </c:pt>
                <c:pt idx="257">
                  <c:v>38.840822078783624</c:v>
                </c:pt>
                <c:pt idx="258">
                  <c:v>45.918319971937528</c:v>
                </c:pt>
                <c:pt idx="259">
                  <c:v>40.649104298073581</c:v>
                </c:pt>
                <c:pt idx="260">
                  <c:v>45.151958332565592</c:v>
                </c:pt>
                <c:pt idx="261">
                  <c:v>42.909886455772764</c:v>
                </c:pt>
                <c:pt idx="262">
                  <c:v>44.651836178673364</c:v>
                </c:pt>
                <c:pt idx="263">
                  <c:v>45.048592895692778</c:v>
                </c:pt>
                <c:pt idx="264">
                  <c:v>44.351346515929542</c:v>
                </c:pt>
                <c:pt idx="265">
                  <c:v>46.742872425307333</c:v>
                </c:pt>
                <c:pt idx="266">
                  <c:v>44.15646715855187</c:v>
                </c:pt>
                <c:pt idx="267">
                  <c:v>47.956480126677384</c:v>
                </c:pt>
                <c:pt idx="268">
                  <c:v>43.997992406755507</c:v>
                </c:pt>
                <c:pt idx="269">
                  <c:v>48.782896984855924</c:v>
                </c:pt>
                <c:pt idx="270">
                  <c:v>43.833492200574973</c:v>
                </c:pt>
                <c:pt idx="271">
                  <c:v>49.33181848210333</c:v>
                </c:pt>
                <c:pt idx="272">
                  <c:v>43.635697272215488</c:v>
                </c:pt>
                <c:pt idx="273">
                  <c:v>49.690109755192196</c:v>
                </c:pt>
                <c:pt idx="274">
                  <c:v>43.383300226357093</c:v>
                </c:pt>
                <c:pt idx="275">
                  <c:v>49.917519272523506</c:v>
                </c:pt>
                <c:pt idx="276">
                  <c:v>43.055926289223926</c:v>
                </c:pt>
                <c:pt idx="277">
                  <c:v>50.051411704833285</c:v>
                </c:pt>
                <c:pt idx="278">
                  <c:v>42.632177053702435</c:v>
                </c:pt>
                <c:pt idx="279">
                  <c:v>50.11141401230001</c:v>
                </c:pt>
                <c:pt idx="280">
                  <c:v>42.090388946242207</c:v>
                </c:pt>
                <c:pt idx="281">
                  <c:v>50.101706296155584</c:v>
                </c:pt>
                <c:pt idx="282">
                  <c:v>41.413194632940382</c:v>
                </c:pt>
                <c:pt idx="283">
                  <c:v>50.010784444984829</c:v>
                </c:pt>
                <c:pt idx="284">
                  <c:v>40.598733924135644</c:v>
                </c:pt>
                <c:pt idx="285">
                  <c:v>49.809674875350204</c:v>
                </c:pt>
                <c:pt idx="286">
                  <c:v>39.682951261489414</c:v>
                </c:pt>
                <c:pt idx="287">
                  <c:v>49.452083918604302</c:v>
                </c:pt>
                <c:pt idx="288">
                  <c:v>38.775893489881554</c:v>
                </c:pt>
                <c:pt idx="289">
                  <c:v>48.885329896837675</c:v>
                </c:pt>
                <c:pt idx="290">
                  <c:v>38.101517895210691</c:v>
                </c:pt>
                <c:pt idx="291">
                  <c:v>48.085666895949572</c:v>
                </c:pt>
                <c:pt idx="292">
                  <c:v>37.993794037799994</c:v>
                </c:pt>
                <c:pt idx="293">
                  <c:v>47.116311789180244</c:v>
                </c:pt>
                <c:pt idx="294">
                  <c:v>38.764861072348175</c:v>
                </c:pt>
                <c:pt idx="295">
                  <c:v>46.150186387882869</c:v>
                </c:pt>
                <c:pt idx="296">
                  <c:v>40.442533540110347</c:v>
                </c:pt>
                <c:pt idx="297">
                  <c:v>45.378877879377335</c:v>
                </c:pt>
                <c:pt idx="298">
                  <c:v>42.633162884440281</c:v>
                </c:pt>
                <c:pt idx="299">
                  <c:v>44.878031293400923</c:v>
                </c:pt>
                <c:pt idx="300">
                  <c:v>44.775200015916845</c:v>
                </c:pt>
                <c:pt idx="301">
                  <c:v>44.59711759718364</c:v>
                </c:pt>
                <c:pt idx="302">
                  <c:v>46.514316169140159</c:v>
                </c:pt>
                <c:pt idx="303">
                  <c:v>44.448027353778492</c:v>
                </c:pt>
                <c:pt idx="304">
                  <c:v>47.781817411866022</c:v>
                </c:pt>
                <c:pt idx="305">
                  <c:v>44.363641756151196</c:v>
                </c:pt>
                <c:pt idx="306">
                  <c:v>48.656389016195924</c:v>
                </c:pt>
                <c:pt idx="307">
                  <c:v>44.305036607390953</c:v>
                </c:pt>
                <c:pt idx="308">
                  <c:v>49.245106123921133</c:v>
                </c:pt>
                <c:pt idx="309">
                  <c:v>44.251378904441076</c:v>
                </c:pt>
                <c:pt idx="310">
                  <c:v>49.637364786466208</c:v>
                </c:pt>
                <c:pt idx="311">
                  <c:v>44.190775224487133</c:v>
                </c:pt>
                <c:pt idx="312">
                  <c:v>49.897578294565847</c:v>
                </c:pt>
                <c:pt idx="313">
                  <c:v>44.114892410887634</c:v>
                </c:pt>
                <c:pt idx="314">
                  <c:v>50.069589102947241</c:v>
                </c:pt>
                <c:pt idx="315">
                  <c:v>44.016109724597882</c:v>
                </c:pt>
                <c:pt idx="316">
                  <c:v>50.182470672456034</c:v>
                </c:pt>
                <c:pt idx="317">
                  <c:v>43.885952877472995</c:v>
                </c:pt>
                <c:pt idx="318">
                  <c:v>50.255088922542953</c:v>
                </c:pt>
                <c:pt idx="319">
                  <c:v>43.714107371015643</c:v>
                </c:pt>
                <c:pt idx="320">
                  <c:v>50.299167180957568</c:v>
                </c:pt>
                <c:pt idx="321">
                  <c:v>43.487707298015849</c:v>
                </c:pt>
                <c:pt idx="322">
                  <c:v>50.321092961852592</c:v>
                </c:pt>
                <c:pt idx="323">
                  <c:v>43.190865048138441</c:v>
                </c:pt>
                <c:pt idx="324">
                  <c:v>50.322670217624989</c:v>
                </c:pt>
                <c:pt idx="325">
                  <c:v>42.80467198759073</c:v>
                </c:pt>
                <c:pt idx="326">
                  <c:v>50.300865794757371</c:v>
                </c:pt>
                <c:pt idx="327">
                  <c:v>42.30830320601622</c:v>
                </c:pt>
                <c:pt idx="328">
                  <c:v>50.246445743700953</c:v>
                </c:pt>
                <c:pt idx="329">
                  <c:v>41.682578906641503</c:v>
                </c:pt>
                <c:pt idx="330">
                  <c:v>50.141362264852702</c:v>
                </c:pt>
                <c:pt idx="331">
                  <c:v>40.918547406686685</c:v>
                </c:pt>
                <c:pt idx="332">
                  <c:v>49.955163951273178</c:v>
                </c:pt>
                <c:pt idx="333">
                  <c:v>40.035196029534937</c:v>
                </c:pt>
                <c:pt idx="334">
                  <c:v>49.642393697597157</c:v>
                </c:pt>
                <c:pt idx="335">
                  <c:v>39.11049401123703</c:v>
                </c:pt>
                <c:pt idx="336">
                  <c:v>49.147230158235814</c:v>
                </c:pt>
                <c:pt idx="337">
                  <c:v>38.322337911830736</c:v>
                </c:pt>
                <c:pt idx="338">
                  <c:v>48.4277066707552</c:v>
                </c:pt>
                <c:pt idx="339">
                  <c:v>37.968668835222807</c:v>
                </c:pt>
                <c:pt idx="340">
                  <c:v>47.507363834194834</c:v>
                </c:pt>
                <c:pt idx="341">
                  <c:v>38.392007287492596</c:v>
                </c:pt>
                <c:pt idx="342">
                  <c:v>46.520693718601763</c:v>
                </c:pt>
                <c:pt idx="343">
                  <c:v>39.753438691251311</c:v>
                </c:pt>
                <c:pt idx="344">
                  <c:v>45.667439808806293</c:v>
                </c:pt>
                <c:pt idx="345">
                  <c:v>41.809078513279459</c:v>
                </c:pt>
                <c:pt idx="346">
                  <c:v>45.074996919728214</c:v>
                </c:pt>
                <c:pt idx="347">
                  <c:v>44.015835715262028</c:v>
                </c:pt>
                <c:pt idx="348">
                  <c:v>44.732081179385652</c:v>
                </c:pt>
                <c:pt idx="349">
                  <c:v>45.918165907811293</c:v>
                </c:pt>
                <c:pt idx="350">
                  <c:v>44.556042088368713</c:v>
                </c:pt>
                <c:pt idx="351">
                  <c:v>47.352793848566407</c:v>
                </c:pt>
                <c:pt idx="352">
                  <c:v>44.470774659872177</c:v>
                </c:pt>
                <c:pt idx="353">
                  <c:v>48.360175901049175</c:v>
                </c:pt>
                <c:pt idx="354">
                  <c:v>44.429449714753851</c:v>
                </c:pt>
                <c:pt idx="355">
                  <c:v>49.04418848426311</c:v>
                </c:pt>
                <c:pt idx="356">
                  <c:v>44.407788445211807</c:v>
                </c:pt>
                <c:pt idx="357">
                  <c:v>49.502119821815711</c:v>
                </c:pt>
                <c:pt idx="358">
                  <c:v>44.394016100835351</c:v>
                </c:pt>
                <c:pt idx="359">
                  <c:v>49.807105739032913</c:v>
                </c:pt>
                <c:pt idx="360">
                  <c:v>44.382406259905878</c:v>
                </c:pt>
                <c:pt idx="361">
                  <c:v>50.009929250135009</c:v>
                </c:pt>
                <c:pt idx="362">
                  <c:v>44.369927417659795</c:v>
                </c:pt>
                <c:pt idx="363">
                  <c:v>50.144795598732081</c:v>
                </c:pt>
                <c:pt idx="364">
                  <c:v>44.354618767269187</c:v>
                </c:pt>
                <c:pt idx="365">
                  <c:v>50.234489641694559</c:v>
                </c:pt>
                <c:pt idx="366">
                  <c:v>44.334799464231004</c:v>
                </c:pt>
                <c:pt idx="367">
                  <c:v>50.294134240351305</c:v>
                </c:pt>
                <c:pt idx="368">
                  <c:v>44.308648347954424</c:v>
                </c:pt>
                <c:pt idx="369">
                  <c:v>50.333753041308157</c:v>
                </c:pt>
                <c:pt idx="370">
                  <c:v>44.273931204358803</c:v>
                </c:pt>
                <c:pt idx="371">
                  <c:v>50.359974867875316</c:v>
                </c:pt>
                <c:pt idx="372">
                  <c:v>44.227768487531712</c:v>
                </c:pt>
                <c:pt idx="373">
                  <c:v>50.377152812035035</c:v>
                </c:pt>
                <c:pt idx="374">
                  <c:v>44.166389162821773</c:v>
                </c:pt>
                <c:pt idx="375">
                  <c:v>50.388086572516002</c:v>
                </c:pt>
                <c:pt idx="376">
                  <c:v>44.08484016337826</c:v>
                </c:pt>
                <c:pt idx="377">
                  <c:v>50.394468249262161</c:v>
                </c:pt>
                <c:pt idx="378">
                  <c:v>43.976633590493108</c:v>
                </c:pt>
                <c:pt idx="379">
                  <c:v>50.397119996444452</c:v>
                </c:pt>
                <c:pt idx="380">
                  <c:v>43.833326038885062</c:v>
                </c:pt>
                <c:pt idx="381">
                  <c:v>50.396049302602279</c:v>
                </c:pt>
                <c:pt idx="382">
                  <c:v>43.644046816232773</c:v>
                </c:pt>
                <c:pt idx="383">
                  <c:v>50.390305647212912</c:v>
                </c:pt>
                <c:pt idx="384">
                  <c:v>43.395040910886109</c:v>
                </c:pt>
                <c:pt idx="385">
                  <c:v>50.377571986623437</c:v>
                </c:pt>
                <c:pt idx="386">
                  <c:v>43.069399983201613</c:v>
                </c:pt>
                <c:pt idx="387">
                  <c:v>50.353357909333923</c:v>
                </c:pt>
                <c:pt idx="388">
                  <c:v>42.647381996422851</c:v>
                </c:pt>
                <c:pt idx="389">
                  <c:v>50.30957851068181</c:v>
                </c:pt>
                <c:pt idx="390">
                  <c:v>42.108179424933049</c:v>
                </c:pt>
                <c:pt idx="391">
                  <c:v>50.232240058381713</c:v>
                </c:pt>
                <c:pt idx="392">
                  <c:v>41.434855932974521</c:v>
                </c:pt>
                <c:pt idx="393">
                  <c:v>50.098065213900469</c:v>
                </c:pt>
                <c:pt idx="394">
                  <c:v>40.625547850803535</c:v>
                </c:pt>
                <c:pt idx="395">
                  <c:v>49.870648185321073</c:v>
                </c:pt>
                <c:pt idx="396">
                  <c:v>39.715413342545098</c:v>
                </c:pt>
                <c:pt idx="397">
                  <c:v>49.499192888808025</c:v>
                </c:pt>
                <c:pt idx="398">
                  <c:v>38.812279025278379</c:v>
                </c:pt>
                <c:pt idx="399">
                  <c:v>48.928199024563625</c:v>
                </c:pt>
                <c:pt idx="400">
                  <c:v>38.135947500349872</c:v>
                </c:pt>
                <c:pt idx="401">
                  <c:v>48.131252889301301</c:v>
                </c:pt>
                <c:pt idx="402">
                  <c:v>38.015464737218345</c:v>
                </c:pt>
                <c:pt idx="403">
                  <c:v>47.167626806729267</c:v>
                </c:pt>
                <c:pt idx="404">
                  <c:v>38.761921586607237</c:v>
                </c:pt>
                <c:pt idx="405">
                  <c:v>46.205863110924149</c:v>
                </c:pt>
                <c:pt idx="406">
                  <c:v>40.411148311779954</c:v>
                </c:pt>
                <c:pt idx="407">
                  <c:v>45.436434964537149</c:v>
                </c:pt>
                <c:pt idx="408">
                  <c:v>42.582537939895538</c:v>
                </c:pt>
                <c:pt idx="409">
                  <c:v>44.938172554458738</c:v>
                </c:pt>
                <c:pt idx="410">
                  <c:v>44.720179111493493</c:v>
                </c:pt>
                <c:pt idx="411">
                  <c:v>44.664254181051483</c:v>
                </c:pt>
                <c:pt idx="412">
                  <c:v>46.465149222697839</c:v>
                </c:pt>
                <c:pt idx="413">
                  <c:v>44.528512965748519</c:v>
                </c:pt>
                <c:pt idx="414">
                  <c:v>47.74205710478239</c:v>
                </c:pt>
                <c:pt idx="415">
                  <c:v>44.464887290008022</c:v>
                </c:pt>
                <c:pt idx="416">
                  <c:v>48.625771020775531</c:v>
                </c:pt>
                <c:pt idx="417">
                  <c:v>44.43579798872382</c:v>
                </c:pt>
                <c:pt idx="418">
                  <c:v>49.222122687524916</c:v>
                </c:pt>
                <c:pt idx="419">
                  <c:v>44.422552688558689</c:v>
                </c:pt>
                <c:pt idx="420">
                  <c:v>49.620475122557124</c:v>
                </c:pt>
                <c:pt idx="421">
                  <c:v>44.416399417089444</c:v>
                </c:pt>
                <c:pt idx="422">
                  <c:v>49.885638245688774</c:v>
                </c:pt>
                <c:pt idx="423">
                  <c:v>44.413339958679927</c:v>
                </c:pt>
                <c:pt idx="424">
                  <c:v>50.062005669656841</c:v>
                </c:pt>
                <c:pt idx="425">
                  <c:v>44.41155285451066</c:v>
                </c:pt>
                <c:pt idx="426">
                  <c:v>50.179334340780613</c:v>
                </c:pt>
                <c:pt idx="427">
                  <c:v>44.410189439779273</c:v>
                </c:pt>
                <c:pt idx="428">
                  <c:v>50.257421916739744</c:v>
                </c:pt>
                <c:pt idx="429">
                  <c:v>44.40882436961347</c:v>
                </c:pt>
                <c:pt idx="430">
                  <c:v>50.309415383702017</c:v>
                </c:pt>
                <c:pt idx="431">
                  <c:v>44.407205182571744</c:v>
                </c:pt>
                <c:pt idx="432">
                  <c:v>50.344046527552926</c:v>
                </c:pt>
                <c:pt idx="433">
                  <c:v>44.40513528404226</c:v>
                </c:pt>
                <c:pt idx="434">
                  <c:v>50.367118895416411</c:v>
                </c:pt>
                <c:pt idx="435">
                  <c:v>44.402414843392691</c:v>
                </c:pt>
                <c:pt idx="436">
                  <c:v>50.382492659377817</c:v>
                </c:pt>
                <c:pt idx="437">
                  <c:v>44.398805180145573</c:v>
                </c:pt>
                <c:pt idx="438">
                  <c:v>50.392736820808487</c:v>
                </c:pt>
                <c:pt idx="439">
                  <c:v>44.394000519271458</c:v>
                </c:pt>
                <c:pt idx="440">
                  <c:v>50.399561554390672</c:v>
                </c:pt>
                <c:pt idx="441">
                  <c:v>44.387598931842255</c:v>
                </c:pt>
                <c:pt idx="442">
                  <c:v>50.404105068188713</c:v>
                </c:pt>
                <c:pt idx="443">
                  <c:v>44.379067493396242</c:v>
                </c:pt>
                <c:pt idx="444">
                  <c:v>50.407123933604645</c:v>
                </c:pt>
                <c:pt idx="445">
                  <c:v>44.3676977094661</c:v>
                </c:pt>
                <c:pt idx="446">
                  <c:v>50.409119087894638</c:v>
                </c:pt>
                <c:pt idx="447">
                  <c:v>44.352547181319601</c:v>
                </c:pt>
                <c:pt idx="448">
                  <c:v>50.410418607146461</c:v>
                </c:pt>
                <c:pt idx="449">
                  <c:v>44.332362789068711</c:v>
                </c:pt>
                <c:pt idx="450">
                  <c:v>50.411230861655696</c:v>
                </c:pt>
                <c:pt idx="451">
                  <c:v>44.305479557059073</c:v>
                </c:pt>
                <c:pt idx="452">
                  <c:v>50.411676422354731</c:v>
                </c:pt>
                <c:pt idx="453">
                  <c:v>44.269687951147453</c:v>
                </c:pt>
                <c:pt idx="454">
                  <c:v>50.411803090160234</c:v>
                </c:pt>
                <c:pt idx="455">
                  <c:v>44.222060785154888</c:v>
                </c:pt>
                <c:pt idx="456">
                  <c:v>50.411584841929695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47-47E0-850A-621F322C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7055"/>
        <c:axId val="487934063"/>
      </c:scatterChart>
      <c:valAx>
        <c:axId val="6123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34063"/>
        <c:crosses val="autoZero"/>
        <c:crossBetween val="midCat"/>
      </c:valAx>
      <c:valAx>
        <c:axId val="4879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4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Random21!$AG$1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Random21!$AG$2:$AG$238</c:f>
              <c:numCache>
                <c:formatCode>General</c:formatCode>
                <c:ptCount val="237"/>
                <c:pt idx="0">
                  <c:v>0.87867965644035761</c:v>
                </c:pt>
                <c:pt idx="1">
                  <c:v>0.87618162076988337</c:v>
                </c:pt>
                <c:pt idx="2">
                  <c:v>0.86871010985927533</c:v>
                </c:pt>
                <c:pt idx="3">
                  <c:v>0.85633199102880253</c:v>
                </c:pt>
                <c:pt idx="4">
                  <c:v>0.83915762669464489</c:v>
                </c:pt>
                <c:pt idx="5">
                  <c:v>0.81734121607096832</c:v>
                </c:pt>
                <c:pt idx="6">
                  <c:v>0.79108122831830163</c:v>
                </c:pt>
                <c:pt idx="7">
                  <c:v>0.76062086289137854</c:v>
                </c:pt>
                <c:pt idx="8">
                  <c:v>0.72624845690213236</c:v>
                </c:pt>
                <c:pt idx="9">
                  <c:v>0.6882977451937875</c:v>
                </c:pt>
                <c:pt idx="10">
                  <c:v>0.64714786709700678</c:v>
                </c:pt>
                <c:pt idx="11">
                  <c:v>0.60322300516390848</c:v>
                </c:pt>
                <c:pt idx="12">
                  <c:v>0.55699153626526998</c:v>
                </c:pt>
                <c:pt idx="13">
                  <c:v>0.5089645750320454</c:v>
                </c:pt>
                <c:pt idx="14">
                  <c:v>0.45969379444452563</c:v>
                </c:pt>
                <c:pt idx="15">
                  <c:v>0.40976841905677186</c:v>
                </c:pt>
                <c:pt idx="16">
                  <c:v>0.35981130336711353</c:v>
                </c:pt>
                <c:pt idx="17">
                  <c:v>0.31047403144306318</c:v>
                </c:pt>
                <c:pt idx="18">
                  <c:v>0.26243100399251873</c:v>
                </c:pt>
                <c:pt idx="19">
                  <c:v>0.21637251515532474</c:v>
                </c:pt>
                <c:pt idx="20">
                  <c:v>0.17299686242649215</c:v>
                </c:pt>
                <c:pt idx="21">
                  <c:v>0.13300157788691647</c:v>
                </c:pt>
                <c:pt idx="22">
                  <c:v>9.7073915406799549E-2</c:v>
                </c:pt>
                <c:pt idx="23">
                  <c:v>6.5880774381295026E-2</c:v>
                </c:pt>
                <c:pt idx="24">
                  <c:v>4.0058283226637736E-2</c:v>
                </c:pt>
                <c:pt idx="25">
                  <c:v>2.0201302523239484E-2</c:v>
                </c:pt>
                <c:pt idx="26">
                  <c:v>6.8531355985590459E-3</c:v>
                </c:pt>
                <c:pt idx="27">
                  <c:v>4.9575102370802426E-4</c:v>
                </c:pt>
                <c:pt idx="28">
                  <c:v>1.5408249806148078E-3</c:v>
                </c:pt>
                <c:pt idx="29">
                  <c:v>1.0321900482247459E-2</c:v>
                </c:pt>
                <c:pt idx="30">
                  <c:v>2.7087934623569176E-2</c:v>
                </c:pt>
                <c:pt idx="31">
                  <c:v>5.1998465021990681E-2</c:v>
                </c:pt>
                <c:pt idx="32">
                  <c:v>8.5120573999049598E-2</c:v>
                </c:pt>
                <c:pt idx="33">
                  <c:v>0.12642776642093012</c:v>
                </c:pt>
                <c:pt idx="34">
                  <c:v>0.17580080778473672</c:v>
                </c:pt>
                <c:pt idx="35">
                  <c:v>0.23303049696479616</c:v>
                </c:pt>
                <c:pt idx="36">
                  <c:v>0.29782227709867104</c:v>
                </c:pt>
                <c:pt idx="37">
                  <c:v>0.36980252237713396</c:v>
                </c:pt>
                <c:pt idx="38">
                  <c:v>0.44852628157574181</c:v>
                </c:pt>
                <c:pt idx="39">
                  <c:v>0.53348621391592688</c:v>
                </c:pt>
                <c:pt idx="40">
                  <c:v>0.62412242127773765</c:v>
                </c:pt>
                <c:pt idx="41">
                  <c:v>0.71983286391891277</c:v>
                </c:pt>
                <c:pt idx="42">
                  <c:v>0.81998404469096731</c:v>
                </c:pt>
                <c:pt idx="43">
                  <c:v>0.92392165835062878</c:v>
                </c:pt>
                <c:pt idx="44">
                  <c:v>1.0309809262241294</c:v>
                </c:pt>
                <c:pt idx="45">
                  <c:v>1.1404963698844535</c:v>
                </c:pt>
                <c:pt idx="46">
                  <c:v>1.2518108179815501</c:v>
                </c:pt>
                <c:pt idx="47">
                  <c:v>1.364283485129413</c:v>
                </c:pt>
                <c:pt idx="48">
                  <c:v>1.4772970080941463</c:v>
                </c:pt>
                <c:pt idx="49">
                  <c:v>1.5902633699964115</c:v>
                </c:pt>
                <c:pt idx="50">
                  <c:v>1.7026286857822646</c:v>
                </c:pt>
                <c:pt idx="51">
                  <c:v>1.813876860237462</c:v>
                </c:pt>
                <c:pt idx="52">
                  <c:v>1.9235321622270223</c:v>
                </c:pt>
                <c:pt idx="53">
                  <c:v>2.0311607850217257</c:v>
                </c:pt>
                <c:pt idx="54">
                  <c:v>2.1363714823500062</c:v>
                </c:pt>
                <c:pt idx="55">
                  <c:v>2.2388153833776703</c:v>
                </c:pt>
                <c:pt idx="56">
                  <c:v>2.3381850976449887</c:v>
                </c:pt>
                <c:pt idx="57">
                  <c:v>2.4342132237581473</c:v>
                </c:pt>
                <c:pt idx="58">
                  <c:v>2.5266703741377206</c:v>
                </c:pt>
                <c:pt idx="59">
                  <c:v>2.6153628232193009</c:v>
                </c:pt>
                <c:pt idx="60">
                  <c:v>2.7001298790213668</c:v>
                </c:pt>
                <c:pt idx="61">
                  <c:v>2.7808410687314868</c:v>
                </c:pt>
                <c:pt idx="62">
                  <c:v>2.8573932186201927</c:v>
                </c:pt>
                <c:pt idx="63">
                  <c:v>2.9297074977772857</c:v>
                </c:pt>
                <c:pt idx="64">
                  <c:v>2.9977264843744993</c:v>
                </c:pt>
                <c:pt idx="65">
                  <c:v>3.0614113027795113</c:v>
                </c:pt>
                <c:pt idx="66">
                  <c:v>3.1207388701659102</c:v>
                </c:pt>
                <c:pt idx="67">
                  <c:v>3.1756992824776198</c:v>
                </c:pt>
                <c:pt idx="68">
                  <c:v>3.2262933618318139</c:v>
                </c:pt>
                <c:pt idx="69">
                  <c:v>3.2725303807348514</c:v>
                </c:pt>
                <c:pt idx="70">
                  <c:v>3.3144259728431331</c:v>
                </c:pt>
                <c:pt idx="71">
                  <c:v>3.3520002353889664</c:v>
                </c:pt>
                <c:pt idx="72">
                  <c:v>3.3852760247465956</c:v>
                </c:pt>
                <c:pt idx="73">
                  <c:v>3.4142774438540457</c:v>
                </c:pt>
                <c:pt idx="74">
                  <c:v>3.4390285182400633</c:v>
                </c:pt>
                <c:pt idx="75">
                  <c:v>3.45955205613572</c:v>
                </c:pt>
                <c:pt idx="76">
                  <c:v>3.475868687480657</c:v>
                </c:pt>
                <c:pt idx="77">
                  <c:v>3.487996076470643</c:v>
                </c:pt>
                <c:pt idx="78">
                  <c:v>3.4959483025473754</c:v>
                </c:pt>
                <c:pt idx="79">
                  <c:v>3.4997354053201253</c:v>
                </c:pt>
                <c:pt idx="80">
                  <c:v>3.4993630897542962</c:v>
                </c:pt>
                <c:pt idx="81">
                  <c:v>3.4948325889925638</c:v>
                </c:pt>
                <c:pt idx="82">
                  <c:v>3.4861406833219051</c:v>
                </c:pt>
                <c:pt idx="83">
                  <c:v>3.473279875000391</c:v>
                </c:pt>
                <c:pt idx="84">
                  <c:v>3.4562387198479847</c:v>
                </c:pt>
                <c:pt idx="85">
                  <c:v>3.4350023176236446</c:v>
                </c:pt>
                <c:pt idx="86">
                  <c:v>3.4095529641924509</c:v>
                </c:pt>
                <c:pt idx="87">
                  <c:v>3.3798709692655531</c:v>
                </c:pt>
                <c:pt idx="88">
                  <c:v>3.3459356440016368</c:v>
                </c:pt>
                <c:pt idx="89">
                  <c:v>3.3077264629172722</c:v>
                </c:pt>
                <c:pt idx="90">
                  <c:v>3.2652244042850076</c:v>
                </c:pt>
                <c:pt idx="91">
                  <c:v>3.2184134724185629</c:v>
                </c:pt>
                <c:pt idx="92">
                  <c:v>3.1672824038662446</c:v>
                </c:pt>
                <c:pt idx="93">
                  <c:v>3.1118265574678854</c:v>
                </c:pt>
                <c:pt idx="94">
                  <c:v>3.0520499853897998</c:v>
                </c:pt>
                <c:pt idx="95">
                  <c:v>2.9879676785554348</c:v>
                </c:pt>
                <c:pt idx="96">
                  <c:v>2.9196079752675814</c:v>
                </c:pt>
                <c:pt idx="97">
                  <c:v>2.8470151162219488</c:v>
                </c:pt>
                <c:pt idx="98">
                  <c:v>2.7702519225208597</c:v>
                </c:pt>
                <c:pt idx="99">
                  <c:v>2.689402565728491</c:v>
                </c:pt>
                <c:pt idx="100">
                  <c:v>2.6045753905346736</c:v>
                </c:pt>
                <c:pt idx="101">
                  <c:v>2.5159057413455943</c:v>
                </c:pt>
                <c:pt idx="102">
                  <c:v>2.4235587343045637</c:v>
                </c:pt>
                <c:pt idx="103">
                  <c:v>2.3277319061588808</c:v>
                </c:pt>
                <c:pt idx="104">
                  <c:v>2.2286576614189881</c:v>
                </c:pt>
                <c:pt idx="105">
                  <c:v>2.1266054298921344</c:v>
                </c:pt>
                <c:pt idx="106">
                  <c:v>2.0218834385005495</c:v>
                </c:pt>
                <c:pt idx="107">
                  <c:v>1.9148399949869992</c:v>
                </c:pt>
                <c:pt idx="108">
                  <c:v>1.8058641774096618</c:v>
                </c:pt>
                <c:pt idx="109">
                  <c:v>1.6953858230105259</c:v>
                </c:pt>
                <c:pt idx="110">
                  <c:v>1.5838747138768063</c:v>
                </c:pt>
                <c:pt idx="111">
                  <c:v>1.471838865509044</c:v>
                </c:pt>
                <c:pt idx="112">
                  <c:v>1.3598218385389718</c:v>
                </c:pt>
                <c:pt idx="113">
                  <c:v>1.2483990137767129</c:v>
                </c:pt>
                <c:pt idx="114">
                  <c:v>1.1381727966028252</c:v>
                </c:pt>
                <c:pt idx="115">
                  <c:v>1.0297667481970143</c:v>
                </c:pt>
                <c:pt idx="116">
                  <c:v>0.92381867754404512</c:v>
                </c:pt>
                <c:pt idx="117">
                  <c:v>0.82097276846616252</c:v>
                </c:pt>
                <c:pt idx="118">
                  <c:v>0.72187085854024802</c:v>
                </c:pt>
                <c:pt idx="119">
                  <c:v>0.62714302969542968</c:v>
                </c:pt>
                <c:pt idx="120">
                  <c:v>0.5373977112506606</c:v>
                </c:pt>
                <c:pt idx="121">
                  <c:v>0.45321153263427616</c:v>
                </c:pt>
                <c:pt idx="122">
                  <c:v>0.37511919248241432</c:v>
                </c:pt>
                <c:pt idx="123">
                  <c:v>0.30360363085096986</c:v>
                </c:pt>
                <c:pt idx="124">
                  <c:v>0.23908679987415526</c:v>
                </c:pt>
                <c:pt idx="125">
                  <c:v>0.18192132390947469</c:v>
                </c:pt>
                <c:pt idx="126">
                  <c:v>0.13238332231558514</c:v>
                </c:pt>
                <c:pt idx="127">
                  <c:v>9.0666636674114898E-2</c:v>
                </c:pt>
                <c:pt idx="128">
                  <c:v>5.6878660565319872E-2</c:v>
                </c:pt>
                <c:pt idx="129">
                  <c:v>3.1037915906467206E-2</c:v>
                </c:pt>
                <c:pt idx="130">
                  <c:v>1.3073458102754731E-2</c:v>
                </c:pt>
                <c:pt idx="131">
                  <c:v>2.8261261709527918E-3</c:v>
                </c:pt>
                <c:pt idx="132">
                  <c:v>5.1587239088268788E-5</c:v>
                </c:pt>
                <c:pt idx="133">
                  <c:v>4.4250611158092035E-3</c:v>
                </c:pt>
                <c:pt idx="134">
                  <c:v>1.5547553436150996E-2</c:v>
                </c:pt>
                <c:pt idx="135">
                  <c:v>3.2953378198313232E-2</c:v>
                </c:pt>
                <c:pt idx="136">
                  <c:v>5.611871456405515E-2</c:v>
                </c:pt>
                <c:pt idx="137">
                  <c:v>8.4470920001074035E-2</c:v>
                </c:pt>
                <c:pt idx="138">
                  <c:v>0.11739831268074485</c:v>
                </c:pt>
                <c:pt idx="139">
                  <c:v>0.15426014009908229</c:v>
                </c:pt>
                <c:pt idx="140">
                  <c:v>0.19439646696106427</c:v>
                </c:pt>
                <c:pt idx="141">
                  <c:v>0.23713774162226975</c:v>
                </c:pt>
                <c:pt idx="142">
                  <c:v>0.28181383454084663</c:v>
                </c:pt>
                <c:pt idx="143">
                  <c:v>0.3277623817487707</c:v>
                </c:pt>
                <c:pt idx="144">
                  <c:v>0.37433630876547108</c:v>
                </c:pt>
                <c:pt idx="145">
                  <c:v>0.42091045325569121</c:v>
                </c:pt>
                <c:pt idx="146">
                  <c:v>0.46688724596794962</c:v>
                </c:pt>
                <c:pt idx="147">
                  <c:v>0.51170144735050083</c:v>
                </c:pt>
                <c:pt idx="148">
                  <c:v>0.55482397042782705</c:v>
                </c:pt>
                <c:pt idx="149">
                  <c:v>0.5957648481702954</c:v>
                </c:pt>
                <c:pt idx="150">
                  <c:v>0.6340754252531805</c:v>
                </c:pt>
                <c:pt idx="151">
                  <c:v>0.66934986969115684</c:v>
                </c:pt>
                <c:pt idx="152">
                  <c:v>0.70122610955805242</c:v>
                </c:pt>
                <c:pt idx="153">
                  <c:v>0.72938630428797502</c:v>
                </c:pt>
                <c:pt idx="154">
                  <c:v>0.75355695947979195</c:v>
                </c:pt>
                <c:pt idx="155">
                  <c:v>0.77350878935097045</c:v>
                </c:pt>
                <c:pt idx="156">
                  <c:v>0.78905642269308096</c:v>
                </c:pt>
                <c:pt idx="157">
                  <c:v>0.80005803703628442</c:v>
                </c:pt>
                <c:pt idx="158">
                  <c:v>0.80641499235316771</c:v>
                </c:pt>
                <c:pt idx="159">
                  <c:v>0.80807152057891596</c:v>
                </c:pt>
                <c:pt idx="160">
                  <c:v>0.80501451098241894</c:v>
                </c:pt>
                <c:pt idx="161">
                  <c:v>0.79727341441592658</c:v>
                </c:pt>
                <c:pt idx="162">
                  <c:v>0.78492027207416237</c:v>
                </c:pt>
                <c:pt idx="163">
                  <c:v>0.76806985695095087</c:v>
                </c:pt>
                <c:pt idx="164">
                  <c:v>0.74687989902666585</c:v>
                </c:pt>
                <c:pt idx="165">
                  <c:v>0.72155134870007021</c:v>
                </c:pt>
                <c:pt idx="166">
                  <c:v>0.69232861747362595</c:v>
                </c:pt>
                <c:pt idx="167">
                  <c:v>0.65949972084213027</c:v>
                </c:pt>
                <c:pt idx="168">
                  <c:v>0.62339623621030682</c:v>
                </c:pt>
                <c:pt idx="169">
                  <c:v>0.58439297902701692</c:v>
                </c:pt>
                <c:pt idx="170">
                  <c:v>0.54290729377561187</c:v>
                </c:pt>
                <c:pt idx="171">
                  <c:v>0.49939785363695255</c:v>
                </c:pt>
                <c:pt idx="172">
                  <c:v>0.45436286417701977</c:v>
                </c:pt>
                <c:pt idx="173">
                  <c:v>0.40833757288976258</c:v>
                </c:pt>
                <c:pt idx="174">
                  <c:v>0.36189099832701188</c:v>
                </c:pt>
                <c:pt idx="175">
                  <c:v>0.3156218101783087</c:v>
                </c:pt>
                <c:pt idx="176">
                  <c:v>0.27015331509041285</c:v>
                </c:pt>
                <c:pt idx="177">
                  <c:v>0.22612753199689695</c:v>
                </c:pt>
                <c:pt idx="178">
                  <c:v>0.18419837465541267</c:v>
                </c:pt>
                <c:pt idx="179">
                  <c:v>0.14502399695433876</c:v>
                </c:pt>
                <c:pt idx="180">
                  <c:v>0.10925839692933759</c:v>
                </c:pt>
                <c:pt idx="181">
                  <c:v>7.7542416514550516E-2</c:v>
                </c:pt>
                <c:pt idx="182">
                  <c:v>5.0494313712060035E-2</c:v>
                </c:pt>
                <c:pt idx="183">
                  <c:v>2.8700119752436692E-2</c:v>
                </c:pt>
                <c:pt idx="184">
                  <c:v>1.2704023527709829E-2</c:v>
                </c:pt>
                <c:pt idx="185">
                  <c:v>2.9990468048707308E-3</c:v>
                </c:pt>
                <c:pt idx="186">
                  <c:v>1.8284475761243257E-5</c:v>
                </c:pt>
                <c:pt idx="187">
                  <c:v>4.1269828664036723E-3</c:v>
                </c:pt>
                <c:pt idx="188">
                  <c:v>1.5615715079057568E-2</c:v>
                </c:pt>
                <c:pt idx="189">
                  <c:v>3.4694885429239486E-2</c:v>
                </c:pt>
                <c:pt idx="190">
                  <c:v>6.1490756080144204E-2</c:v>
                </c:pt>
                <c:pt idx="191">
                  <c:v>9.6043139629777285E-2</c:v>
                </c:pt>
                <c:pt idx="192">
                  <c:v>0.1383048440943685</c:v>
                </c:pt>
                <c:pt idx="193">
                  <c:v>0.18814289447891264</c:v>
                </c:pt>
                <c:pt idx="194">
                  <c:v>0.24534149133456917</c:v>
                </c:pt>
                <c:pt idx="195">
                  <c:v>0.30960660489483427</c:v>
                </c:pt>
                <c:pt idx="196">
                  <c:v>0.3805720469257512</c:v>
                </c:pt>
                <c:pt idx="197">
                  <c:v>0.4578068142771935</c:v>
                </c:pt>
                <c:pt idx="198">
                  <c:v>0.54082346061434139</c:v>
                </c:pt>
                <c:pt idx="199">
                  <c:v>0.62908722749503487</c:v>
                </c:pt>
                <c:pt idx="200">
                  <c:v>0.72202565353908288</c:v>
                </c:pt>
                <c:pt idx="201">
                  <c:v>0.81903838075606661</c:v>
                </c:pt>
                <c:pt idx="202">
                  <c:v>0.91950688922576607</c:v>
                </c:pt>
                <c:pt idx="203">
                  <c:v>1.0228039136820315</c:v>
                </c:pt>
                <c:pt idx="204">
                  <c:v>1.1283023260879146</c:v>
                </c:pt>
                <c:pt idx="205">
                  <c:v>1.2353833046820371</c:v>
                </c:pt>
                <c:pt idx="206">
                  <c:v>1.3434436498158346</c:v>
                </c:pt>
                <c:pt idx="207">
                  <c:v>1.4519021478729623</c:v>
                </c:pt>
                <c:pt idx="208">
                  <c:v>1.5602049245866372</c:v>
                </c:pt>
                <c:pt idx="209">
                  <c:v>1.6678297664080706</c:v>
                </c:pt>
                <c:pt idx="210">
                  <c:v>1.774289421891226</c:v>
                </c:pt>
                <c:pt idx="211">
                  <c:v>1.8791339234300397</c:v>
                </c:pt>
                <c:pt idx="212">
                  <c:v>1.9819519926074434</c:v>
                </c:pt>
                <c:pt idx="213">
                  <c:v>2.0823716097532716</c:v>
                </c:pt>
                <c:pt idx="214">
                  <c:v>2.1800598402329587</c:v>
                </c:pt>
                <c:pt idx="215">
                  <c:v>2.2747220169144944</c:v>
                </c:pt>
                <c:pt idx="216">
                  <c:v>2.3661003807722376</c:v>
                </c:pt>
                <c:pt idx="217">
                  <c:v>2.4539722803702793</c:v>
                </c:pt>
                <c:pt idx="218">
                  <c:v>2.5381480267566903</c:v>
                </c:pt>
                <c:pt idx="219">
                  <c:v>2.618468493819063</c:v>
                </c:pt>
                <c:pt idx="220">
                  <c:v>2.694802546084202</c:v>
                </c:pt>
                <c:pt idx="221">
                  <c:v>2.7670443669042575</c:v>
                </c:pt>
                <c:pt idx="222">
                  <c:v>2.8351107504864181</c:v>
                </c:pt>
                <c:pt idx="223">
                  <c:v>2.8989384117295143</c:v>
                </c:pt>
                <c:pt idx="224">
                  <c:v>2.9584813586720426</c:v>
                </c:pt>
                <c:pt idx="225">
                  <c:v>3.0137083637885658</c:v>
                </c:pt>
                <c:pt idx="226">
                  <c:v>3.0646005625725374</c:v>
                </c:pt>
                <c:pt idx="227">
                  <c:v>3.1111492009228119</c:v>
                </c:pt>
                <c:pt idx="228">
                  <c:v>3.1533535468611236</c:v>
                </c:pt>
                <c:pt idx="229">
                  <c:v>3.191218977055855</c:v>
                </c:pt>
                <c:pt idx="230">
                  <c:v>3.2247552444863543</c:v>
                </c:pt>
                <c:pt idx="231">
                  <c:v>3.2539749302989001</c:v>
                </c:pt>
                <c:pt idx="232">
                  <c:v>3.27889208041042</c:v>
                </c:pt>
                <c:pt idx="233">
                  <c:v>3.2995210256284619</c:v>
                </c:pt>
                <c:pt idx="234">
                  <c:v>3.3158753828896588</c:v>
                </c:pt>
                <c:pt idx="235">
                  <c:v>3.3279672345860374</c:v>
                </c:pt>
                <c:pt idx="236">
                  <c:v>3.3358064827621616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E-4AFB-A644-DC43DD5E04DA}"/>
            </c:ext>
          </c:extLst>
        </c:ser>
        <c:ser>
          <c:idx val="1"/>
          <c:order val="1"/>
          <c:tx>
            <c:strRef>
              <c:f>Random21!$AH$1</c:f>
              <c:strCache>
                <c:ptCount val="1"/>
                <c:pt idx="0">
                  <c:v>Ek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Random21!$AH$2:$AH$238</c:f>
              <c:numCache>
                <c:formatCode>General</c:formatCode>
                <c:ptCount val="237"/>
                <c:pt idx="0">
                  <c:v>0</c:v>
                </c:pt>
                <c:pt idx="1">
                  <c:v>2.4980353328688323E-3</c:v>
                </c:pt>
                <c:pt idx="2">
                  <c:v>9.9724930378629045E-3</c:v>
                </c:pt>
                <c:pt idx="3">
                  <c:v>2.2370284928382139E-2</c:v>
                </c:pt>
                <c:pt idx="4">
                  <c:v>3.9606715429595728E-2</c:v>
                </c:pt>
                <c:pt idx="5">
                  <c:v>6.1565246958631088E-2</c:v>
                </c:pt>
                <c:pt idx="6">
                  <c:v>8.8097192428182397E-2</c:v>
                </c:pt>
                <c:pt idx="7">
                  <c:v>0.11902137910236943</c:v>
                </c:pt>
                <c:pt idx="8">
                  <c:v>0.15412383898578569</c:v>
                </c:pt>
                <c:pt idx="9">
                  <c:v>0.19315759064649313</c:v>
                </c:pt>
                <c:pt idx="10">
                  <c:v>0.23584258547266443</c:v>
                </c:pt>
                <c:pt idx="11">
                  <c:v>0.28186589739910856</c:v>
                </c:pt>
                <c:pt idx="12">
                  <c:v>0.3308822386317225</c:v>
                </c:pt>
                <c:pt idx="13">
                  <c:v>0.38251488434401909</c:v>
                </c:pt>
                <c:pt idx="14">
                  <c:v>0.43635708623307351</c:v>
                </c:pt>
                <c:pt idx="15">
                  <c:v>0.49197404777119341</c:v>
                </c:pt>
                <c:pt idx="16">
                  <c:v>0.54890552264911785</c:v>
                </c:pt>
                <c:pt idx="17">
                  <c:v>0.60666908211259896</c:v>
                </c:pt>
                <c:pt idx="18">
                  <c:v>0.66476407669981108</c:v>
                </c:pt>
                <c:pt idx="19">
                  <c:v>0.72267629361262919</c:v>
                </c:pt>
                <c:pt idx="20">
                  <c:v>0.77988328322698486</c:v>
                </c:pt>
                <c:pt idx="21">
                  <c:v>0.83586029801825634</c:v>
                </c:pt>
                <c:pt idx="22">
                  <c:v>0.89008675571820872</c:v>
                </c:pt>
                <c:pt idx="23">
                  <c:v>0.9420531073831826</c:v>
                </c:pt>
                <c:pt idx="24">
                  <c:v>0.99126796200242862</c:v>
                </c:pt>
                <c:pt idx="25">
                  <c:v>1.0372652941802556</c:v>
                </c:pt>
                <c:pt idx="26">
                  <c:v>1.0796115421299972</c:v>
                </c:pt>
                <c:pt idx="27">
                  <c:v>1.11791239138964</c:v>
                </c:pt>
                <c:pt idx="28">
                  <c:v>1.1518190366452423</c:v>
                </c:pt>
                <c:pt idx="29">
                  <c:v>1.181033720691266</c:v>
                </c:pt>
                <c:pt idx="30">
                  <c:v>1.2053143661390984</c:v>
                </c:pt>
                <c:pt idx="31">
                  <c:v>1.2244781416185955</c:v>
                </c:pt>
                <c:pt idx="32">
                  <c:v>1.2384038388398859</c:v>
                </c:pt>
                <c:pt idx="33">
                  <c:v>1.2470329783052005</c:v>
                </c:pt>
                <c:pt idx="34">
                  <c:v>1.2503696074775652</c:v>
                </c:pt>
                <c:pt idx="35">
                  <c:v>1.2484788032646577</c:v>
                </c:pt>
                <c:pt idx="36">
                  <c:v>1.2414839380462634</c:v>
                </c:pt>
                <c:pt idx="37">
                  <c:v>1.2295628125063154</c:v>
                </c:pt>
                <c:pt idx="38">
                  <c:v>1.2129427968377342</c:v>
                </c:pt>
                <c:pt idx="39">
                  <c:v>1.1918951525307868</c:v>
                </c:pt>
                <c:pt idx="40">
                  <c:v>1.166728728576566</c:v>
                </c:pt>
                <c:pt idx="41">
                  <c:v>1.1377832378171613</c:v>
                </c:pt>
                <c:pt idx="42">
                  <c:v>1.1054223213242571</c:v>
                </c:pt>
                <c:pt idx="43">
                  <c:v>1.0700266016825091</c:v>
                </c:pt>
                <c:pt idx="44">
                  <c:v>1.0319869110135498</c:v>
                </c:pt>
                <c:pt idx="45">
                  <c:v>0.99169785801461374</c:v>
                </c:pt>
                <c:pt idx="46">
                  <c:v>0.94955187195820689</c:v>
                </c:pt>
                <c:pt idx="47">
                  <c:v>0.90593383234987568</c:v>
                </c:pt>
                <c:pt idx="48">
                  <c:v>0.8612163625615501</c:v>
                </c:pt>
                <c:pt idx="49">
                  <c:v>0.81575583587032041</c:v>
                </c:pt>
                <c:pt idx="50">
                  <c:v>0.76988911430434936</c:v>
                </c:pt>
                <c:pt idx="51">
                  <c:v>0.72393101558909723</c:v>
                </c:pt>
                <c:pt idx="52">
                  <c:v>0.67817248203153757</c:v>
                </c:pt>
                <c:pt idx="53">
                  <c:v>0.6328794077922294</c:v>
                </c:pt>
                <c:pt idx="54">
                  <c:v>0.58829206780136079</c:v>
                </c:pt>
                <c:pt idx="55">
                  <c:v>0.54462508245848973</c:v>
                </c:pt>
                <c:pt idx="56">
                  <c:v>0.50206784691044803</c:v>
                </c:pt>
                <c:pt idx="57">
                  <c:v>0.46078535168767271</c:v>
                </c:pt>
                <c:pt idx="58">
                  <c:v>0.42091932227495149</c:v>
                </c:pt>
                <c:pt idx="59">
                  <c:v>0.38258960824284027</c:v>
                </c:pt>
                <c:pt idx="60">
                  <c:v>0.34589575731958594</c:v>
                </c:pt>
                <c:pt idx="61">
                  <c:v>0.3109187157225291</c:v>
                </c:pt>
                <c:pt idx="62">
                  <c:v>0.27772260272876004</c:v>
                </c:pt>
                <c:pt idx="63">
                  <c:v>0.24635651444932519</c:v>
                </c:pt>
                <c:pt idx="64">
                  <c:v>0.21685631875288525</c:v>
                </c:pt>
                <c:pt idx="65">
                  <c:v>0.189246410007682</c:v>
                </c:pt>
                <c:pt idx="66">
                  <c:v>0.16354139858603778</c:v>
                </c:pt>
                <c:pt idx="67">
                  <c:v>0.13974771577419531</c:v>
                </c:pt>
                <c:pt idx="68">
                  <c:v>0.11786511977427781</c:v>
                </c:pt>
                <c:pt idx="69">
                  <c:v>9.7888092839033783E-2</c:v>
                </c:pt>
                <c:pt idx="70">
                  <c:v>7.9807123241839514E-2</c:v>
                </c:pt>
                <c:pt idx="71">
                  <c:v>6.3609868777458084E-2</c:v>
                </c:pt>
                <c:pt idx="72">
                  <c:v>4.928220085459304E-2</c:v>
                </c:pt>
                <c:pt idx="73">
                  <c:v>3.6809130032461272E-2</c:v>
                </c:pt>
                <c:pt idx="74">
                  <c:v>2.6175615130401276E-2</c:v>
                </c:pt>
                <c:pt idx="75">
                  <c:v>1.7367258864800915E-2</c:v>
                </c:pt>
                <c:pt idx="76">
                  <c:v>1.0370893404279465E-2</c:v>
                </c:pt>
                <c:pt idx="77">
                  <c:v>5.175059343043369E-3</c:v>
                </c:pt>
                <c:pt idx="78">
                  <c:v>1.7703814314410466E-3</c:v>
                </c:pt>
                <c:pt idx="79">
                  <c:v>1.4984402600188562E-4</c:v>
                </c:pt>
                <c:pt idx="80">
                  <c:v>3.0896867886712025E-4</c:v>
                </c:pt>
                <c:pt idx="81">
                  <c:v>2.2458956252010146E-3</c:v>
                </c:pt>
                <c:pt idx="82">
                  <c:v>5.9613701907013381E-3</c:v>
                </c:pt>
                <c:pt idx="83">
                  <c:v>1.1458634371401854E-2</c:v>
                </c:pt>
                <c:pt idx="84">
                  <c:v>1.8743223075103163E-2</c:v>
                </c:pt>
                <c:pt idx="85">
                  <c:v>2.7822663798323731E-2</c:v>
                </c:pt>
                <c:pt idx="86">
                  <c:v>3.8706077885757827E-2</c:v>
                </c:pt>
                <c:pt idx="87">
                  <c:v>5.1403681023661392E-2</c:v>
                </c:pt>
                <c:pt idx="88">
                  <c:v>6.5926180299575241E-2</c:v>
                </c:pt>
                <c:pt idx="89">
                  <c:v>8.2284065066478562E-2</c:v>
                </c:pt>
                <c:pt idx="90">
                  <c:v>0.10048678903111938</c:v>
                </c:pt>
                <c:pt idx="91">
                  <c:v>0.12054184149809671</c:v>
                </c:pt>
                <c:pt idx="92">
                  <c:v>0.14245370659969661</c:v>
                </c:pt>
                <c:pt idx="93">
                  <c:v>0.16622271068381231</c:v>
                </c:pt>
                <c:pt idx="94">
                  <c:v>0.19184375987460547</c:v>
                </c:pt>
                <c:pt idx="95">
                  <c:v>0.21930497221483908</c:v>
                </c:pt>
                <c:pt idx="96">
                  <c:v>0.24858621178894255</c:v>
                </c:pt>
                <c:pt idx="97">
                  <c:v>0.27965753584280234</c:v>
                </c:pt>
                <c:pt idx="98">
                  <c:v>0.31247757017208072</c:v>
                </c:pt>
                <c:pt idx="99">
                  <c:v>0.34699183293185126</c:v>
                </c:pt>
                <c:pt idx="100">
                  <c:v>0.3831310324794292</c:v>
                </c:pt>
                <c:pt idx="101">
                  <c:v>0.42080937081096059</c:v>
                </c:pt>
                <c:pt idx="102">
                  <c:v>0.45992289045274176</c:v>
                </c:pt>
                <c:pt idx="103">
                  <c:v>0.50034790912595661</c:v>
                </c:pt>
                <c:pt idx="104">
                  <c:v>0.54193959286215965</c:v>
                </c:pt>
                <c:pt idx="105">
                  <c:v>0.58453072418537844</c:v>
                </c:pt>
                <c:pt idx="106">
                  <c:v>0.62793072711088394</c:v>
                </c:pt>
                <c:pt idx="107">
                  <c:v>0.67192501459971632</c:v>
                </c:pt>
                <c:pt idx="108">
                  <c:v>0.71627472626795663</c:v>
                </c:pt>
                <c:pt idx="109">
                  <c:v>0.76071692407419977</c:v>
                </c:pt>
                <c:pt idx="110">
                  <c:v>0.80496531089808132</c:v>
                </c:pt>
                <c:pt idx="111">
                  <c:v>0.84871153092114415</c:v>
                </c:pt>
                <c:pt idx="112">
                  <c:v>0.8916271011603647</c:v>
                </c:pt>
                <c:pt idx="113">
                  <c:v>0.93336601015214582</c:v>
                </c:pt>
                <c:pt idx="114">
                  <c:v>0.97356800259431597</c:v>
                </c:pt>
                <c:pt idx="115">
                  <c:v>1.0118625479119676</c:v>
                </c:pt>
                <c:pt idx="116">
                  <c:v>1.0478734666762495</c:v>
                </c:pt>
                <c:pt idx="117">
                  <c:v>1.0812241623222223</c:v>
                </c:pt>
                <c:pt idx="118">
                  <c:v>1.1115433777250288</c:v>
                </c:pt>
                <c:pt idx="119">
                  <c:v>1.1384713682138712</c:v>
                </c:pt>
                <c:pt idx="120">
                  <c:v>1.1616663560556282</c:v>
                </c:pt>
                <c:pt idx="121">
                  <c:v>1.1808111079794807</c:v>
                </c:pt>
                <c:pt idx="122">
                  <c:v>1.1956194586148092</c:v>
                </c:pt>
                <c:pt idx="123">
                  <c:v>1.2058425903403787</c:v>
                </c:pt>
                <c:pt idx="124">
                  <c:v>1.2112748753071818</c:v>
                </c:pt>
                <c:pt idx="125">
                  <c:v>1.2117590892306345</c:v>
                </c:pt>
                <c:pt idx="126">
                  <c:v>1.2071908193831022</c:v>
                </c:pt>
                <c:pt idx="127">
                  <c:v>1.1975219109113762</c:v>
                </c:pt>
                <c:pt idx="128">
                  <c:v>1.1827628254029821</c:v>
                </c:pt>
                <c:pt idx="129">
                  <c:v>1.1629838221898472</c:v>
                </c:pt>
                <c:pt idx="130">
                  <c:v>1.1383149143576985</c:v>
                </c:pt>
                <c:pt idx="131">
                  <c:v>1.1089445955928143</c:v>
                </c:pt>
                <c:pt idx="132">
                  <c:v>1.0751173783983412</c:v>
                </c:pt>
                <c:pt idx="133">
                  <c:v>1.0371302263800042</c:v>
                </c:pt>
                <c:pt idx="134">
                  <c:v>0.99532800093384732</c:v>
                </c:pt>
                <c:pt idx="135">
                  <c:v>0.95009807380861944</c:v>
                </c:pt>
                <c:pt idx="136">
                  <c:v>0.90186428018888842</c:v>
                </c:pt>
                <c:pt idx="137">
                  <c:v>0.85108040125446471</c:v>
                </c:pt>
                <c:pt idx="138">
                  <c:v>0.79822337033298085</c:v>
                </c:pt>
                <c:pt idx="139">
                  <c:v>0.74378639308563121</c:v>
                </c:pt>
                <c:pt idx="140">
                  <c:v>0.68827216048753792</c:v>
                </c:pt>
                <c:pt idx="141">
                  <c:v>0.63218631494001709</c:v>
                </c:pt>
                <c:pt idx="142">
                  <c:v>0.57603130622707621</c:v>
                </c:pt>
                <c:pt idx="143">
                  <c:v>0.52030074689679573</c:v>
                </c:pt>
                <c:pt idx="144">
                  <c:v>0.46547434771837104</c:v>
                </c:pt>
                <c:pt idx="145">
                  <c:v>0.41201348474322214</c:v>
                </c:pt>
                <c:pt idx="146">
                  <c:v>0.36035742159418127</c:v>
                </c:pt>
                <c:pt idx="147">
                  <c:v>0.31092018507303576</c:v>
                </c:pt>
                <c:pt idx="148">
                  <c:v>0.26408806987575534</c:v>
                </c:pt>
                <c:pt idx="149">
                  <c:v>0.22021772970328796</c:v>
                </c:pt>
                <c:pt idx="150">
                  <c:v>0.1796347976429544</c:v>
                </c:pt>
                <c:pt idx="151">
                  <c:v>0.14263296841749989</c:v>
                </c:pt>
                <c:pt idx="152">
                  <c:v>0.10947346880457967</c:v>
                </c:pt>
                <c:pt idx="153">
                  <c:v>8.0384839920060375E-2</c:v>
                </c:pt>
                <c:pt idx="154">
                  <c:v>5.5562955736943781E-2</c:v>
                </c:pt>
                <c:pt idx="155">
                  <c:v>3.5171205727455579E-2</c:v>
                </c:pt>
                <c:pt idx="156">
                  <c:v>1.9340775402602834E-2</c:v>
                </c:pt>
                <c:pt idx="157">
                  <c:v>8.1709663281675678E-3</c:v>
                </c:pt>
                <c:pt idx="158">
                  <c:v>1.7295064984815423E-3</c:v>
                </c:pt>
                <c:pt idx="159">
                  <c:v>5.2812373076142897E-5</c:v>
                </c:pt>
                <c:pt idx="160">
                  <c:v>3.1461750968246765E-3</c:v>
                </c:pt>
                <c:pt idx="161">
                  <c:v>1.0983855144872859E-2</c:v>
                </c:pt>
                <c:pt idx="162">
                  <c:v>2.3509081606812018E-2</c:v>
                </c:pt>
                <c:pt idx="163">
                  <c:v>4.0633964318805754E-2</c:v>
                </c:pt>
                <c:pt idx="164">
                  <c:v>6.22393388429473E-2</c:v>
                </c:pt>
                <c:pt idx="165">
                  <c:v>8.8174575646703279E-2</c:v>
                </c:pt>
                <c:pt idx="166">
                  <c:v>0.11825739549615216</c:v>
                </c:pt>
                <c:pt idx="167">
                  <c:v>0.15227374275550271</c:v>
                </c:pt>
                <c:pt idx="168">
                  <c:v>0.1899777766522322</c:v>
                </c:pt>
                <c:pt idx="169">
                  <c:v>0.23109204725064422</c:v>
                </c:pt>
                <c:pt idx="170">
                  <c:v>0.27530792746949956</c:v>
                </c:pt>
                <c:pt idx="171">
                  <c:v>0.32228637455262965</c:v>
                </c:pt>
                <c:pt idx="172">
                  <c:v>0.371659093526853</c:v>
                </c:pt>
                <c:pt idx="173">
                  <c:v>0.4230301709626591</c:v>
                </c:pt>
                <c:pt idx="174">
                  <c:v>0.4759782394640244</c:v>
                </c:pt>
                <c:pt idx="175">
                  <c:v>0.53005922154312612</c:v>
                </c:pt>
                <c:pt idx="176">
                  <c:v>0.58480968583388959</c:v>
                </c:pt>
                <c:pt idx="177">
                  <c:v>0.63975082912208603</c:v>
                </c:pt>
                <c:pt idx="178">
                  <c:v>0.69439307482079371</c:v>
                </c:pt>
                <c:pt idx="179">
                  <c:v>0.74824125297041622</c:v>
                </c:pt>
                <c:pt idx="180">
                  <c:v>0.80080029954153631</c:v>
                </c:pt>
                <c:pt idx="181">
                  <c:v>0.85158138497685121</c:v>
                </c:pt>
                <c:pt idx="182">
                  <c:v>0.90010835495267938</c:v>
                </c:pt>
                <c:pt idx="183">
                  <c:v>0.94592434184382657</c:v>
                </c:pt>
                <c:pt idx="184">
                  <c:v>0.98859838495823649</c:v>
                </c:pt>
                <c:pt idx="185">
                  <c:v>1.0277318828195039</c:v>
                </c:pt>
                <c:pt idx="186">
                  <c:v>1.0629646929654581</c:v>
                </c:pt>
                <c:pt idx="187">
                  <c:v>1.0939806949205488</c:v>
                </c:pt>
                <c:pt idx="188">
                  <c:v>1.1205126407670323</c:v>
                </c:pt>
                <c:pt idx="189">
                  <c:v>1.1423461351355968</c:v>
                </c:pt>
                <c:pt idx="190">
                  <c:v>1.1593226119385813</c:v>
                </c:pt>
                <c:pt idx="191">
                  <c:v>1.1713412076891274</c:v>
                </c:pt>
                <c:pt idx="192">
                  <c:v>1.178359469187849</c:v>
                </c:pt>
                <c:pt idx="193">
                  <c:v>1.1803928747109258</c:v>
                </c:pt>
                <c:pt idx="194">
                  <c:v>1.1775131903387157</c:v>
                </c:pt>
                <c:pt idx="195">
                  <c:v>1.169845724376356</c:v>
                </c:pt>
                <c:pt idx="196">
                  <c:v>1.1575655806888054</c:v>
                </c:pt>
                <c:pt idx="197">
                  <c:v>1.1408930442222598</c:v>
                </c:pt>
                <c:pt idx="198">
                  <c:v>1.1200882574437296</c:v>
                </c:pt>
                <c:pt idx="199">
                  <c:v>1.0954453638469563</c:v>
                </c:pt>
                <c:pt idx="200">
                  <c:v>1.0672863035585114</c:v>
                </c:pt>
                <c:pt idx="201">
                  <c:v>1.0359544465124793</c:v>
                </c:pt>
                <c:pt idx="202">
                  <c:v>1.0018082412436884</c:v>
                </c:pt>
                <c:pt idx="203">
                  <c:v>0.96521504310685347</c:v>
                </c:pt>
                <c:pt idx="204">
                  <c:v>0.92654526600650711</c:v>
                </c:pt>
                <c:pt idx="205">
                  <c:v>0.8861669780514545</c:v>
                </c:pt>
                <c:pt idx="206">
                  <c:v>0.84444103551732597</c:v>
                </c:pt>
                <c:pt idx="207">
                  <c:v>0.80171682264364141</c:v>
                </c:pt>
                <c:pt idx="208">
                  <c:v>0.75832863848633647</c:v>
                </c:pt>
                <c:pt idx="209">
                  <c:v>0.71459274744912038</c:v>
                </c:pt>
                <c:pt idx="210">
                  <c:v>0.67080508811974471</c:v>
                </c:pt>
                <c:pt idx="211">
                  <c:v>0.62723961625397362</c:v>
                </c:pt>
                <c:pt idx="212">
                  <c:v>0.58414724252436379</c:v>
                </c:pt>
                <c:pt idx="213">
                  <c:v>0.54175531408246802</c:v>
                </c:pt>
                <c:pt idx="214">
                  <c:v>0.50026758096594826</c:v>
                </c:pt>
                <c:pt idx="215">
                  <c:v>0.45986458365018124</c:v>
                </c:pt>
                <c:pt idx="216">
                  <c:v>0.42070439621752642</c:v>
                </c:pt>
                <c:pt idx="217">
                  <c:v>0.38292366024776819</c:v>
                </c:pt>
                <c:pt idx="218">
                  <c:v>0.34663884714175158</c:v>
                </c:pt>
                <c:pt idx="219">
                  <c:v>0.31194769070115586</c:v>
                </c:pt>
                <c:pt idx="220">
                  <c:v>0.27893073695252774</c:v>
                </c:pt>
                <c:pt idx="221">
                  <c:v>0.24765296402010437</c:v>
                </c:pt>
                <c:pt idx="222">
                  <c:v>0.21816543097228325</c:v>
                </c:pt>
                <c:pt idx="223">
                  <c:v>0.19050692070400418</c:v>
                </c:pt>
                <c:pt idx="224">
                  <c:v>0.16470554784560518</c:v>
                </c:pt>
                <c:pt idx="225">
                  <c:v>0.14078030823904647</c:v>
                </c:pt>
                <c:pt idx="226">
                  <c:v>0.11874255157759886</c:v>
                </c:pt>
                <c:pt idx="227">
                  <c:v>9.859736329278547E-2</c:v>
                </c:pt>
                <c:pt idx="228">
                  <c:v>8.0344845657384409E-2</c:v>
                </c:pt>
                <c:pt idx="229">
                  <c:v>6.3981291350297134E-2</c:v>
                </c:pt>
                <c:pt idx="230">
                  <c:v>4.9500245415522268E-2</c:v>
                </c:pt>
                <c:pt idx="231">
                  <c:v>3.6893453677446252E-2</c:v>
                </c:pt>
                <c:pt idx="232">
                  <c:v>2.6151697293589286E-2</c:v>
                </c:pt>
                <c:pt idx="233">
                  <c:v>1.726551428625506E-2</c:v>
                </c:pt>
                <c:pt idx="234">
                  <c:v>1.0225809652261187E-2</c:v>
                </c:pt>
                <c:pt idx="235">
                  <c:v>5.0243560622135622E-3</c:v>
                </c:pt>
                <c:pt idx="236">
                  <c:v>1.6541872841304896E-3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E-4AFB-A644-DC43DD5E04DA}"/>
            </c:ext>
          </c:extLst>
        </c:ser>
        <c:ser>
          <c:idx val="2"/>
          <c:order val="2"/>
          <c:tx>
            <c:strRef>
              <c:f>Random21!$AI$1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Random21!$AI$2:$AI$238</c:f>
              <c:numCache>
                <c:formatCode>General</c:formatCode>
                <c:ptCount val="237"/>
                <c:pt idx="0">
                  <c:v>0.87867965644035761</c:v>
                </c:pt>
                <c:pt idx="1">
                  <c:v>0.87867965610275223</c:v>
                </c:pt>
                <c:pt idx="2">
                  <c:v>0.87868260289713818</c:v>
                </c:pt>
                <c:pt idx="3">
                  <c:v>0.87870227595718464</c:v>
                </c:pt>
                <c:pt idx="4">
                  <c:v>0.87876434212424059</c:v>
                </c:pt>
                <c:pt idx="5">
                  <c:v>0.87890646302959941</c:v>
                </c:pt>
                <c:pt idx="6">
                  <c:v>0.879178420746484</c:v>
                </c:pt>
                <c:pt idx="7">
                  <c:v>0.87964224199374796</c:v>
                </c:pt>
                <c:pt idx="8">
                  <c:v>0.8803722958879181</c:v>
                </c:pt>
                <c:pt idx="9">
                  <c:v>0.88145533584028057</c:v>
                </c:pt>
                <c:pt idx="10">
                  <c:v>0.88299045256967124</c:v>
                </c:pt>
                <c:pt idx="11">
                  <c:v>0.88508890256301709</c:v>
                </c:pt>
                <c:pt idx="12">
                  <c:v>0.88787377489699248</c:v>
                </c:pt>
                <c:pt idx="13">
                  <c:v>0.89147945937606443</c:v>
                </c:pt>
                <c:pt idx="14">
                  <c:v>0.89605088067759908</c:v>
                </c:pt>
                <c:pt idx="15">
                  <c:v>0.90174246682796522</c:v>
                </c:pt>
                <c:pt idx="16">
                  <c:v>0.90871682601623138</c:v>
                </c:pt>
                <c:pt idx="17">
                  <c:v>0.91714311355566214</c:v>
                </c:pt>
                <c:pt idx="18">
                  <c:v>0.92719508069232981</c:v>
                </c:pt>
                <c:pt idx="19">
                  <c:v>0.93904880876795394</c:v>
                </c:pt>
                <c:pt idx="20">
                  <c:v>0.95288014565347701</c:v>
                </c:pt>
                <c:pt idx="21">
                  <c:v>0.96886187590517281</c:v>
                </c:pt>
                <c:pt idx="22">
                  <c:v>0.98716067112500827</c:v>
                </c:pt>
                <c:pt idx="23">
                  <c:v>1.0079338817644776</c:v>
                </c:pt>
                <c:pt idx="24">
                  <c:v>1.0313262452290664</c:v>
                </c:pt>
                <c:pt idx="25">
                  <c:v>1.0574665967034951</c:v>
                </c:pt>
                <c:pt idx="26">
                  <c:v>1.0864646777285563</c:v>
                </c:pt>
                <c:pt idx="27">
                  <c:v>1.1184081424133481</c:v>
                </c:pt>
                <c:pt idx="28">
                  <c:v>1.1533598616258571</c:v>
                </c:pt>
                <c:pt idx="29">
                  <c:v>1.1913556211735135</c:v>
                </c:pt>
                <c:pt idx="30">
                  <c:v>1.2324023007626677</c:v>
                </c:pt>
                <c:pt idx="31">
                  <c:v>1.2764766066405862</c:v>
                </c:pt>
                <c:pt idx="32">
                  <c:v>1.3235244128389354</c:v>
                </c:pt>
                <c:pt idx="33">
                  <c:v>1.3734607447261307</c:v>
                </c:pt>
                <c:pt idx="34">
                  <c:v>1.4261704152623018</c:v>
                </c:pt>
                <c:pt idx="35">
                  <c:v>1.4815093002294537</c:v>
                </c:pt>
                <c:pt idx="36">
                  <c:v>1.5393062151449346</c:v>
                </c:pt>
                <c:pt idx="37">
                  <c:v>1.5993653348834493</c:v>
                </c:pt>
                <c:pt idx="38">
                  <c:v>1.661469078413476</c:v>
                </c:pt>
                <c:pt idx="39">
                  <c:v>1.7253813664467137</c:v>
                </c:pt>
                <c:pt idx="40">
                  <c:v>1.7908511498543036</c:v>
                </c:pt>
                <c:pt idx="41">
                  <c:v>1.8576161017360739</c:v>
                </c:pt>
                <c:pt idx="42">
                  <c:v>1.9254063660152245</c:v>
                </c:pt>
                <c:pt idx="43">
                  <c:v>1.9939482600331377</c:v>
                </c:pt>
                <c:pt idx="44">
                  <c:v>2.0629678372376792</c:v>
                </c:pt>
                <c:pt idx="45">
                  <c:v>2.1321942278990673</c:v>
                </c:pt>
                <c:pt idx="46">
                  <c:v>2.2013626899397569</c:v>
                </c:pt>
                <c:pt idx="47">
                  <c:v>2.2702173174792888</c:v>
                </c:pt>
                <c:pt idx="48">
                  <c:v>2.3385133706556962</c:v>
                </c:pt>
                <c:pt idx="49">
                  <c:v>2.4060192058667318</c:v>
                </c:pt>
                <c:pt idx="50">
                  <c:v>2.4725178000866137</c:v>
                </c:pt>
                <c:pt idx="51">
                  <c:v>2.5378078758265592</c:v>
                </c:pt>
                <c:pt idx="52">
                  <c:v>2.6017046442585601</c:v>
                </c:pt>
                <c:pt idx="53">
                  <c:v>2.664040192813955</c:v>
                </c:pt>
                <c:pt idx="54">
                  <c:v>2.7246635501513667</c:v>
                </c:pt>
                <c:pt idx="55">
                  <c:v>2.78344046583616</c:v>
                </c:pt>
                <c:pt idx="56">
                  <c:v>2.840252944555437</c:v>
                </c:pt>
                <c:pt idx="57">
                  <c:v>2.8949985754458201</c:v>
                </c:pt>
                <c:pt idx="58">
                  <c:v>2.9475896964126722</c:v>
                </c:pt>
                <c:pt idx="59">
                  <c:v>2.9979524314621413</c:v>
                </c:pt>
                <c:pt idx="60">
                  <c:v>3.0460256363409526</c:v>
                </c:pt>
                <c:pt idx="61">
                  <c:v>3.0917597844540161</c:v>
                </c:pt>
                <c:pt idx="62">
                  <c:v>3.1351158213489527</c:v>
                </c:pt>
                <c:pt idx="63">
                  <c:v>3.1760640122266111</c:v>
                </c:pt>
                <c:pt idx="64">
                  <c:v>3.2145828031273846</c:v>
                </c:pt>
                <c:pt idx="65">
                  <c:v>3.2506577127871932</c:v>
                </c:pt>
                <c:pt idx="66">
                  <c:v>3.2842802687519481</c:v>
                </c:pt>
                <c:pt idx="67">
                  <c:v>3.3154469982518151</c:v>
                </c:pt>
                <c:pt idx="68">
                  <c:v>3.3441584816060916</c:v>
                </c:pt>
                <c:pt idx="69">
                  <c:v>3.3704184735738854</c:v>
                </c:pt>
                <c:pt idx="70">
                  <c:v>3.3942330960849727</c:v>
                </c:pt>
                <c:pt idx="71">
                  <c:v>3.4156101041664244</c:v>
                </c:pt>
                <c:pt idx="72">
                  <c:v>3.4345582256011888</c:v>
                </c:pt>
                <c:pt idx="73">
                  <c:v>3.4510865738865069</c:v>
                </c:pt>
                <c:pt idx="74">
                  <c:v>3.4652041333704644</c:v>
                </c:pt>
                <c:pt idx="75">
                  <c:v>3.4769193150005209</c:v>
                </c:pt>
                <c:pt idx="76">
                  <c:v>3.4862395808849365</c:v>
                </c:pt>
                <c:pt idx="77">
                  <c:v>3.4931711358136863</c:v>
                </c:pt>
                <c:pt idx="78">
                  <c:v>3.4977186839788166</c:v>
                </c:pt>
                <c:pt idx="79">
                  <c:v>3.4998852493461272</c:v>
                </c:pt>
                <c:pt idx="80">
                  <c:v>3.4996720584331635</c:v>
                </c:pt>
                <c:pt idx="81">
                  <c:v>3.4970784846177647</c:v>
                </c:pt>
                <c:pt idx="82">
                  <c:v>3.4921020535126064</c:v>
                </c:pt>
                <c:pt idx="83">
                  <c:v>3.4847385093717929</c:v>
                </c:pt>
                <c:pt idx="84">
                  <c:v>3.4749819429230877</c:v>
                </c:pt>
                <c:pt idx="85">
                  <c:v>3.4628249814219685</c:v>
                </c:pt>
                <c:pt idx="86">
                  <c:v>3.4482590420782087</c:v>
                </c:pt>
                <c:pt idx="87">
                  <c:v>3.4312746502892146</c:v>
                </c:pt>
                <c:pt idx="88">
                  <c:v>3.4118618243012122</c:v>
                </c:pt>
                <c:pt idx="89">
                  <c:v>3.3900105279837507</c:v>
                </c:pt>
                <c:pt idx="90">
                  <c:v>3.3657111933161268</c:v>
                </c:pt>
                <c:pt idx="91">
                  <c:v>3.3389553139166597</c:v>
                </c:pt>
                <c:pt idx="92">
                  <c:v>3.3097361104659413</c:v>
                </c:pt>
                <c:pt idx="93">
                  <c:v>3.2780492681516975</c:v>
                </c:pt>
                <c:pt idx="94">
                  <c:v>3.2438937452644052</c:v>
                </c:pt>
                <c:pt idx="95">
                  <c:v>3.2072726507702738</c:v>
                </c:pt>
                <c:pt idx="96">
                  <c:v>3.1681941870565238</c:v>
                </c:pt>
                <c:pt idx="97">
                  <c:v>3.1266726520647512</c:v>
                </c:pt>
                <c:pt idx="98">
                  <c:v>3.0827294926929403</c:v>
                </c:pt>
                <c:pt idx="99">
                  <c:v>3.0363943986603421</c:v>
                </c:pt>
                <c:pt idx="100">
                  <c:v>2.9877064230141026</c:v>
                </c:pt>
                <c:pt idx="101">
                  <c:v>2.9367151121565547</c:v>
                </c:pt>
                <c:pt idx="102">
                  <c:v>2.8834816247573056</c:v>
                </c:pt>
                <c:pt idx="103">
                  <c:v>2.8280798152848377</c:v>
                </c:pt>
                <c:pt idx="104">
                  <c:v>2.7705972542811477</c:v>
                </c:pt>
                <c:pt idx="105">
                  <c:v>2.7111361540775127</c:v>
                </c:pt>
                <c:pt idx="106">
                  <c:v>2.6498141656114336</c:v>
                </c:pt>
                <c:pt idx="107">
                  <c:v>2.5867650095867156</c:v>
                </c:pt>
                <c:pt idx="108">
                  <c:v>2.5221389036776185</c:v>
                </c:pt>
                <c:pt idx="109">
                  <c:v>2.4561027470847256</c:v>
                </c:pt>
                <c:pt idx="110">
                  <c:v>2.3888400247748875</c:v>
                </c:pt>
                <c:pt idx="111">
                  <c:v>2.3205503964301881</c:v>
                </c:pt>
                <c:pt idx="112">
                  <c:v>2.2514489396993365</c:v>
                </c:pt>
                <c:pt idx="113">
                  <c:v>2.1817650239288588</c:v>
                </c:pt>
                <c:pt idx="114">
                  <c:v>2.1117407991971411</c:v>
                </c:pt>
                <c:pt idx="115">
                  <c:v>2.0416292961089821</c:v>
                </c:pt>
                <c:pt idx="116">
                  <c:v>1.9716921442202946</c:v>
                </c:pt>
                <c:pt idx="117">
                  <c:v>1.9021969307883848</c:v>
                </c:pt>
                <c:pt idx="118">
                  <c:v>1.8334142362652768</c:v>
                </c:pt>
                <c:pt idx="119">
                  <c:v>1.7656143979093009</c:v>
                </c:pt>
                <c:pt idx="120">
                  <c:v>1.6990640673062889</c:v>
                </c:pt>
                <c:pt idx="121">
                  <c:v>1.634022640613757</c:v>
                </c:pt>
                <c:pt idx="122">
                  <c:v>1.5707386510972237</c:v>
                </c:pt>
                <c:pt idx="123">
                  <c:v>1.5094462211913484</c:v>
                </c:pt>
                <c:pt idx="124">
                  <c:v>1.4503616751813371</c:v>
                </c:pt>
                <c:pt idx="125">
                  <c:v>1.393680413140109</c:v>
                </c:pt>
                <c:pt idx="126">
                  <c:v>1.3395741416986873</c:v>
                </c:pt>
                <c:pt idx="127">
                  <c:v>1.2881885475854911</c:v>
                </c:pt>
                <c:pt idx="128">
                  <c:v>1.2396414859683018</c:v>
                </c:pt>
                <c:pt idx="129">
                  <c:v>1.1940217380963145</c:v>
                </c:pt>
                <c:pt idx="130">
                  <c:v>1.1513883724604532</c:v>
                </c:pt>
                <c:pt idx="131">
                  <c:v>1.1117707217637671</c:v>
                </c:pt>
                <c:pt idx="132">
                  <c:v>1.0751689656374295</c:v>
                </c:pt>
                <c:pt idx="133">
                  <c:v>1.0415552874958134</c:v>
                </c:pt>
                <c:pt idx="134">
                  <c:v>1.0108755543699983</c:v>
                </c:pt>
                <c:pt idx="135">
                  <c:v>0.98305145200693267</c:v>
                </c:pt>
                <c:pt idx="136">
                  <c:v>0.95798299475294357</c:v>
                </c:pt>
                <c:pt idx="137">
                  <c:v>0.93555132125553875</c:v>
                </c:pt>
                <c:pt idx="138">
                  <c:v>0.91562168301372571</c:v>
                </c:pt>
                <c:pt idx="139">
                  <c:v>0.8980465331847135</c:v>
                </c:pt>
                <c:pt idx="140">
                  <c:v>0.88266862744860219</c:v>
                </c:pt>
                <c:pt idx="141">
                  <c:v>0.86932405656228684</c:v>
                </c:pt>
                <c:pt idx="142">
                  <c:v>0.85784514076792284</c:v>
                </c:pt>
                <c:pt idx="143">
                  <c:v>0.84806312864556643</c:v>
                </c:pt>
                <c:pt idx="144">
                  <c:v>0.83981065648384212</c:v>
                </c:pt>
                <c:pt idx="145">
                  <c:v>0.83292393799891329</c:v>
                </c:pt>
                <c:pt idx="146">
                  <c:v>0.82724466756213089</c:v>
                </c:pt>
                <c:pt idx="147">
                  <c:v>0.82262163242353659</c:v>
                </c:pt>
                <c:pt idx="148">
                  <c:v>0.81891204030358233</c:v>
                </c:pt>
                <c:pt idx="149">
                  <c:v>0.81598257787358341</c:v>
                </c:pt>
                <c:pt idx="150">
                  <c:v>0.81371022289613493</c:v>
                </c:pt>
                <c:pt idx="151">
                  <c:v>0.81198283810865668</c:v>
                </c:pt>
                <c:pt idx="152">
                  <c:v>0.81069957836263207</c:v>
                </c:pt>
                <c:pt idx="153">
                  <c:v>0.80977114420803542</c:v>
                </c:pt>
                <c:pt idx="154">
                  <c:v>0.80911991521673576</c:v>
                </c:pt>
                <c:pt idx="155">
                  <c:v>0.80867999507842603</c:v>
                </c:pt>
                <c:pt idx="156">
                  <c:v>0.80839719809568378</c:v>
                </c:pt>
                <c:pt idx="157">
                  <c:v>0.80822900336445203</c:v>
                </c:pt>
                <c:pt idx="158">
                  <c:v>0.8081444988516493</c:v>
                </c:pt>
                <c:pt idx="159">
                  <c:v>0.80812433295199215</c:v>
                </c:pt>
                <c:pt idx="160">
                  <c:v>0.80816068607924363</c:v>
                </c:pt>
                <c:pt idx="161">
                  <c:v>0.80825726956079946</c:v>
                </c:pt>
                <c:pt idx="162">
                  <c:v>0.80842935368097435</c:v>
                </c:pt>
                <c:pt idx="163">
                  <c:v>0.8087038212697566</c:v>
                </c:pt>
                <c:pt idx="164">
                  <c:v>0.80911923786961315</c:v>
                </c:pt>
                <c:pt idx="165">
                  <c:v>0.80972592434677348</c:v>
                </c:pt>
                <c:pt idx="166">
                  <c:v>0.81058601296977817</c:v>
                </c:pt>
                <c:pt idx="167">
                  <c:v>0.81177346359763303</c:v>
                </c:pt>
                <c:pt idx="168">
                  <c:v>0.81337401286253908</c:v>
                </c:pt>
                <c:pt idx="169">
                  <c:v>0.81548502627766117</c:v>
                </c:pt>
                <c:pt idx="170">
                  <c:v>0.81821522124511148</c:v>
                </c:pt>
                <c:pt idx="171">
                  <c:v>0.8216842281895822</c:v>
                </c:pt>
                <c:pt idx="172">
                  <c:v>0.82602195770387277</c:v>
                </c:pt>
                <c:pt idx="173">
                  <c:v>0.83136774385242163</c:v>
                </c:pt>
                <c:pt idx="174">
                  <c:v>0.83786923779103628</c:v>
                </c:pt>
                <c:pt idx="175">
                  <c:v>0.84568103172143483</c:v>
                </c:pt>
                <c:pt idx="176">
                  <c:v>0.85496300092430244</c:v>
                </c:pt>
                <c:pt idx="177">
                  <c:v>0.86587836111898298</c:v>
                </c:pt>
                <c:pt idx="178">
                  <c:v>0.87859144947620638</c:v>
                </c:pt>
                <c:pt idx="179">
                  <c:v>0.89326524992475498</c:v>
                </c:pt>
                <c:pt idx="180">
                  <c:v>0.9100586964708739</c:v>
                </c:pt>
                <c:pt idx="181">
                  <c:v>0.92912380149140172</c:v>
                </c:pt>
                <c:pt idx="182">
                  <c:v>0.95060266866473941</c:v>
                </c:pt>
                <c:pt idx="183">
                  <c:v>0.97462446159626326</c:v>
                </c:pt>
                <c:pt idx="184">
                  <c:v>1.0013024084859463</c:v>
                </c:pt>
                <c:pt idx="185">
                  <c:v>1.0307309296243745</c:v>
                </c:pt>
                <c:pt idx="186">
                  <c:v>1.0629829774412194</c:v>
                </c:pt>
                <c:pt idx="187">
                  <c:v>1.0981076777869525</c:v>
                </c:pt>
                <c:pt idx="188">
                  <c:v>1.1361283558460897</c:v>
                </c:pt>
                <c:pt idx="189">
                  <c:v>1.1770410205648363</c:v>
                </c:pt>
                <c:pt idx="190">
                  <c:v>1.2208133680187254</c:v>
                </c:pt>
                <c:pt idx="191">
                  <c:v>1.2673843473189046</c:v>
                </c:pt>
                <c:pt idx="192">
                  <c:v>1.3166643132822173</c:v>
                </c:pt>
                <c:pt idx="193">
                  <c:v>1.3685357691898385</c:v>
                </c:pt>
                <c:pt idx="194">
                  <c:v>1.422854681673285</c:v>
                </c:pt>
                <c:pt idx="195">
                  <c:v>1.4794523292711903</c:v>
                </c:pt>
                <c:pt idx="196">
                  <c:v>1.5381376276145566</c:v>
                </c:pt>
                <c:pt idx="197">
                  <c:v>1.5986998584994532</c:v>
                </c:pt>
                <c:pt idx="198">
                  <c:v>1.660911718058071</c:v>
                </c:pt>
                <c:pt idx="199">
                  <c:v>1.7245325913419913</c:v>
                </c:pt>
                <c:pt idx="200">
                  <c:v>1.7893119570975942</c:v>
                </c:pt>
                <c:pt idx="201">
                  <c:v>1.8549928272685459</c:v>
                </c:pt>
                <c:pt idx="202">
                  <c:v>1.9213151304694545</c:v>
                </c:pt>
                <c:pt idx="203">
                  <c:v>1.9880189567888849</c:v>
                </c:pt>
                <c:pt idx="204">
                  <c:v>2.0548475920944216</c:v>
                </c:pt>
                <c:pt idx="205">
                  <c:v>2.1215502827334918</c:v>
                </c:pt>
                <c:pt idx="206">
                  <c:v>2.1878846853331604</c:v>
                </c:pt>
                <c:pt idx="207">
                  <c:v>2.2536189705166039</c:v>
                </c:pt>
                <c:pt idx="208">
                  <c:v>2.3185335630729735</c:v>
                </c:pt>
                <c:pt idx="209">
                  <c:v>2.3824225138571911</c:v>
                </c:pt>
                <c:pt idx="210">
                  <c:v>2.4450945100109704</c:v>
                </c:pt>
                <c:pt idx="211">
                  <c:v>2.5063735396840134</c:v>
                </c:pt>
                <c:pt idx="212">
                  <c:v>2.5660992351318073</c:v>
                </c:pt>
                <c:pt idx="213">
                  <c:v>2.6241269238357399</c:v>
                </c:pt>
                <c:pt idx="214">
                  <c:v>2.680327421198907</c:v>
                </c:pt>
                <c:pt idx="215">
                  <c:v>2.7345866005646755</c:v>
                </c:pt>
                <c:pt idx="216">
                  <c:v>2.7868047769897641</c:v>
                </c:pt>
                <c:pt idx="217">
                  <c:v>2.8368959406180476</c:v>
                </c:pt>
                <c:pt idx="218">
                  <c:v>2.8847868738984417</c:v>
                </c:pt>
                <c:pt idx="219">
                  <c:v>2.9304161845202188</c:v>
                </c:pt>
                <c:pt idx="220">
                  <c:v>2.9737332830367298</c:v>
                </c:pt>
                <c:pt idx="221">
                  <c:v>3.0146973309243617</c:v>
                </c:pt>
                <c:pt idx="222">
                  <c:v>3.0532761814587013</c:v>
                </c:pt>
                <c:pt idx="223">
                  <c:v>3.0894453324335185</c:v>
                </c:pt>
                <c:pt idx="224">
                  <c:v>3.1231869065176476</c:v>
                </c:pt>
                <c:pt idx="225">
                  <c:v>3.1544886720276124</c:v>
                </c:pt>
                <c:pt idx="226">
                  <c:v>3.1833431141501363</c:v>
                </c:pt>
                <c:pt idx="227">
                  <c:v>3.2097465642155973</c:v>
                </c:pt>
                <c:pt idx="228">
                  <c:v>3.2336983925185079</c:v>
                </c:pt>
                <c:pt idx="229">
                  <c:v>3.2552002684061523</c:v>
                </c:pt>
                <c:pt idx="230">
                  <c:v>3.2742554899018765</c:v>
                </c:pt>
                <c:pt idx="231">
                  <c:v>3.2908683839763464</c:v>
                </c:pt>
                <c:pt idx="232">
                  <c:v>3.3050437777040091</c:v>
                </c:pt>
                <c:pt idx="233">
                  <c:v>3.3167865399147169</c:v>
                </c:pt>
                <c:pt idx="234">
                  <c:v>3.3261011925419202</c:v>
                </c:pt>
                <c:pt idx="235">
                  <c:v>3.332991590648251</c:v>
                </c:pt>
                <c:pt idx="236">
                  <c:v>3.3374606700462923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BE-4AFB-A644-DC43DD5E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16063"/>
        <c:axId val="335320639"/>
      </c:lineChart>
      <c:catAx>
        <c:axId val="3353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0639"/>
        <c:crosses val="autoZero"/>
        <c:auto val="1"/>
        <c:lblAlgn val="ctr"/>
        <c:lblOffset val="100"/>
        <c:noMultiLvlLbl val="0"/>
      </c:catAx>
      <c:valAx>
        <c:axId val="3353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564774</xdr:colOff>
      <xdr:row>2</xdr:row>
      <xdr:rowOff>107575</xdr:rowOff>
    </xdr:from>
    <xdr:to>
      <xdr:col>29</xdr:col>
      <xdr:colOff>519951</xdr:colOff>
      <xdr:row>26</xdr:row>
      <xdr:rowOff>116539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40D4D2-7D7D-4418-BD4E-58EB90F1E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367492</xdr:colOff>
      <xdr:row>5</xdr:row>
      <xdr:rowOff>97970</xdr:rowOff>
    </xdr:from>
    <xdr:to>
      <xdr:col>26</xdr:col>
      <xdr:colOff>72332</xdr:colOff>
      <xdr:row>19</xdr:row>
      <xdr:rowOff>61969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86732-51D3-462A-AA84-EA253A147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382410</xdr:colOff>
      <xdr:row>11</xdr:row>
      <xdr:rowOff>44298</xdr:rowOff>
    </xdr:from>
    <xdr:to>
      <xdr:col>26</xdr:col>
      <xdr:colOff>88627</xdr:colOff>
      <xdr:row>25</xdr:row>
      <xdr:rowOff>132269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3B3B2-028B-49D5-A069-8701624CF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574156</xdr:colOff>
      <xdr:row>21</xdr:row>
      <xdr:rowOff>119317</xdr:rowOff>
    </xdr:from>
    <xdr:to>
      <xdr:col>24</xdr:col>
      <xdr:colOff>278995</xdr:colOff>
      <xdr:row>36</xdr:row>
      <xdr:rowOff>22231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365147-FD97-4D8D-A674-D2708026A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554184</xdr:colOff>
      <xdr:row>8</xdr:row>
      <xdr:rowOff>166254</xdr:rowOff>
    </xdr:from>
    <xdr:to>
      <xdr:col>27</xdr:col>
      <xdr:colOff>318657</xdr:colOff>
      <xdr:row>41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61368-69BB-4E81-BA4C-5673066B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0E4FD-CC06-4B5C-900C-A3C8368CA1E9}">
  <dimension ref="A3:Q587"/>
  <sheetViews>
    <sheetView zoomScaleNormal="100" workbookViewId="0">
      <selection activeCell="C22" sqref="C22"/>
    </sheetView>
  </sheetViews>
  <sheetFormatPr defaultRowHeight="14.4" x14ac:dyDescent="0.3"/>
  <sheetData>
    <row r="3" spans="4:16" x14ac:dyDescent="0.3">
      <c r="D3" t="s">
        <v>0</v>
      </c>
      <c r="E3">
        <v>1</v>
      </c>
    </row>
    <row r="4" spans="4:16" x14ac:dyDescent="0.3">
      <c r="D4" t="s">
        <v>1</v>
      </c>
      <c r="E4" s="2">
        <f>RADIANS(45)</f>
        <v>0.78539816339744828</v>
      </c>
    </row>
    <row r="5" spans="4:16" x14ac:dyDescent="0.3">
      <c r="D5" t="s">
        <v>2</v>
      </c>
      <c r="E5">
        <v>0.3</v>
      </c>
    </row>
    <row r="6" spans="4:16" x14ac:dyDescent="0.3">
      <c r="D6" t="s">
        <v>3</v>
      </c>
      <c r="E6">
        <v>-10</v>
      </c>
    </row>
    <row r="7" spans="4:16" x14ac:dyDescent="0.3">
      <c r="D7" t="s">
        <v>40</v>
      </c>
      <c r="E7">
        <v>0.01</v>
      </c>
    </row>
    <row r="11" spans="4:16" x14ac:dyDescent="0.3"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  <c r="N11" t="s">
        <v>15</v>
      </c>
      <c r="O11" t="s">
        <v>16</v>
      </c>
      <c r="P11" t="s">
        <v>17</v>
      </c>
    </row>
    <row r="12" spans="4:16" x14ac:dyDescent="0.3">
      <c r="D12">
        <f>E4</f>
        <v>0.78539816339744828</v>
      </c>
      <c r="E12">
        <v>0</v>
      </c>
      <c r="F12">
        <f t="shared" ref="F12:F16" si="0">g/l*SIN(D12)</f>
        <v>-23.570226039551585</v>
      </c>
      <c r="G12">
        <f t="shared" ref="G12:H16" si="1">E12*dt</f>
        <v>0</v>
      </c>
      <c r="H12">
        <f t="shared" si="1"/>
        <v>-2.3570226039551585</v>
      </c>
      <c r="I12">
        <f>D12-PI()/2</f>
        <v>-0.78539816339744828</v>
      </c>
      <c r="J12">
        <f t="shared" ref="J12:J16" si="2">l*COS(I12)</f>
        <v>0.21213203435596426</v>
      </c>
      <c r="K12">
        <f t="shared" ref="K12:K16" si="3">l*SIN(I12)</f>
        <v>-0.21213203435596423</v>
      </c>
      <c r="L12">
        <f t="shared" ref="L12:L16" si="4">K12+l</f>
        <v>8.7867965644035761E-2</v>
      </c>
      <c r="M12">
        <v>0</v>
      </c>
      <c r="N12">
        <f>ABS(m*g*L12)</f>
        <v>0.87867965644035761</v>
      </c>
      <c r="O12">
        <f>m*(l*E12)^2/2</f>
        <v>0</v>
      </c>
      <c r="P12">
        <f>N12+O12</f>
        <v>0.87867965644035761</v>
      </c>
    </row>
    <row r="13" spans="4:16" x14ac:dyDescent="0.3">
      <c r="D13">
        <f>D12+G12</f>
        <v>0.78539816339744828</v>
      </c>
      <c r="E13">
        <f>E12+H12</f>
        <v>-2.3570226039551585</v>
      </c>
      <c r="F13">
        <f t="shared" si="0"/>
        <v>-23.570226039551585</v>
      </c>
      <c r="G13">
        <f t="shared" si="1"/>
        <v>-0.23570226039551587</v>
      </c>
      <c r="H13">
        <f t="shared" si="1"/>
        <v>-2.3570226039551585</v>
      </c>
      <c r="I13">
        <f t="shared" ref="I13:I16" si="5">D13-PI()/2</f>
        <v>-0.78539816339744828</v>
      </c>
      <c r="J13">
        <f t="shared" si="2"/>
        <v>0.21213203435596426</v>
      </c>
      <c r="K13">
        <f t="shared" si="3"/>
        <v>-0.21213203435596423</v>
      </c>
      <c r="L13">
        <f t="shared" si="4"/>
        <v>8.7867965644035761E-2</v>
      </c>
      <c r="M13">
        <f t="shared" ref="M13:M16" si="6">M12+dt</f>
        <v>0.1</v>
      </c>
      <c r="N13">
        <f>ABS(m*g*L13)</f>
        <v>0.87867965644035761</v>
      </c>
      <c r="O13">
        <f>m*(l*E13)^2/2</f>
        <v>0.25000000000000006</v>
      </c>
      <c r="P13">
        <f t="shared" ref="P13:P16" si="7">N13+O13</f>
        <v>1.1286796564403576</v>
      </c>
    </row>
    <row r="14" spans="4:16" x14ac:dyDescent="0.3">
      <c r="D14">
        <f t="shared" ref="D14:E16" si="8">D13+G13</f>
        <v>0.54969590300193238</v>
      </c>
      <c r="E14">
        <f t="shared" si="8"/>
        <v>-4.714045207910317</v>
      </c>
      <c r="F14">
        <f t="shared" si="0"/>
        <v>-17.414265153965705</v>
      </c>
      <c r="G14">
        <f t="shared" si="1"/>
        <v>-0.47140452079103173</v>
      </c>
      <c r="H14">
        <f t="shared" si="1"/>
        <v>-1.7414265153965705</v>
      </c>
      <c r="I14">
        <f t="shared" si="5"/>
        <v>-1.0211004237929642</v>
      </c>
      <c r="J14">
        <f t="shared" si="2"/>
        <v>0.15672838638569134</v>
      </c>
      <c r="K14">
        <f t="shared" si="3"/>
        <v>-0.25580502907671193</v>
      </c>
      <c r="L14">
        <f t="shared" si="4"/>
        <v>4.4194970923288057E-2</v>
      </c>
      <c r="M14">
        <f t="shared" si="6"/>
        <v>0.2</v>
      </c>
      <c r="N14">
        <f>ABS(m*g*L14)</f>
        <v>0.44194970923288057</v>
      </c>
      <c r="O14">
        <f>m*(l*E14)^2/2</f>
        <v>1.0000000000000002</v>
      </c>
      <c r="P14">
        <f t="shared" si="7"/>
        <v>1.4419497092328808</v>
      </c>
    </row>
    <row r="15" spans="4:16" x14ac:dyDescent="0.3">
      <c r="D15">
        <f t="shared" si="8"/>
        <v>7.8291382210900651E-2</v>
      </c>
      <c r="E15">
        <f t="shared" si="8"/>
        <v>-6.4554717233068875</v>
      </c>
      <c r="F15">
        <f t="shared" si="0"/>
        <v>-2.6070475006609417</v>
      </c>
      <c r="G15">
        <f t="shared" si="1"/>
        <v>-0.64554717233068881</v>
      </c>
      <c r="H15">
        <f t="shared" si="1"/>
        <v>-0.26070475006609417</v>
      </c>
      <c r="I15">
        <f t="shared" si="5"/>
        <v>-1.492504944583996</v>
      </c>
      <c r="J15">
        <f t="shared" si="2"/>
        <v>2.3463427505948476E-2</v>
      </c>
      <c r="K15">
        <f t="shared" si="3"/>
        <v>-0.29908103846561901</v>
      </c>
      <c r="L15">
        <f t="shared" si="4"/>
        <v>9.1896153438097983E-4</v>
      </c>
      <c r="M15">
        <f t="shared" si="6"/>
        <v>0.30000000000000004</v>
      </c>
      <c r="N15">
        <f>ABS(m*g*L15)</f>
        <v>9.1896153438097983E-3</v>
      </c>
      <c r="O15">
        <f>m*(l*E15)^2/2</f>
        <v>1.8752901826686654</v>
      </c>
      <c r="P15">
        <f t="shared" si="7"/>
        <v>1.8844797980124752</v>
      </c>
    </row>
    <row r="16" spans="4:16" x14ac:dyDescent="0.3">
      <c r="D16">
        <f t="shared" si="8"/>
        <v>-0.56725579011978811</v>
      </c>
      <c r="E16">
        <f t="shared" si="8"/>
        <v>-6.7161764733729816</v>
      </c>
      <c r="F16">
        <f t="shared" si="0"/>
        <v>17.910655558684663</v>
      </c>
      <c r="G16">
        <f t="shared" si="1"/>
        <v>-0.67161764733729823</v>
      </c>
      <c r="H16">
        <f t="shared" si="1"/>
        <v>1.7910655558684665</v>
      </c>
      <c r="I16">
        <f t="shared" si="5"/>
        <v>-2.1380521169146847</v>
      </c>
      <c r="J16">
        <f t="shared" si="2"/>
        <v>-0.16119590002816195</v>
      </c>
      <c r="K16">
        <f t="shared" si="3"/>
        <v>-0.2530136000576072</v>
      </c>
      <c r="L16">
        <f t="shared" si="4"/>
        <v>4.6986399942392787E-2</v>
      </c>
      <c r="M16">
        <f t="shared" si="6"/>
        <v>0.4</v>
      </c>
      <c r="N16">
        <f>ABS(m*g*L16)</f>
        <v>0.46986399942392787</v>
      </c>
      <c r="O16">
        <f>m*(l*E16)^2/2</f>
        <v>2.0298161889669935</v>
      </c>
      <c r="P16">
        <f t="shared" si="7"/>
        <v>2.4996801883909212</v>
      </c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 t="s">
        <v>5</v>
      </c>
      <c r="B20" s="1" t="s">
        <v>6</v>
      </c>
      <c r="C20" s="1" t="s">
        <v>7</v>
      </c>
      <c r="D20" s="1" t="s">
        <v>39</v>
      </c>
      <c r="E20" s="1" t="s">
        <v>37</v>
      </c>
      <c r="F20" s="1" t="s">
        <v>38</v>
      </c>
      <c r="G20" s="1" t="s">
        <v>8</v>
      </c>
      <c r="H20" s="1" t="s">
        <v>9</v>
      </c>
      <c r="I20" s="1"/>
      <c r="J20" s="1" t="s">
        <v>10</v>
      </c>
      <c r="K20" s="1" t="s">
        <v>11</v>
      </c>
      <c r="L20" s="1" t="s">
        <v>12</v>
      </c>
      <c r="M20" s="1" t="s">
        <v>13</v>
      </c>
      <c r="N20" s="1" t="s">
        <v>14</v>
      </c>
      <c r="O20" s="1" t="s">
        <v>15</v>
      </c>
      <c r="P20" s="1" t="s">
        <v>16</v>
      </c>
      <c r="Q20" s="1" t="s">
        <v>17</v>
      </c>
    </row>
    <row r="21" spans="1:17" x14ac:dyDescent="0.3">
      <c r="A21" s="1">
        <f>a0_1</f>
        <v>0.78539816339744828</v>
      </c>
      <c r="B21" s="1">
        <v>0</v>
      </c>
      <c r="C21" s="1">
        <f>g_1/l_1*SIN(A21)</f>
        <v>-23.570226039551585</v>
      </c>
      <c r="D21" s="1">
        <f>A21+B21*dt_2/2</f>
        <v>0.78539816339744828</v>
      </c>
      <c r="E21" s="1">
        <f>B21+C21*dt_2/2</f>
        <v>-0.11785113019775793</v>
      </c>
      <c r="F21" s="1">
        <f>g/l*SIN(D21)</f>
        <v>-23.570226039551585</v>
      </c>
      <c r="G21" s="1">
        <f>E21*dt_2</f>
        <v>-1.1785113019775794E-3</v>
      </c>
      <c r="H21" s="1">
        <f>F21*dt_2</f>
        <v>-0.23570226039551587</v>
      </c>
      <c r="I21" s="1"/>
      <c r="J21" s="1">
        <f>A21-PI()/2</f>
        <v>-0.78539816339744828</v>
      </c>
      <c r="K21" s="1">
        <f>l*COS(J21)</f>
        <v>0.21213203435596426</v>
      </c>
      <c r="L21" s="1">
        <f>l*SIN(J21)</f>
        <v>-0.21213203435596423</v>
      </c>
      <c r="M21" s="1">
        <f>L21+l</f>
        <v>8.7867965644035761E-2</v>
      </c>
      <c r="N21" s="1">
        <v>0.03</v>
      </c>
      <c r="O21" s="1">
        <f>ABS(m*g*M21)</f>
        <v>0.87867965644035761</v>
      </c>
      <c r="P21" s="1">
        <f>ABS(m*((B21*l)^2)/2)</f>
        <v>0</v>
      </c>
      <c r="Q21" s="1">
        <f>O21+P21</f>
        <v>0.87867965644035761</v>
      </c>
    </row>
    <row r="22" spans="1:17" x14ac:dyDescent="0.3">
      <c r="A22" s="1">
        <f>A21+G21</f>
        <v>0.78421965209547073</v>
      </c>
      <c r="B22" s="1">
        <f>B21+H21</f>
        <v>-0.23570226039551587</v>
      </c>
      <c r="C22" s="1">
        <f>g_1/l_1*SIN(A22)</f>
        <v>-23.542431899993215</v>
      </c>
      <c r="D22" s="1">
        <f>A22+B22*dt_2/2</f>
        <v>0.78304114079349318</v>
      </c>
      <c r="E22" s="1">
        <f>B22+C22*dt_2/2</f>
        <v>-0.35341441989548195</v>
      </c>
      <c r="F22" s="1">
        <f>g/l*SIN(D22)</f>
        <v>-23.514605062616546</v>
      </c>
      <c r="G22" s="1">
        <f>E22*dt_2</f>
        <v>-3.5341441989548195E-3</v>
      </c>
      <c r="H22" s="1">
        <f>F22*dt_2</f>
        <v>-0.23514605062616548</v>
      </c>
      <c r="I22" s="1"/>
      <c r="J22" s="1">
        <f t="shared" ref="J22:J85" si="9">A22-PI()/2</f>
        <v>-0.78657667469942583</v>
      </c>
      <c r="K22" s="1">
        <f>l*COS(J22)</f>
        <v>0.21188188709993891</v>
      </c>
      <c r="L22" s="1">
        <f>l*SIN(J22)</f>
        <v>-0.21238188698419819</v>
      </c>
      <c r="M22" s="1">
        <f>L22+l</f>
        <v>8.7618113015801802E-2</v>
      </c>
      <c r="N22" s="1">
        <v>0.06</v>
      </c>
      <c r="O22" s="1">
        <f>ABS(m*g*M22)</f>
        <v>0.87618113015801802</v>
      </c>
      <c r="P22" s="1">
        <f>ABS(m*((B22*l)^2)/2)</f>
        <v>2.5000000000000001E-3</v>
      </c>
      <c r="Q22" s="1">
        <f t="shared" ref="Q22:Q85" si="10">O22+P22</f>
        <v>0.87868113015801796</v>
      </c>
    </row>
    <row r="23" spans="1:17" x14ac:dyDescent="0.3">
      <c r="A23" s="1">
        <f t="shared" ref="A23:A86" si="11">A22+G22</f>
        <v>0.78068550789651592</v>
      </c>
      <c r="B23" s="1">
        <f t="shared" ref="B23:B86" si="12">B22+H22</f>
        <v>-0.47084831102168134</v>
      </c>
      <c r="C23" s="1">
        <f>g_1/l_1*SIN(A23)</f>
        <v>-23.458886358779505</v>
      </c>
      <c r="D23" s="1">
        <f>A23+B23*dt_2/2</f>
        <v>0.77833126634140748</v>
      </c>
      <c r="E23" s="1">
        <f>B23+C23*dt_2/2</f>
        <v>-0.58814274281557888</v>
      </c>
      <c r="F23" s="1">
        <f>g/l*SIN(D23)</f>
        <v>-23.403070506691112</v>
      </c>
      <c r="G23" s="1">
        <f>E23*dt_2</f>
        <v>-5.8814274281557893E-3</v>
      </c>
      <c r="H23" s="1">
        <f>F23*dt_2</f>
        <v>-0.23403070506691112</v>
      </c>
      <c r="I23" s="1"/>
      <c r="J23" s="1">
        <f t="shared" si="9"/>
        <v>-0.79011081889838064</v>
      </c>
      <c r="K23" s="1">
        <f>l*COS(J23)</f>
        <v>0.21112997722901553</v>
      </c>
      <c r="L23" s="1">
        <f>l*SIN(J23)</f>
        <v>-0.21312938022542874</v>
      </c>
      <c r="M23" s="1">
        <f>L23+l</f>
        <v>8.6870619774571251E-2</v>
      </c>
      <c r="N23" s="1">
        <v>0.09</v>
      </c>
      <c r="O23" s="1">
        <f>ABS(m*g*M23)</f>
        <v>0.86870619774571245</v>
      </c>
      <c r="P23" s="1">
        <f>ABS(m*((B23*l)^2)/2)</f>
        <v>9.976415939638647E-3</v>
      </c>
      <c r="Q23" s="1">
        <f t="shared" si="10"/>
        <v>0.87868261368535105</v>
      </c>
    </row>
    <row r="24" spans="1:17" x14ac:dyDescent="0.3">
      <c r="A24" s="1">
        <f t="shared" si="11"/>
        <v>0.77480408046836013</v>
      </c>
      <c r="B24" s="1">
        <f t="shared" si="12"/>
        <v>-0.70487901608859249</v>
      </c>
      <c r="C24" s="1">
        <f>g_1/l_1*SIN(A24)</f>
        <v>-23.319203096133343</v>
      </c>
      <c r="D24" s="1">
        <f>A24+B24*dt_2/2</f>
        <v>0.77127968538791714</v>
      </c>
      <c r="E24" s="1">
        <f>B24+C24*dt_2/2</f>
        <v>-0.82147503156925916</v>
      </c>
      <c r="F24" s="1">
        <f>g/l*SIN(D24)</f>
        <v>-23.235112272557892</v>
      </c>
      <c r="G24" s="1">
        <f>E24*dt_2</f>
        <v>-8.2147503156925917E-3</v>
      </c>
      <c r="H24" s="1">
        <f>F24*dt_2</f>
        <v>-0.23235112272557892</v>
      </c>
      <c r="I24" s="1"/>
      <c r="J24" s="1">
        <f t="shared" si="9"/>
        <v>-0.79599224632653642</v>
      </c>
      <c r="K24" s="1">
        <f>l*COS(J24)</f>
        <v>0.20987282786520009</v>
      </c>
      <c r="L24" s="1">
        <f>l*SIN(J24)</f>
        <v>-0.21436743251684498</v>
      </c>
      <c r="M24" s="1">
        <f>L24+l</f>
        <v>8.5632567483155009E-2</v>
      </c>
      <c r="N24" s="1">
        <v>0.12</v>
      </c>
      <c r="O24" s="1">
        <f>ABS(m*g*M24)</f>
        <v>0.85632567483155009</v>
      </c>
      <c r="P24" s="1">
        <f>ABS(m*((B24*l)^2)/2)</f>
        <v>2.2358449229491002E-2</v>
      </c>
      <c r="Q24" s="1">
        <f t="shared" si="10"/>
        <v>0.87868412406104113</v>
      </c>
    </row>
    <row r="25" spans="1:17" x14ac:dyDescent="0.3">
      <c r="A25" s="1">
        <f t="shared" si="11"/>
        <v>0.7665893301526675</v>
      </c>
      <c r="B25" s="1">
        <f t="shared" si="12"/>
        <v>-0.93723013881417139</v>
      </c>
      <c r="C25" s="1">
        <f>g_1/l_1*SIN(A25)</f>
        <v>-23.122754604974265</v>
      </c>
      <c r="D25" s="1">
        <f>A25+B25*dt_2/2</f>
        <v>0.76190317945859665</v>
      </c>
      <c r="E25" s="1">
        <f>B25+C25*dt_2/2</f>
        <v>-1.0528439118390427</v>
      </c>
      <c r="F25" s="1">
        <f>g/l*SIN(D25)</f>
        <v>-23.009989653873365</v>
      </c>
      <c r="G25" s="1">
        <f>E25*dt_2</f>
        <v>-1.0528439118390426E-2</v>
      </c>
      <c r="H25" s="1">
        <f>F25*dt_2</f>
        <v>-0.23009989653873367</v>
      </c>
      <c r="I25" s="1"/>
      <c r="J25" s="1">
        <f t="shared" si="9"/>
        <v>-0.80420699664222906</v>
      </c>
      <c r="K25" s="1">
        <f>l*COS(J25)</f>
        <v>0.2081047914447684</v>
      </c>
      <c r="L25" s="1">
        <f>l*SIN(J25)</f>
        <v>-0.2160842330613908</v>
      </c>
      <c r="M25" s="1">
        <f>L25+l</f>
        <v>8.3915766938609193E-2</v>
      </c>
      <c r="N25" s="1">
        <v>0.15</v>
      </c>
      <c r="O25" s="1">
        <f>ABS(m*g*M25)</f>
        <v>0.83915766938609193</v>
      </c>
      <c r="P25" s="1">
        <f>ABS(m*((B25*l)^2)/2)</f>
        <v>3.9528014989573382E-2</v>
      </c>
      <c r="Q25" s="1">
        <f t="shared" si="10"/>
        <v>0.8786856843756653</v>
      </c>
    </row>
    <row r="26" spans="1:17" x14ac:dyDescent="0.3">
      <c r="A26" s="1">
        <f t="shared" si="11"/>
        <v>0.75606089103427709</v>
      </c>
      <c r="B26" s="1">
        <f t="shared" si="12"/>
        <v>-1.167330035352905</v>
      </c>
      <c r="C26" s="1">
        <f>g_1/l_1*SIN(A26)</f>
        <v>-22.868696654018176</v>
      </c>
      <c r="D26" s="1">
        <f>A26+B26*dt_2/2</f>
        <v>0.7502242408575126</v>
      </c>
      <c r="E26" s="1">
        <f>B26+C26*dt_2/2</f>
        <v>-1.2816735186229959</v>
      </c>
      <c r="F26" s="1">
        <f>g/l*SIN(D26)</f>
        <v>-22.726760580786635</v>
      </c>
      <c r="G26" s="1">
        <f>E26*dt_2</f>
        <v>-1.281673518622996E-2</v>
      </c>
      <c r="H26" s="1">
        <f>F26*dt_2</f>
        <v>-0.22726760580786637</v>
      </c>
      <c r="I26" s="1"/>
      <c r="J26" s="1">
        <f t="shared" ref="J26:J89" si="13">A26-PI()/2</f>
        <v>-0.81473543576061946</v>
      </c>
      <c r="K26" s="1">
        <f>l*COS(J26)</f>
        <v>0.20581826988616361</v>
      </c>
      <c r="L26" s="1">
        <f>l*SIN(J26)</f>
        <v>-0.21826323506506154</v>
      </c>
      <c r="M26" s="1">
        <f>L26+l</f>
        <v>8.173676493493845E-2</v>
      </c>
      <c r="N26" s="1">
        <v>0.18</v>
      </c>
      <c r="O26" s="1">
        <f>ABS(m*g*M26)</f>
        <v>0.81736764934938444</v>
      </c>
      <c r="P26" s="1">
        <f>ABS(m*((B26*l)^2)/2)</f>
        <v>6.1319673514665649E-2</v>
      </c>
      <c r="Q26" s="1">
        <f t="shared" ref="Q26:Q89" si="14">O26+P26</f>
        <v>0.87868732286405005</v>
      </c>
    </row>
    <row r="27" spans="1:17" x14ac:dyDescent="0.3">
      <c r="A27" s="1">
        <f t="shared" si="11"/>
        <v>0.74324415584804715</v>
      </c>
      <c r="B27" s="1">
        <f t="shared" si="12"/>
        <v>-1.3945976411607715</v>
      </c>
      <c r="C27" s="1">
        <f>g_1/l_1*SIN(A27)</f>
        <v>-22.556002207830243</v>
      </c>
      <c r="D27" s="1">
        <f>A27+B27*dt_2/2</f>
        <v>0.73627116764224332</v>
      </c>
      <c r="E27" s="1">
        <f>B27+C27*dt_2/2</f>
        <v>-1.5073776521999227</v>
      </c>
      <c r="F27" s="1">
        <f>g/l*SIN(D27)</f>
        <v>-22.384320161462615</v>
      </c>
      <c r="G27" s="1">
        <f>E27*dt_2</f>
        <v>-1.5073776521999227E-2</v>
      </c>
      <c r="H27" s="1">
        <f>F27*dt_2</f>
        <v>-0.22384320161462615</v>
      </c>
      <c r="I27" s="1"/>
      <c r="J27" s="1">
        <f t="shared" si="13"/>
        <v>-0.82755217094684941</v>
      </c>
      <c r="K27" s="1">
        <f>l*COS(J27)</f>
        <v>0.20300401987047217</v>
      </c>
      <c r="L27" s="1">
        <f>l*SIN(J27)</f>
        <v>-0.22088315444240861</v>
      </c>
      <c r="M27" s="1">
        <f>L27+l</f>
        <v>7.9116845557591381E-2</v>
      </c>
      <c r="N27" s="1">
        <v>0.21</v>
      </c>
      <c r="O27" s="1">
        <f>ABS(m*g*M27)</f>
        <v>0.79116845557591375</v>
      </c>
      <c r="P27" s="1">
        <f>ABS(m*((B27*l)^2)/2)</f>
        <v>8.7520616132903434E-2</v>
      </c>
      <c r="Q27" s="1">
        <f t="shared" si="14"/>
        <v>0.87868907170881716</v>
      </c>
    </row>
    <row r="28" spans="1:17" x14ac:dyDescent="0.3">
      <c r="A28" s="1">
        <f t="shared" si="11"/>
        <v>0.72817037932604789</v>
      </c>
      <c r="B28" s="1">
        <f t="shared" si="12"/>
        <v>-1.6184408427753976</v>
      </c>
      <c r="C28" s="1">
        <f>g_1/l_1*SIN(A28)</f>
        <v>-22.183504436514937</v>
      </c>
      <c r="D28" s="1">
        <f>A28+B28*dt_2/2</f>
        <v>0.72007817511217087</v>
      </c>
      <c r="E28" s="1">
        <f>B28+C28*dt_2/2</f>
        <v>-1.7293583649579722</v>
      </c>
      <c r="F28" s="1">
        <f>g/l*SIN(D28)</f>
        <v>-21.981448081791832</v>
      </c>
      <c r="G28" s="1">
        <f>E28*dt_2</f>
        <v>-1.7293583649579721E-2</v>
      </c>
      <c r="H28" s="1">
        <f>F28*dt_2</f>
        <v>-0.21981448081791832</v>
      </c>
      <c r="I28" s="1"/>
      <c r="J28" s="1">
        <f t="shared" si="13"/>
        <v>-0.84262594746884867</v>
      </c>
      <c r="K28" s="1">
        <f>l*COS(J28)</f>
        <v>0.19965153992863444</v>
      </c>
      <c r="L28" s="1">
        <f>l*SIN(J28)</f>
        <v>-0.22391798186864065</v>
      </c>
      <c r="M28" s="1">
        <f>L28+l</f>
        <v>7.6082018131359341E-2</v>
      </c>
      <c r="N28" s="1">
        <v>0.24</v>
      </c>
      <c r="O28" s="1">
        <f>ABS(m*g*M28)</f>
        <v>0.76082018131359341</v>
      </c>
      <c r="P28" s="1">
        <f>ABS(m*((B28*l)^2)/2)</f>
        <v>0.11787078427035926</v>
      </c>
      <c r="Q28" s="1">
        <f t="shared" si="14"/>
        <v>0.87869096558395265</v>
      </c>
    </row>
    <row r="29" spans="1:17" x14ac:dyDescent="0.3">
      <c r="A29" s="1">
        <f t="shared" si="11"/>
        <v>0.71087679567646822</v>
      </c>
      <c r="B29" s="1">
        <f t="shared" si="12"/>
        <v>-1.8382553235933159</v>
      </c>
      <c r="C29" s="1">
        <f>g_1/l_1*SIN(A29)</f>
        <v>-21.749948293169492</v>
      </c>
      <c r="D29" s="1">
        <f>A29+B29*dt_2/2</f>
        <v>0.70168551905850163</v>
      </c>
      <c r="E29" s="1">
        <f>B29+C29*dt_2/2</f>
        <v>-1.9470050650591633</v>
      </c>
      <c r="F29" s="1">
        <f>g/l*SIN(D29)</f>
        <v>-21.51686425359674</v>
      </c>
      <c r="G29" s="1">
        <f>E29*dt_2</f>
        <v>-1.9470050650591632E-2</v>
      </c>
      <c r="H29" s="1">
        <f>F29*dt_2</f>
        <v>-0.2151686425359674</v>
      </c>
      <c r="I29" s="1"/>
      <c r="J29" s="1">
        <f t="shared" si="13"/>
        <v>-0.85991953111842834</v>
      </c>
      <c r="K29" s="1">
        <f>l*COS(J29)</f>
        <v>0.19574953463852543</v>
      </c>
      <c r="L29" s="1">
        <f>l*SIN(J29)</f>
        <v>-0.22733701785851052</v>
      </c>
      <c r="M29" s="1">
        <f>L29+l</f>
        <v>7.2662982141489474E-2</v>
      </c>
      <c r="N29" s="1">
        <v>0.27</v>
      </c>
      <c r="O29" s="1">
        <f>ABS(m*g*M29)</f>
        <v>0.72662982141489474</v>
      </c>
      <c r="P29" s="1">
        <f>ABS(m*((B29*l)^2)/2)</f>
        <v>0.15206321856236252</v>
      </c>
      <c r="Q29" s="1">
        <f t="shared" si="14"/>
        <v>0.87869303997725723</v>
      </c>
    </row>
    <row r="30" spans="1:17" x14ac:dyDescent="0.3">
      <c r="A30" s="1">
        <f t="shared" si="11"/>
        <v>0.69140674502587662</v>
      </c>
      <c r="B30" s="1">
        <f t="shared" si="12"/>
        <v>-2.0534239661292832</v>
      </c>
      <c r="C30" s="1">
        <f>g_1/l_1*SIN(A30)</f>
        <v>-21.254049950926504</v>
      </c>
      <c r="D30" s="1">
        <f>A30+B30*dt_2/2</f>
        <v>0.68113962519523019</v>
      </c>
      <c r="E30" s="1">
        <f>B30+C30*dt_2/2</f>
        <v>-2.1596942158839156</v>
      </c>
      <c r="F30" s="1">
        <f>g/l*SIN(D30)</f>
        <v>-20.98929189890103</v>
      </c>
      <c r="G30" s="1">
        <f>E30*dt_2</f>
        <v>-2.1596942158839158E-2</v>
      </c>
      <c r="H30" s="1">
        <f>F30*dt_2</f>
        <v>-0.2098929189890103</v>
      </c>
      <c r="I30" s="1"/>
      <c r="J30" s="1">
        <f t="shared" si="13"/>
        <v>-0.87938958176901993</v>
      </c>
      <c r="K30" s="1">
        <f>l*COS(J30)</f>
        <v>0.19128644955833851</v>
      </c>
      <c r="L30" s="1">
        <f>l*SIN(J30)</f>
        <v>-0.23110494199684523</v>
      </c>
      <c r="M30" s="1">
        <f>L30+l</f>
        <v>6.8895058003154763E-2</v>
      </c>
      <c r="N30" s="1">
        <v>0.3</v>
      </c>
      <c r="O30" s="1">
        <f>ABS(m*g*M30)</f>
        <v>0.68895058003154763</v>
      </c>
      <c r="P30" s="1">
        <f>ABS(m*((B30*l)^2)/2)</f>
        <v>0.18974474931033516</v>
      </c>
      <c r="Q30" s="1">
        <f t="shared" si="14"/>
        <v>0.87869532934188277</v>
      </c>
    </row>
    <row r="31" spans="1:17" x14ac:dyDescent="0.3">
      <c r="A31" s="1">
        <f t="shared" si="11"/>
        <v>0.66980980286703751</v>
      </c>
      <c r="B31" s="1">
        <f t="shared" si="12"/>
        <v>-2.2633168851182934</v>
      </c>
      <c r="C31" s="1">
        <f>g_1/l_1*SIN(A31)</f>
        <v>-20.694563172392861</v>
      </c>
      <c r="D31" s="1">
        <f>A31+B31*dt_2/2</f>
        <v>0.65849321844144604</v>
      </c>
      <c r="E31" s="1">
        <f>B31+C31*dt_2/2</f>
        <v>-2.3667897009802576</v>
      </c>
      <c r="F31" s="1">
        <f>g/l*SIN(D31)</f>
        <v>-20.397527023026019</v>
      </c>
      <c r="G31" s="1">
        <f>E31*dt_2</f>
        <v>-2.3667897009802576E-2</v>
      </c>
      <c r="H31" s="1">
        <f>F31*dt_2</f>
        <v>-0.20397527023026019</v>
      </c>
      <c r="I31" s="1"/>
      <c r="J31" s="1">
        <f t="shared" si="13"/>
        <v>-0.90098652392785905</v>
      </c>
      <c r="K31" s="1">
        <f>l*COS(J31)</f>
        <v>0.18625106855153575</v>
      </c>
      <c r="L31" s="1">
        <f>l*SIN(J31)</f>
        <v>-0.23518192843713803</v>
      </c>
      <c r="M31" s="1">
        <f>L31+l</f>
        <v>6.4818071562861956E-2</v>
      </c>
      <c r="N31" s="1">
        <v>0.33</v>
      </c>
      <c r="O31" s="1">
        <f>ABS(m*g*M31)</f>
        <v>0.64818071562861956</v>
      </c>
      <c r="P31" s="1">
        <f>ABS(m*((B31*l)^2)/2)</f>
        <v>0.23051714951077085</v>
      </c>
      <c r="Q31" s="1">
        <f t="shared" si="14"/>
        <v>0.87869786513939041</v>
      </c>
    </row>
    <row r="32" spans="1:17" x14ac:dyDescent="0.3">
      <c r="A32" s="1">
        <f t="shared" si="11"/>
        <v>0.64614190585723497</v>
      </c>
      <c r="B32" s="1">
        <f t="shared" si="12"/>
        <v>-2.4672921553485536</v>
      </c>
      <c r="C32" s="1">
        <f>g_1/l_1*SIN(A32)</f>
        <v>-20.070351435137177</v>
      </c>
      <c r="D32" s="1">
        <f>A32+B32*dt_2/2</f>
        <v>0.63380544508049219</v>
      </c>
      <c r="E32" s="1">
        <f>B32+C32*dt_2/2</f>
        <v>-2.5676439125242396</v>
      </c>
      <c r="F32" s="1">
        <f>g/l*SIN(D32)</f>
        <v>-19.74051296694261</v>
      </c>
      <c r="G32" s="1">
        <f>E32*dt_2</f>
        <v>-2.5676439125242395E-2</v>
      </c>
      <c r="H32" s="1">
        <f>F32*dt_2</f>
        <v>-0.19740512966942611</v>
      </c>
      <c r="I32" s="1"/>
      <c r="J32" s="1">
        <f t="shared" si="13"/>
        <v>-0.92465442093766159</v>
      </c>
      <c r="K32" s="1">
        <f>l*COS(J32)</f>
        <v>0.1806331629162346</v>
      </c>
      <c r="L32" s="1">
        <f>l*SIN(J32)</f>
        <v>-0.23952382022437149</v>
      </c>
      <c r="M32" s="1">
        <f>L32+l</f>
        <v>6.0476179775628497E-2</v>
      </c>
      <c r="N32" s="1">
        <v>0.36</v>
      </c>
      <c r="O32" s="1">
        <f>ABS(m*g*M32)</f>
        <v>0.60476179775628491</v>
      </c>
      <c r="P32" s="1">
        <f>ABS(m*((B32*l)^2)/2)</f>
        <v>0.27393887609300299</v>
      </c>
      <c r="Q32" s="1">
        <f t="shared" si="14"/>
        <v>0.87870067384928796</v>
      </c>
    </row>
    <row r="33" spans="1:17" x14ac:dyDescent="0.3">
      <c r="A33" s="1">
        <f t="shared" si="11"/>
        <v>0.62046546673199254</v>
      </c>
      <c r="B33" s="1">
        <f t="shared" si="12"/>
        <v>-2.6646972850179798</v>
      </c>
      <c r="C33" s="1">
        <f>g_1/l_1*SIN(A33)</f>
        <v>-19.380464364191972</v>
      </c>
      <c r="D33" s="1">
        <f>A33+B33*dt_2/2</f>
        <v>0.6071419803069027</v>
      </c>
      <c r="E33" s="1">
        <f>B33+C33*dt_2/2</f>
        <v>-2.7615996068389395</v>
      </c>
      <c r="F33" s="1">
        <f>g/l*SIN(D33)</f>
        <v>-19.017418448162132</v>
      </c>
      <c r="G33" s="1">
        <f>E33*dt_2</f>
        <v>-2.7615996068389395E-2</v>
      </c>
      <c r="H33" s="1">
        <f>F33*dt_2</f>
        <v>-0.19017418448162132</v>
      </c>
      <c r="I33" s="1"/>
      <c r="J33" s="1">
        <f t="shared" si="13"/>
        <v>-0.95033086006290401</v>
      </c>
      <c r="K33" s="1">
        <f>l*COS(J33)</f>
        <v>0.17442417927772771</v>
      </c>
      <c r="L33" s="1">
        <f>l*SIN(J33)</f>
        <v>-0.24408237479033812</v>
      </c>
      <c r="M33" s="1">
        <f>L33+l</f>
        <v>5.591762520966187E-2</v>
      </c>
      <c r="N33" s="1">
        <v>0.39</v>
      </c>
      <c r="O33" s="1">
        <f>ABS(m*g*M33)</f>
        <v>0.5591762520966187</v>
      </c>
      <c r="P33" s="1">
        <f>ABS(m*((B33*l)^2)/2)</f>
        <v>0.31952752293519859</v>
      </c>
      <c r="Q33" s="1">
        <f t="shared" si="14"/>
        <v>0.87870377503181729</v>
      </c>
    </row>
    <row r="34" spans="1:17" x14ac:dyDescent="0.3">
      <c r="A34" s="1">
        <f t="shared" si="11"/>
        <v>0.59284947066360316</v>
      </c>
      <c r="B34" s="1">
        <f t="shared" si="12"/>
        <v>-2.8548714694996011</v>
      </c>
      <c r="C34" s="1">
        <f>g_1/l_1*SIN(A34)</f>
        <v>-18.624216737217122</v>
      </c>
      <c r="D34" s="1">
        <f>A34+B34*dt_2/2</f>
        <v>0.57857511331610512</v>
      </c>
      <c r="E34" s="1">
        <f>B34+C34*dt_2/2</f>
        <v>-2.9479925531856868</v>
      </c>
      <c r="F34" s="1">
        <f>g/l*SIN(D34)</f>
        <v>-18.227717212559035</v>
      </c>
      <c r="G34" s="1">
        <f>E34*dt_2</f>
        <v>-2.9479925531856868E-2</v>
      </c>
      <c r="H34" s="1">
        <f>F34*dt_2</f>
        <v>-0.18227717212559036</v>
      </c>
      <c r="I34" s="1"/>
      <c r="J34" s="1">
        <f t="shared" si="13"/>
        <v>-0.9779468561312934</v>
      </c>
      <c r="K34" s="1">
        <f>l*COS(J34)</f>
        <v>0.16761795063495413</v>
      </c>
      <c r="L34" s="1">
        <f>l*SIN(J34)</f>
        <v>-0.24880559202907412</v>
      </c>
      <c r="M34" s="1">
        <f>L34+l</f>
        <v>5.1194407970925865E-2</v>
      </c>
      <c r="N34" s="1">
        <v>0.42</v>
      </c>
      <c r="O34" s="1">
        <f>ABS(m*g*M34)</f>
        <v>0.5119440797092587</v>
      </c>
      <c r="P34" s="1">
        <f>ABS(m*((B34*l)^2)/2)</f>
        <v>0.36676309983132649</v>
      </c>
      <c r="Q34" s="1">
        <f t="shared" si="14"/>
        <v>0.87870717954058519</v>
      </c>
    </row>
    <row r="35" spans="1:17" x14ac:dyDescent="0.3">
      <c r="A35" s="1">
        <f t="shared" si="11"/>
        <v>0.56336954513174631</v>
      </c>
      <c r="B35" s="1">
        <f t="shared" si="12"/>
        <v>-3.0371486416251914</v>
      </c>
      <c r="C35" s="1">
        <f>g_1/l_1*SIN(A35)</f>
        <v>-17.801268045202129</v>
      </c>
      <c r="D35" s="1">
        <f>A35+B35*dt_2/2</f>
        <v>0.54818380192362037</v>
      </c>
      <c r="E35" s="1">
        <f>B35+C35*dt_2/2</f>
        <v>-3.1261549818512022</v>
      </c>
      <c r="F35" s="1">
        <f>g/l*SIN(D35)</f>
        <v>-17.371267144115347</v>
      </c>
      <c r="G35" s="1">
        <f>E35*dt_2</f>
        <v>-3.1261549818512022E-2</v>
      </c>
      <c r="H35" s="1">
        <f>F35*dt_2</f>
        <v>-0.17371267144115346</v>
      </c>
      <c r="I35" s="1"/>
      <c r="J35" s="1">
        <f t="shared" si="13"/>
        <v>-1.0074267816631504</v>
      </c>
      <c r="K35" s="1">
        <f>l*COS(J35)</f>
        <v>0.16021141240681913</v>
      </c>
      <c r="L35" s="1">
        <f>l*SIN(J35)</f>
        <v>-0.25363813462216622</v>
      </c>
      <c r="M35" s="1">
        <f>L35+l</f>
        <v>4.6361865377833766E-2</v>
      </c>
      <c r="N35" s="1">
        <v>0.45</v>
      </c>
      <c r="O35" s="1">
        <f>ABS(m*g*M35)</f>
        <v>0.46361865377833766</v>
      </c>
      <c r="P35" s="1">
        <f>ABS(m*((B35*l)^2)/2)</f>
        <v>0.41509223420965852</v>
      </c>
      <c r="Q35" s="1">
        <f t="shared" si="14"/>
        <v>0.87871088798799613</v>
      </c>
    </row>
    <row r="36" spans="1:17" x14ac:dyDescent="0.3">
      <c r="A36" s="1">
        <f t="shared" si="11"/>
        <v>0.53210799531323427</v>
      </c>
      <c r="B36" s="1">
        <f t="shared" si="12"/>
        <v>-3.2108613130663448</v>
      </c>
      <c r="C36" s="1">
        <f>g_1/l_1*SIN(A36)</f>
        <v>-16.911700330465401</v>
      </c>
      <c r="D36" s="1">
        <f>A36+B36*dt_2/2</f>
        <v>0.51605368874790258</v>
      </c>
      <c r="E36" s="1">
        <f>B36+C36*dt_2/2</f>
        <v>-3.295419814718672</v>
      </c>
      <c r="F36" s="1">
        <f>g/l*SIN(D36)</f>
        <v>-16.448386436481591</v>
      </c>
      <c r="G36" s="1">
        <f>E36*dt_2</f>
        <v>-3.2954198147186718E-2</v>
      </c>
      <c r="H36" s="1">
        <f>F36*dt_2</f>
        <v>-0.16448386436481591</v>
      </c>
      <c r="I36" s="1"/>
      <c r="J36" s="1">
        <f t="shared" si="13"/>
        <v>-1.0386883314816622</v>
      </c>
      <c r="K36" s="1">
        <f>l*COS(J36)</f>
        <v>0.15220530297418863</v>
      </c>
      <c r="L36" s="1">
        <f>l*SIN(J36)</f>
        <v>-0.25852184771607878</v>
      </c>
      <c r="M36" s="1">
        <f>L36+l</f>
        <v>4.147815228392121E-2</v>
      </c>
      <c r="N36" s="1">
        <v>0.48</v>
      </c>
      <c r="O36" s="1">
        <f>ABS(m*g*M36)</f>
        <v>0.4147815228392121</v>
      </c>
      <c r="P36" s="1">
        <f>ABS(m*((B36*l)^2)/2)</f>
        <v>0.46393336672857594</v>
      </c>
      <c r="Q36" s="1">
        <f t="shared" si="14"/>
        <v>0.87871488956778809</v>
      </c>
    </row>
    <row r="37" spans="1:17" x14ac:dyDescent="0.3">
      <c r="A37" s="1">
        <f t="shared" si="11"/>
        <v>0.49915379716604757</v>
      </c>
      <c r="B37" s="1">
        <f t="shared" si="12"/>
        <v>-3.3753451774311607</v>
      </c>
      <c r="C37" s="1">
        <f>g_1/l_1*SIN(A37)</f>
        <v>-15.95609180644659</v>
      </c>
      <c r="D37" s="1">
        <f>A37+B37*dt_2/2</f>
        <v>0.48227707127889174</v>
      </c>
      <c r="E37" s="1">
        <f>B37+C37*dt_2/2</f>
        <v>-3.4551256364633938</v>
      </c>
      <c r="F37" s="1">
        <f>g/l*SIN(D37)</f>
        <v>-15.459924242829151</v>
      </c>
      <c r="G37" s="1">
        <f>E37*dt_2</f>
        <v>-3.4551256364633937E-2</v>
      </c>
      <c r="H37" s="1">
        <f>F37*dt_2</f>
        <v>-0.15459924242829151</v>
      </c>
      <c r="I37" s="1"/>
      <c r="J37" s="1">
        <f t="shared" si="13"/>
        <v>-1.071642529628849</v>
      </c>
      <c r="K37" s="1">
        <f>l*COS(J37)</f>
        <v>0.14360482625801932</v>
      </c>
      <c r="L37" s="1">
        <f>l*SIN(J37)</f>
        <v>-0.26339638166725843</v>
      </c>
      <c r="M37" s="1">
        <f>L37+l</f>
        <v>3.6603618332741561E-2</v>
      </c>
      <c r="N37" s="1">
        <v>0.51</v>
      </c>
      <c r="O37" s="1">
        <f>ABS(m*g*M37)</f>
        <v>0.36603618332741561</v>
      </c>
      <c r="P37" s="1">
        <f>ABS(m*((B37*l)^2)/2)</f>
        <v>0.51268297800635076</v>
      </c>
      <c r="Q37" s="1">
        <f t="shared" si="14"/>
        <v>0.87871916133376637</v>
      </c>
    </row>
    <row r="38" spans="1:17" x14ac:dyDescent="0.3">
      <c r="A38" s="1">
        <f t="shared" si="11"/>
        <v>0.46460254080141361</v>
      </c>
      <c r="B38" s="1">
        <f t="shared" si="12"/>
        <v>-3.5299444198594521</v>
      </c>
      <c r="C38" s="1">
        <f>g_1/l_1*SIN(A38)</f>
        <v>-14.935583614410433</v>
      </c>
      <c r="D38" s="1">
        <f>A38+B38*dt_2/2</f>
        <v>0.44695281870211634</v>
      </c>
      <c r="E38" s="1">
        <f>B38+C38*dt_2/2</f>
        <v>-3.6046223379315041</v>
      </c>
      <c r="F38" s="1">
        <f>g/l*SIN(D38)</f>
        <v>-14.407323113107671</v>
      </c>
      <c r="G38" s="1">
        <f>E38*dt_2</f>
        <v>-3.604622337931504E-2</v>
      </c>
      <c r="H38" s="1">
        <f>F38*dt_2</f>
        <v>-0.1440732311310767</v>
      </c>
      <c r="I38" s="1"/>
      <c r="J38" s="1">
        <f t="shared" si="13"/>
        <v>-1.1061937859934829</v>
      </c>
      <c r="K38" s="1">
        <f>l*COS(J38)</f>
        <v>0.13442025252969389</v>
      </c>
      <c r="L38" s="1">
        <f>l*SIN(J38)</f>
        <v>-0.26819991743073546</v>
      </c>
      <c r="M38" s="1">
        <f>L38+l</f>
        <v>3.1800082569264532E-2</v>
      </c>
      <c r="N38" s="1">
        <v>0.54</v>
      </c>
      <c r="O38" s="1">
        <f>ABS(m*g*M38)</f>
        <v>0.31800082569264532</v>
      </c>
      <c r="P38" s="1">
        <f>ABS(m*((B38*l)^2)/2)</f>
        <v>0.56072284232835978</v>
      </c>
      <c r="Q38" s="1">
        <f t="shared" si="14"/>
        <v>0.8787236680210051</v>
      </c>
    </row>
    <row r="39" spans="1:17" x14ac:dyDescent="0.3">
      <c r="A39" s="1">
        <f t="shared" si="11"/>
        <v>0.42855631742209854</v>
      </c>
      <c r="B39" s="1">
        <f t="shared" si="12"/>
        <v>-3.6740176509905287</v>
      </c>
      <c r="C39" s="1">
        <f>g_1/l_1*SIN(A39)</f>
        <v>-13.851937014776881</v>
      </c>
      <c r="D39" s="1">
        <f>A39+B39*dt_2/2</f>
        <v>0.41018622916714592</v>
      </c>
      <c r="E39" s="1">
        <f>B39+C39*dt_2/2</f>
        <v>-3.7432773360644132</v>
      </c>
      <c r="F39" s="1">
        <f>g/l*SIN(D39)</f>
        <v>-13.292670523943189</v>
      </c>
      <c r="G39" s="1">
        <f>E39*dt_2</f>
        <v>-3.7432773360644135E-2</v>
      </c>
      <c r="H39" s="1">
        <f>F39*dt_2</f>
        <v>-0.1329267052394319</v>
      </c>
      <c r="I39" s="1"/>
      <c r="J39" s="1">
        <f t="shared" si="13"/>
        <v>-1.142240009372798</v>
      </c>
      <c r="K39" s="1">
        <f>l*COS(J39)</f>
        <v>0.12466743313299194</v>
      </c>
      <c r="L39" s="1">
        <f>l*SIN(J39)</f>
        <v>-0.27286998940160306</v>
      </c>
      <c r="M39" s="1">
        <f>L39+l</f>
        <v>2.7130010598396925E-2</v>
      </c>
      <c r="N39" s="1">
        <v>0.56999999999999995</v>
      </c>
      <c r="O39" s="1">
        <f>ABS(m*g*M39)</f>
        <v>0.27130010598396925</v>
      </c>
      <c r="P39" s="1">
        <f>ABS(m*((B39*l)^2)/2)</f>
        <v>0.60742825649054832</v>
      </c>
      <c r="Q39" s="1">
        <f t="shared" si="14"/>
        <v>0.87872836247451758</v>
      </c>
    </row>
    <row r="40" spans="1:17" x14ac:dyDescent="0.3">
      <c r="A40" s="1">
        <f t="shared" si="11"/>
        <v>0.39112354406145439</v>
      </c>
      <c r="B40" s="1">
        <f t="shared" si="12"/>
        <v>-3.8069443562299607</v>
      </c>
      <c r="C40" s="1">
        <f>g_1/l_1*SIN(A40)</f>
        <v>-12.707578367349283</v>
      </c>
      <c r="D40" s="1">
        <f>A40+B40*dt_2/2</f>
        <v>0.3720888222803046</v>
      </c>
      <c r="E40" s="1">
        <f>B40+C40*dt_2/2</f>
        <v>-3.8704822480667072</v>
      </c>
      <c r="F40" s="1">
        <f>g/l*SIN(D40)</f>
        <v>-12.118736926158515</v>
      </c>
      <c r="G40" s="1">
        <f>E40*dt_2</f>
        <v>-3.8704822480667075E-2</v>
      </c>
      <c r="H40" s="1">
        <f>F40*dt_2</f>
        <v>-0.12118736926158516</v>
      </c>
      <c r="I40" s="1"/>
      <c r="J40" s="1">
        <f t="shared" si="13"/>
        <v>-1.1796727827334421</v>
      </c>
      <c r="K40" s="1">
        <f>l*COS(J40)</f>
        <v>0.11436820530614356</v>
      </c>
      <c r="L40" s="1">
        <f>l*SIN(J40)</f>
        <v>-0.27734439531934263</v>
      </c>
      <c r="M40" s="1">
        <f>L40+l</f>
        <v>2.265560468065736E-2</v>
      </c>
      <c r="N40" s="1">
        <v>0.6</v>
      </c>
      <c r="O40" s="1">
        <f>ABS(m*g*M40)</f>
        <v>0.2265560468065736</v>
      </c>
      <c r="P40" s="1">
        <f>ABS(m*((B40*l)^2)/2)</f>
        <v>0.65217713991440174</v>
      </c>
      <c r="Q40" s="1">
        <f t="shared" si="14"/>
        <v>0.87873318672097533</v>
      </c>
    </row>
    <row r="41" spans="1:17" x14ac:dyDescent="0.3">
      <c r="A41" s="1">
        <f t="shared" si="11"/>
        <v>0.3524187215807873</v>
      </c>
      <c r="B41" s="1">
        <f t="shared" si="12"/>
        <v>-3.928131725491546</v>
      </c>
      <c r="C41" s="1">
        <f>g_1/l_1*SIN(A41)</f>
        <v>-11.50562944269187</v>
      </c>
      <c r="D41" s="1">
        <f>A41+B41*dt_2/2</f>
        <v>0.33277806295332957</v>
      </c>
      <c r="E41" s="1">
        <f>B41+C41*dt_2/2</f>
        <v>-3.9856598727050052</v>
      </c>
      <c r="F41" s="1">
        <f>g/l*SIN(D41)</f>
        <v>-10.888997992642174</v>
      </c>
      <c r="G41" s="1">
        <f>E41*dt_2</f>
        <v>-3.9856598727050052E-2</v>
      </c>
      <c r="H41" s="1">
        <f>F41*dt_2</f>
        <v>-0.10888997992642174</v>
      </c>
      <c r="I41" s="1"/>
      <c r="J41" s="1">
        <f t="shared" si="13"/>
        <v>-1.2183776052141093</v>
      </c>
      <c r="K41" s="1">
        <f>l*COS(J41)</f>
        <v>0.10355066498422681</v>
      </c>
      <c r="L41" s="1">
        <f>l*SIN(J41)</f>
        <v>-0.2815621774694258</v>
      </c>
      <c r="M41" s="1">
        <f>L41+l</f>
        <v>1.8437822530574188E-2</v>
      </c>
      <c r="N41" s="1">
        <v>0.63</v>
      </c>
      <c r="O41" s="1">
        <f>ABS(m*g*M41)</f>
        <v>0.18437822530574188</v>
      </c>
      <c r="P41" s="1">
        <f>ABS(m*((B41*l)^2)/2)</f>
        <v>0.69435984837659359</v>
      </c>
      <c r="Q41" s="1">
        <f t="shared" si="14"/>
        <v>0.87873807368233547</v>
      </c>
    </row>
    <row r="42" spans="1:17" x14ac:dyDescent="0.3">
      <c r="A42" s="1">
        <f t="shared" si="11"/>
        <v>0.31256212285373725</v>
      </c>
      <c r="B42" s="1">
        <f t="shared" si="12"/>
        <v>-4.0370217054179678</v>
      </c>
      <c r="C42" s="1">
        <f>g_1/l_1*SIN(A42)</f>
        <v>-10.249920936785319</v>
      </c>
      <c r="D42" s="1">
        <f>A42+B42*dt_2/2</f>
        <v>0.29237701432664742</v>
      </c>
      <c r="E42" s="1">
        <f>B42+C42*dt_2/2</f>
        <v>-4.0882713101018942</v>
      </c>
      <c r="F42" s="1">
        <f>g/l*SIN(D42)</f>
        <v>-9.6076391512516537</v>
      </c>
      <c r="G42" s="1">
        <f>E42*dt_2</f>
        <v>-4.0882713101018944E-2</v>
      </c>
      <c r="H42" s="1">
        <f>F42*dt_2</f>
        <v>-9.607639151251654E-2</v>
      </c>
      <c r="I42" s="1"/>
      <c r="J42" s="1">
        <f t="shared" si="13"/>
        <v>-1.2582342039411594</v>
      </c>
      <c r="K42" s="1">
        <f>l*COS(J42)</f>
        <v>9.2249288431067875E-2</v>
      </c>
      <c r="L42" s="1">
        <f>l*SIN(J42)</f>
        <v>-0.28546465417624234</v>
      </c>
      <c r="M42" s="1">
        <f>L42+l</f>
        <v>1.453534582375765E-2</v>
      </c>
      <c r="N42" s="1">
        <v>0.66</v>
      </c>
      <c r="O42" s="1">
        <f>ABS(m*g*M42)</f>
        <v>0.1453534582375765</v>
      </c>
      <c r="P42" s="1">
        <f>ABS(m*((B42*l)^2)/2)</f>
        <v>0.73338949125071085</v>
      </c>
      <c r="Q42" s="1">
        <f t="shared" si="14"/>
        <v>0.87874294948828735</v>
      </c>
    </row>
    <row r="43" spans="1:17" x14ac:dyDescent="0.3">
      <c r="A43" s="1">
        <f t="shared" si="11"/>
        <v>0.27167940975271831</v>
      </c>
      <c r="B43" s="1">
        <f t="shared" si="12"/>
        <v>-4.1330980969304845</v>
      </c>
      <c r="C43" s="1">
        <f>g_1/l_1*SIN(A43)</f>
        <v>-8.944987534128968</v>
      </c>
      <c r="D43" s="1">
        <f>A43+B43*dt_2/2</f>
        <v>0.25101391926806588</v>
      </c>
      <c r="E43" s="1">
        <f>B43+C43*dt_2/2</f>
        <v>-4.1778230346011291</v>
      </c>
      <c r="F43" s="1">
        <f>g/l*SIN(D43)</f>
        <v>-8.2795410296674419</v>
      </c>
      <c r="G43" s="1">
        <f>E43*dt_2</f>
        <v>-4.1778230346011296E-2</v>
      </c>
      <c r="H43" s="1">
        <f>F43*dt_2</f>
        <v>-8.2795410296674421E-2</v>
      </c>
      <c r="I43" s="1"/>
      <c r="J43" s="1">
        <f t="shared" si="13"/>
        <v>-1.2991169170421784</v>
      </c>
      <c r="K43" s="1">
        <f>l*COS(J43)</f>
        <v>8.0504887807160683E-2</v>
      </c>
      <c r="L43" s="1">
        <f>l*SIN(J43)</f>
        <v>-0.28899647582480392</v>
      </c>
      <c r="M43" s="1">
        <f>L43+l</f>
        <v>1.1003524175196067E-2</v>
      </c>
      <c r="N43" s="1">
        <v>0.69</v>
      </c>
      <c r="O43" s="1">
        <f>ABS(m*g*M43)</f>
        <v>0.11003524175196067</v>
      </c>
      <c r="P43" s="1">
        <f>ABS(m*((B43*l)^2)/2)</f>
        <v>0.76871249454826773</v>
      </c>
      <c r="Q43" s="1">
        <f t="shared" si="14"/>
        <v>0.8787477363002284</v>
      </c>
    </row>
    <row r="44" spans="1:17" x14ac:dyDescent="0.3">
      <c r="A44" s="1">
        <f t="shared" si="11"/>
        <v>0.22990117940670701</v>
      </c>
      <c r="B44" s="1">
        <f t="shared" si="12"/>
        <v>-4.2158935072271593</v>
      </c>
      <c r="C44" s="1">
        <f>g_1/l_1*SIN(A44)</f>
        <v>-7.5960434710454257</v>
      </c>
      <c r="D44" s="1">
        <f>A44+B44*dt_2/2</f>
        <v>0.20882171187057122</v>
      </c>
      <c r="E44" s="1">
        <f>B44+C44*dt_2/2</f>
        <v>-4.2538737245823866</v>
      </c>
      <c r="F44" s="1">
        <f>g/l*SIN(D44)</f>
        <v>-6.9102451062248011</v>
      </c>
      <c r="G44" s="1">
        <f>E44*dt_2</f>
        <v>-4.2538737245823868E-2</v>
      </c>
      <c r="H44" s="1">
        <f>F44*dt_2</f>
        <v>-6.9102451062248008E-2</v>
      </c>
      <c r="I44" s="1"/>
      <c r="J44" s="1">
        <f t="shared" si="13"/>
        <v>-1.3408951473881896</v>
      </c>
      <c r="K44" s="1">
        <f>l*COS(J44)</f>
        <v>6.8364391239408837E-2</v>
      </c>
      <c r="L44" s="1">
        <f>l*SIN(J44)</f>
        <v>-0.29210667573758914</v>
      </c>
      <c r="M44" s="1">
        <f>L44+l</f>
        <v>7.8933242624108502E-3</v>
      </c>
      <c r="N44" s="1">
        <v>0.72</v>
      </c>
      <c r="O44" s="1">
        <f>ABS(m*g*M44)</f>
        <v>7.8933242624108502E-2</v>
      </c>
      <c r="P44" s="1">
        <f>ABS(m*((B44*l)^2)/2)</f>
        <v>0.79981911289260521</v>
      </c>
      <c r="Q44" s="1">
        <f t="shared" si="14"/>
        <v>0.87875235551671371</v>
      </c>
    </row>
    <row r="45" spans="1:17" x14ac:dyDescent="0.3">
      <c r="A45" s="1">
        <f t="shared" si="11"/>
        <v>0.18736244216088316</v>
      </c>
      <c r="B45" s="1">
        <f t="shared" si="12"/>
        <v>-4.2849959582894073</v>
      </c>
      <c r="C45" s="1">
        <f>g_1/l_1*SIN(A45)</f>
        <v>-6.2089382697726512</v>
      </c>
      <c r="D45" s="1">
        <f>A45+B45*dt_2/2</f>
        <v>0.16593746236943613</v>
      </c>
      <c r="E45" s="1">
        <f>B45+C45*dt_2/2</f>
        <v>-4.3160406496382704</v>
      </c>
      <c r="F45" s="1">
        <f>g/l*SIN(D45)</f>
        <v>-5.5058996256097084</v>
      </c>
      <c r="G45" s="1">
        <f>E45*dt_2</f>
        <v>-4.3160406496382704E-2</v>
      </c>
      <c r="H45" s="1">
        <f>F45*dt_2</f>
        <v>-5.5058996256097087E-2</v>
      </c>
      <c r="I45" s="1"/>
      <c r="J45" s="1">
        <f t="shared" si="13"/>
        <v>-1.3834338846340133</v>
      </c>
      <c r="K45" s="1">
        <f>l*COS(J45)</f>
        <v>5.5880444427953903E-2</v>
      </c>
      <c r="L45" s="1">
        <f>l*SIN(J45)</f>
        <v>-0.29474968351218689</v>
      </c>
      <c r="M45" s="1">
        <f>L45+l</f>
        <v>5.2503164878131003E-3</v>
      </c>
      <c r="N45" s="1">
        <v>0.75</v>
      </c>
      <c r="O45" s="1">
        <f>ABS(m*g*M45)</f>
        <v>5.2503164878131003E-2</v>
      </c>
      <c r="P45" s="1">
        <f>ABS(m*((B45*l)^2)/2)</f>
        <v>0.8262535663150451</v>
      </c>
      <c r="Q45" s="1">
        <f t="shared" si="14"/>
        <v>0.8787567311931761</v>
      </c>
    </row>
    <row r="46" spans="1:17" x14ac:dyDescent="0.3">
      <c r="A46" s="1">
        <f t="shared" si="11"/>
        <v>0.14420203566450046</v>
      </c>
      <c r="B46" s="1">
        <f t="shared" si="12"/>
        <v>-4.3400549545455043</v>
      </c>
      <c r="C46" s="1">
        <f>g_1/l_1*SIN(A46)</f>
        <v>-4.7900931123035013</v>
      </c>
      <c r="D46" s="1">
        <f>A46+B46*dt_2/2</f>
        <v>0.12250176089177293</v>
      </c>
      <c r="E46" s="1">
        <f>B46+C46*dt_2/2</f>
        <v>-4.3640054201070217</v>
      </c>
      <c r="F46" s="1">
        <f>g/l*SIN(D46)</f>
        <v>-4.0731866629523008</v>
      </c>
      <c r="G46" s="1">
        <f>E46*dt_2</f>
        <v>-4.3640054201070221E-2</v>
      </c>
      <c r="H46" s="1">
        <f>F46*dt_2</f>
        <v>-4.0731866629523009E-2</v>
      </c>
      <c r="I46" s="1"/>
      <c r="J46" s="1">
        <f t="shared" si="13"/>
        <v>-1.4265942911303962</v>
      </c>
      <c r="K46" s="1">
        <f>l*COS(J46)</f>
        <v>4.3110838010731505E-2</v>
      </c>
      <c r="L46" s="1">
        <f>l*SIN(J46)</f>
        <v>-0.29688626719000066</v>
      </c>
      <c r="M46" s="1">
        <f>L46+l</f>
        <v>3.1137328099993256E-3</v>
      </c>
      <c r="N46" s="1">
        <v>0.78</v>
      </c>
      <c r="O46" s="1">
        <f>ABS(m*g*M46)</f>
        <v>3.1137328099993256E-2</v>
      </c>
      <c r="P46" s="1">
        <f>ABS(m*((B46*l)^2)/2)</f>
        <v>0.8476234653813739</v>
      </c>
      <c r="Q46" s="1">
        <f t="shared" si="14"/>
        <v>0.87876079348136715</v>
      </c>
    </row>
    <row r="47" spans="1:17" x14ac:dyDescent="0.3">
      <c r="A47" s="1">
        <f t="shared" si="11"/>
        <v>0.10056198146343023</v>
      </c>
      <c r="B47" s="1">
        <f t="shared" si="12"/>
        <v>-4.3807868211750272</v>
      </c>
      <c r="C47" s="1">
        <f>g_1/l_1*SIN(A47)</f>
        <v>-3.3464191583154848</v>
      </c>
      <c r="D47" s="1">
        <f>A47+B47*dt_2/2</f>
        <v>7.8658047357555105E-2</v>
      </c>
      <c r="E47" s="1">
        <f>B47+C47*dt_2/2</f>
        <v>-4.3975189169666047</v>
      </c>
      <c r="F47" s="1">
        <f>g/l*SIN(D47)</f>
        <v>-2.6192320576745733</v>
      </c>
      <c r="G47" s="1">
        <f>E47*dt_2</f>
        <v>-4.397518916966605E-2</v>
      </c>
      <c r="H47" s="1">
        <f>F47*dt_2</f>
        <v>-2.6192320576745733E-2</v>
      </c>
      <c r="I47" s="1"/>
      <c r="J47" s="1">
        <f t="shared" si="13"/>
        <v>-1.4702343453314664</v>
      </c>
      <c r="K47" s="1">
        <f>l*COS(J47)</f>
        <v>3.0117772424839366E-2</v>
      </c>
      <c r="L47" s="1">
        <f>l*SIN(J47)</f>
        <v>-0.29848437108861425</v>
      </c>
      <c r="M47" s="1">
        <f>L47+l</f>
        <v>1.5156289113857357E-3</v>
      </c>
      <c r="N47" s="1">
        <v>0.81</v>
      </c>
      <c r="O47" s="1">
        <f>ABS(m*g*M47)</f>
        <v>1.5156289113857357E-2</v>
      </c>
      <c r="P47" s="1">
        <f>ABS(m*((B47*l)^2)/2)</f>
        <v>0.86360819276613576</v>
      </c>
      <c r="Q47" s="1">
        <f t="shared" si="14"/>
        <v>0.87876448187999312</v>
      </c>
    </row>
    <row r="48" spans="1:17" x14ac:dyDescent="0.3">
      <c r="A48" s="1">
        <f t="shared" si="11"/>
        <v>5.6586792293764183E-2</v>
      </c>
      <c r="B48" s="1">
        <f t="shared" si="12"/>
        <v>-4.4069791417517727</v>
      </c>
      <c r="C48" s="1">
        <f>g_1/l_1*SIN(A48)</f>
        <v>-1.8852199343313158</v>
      </c>
      <c r="D48" s="1">
        <f>A48+B48*dt_2/2</f>
        <v>3.4551896585005321E-2</v>
      </c>
      <c r="E48" s="1">
        <f>B48+C48*dt_2/2</f>
        <v>-4.4164052414234289</v>
      </c>
      <c r="F48" s="1">
        <f>g/l*SIN(D48)</f>
        <v>-1.1515007375476338</v>
      </c>
      <c r="G48" s="1">
        <f>E48*dt_2</f>
        <v>-4.4164052414234288E-2</v>
      </c>
      <c r="H48" s="1">
        <f>F48*dt_2</f>
        <v>-1.1515007375476338E-2</v>
      </c>
      <c r="I48" s="1"/>
      <c r="J48" s="1">
        <f t="shared" si="13"/>
        <v>-1.5142095345011324</v>
      </c>
      <c r="K48" s="1">
        <f>l*COS(J48)</f>
        <v>1.6966979408981859E-2</v>
      </c>
      <c r="L48" s="1">
        <f>l*SIN(J48)</f>
        <v>-0.2995198183922646</v>
      </c>
      <c r="M48" s="1">
        <f>L48+l</f>
        <v>4.8018160773538598E-4</v>
      </c>
      <c r="N48" s="1">
        <v>0.84</v>
      </c>
      <c r="O48" s="1">
        <f>ABS(m*g*M48)</f>
        <v>4.8018160773538598E-3</v>
      </c>
      <c r="P48" s="1">
        <f>ABS(m*((B48*l)^2)/2)</f>
        <v>0.87396593201258344</v>
      </c>
      <c r="Q48" s="1">
        <f t="shared" si="14"/>
        <v>0.8787677480899373</v>
      </c>
    </row>
    <row r="49" spans="1:17" x14ac:dyDescent="0.3">
      <c r="A49" s="1">
        <f t="shared" si="11"/>
        <v>1.2422739879529895E-2</v>
      </c>
      <c r="B49" s="1">
        <f t="shared" si="12"/>
        <v>-4.4184941491272491</v>
      </c>
      <c r="C49" s="1">
        <f>g_1/l_1*SIN(A49)</f>
        <v>-0.41408067866262643</v>
      </c>
      <c r="D49" s="1">
        <f>A49+B49*dt_2/2</f>
        <v>-9.6697308661063512E-3</v>
      </c>
      <c r="E49" s="1">
        <f>B49+C49*dt_2/2</f>
        <v>-4.4205645525205624</v>
      </c>
      <c r="F49" s="1">
        <f>g/l*SIN(D49)</f>
        <v>0.32231933914055183</v>
      </c>
      <c r="G49" s="1">
        <f>E49*dt_2</f>
        <v>-4.4205645525205624E-2</v>
      </c>
      <c r="H49" s="1">
        <f>F49*dt_2</f>
        <v>3.2231933914055183E-3</v>
      </c>
      <c r="I49" s="1"/>
      <c r="J49" s="1">
        <f t="shared" si="13"/>
        <v>-1.5583735869153668</v>
      </c>
      <c r="K49" s="1">
        <f>l*COS(J49)</f>
        <v>3.7267261079636268E-3</v>
      </c>
      <c r="L49" s="1">
        <f>l*SIN(J49)</f>
        <v>-0.29997685162778182</v>
      </c>
      <c r="M49" s="1">
        <f>L49+l</f>
        <v>2.3148372218173563E-5</v>
      </c>
      <c r="N49" s="1">
        <v>0.87</v>
      </c>
      <c r="O49" s="1">
        <f>ABS(m*g*M49)</f>
        <v>2.3148372218173563E-4</v>
      </c>
      <c r="P49" s="1">
        <f>ABS(m*((B49*l)^2)/2)</f>
        <v>0.87853907456422808</v>
      </c>
      <c r="Q49" s="1">
        <f t="shared" si="14"/>
        <v>0.87877055828640982</v>
      </c>
    </row>
    <row r="50" spans="1:17" x14ac:dyDescent="0.3">
      <c r="A50" s="1">
        <f t="shared" si="11"/>
        <v>-3.1782905645675728E-2</v>
      </c>
      <c r="B50" s="1">
        <f t="shared" si="12"/>
        <v>-4.4152709557358438</v>
      </c>
      <c r="C50" s="1">
        <f>g_1/l_1*SIN(A50)</f>
        <v>1.0592518327511447</v>
      </c>
      <c r="D50" s="1">
        <f>A50+B50*dt_2/2</f>
        <v>-5.3859260424354946E-2</v>
      </c>
      <c r="E50" s="1">
        <f>B50+C50*dt_2/2</f>
        <v>-4.4099746965720881</v>
      </c>
      <c r="F50" s="1">
        <f>g/l*SIN(D50)</f>
        <v>1.7944408288275104</v>
      </c>
      <c r="G50" s="1">
        <f>E50*dt_2</f>
        <v>-4.409974696572088E-2</v>
      </c>
      <c r="H50" s="1">
        <f>F50*dt_2</f>
        <v>1.7944408288275104E-2</v>
      </c>
      <c r="I50" s="1"/>
      <c r="J50" s="1">
        <f t="shared" si="13"/>
        <v>-1.6025792324405723</v>
      </c>
      <c r="K50" s="1">
        <f>l*COS(J50)</f>
        <v>-9.5332664947602955E-3</v>
      </c>
      <c r="L50" s="1">
        <f>l*SIN(J50)</f>
        <v>-0.29984848979099404</v>
      </c>
      <c r="M50" s="1">
        <f>L50+l</f>
        <v>1.5151020900594503E-4</v>
      </c>
      <c r="N50" s="1">
        <v>0.9</v>
      </c>
      <c r="O50" s="1">
        <f>ABS(m*g*M50)</f>
        <v>1.5151020900594503E-3</v>
      </c>
      <c r="P50" s="1">
        <f>ABS(m*((B50*l)^2)/2)</f>
        <v>0.87725779256540304</v>
      </c>
      <c r="Q50" s="1">
        <f t="shared" si="14"/>
        <v>0.87877289465546249</v>
      </c>
    </row>
    <row r="51" spans="1:17" x14ac:dyDescent="0.3">
      <c r="A51" s="1">
        <f t="shared" si="11"/>
        <v>-7.5882652611396609E-2</v>
      </c>
      <c r="B51" s="1">
        <f t="shared" si="12"/>
        <v>-4.3973265474475687</v>
      </c>
      <c r="C51" s="1">
        <f>g_1/l_1*SIN(A51)</f>
        <v>2.5269949761621757</v>
      </c>
      <c r="D51" s="1">
        <f>A51+B51*dt_2/2</f>
        <v>-9.7869285348634455E-2</v>
      </c>
      <c r="E51" s="1">
        <f>B51+C51*dt_2/2</f>
        <v>-4.3846915725667577</v>
      </c>
      <c r="F51" s="1">
        <f>g/l*SIN(D51)</f>
        <v>3.2571040559615354</v>
      </c>
      <c r="G51" s="1">
        <f>E51*dt_2</f>
        <v>-4.3846915725667575E-2</v>
      </c>
      <c r="H51" s="1">
        <f>F51*dt_2</f>
        <v>3.2571040559615357E-2</v>
      </c>
      <c r="I51" s="1"/>
      <c r="J51" s="1">
        <f t="shared" si="13"/>
        <v>-1.6466789794062933</v>
      </c>
      <c r="K51" s="1">
        <f>l*COS(J51)</f>
        <v>-2.2742954785459592E-2</v>
      </c>
      <c r="L51" s="1">
        <f>l*SIN(J51)</f>
        <v>-0.29913668783288105</v>
      </c>
      <c r="M51" s="1">
        <f>L51+l</f>
        <v>8.6331216711893477E-4</v>
      </c>
      <c r="N51" s="1">
        <v>0.93</v>
      </c>
      <c r="O51" s="1">
        <f>ABS(m*g*M51)</f>
        <v>8.6331216711893477E-3</v>
      </c>
      <c r="P51" s="1">
        <f>ABS(m*((B51*l)^2)/2)</f>
        <v>0.87014163441992198</v>
      </c>
      <c r="Q51" s="1">
        <f t="shared" si="14"/>
        <v>0.87877475609111133</v>
      </c>
    </row>
    <row r="52" spans="1:17" x14ac:dyDescent="0.3">
      <c r="A52" s="1">
        <f t="shared" si="11"/>
        <v>-0.11972956833706419</v>
      </c>
      <c r="B52" s="1">
        <f t="shared" si="12"/>
        <v>-4.3647555068879536</v>
      </c>
      <c r="C52" s="1">
        <f>g_1/l_1*SIN(A52)</f>
        <v>3.9814572008115836</v>
      </c>
      <c r="D52" s="1">
        <f>A52+B52*dt_2/2</f>
        <v>-0.14155334587150395</v>
      </c>
      <c r="E52" s="1">
        <f>B52+C52*dt_2/2</f>
        <v>-4.3448482208838959</v>
      </c>
      <c r="F52" s="1">
        <f>g/l*SIN(D52)</f>
        <v>4.702703120156345</v>
      </c>
      <c r="G52" s="1">
        <f>E52*dt_2</f>
        <v>-4.3448482208838957E-2</v>
      </c>
      <c r="H52" s="1">
        <f>F52*dt_2</f>
        <v>4.702703120156345E-2</v>
      </c>
      <c r="I52" s="1"/>
      <c r="J52" s="1">
        <f t="shared" si="13"/>
        <v>-1.6905258951319608</v>
      </c>
      <c r="K52" s="1">
        <f>l*COS(J52)</f>
        <v>-3.5833114807304257E-2</v>
      </c>
      <c r="L52" s="1">
        <f>l*SIN(J52)</f>
        <v>-0.29785229205632535</v>
      </c>
      <c r="M52" s="1">
        <f>L52+l</f>
        <v>2.1477079436746371E-3</v>
      </c>
      <c r="N52" s="1">
        <v>0.96</v>
      </c>
      <c r="O52" s="1">
        <f>ABS(m*g*M52)</f>
        <v>2.1477079436746371E-2</v>
      </c>
      <c r="P52" s="1">
        <f>ABS(m*((B52*l)^2)/2)</f>
        <v>0.85729907857089216</v>
      </c>
      <c r="Q52" s="1">
        <f t="shared" si="14"/>
        <v>0.87877615800763853</v>
      </c>
    </row>
    <row r="53" spans="1:17" x14ac:dyDescent="0.3">
      <c r="A53" s="1">
        <f t="shared" si="11"/>
        <v>-0.16317805054590315</v>
      </c>
      <c r="B53" s="1">
        <f t="shared" si="12"/>
        <v>-4.3177284756863905</v>
      </c>
      <c r="C53" s="1">
        <f>g_1/l_1*SIN(A53)</f>
        <v>5.4151618327678017</v>
      </c>
      <c r="D53" s="1">
        <f>A53+B53*dt_2/2</f>
        <v>-0.18476669292433509</v>
      </c>
      <c r="E53" s="1">
        <f>B53+C53*dt_2/2</f>
        <v>-4.2906526665225515</v>
      </c>
      <c r="F53" s="1">
        <f>g/l*SIN(D53)</f>
        <v>6.1239067513871888</v>
      </c>
      <c r="G53" s="1">
        <f>E53*dt_2</f>
        <v>-4.2906526665225514E-2</v>
      </c>
      <c r="H53" s="1">
        <f>F53*dt_2</f>
        <v>6.1239067513871891E-2</v>
      </c>
      <c r="I53" s="1"/>
      <c r="J53" s="1">
        <f t="shared" si="13"/>
        <v>-1.7339743773407996</v>
      </c>
      <c r="K53" s="1">
        <f>l*COS(J53)</f>
        <v>-4.8736456494910173E-2</v>
      </c>
      <c r="L53" s="1">
        <f>l*SIN(J53)</f>
        <v>-0.2960147932254733</v>
      </c>
      <c r="M53" s="1">
        <f>L53+l</f>
        <v>3.9852067745266839E-3</v>
      </c>
      <c r="N53" s="1">
        <v>0.99</v>
      </c>
      <c r="O53" s="1">
        <f>ABS(m*g*M53)</f>
        <v>3.9852067745266839E-2</v>
      </c>
      <c r="P53" s="1">
        <f>ABS(m*((B53*l)^2)/2)</f>
        <v>0.83892506353889029</v>
      </c>
      <c r="Q53" s="1">
        <f t="shared" si="14"/>
        <v>0.87877713128415713</v>
      </c>
    </row>
    <row r="54" spans="1:17" x14ac:dyDescent="0.3">
      <c r="A54" s="1">
        <f t="shared" si="11"/>
        <v>-0.20608457721112866</v>
      </c>
      <c r="B54" s="1">
        <f t="shared" si="12"/>
        <v>-4.2564894081725182</v>
      </c>
      <c r="C54" s="1">
        <f>g_1/l_1*SIN(A54)</f>
        <v>6.8209635733304266</v>
      </c>
      <c r="D54" s="1">
        <f>A54+B54*dt_2/2</f>
        <v>-0.22736702425199126</v>
      </c>
      <c r="E54" s="1">
        <f>B54+C54*dt_2/2</f>
        <v>-4.2223845903058663</v>
      </c>
      <c r="F54" s="1">
        <f>g/l*SIN(D54)</f>
        <v>7.5137698752988316</v>
      </c>
      <c r="G54" s="1">
        <f>E54*dt_2</f>
        <v>-4.2223845903058665E-2</v>
      </c>
      <c r="H54" s="1">
        <f>F54*dt_2</f>
        <v>7.5137698752988313E-2</v>
      </c>
      <c r="I54" s="1"/>
      <c r="J54" s="1">
        <f t="shared" si="13"/>
        <v>-1.7768809040060252</v>
      </c>
      <c r="K54" s="1">
        <f>l*COS(J54)</f>
        <v>-6.1388672159973789E-2</v>
      </c>
      <c r="L54" s="1">
        <f>l*SIN(J54)</f>
        <v>-0.29365188732653369</v>
      </c>
      <c r="M54" s="1">
        <f>L54+l</f>
        <v>6.3481126734662996E-3</v>
      </c>
      <c r="N54" s="1">
        <v>1.02</v>
      </c>
      <c r="O54" s="1">
        <f>ABS(m*g*M54)</f>
        <v>6.3481126734662996E-2</v>
      </c>
      <c r="P54" s="1">
        <f>ABS(m*((B54*l)^2)/2)</f>
        <v>0.81529659368481755</v>
      </c>
      <c r="Q54" s="1">
        <f t="shared" si="14"/>
        <v>0.87877772041948055</v>
      </c>
    </row>
    <row r="55" spans="1:17" x14ac:dyDescent="0.3">
      <c r="A55" s="1">
        <f t="shared" si="11"/>
        <v>-0.24830842311418733</v>
      </c>
      <c r="B55" s="1">
        <f t="shared" si="12"/>
        <v>-4.1813517094195296</v>
      </c>
      <c r="C55" s="1">
        <f>g_1/l_1*SIN(A55)</f>
        <v>8.192153873815343</v>
      </c>
      <c r="D55" s="1">
        <f>A55+B55*dt_2/2</f>
        <v>-0.269215181661285</v>
      </c>
      <c r="E55" s="1">
        <f>B55+C55*dt_2/2</f>
        <v>-4.1403909400504526</v>
      </c>
      <c r="F55" s="1">
        <f>g/l*SIN(D55)</f>
        <v>8.8658323182479464</v>
      </c>
      <c r="G55" s="1">
        <f>E55*dt_2</f>
        <v>-4.1403909400504528E-2</v>
      </c>
      <c r="H55" s="1">
        <f>F55*dt_2</f>
        <v>8.8658323182479459E-2</v>
      </c>
      <c r="I55" s="1"/>
      <c r="J55" s="1">
        <f t="shared" si="13"/>
        <v>-1.819104749909084</v>
      </c>
      <c r="K55" s="1">
        <f>l*COS(J55)</f>
        <v>-7.3729384864338082E-2</v>
      </c>
      <c r="L55" s="1">
        <f>l*SIN(J55)</f>
        <v>-0.29079886142749306</v>
      </c>
      <c r="M55" s="1">
        <f>L55+l</f>
        <v>9.2011385725069283E-3</v>
      </c>
      <c r="N55" s="1">
        <v>1.05</v>
      </c>
      <c r="O55" s="1">
        <f>ABS(m*g*M55)</f>
        <v>9.2011385725069283E-2</v>
      </c>
      <c r="P55" s="1">
        <f>ABS(m*((B55*l)^2)/2)</f>
        <v>0.78676659530395299</v>
      </c>
      <c r="Q55" s="1">
        <f t="shared" si="14"/>
        <v>0.87877798102902227</v>
      </c>
    </row>
    <row r="56" spans="1:17" x14ac:dyDescent="0.3">
      <c r="A56" s="1">
        <f t="shared" si="11"/>
        <v>-0.28971233251469186</v>
      </c>
      <c r="B56" s="1">
        <f t="shared" si="12"/>
        <v>-4.09269338623705</v>
      </c>
      <c r="C56" s="1">
        <f>g_1/l_1*SIN(A56)</f>
        <v>9.5225519223671462</v>
      </c>
      <c r="D56" s="1">
        <f>A56+B56*dt_2/2</f>
        <v>-0.31017579944587709</v>
      </c>
      <c r="E56" s="1">
        <f>B56+C56*dt_2/2</f>
        <v>-4.0450806266252144</v>
      </c>
      <c r="F56" s="1">
        <f>g/l*SIN(D56)</f>
        <v>10.174201714749024</v>
      </c>
      <c r="G56" s="1">
        <f>E56*dt_2</f>
        <v>-4.0450806266252144E-2</v>
      </c>
      <c r="H56" s="1">
        <f>F56*dt_2</f>
        <v>0.10174201714749025</v>
      </c>
      <c r="I56" s="1"/>
      <c r="J56" s="1">
        <f t="shared" si="13"/>
        <v>-1.8605086593095885</v>
      </c>
      <c r="K56" s="1">
        <f>l*COS(J56)</f>
        <v>-8.5702967301304306E-2</v>
      </c>
      <c r="L56" s="1">
        <f>l*SIN(J56)</f>
        <v>-0.28749782850614986</v>
      </c>
      <c r="M56" s="1">
        <f>L56+l</f>
        <v>1.2502171493850134E-2</v>
      </c>
      <c r="N56" s="1">
        <v>1.08</v>
      </c>
      <c r="O56" s="1">
        <f>ABS(m*g*M56)</f>
        <v>0.12502171493850134</v>
      </c>
      <c r="P56" s="1">
        <f>ABS(m*((B56*l)^2)/2)</f>
        <v>0.75375626191868195</v>
      </c>
      <c r="Q56" s="1">
        <f t="shared" si="14"/>
        <v>0.87877797685718329</v>
      </c>
    </row>
    <row r="57" spans="1:17" x14ac:dyDescent="0.3">
      <c r="A57" s="1">
        <f t="shared" si="11"/>
        <v>-0.330163138780944</v>
      </c>
      <c r="B57" s="1">
        <f t="shared" si="12"/>
        <v>-3.9909513690895597</v>
      </c>
      <c r="C57" s="1">
        <f>g_1/l_1*SIN(A57)</f>
        <v>10.806578675891513</v>
      </c>
      <c r="D57" s="1">
        <f>A57+B57*dt_2/2</f>
        <v>-0.35011789562639178</v>
      </c>
      <c r="E57" s="1">
        <f>B57+C57*dt_2/2</f>
        <v>-3.9369184757101023</v>
      </c>
      <c r="F57" s="1">
        <f>g/l*SIN(D57)</f>
        <v>11.433618433551935</v>
      </c>
      <c r="G57" s="1">
        <f>E57*dt_2</f>
        <v>-3.9369184757101022E-2</v>
      </c>
      <c r="H57" s="1">
        <f>F57*dt_2</f>
        <v>0.11433618433551936</v>
      </c>
      <c r="I57" s="1"/>
      <c r="J57" s="1">
        <f t="shared" si="13"/>
        <v>-1.9009594655758406</v>
      </c>
      <c r="K57" s="1">
        <f>l*COS(J57)</f>
        <v>-9.7259208083023616E-2</v>
      </c>
      <c r="L57" s="1">
        <f>l*SIN(J57)</f>
        <v>-0.28379684008646588</v>
      </c>
      <c r="M57" s="1">
        <f>L57+l</f>
        <v>1.6203159913534104E-2</v>
      </c>
      <c r="N57" s="1">
        <v>1.1100000000000001</v>
      </c>
      <c r="O57" s="1">
        <f>ABS(m*g*M57)</f>
        <v>0.16203159913534104</v>
      </c>
      <c r="P57" s="1">
        <f>ABS(m*((B57*l)^2)/2)</f>
        <v>0.71674617736970225</v>
      </c>
      <c r="Q57" s="1">
        <f t="shared" si="14"/>
        <v>0.8787777765050433</v>
      </c>
    </row>
    <row r="58" spans="1:17" x14ac:dyDescent="0.3">
      <c r="A58" s="1">
        <f t="shared" si="11"/>
        <v>-0.36953232353804499</v>
      </c>
      <c r="B58" s="1">
        <f t="shared" si="12"/>
        <v>-3.8766151847540402</v>
      </c>
      <c r="C58" s="1">
        <f>g_1/l_1*SIN(A58)</f>
        <v>12.039312162666224</v>
      </c>
      <c r="D58" s="1">
        <f>A58+B58*dt_2/2</f>
        <v>-0.38891539946181519</v>
      </c>
      <c r="E58" s="1">
        <f>B58+C58*dt_2/2</f>
        <v>-3.816418623940709</v>
      </c>
      <c r="F58" s="1">
        <f>g/l*SIN(D58)</f>
        <v>12.639501161228823</v>
      </c>
      <c r="G58" s="1">
        <f>E58*dt_2</f>
        <v>-3.8164186239407087E-2</v>
      </c>
      <c r="H58" s="1">
        <f>F58*dt_2</f>
        <v>0.12639501161228822</v>
      </c>
      <c r="I58" s="1"/>
      <c r="J58" s="1">
        <f t="shared" si="13"/>
        <v>-1.9403286503329416</v>
      </c>
      <c r="K58" s="1">
        <f>l*COS(J58)</f>
        <v>-0.10835380946399599</v>
      </c>
      <c r="L58" s="1">
        <f>l*SIN(J58)</f>
        <v>-0.27974890879973069</v>
      </c>
      <c r="M58" s="1">
        <f>L58+l</f>
        <v>2.02510912002693E-2</v>
      </c>
      <c r="N58" s="1">
        <v>1.1399999999999999</v>
      </c>
      <c r="O58" s="1">
        <f>ABS(m*g*M58)</f>
        <v>0.202510912002693</v>
      </c>
      <c r="P58" s="1">
        <f>ABS(m*((B58*l)^2)/2)</f>
        <v>0.67626653807995185</v>
      </c>
      <c r="Q58" s="1">
        <f t="shared" si="14"/>
        <v>0.87877745008264485</v>
      </c>
    </row>
    <row r="59" spans="1:17" x14ac:dyDescent="0.3">
      <c r="A59" s="1">
        <f t="shared" si="11"/>
        <v>-0.40769650977745209</v>
      </c>
      <c r="B59" s="1">
        <f t="shared" si="12"/>
        <v>-3.7502201731417522</v>
      </c>
      <c r="C59" s="1">
        <f>g_1/l_1*SIN(A59)</f>
        <v>13.216523116031432</v>
      </c>
      <c r="D59" s="1">
        <f>A59+B59*dt_2/2</f>
        <v>-0.42644761064316083</v>
      </c>
      <c r="E59" s="1">
        <f>B59+C59*dt_2/2</f>
        <v>-3.6841375575615949</v>
      </c>
      <c r="F59" s="1">
        <f>g/l*SIN(D59)</f>
        <v>13.787972620805091</v>
      </c>
      <c r="G59" s="1">
        <f>E59*dt_2</f>
        <v>-3.6841375575615946E-2</v>
      </c>
      <c r="H59" s="1">
        <f>F59*dt_2</f>
        <v>0.13787972620805092</v>
      </c>
      <c r="I59" s="1"/>
      <c r="J59" s="1">
        <f t="shared" si="13"/>
        <v>-1.9784928365723486</v>
      </c>
      <c r="K59" s="1">
        <f>l*COS(J59)</f>
        <v>-0.11894870804428286</v>
      </c>
      <c r="L59" s="1">
        <f>l*SIN(J59)</f>
        <v>-0.27541097446288509</v>
      </c>
      <c r="M59" s="1">
        <f>L59+l</f>
        <v>2.4589025537114895E-2</v>
      </c>
      <c r="N59" s="1">
        <v>1.17</v>
      </c>
      <c r="O59" s="1">
        <f>ABS(m*g*M59)</f>
        <v>0.24589025537114895</v>
      </c>
      <c r="P59" s="1">
        <f>ABS(m*((B59*l)^2)/2)</f>
        <v>0.63288681061677077</v>
      </c>
      <c r="Q59" s="1">
        <f t="shared" si="14"/>
        <v>0.87877706598791971</v>
      </c>
    </row>
    <row r="60" spans="1:17" x14ac:dyDescent="0.3">
      <c r="A60" s="1">
        <f t="shared" si="11"/>
        <v>-0.44453788535306804</v>
      </c>
      <c r="B60" s="1">
        <f t="shared" si="12"/>
        <v>-3.6123404469337013</v>
      </c>
      <c r="C60" s="1">
        <f>g_1/l_1*SIN(A60)</f>
        <v>14.334690824822333</v>
      </c>
      <c r="D60" s="1">
        <f>A60+B60*dt_2/2</f>
        <v>-0.46259958758773656</v>
      </c>
      <c r="E60" s="1">
        <f>B60+C60*dt_2/2</f>
        <v>-3.5406669928095895</v>
      </c>
      <c r="F60" s="1">
        <f>g/l*SIN(D60)</f>
        <v>14.875865707489979</v>
      </c>
      <c r="G60" s="1">
        <f>E60*dt_2</f>
        <v>-3.5406669928095894E-2</v>
      </c>
      <c r="H60" s="1">
        <f>F60*dt_2</f>
        <v>0.1487586570748998</v>
      </c>
      <c r="I60" s="1"/>
      <c r="J60" s="1">
        <f t="shared" si="13"/>
        <v>-2.0153342121479647</v>
      </c>
      <c r="K60" s="1">
        <f>l*COS(J60)</f>
        <v>-0.12901221742340099</v>
      </c>
      <c r="L60" s="1">
        <f>l*SIN(J60)</f>
        <v>-0.27084284697125949</v>
      </c>
      <c r="M60" s="1">
        <f>L60+l</f>
        <v>2.9157153028740501E-2</v>
      </c>
      <c r="N60" s="1">
        <v>1.2</v>
      </c>
      <c r="O60" s="1">
        <f>ABS(m*g*M60)</f>
        <v>0.29157153028740501</v>
      </c>
      <c r="P60" s="1">
        <f>ABS(m*((B60*l)^2)/2)</f>
        <v>0.58720515770489268</v>
      </c>
      <c r="Q60" s="1">
        <f t="shared" si="14"/>
        <v>0.87877668799229769</v>
      </c>
    </row>
    <row r="61" spans="1:17" x14ac:dyDescent="0.3">
      <c r="A61" s="1">
        <f t="shared" si="11"/>
        <v>-0.47994455528116392</v>
      </c>
      <c r="B61" s="1">
        <f t="shared" si="12"/>
        <v>-3.4635817898588015</v>
      </c>
      <c r="C61" s="1">
        <f>g_1/l_1*SIN(A61)</f>
        <v>15.390999854920802</v>
      </c>
      <c r="D61" s="1">
        <f>A61+B61*dt_2/2</f>
        <v>-0.49726246423045795</v>
      </c>
      <c r="E61" s="1">
        <f>B61+C61*dt_2/2</f>
        <v>-3.3866267905841974</v>
      </c>
      <c r="F61" s="1">
        <f>g/l*SIN(D61)</f>
        <v>15.900711050670425</v>
      </c>
      <c r="G61" s="1">
        <f>E61*dt_2</f>
        <v>-3.3866267905841976E-2</v>
      </c>
      <c r="H61" s="1">
        <f>F61*dt_2</f>
        <v>0.15900711050670427</v>
      </c>
      <c r="I61" s="1"/>
      <c r="J61" s="1">
        <f t="shared" si="13"/>
        <v>-2.0507408820760604</v>
      </c>
      <c r="K61" s="1">
        <f>l*COS(J61)</f>
        <v>-0.13851899869428716</v>
      </c>
      <c r="L61" s="1">
        <f>l*SIN(J61)</f>
        <v>-0.26610615738973808</v>
      </c>
      <c r="M61" s="1">
        <f>L61+l</f>
        <v>3.3893842610261904E-2</v>
      </c>
      <c r="N61" s="1">
        <v>1.23</v>
      </c>
      <c r="O61" s="1">
        <f>ABS(m*g*M61)</f>
        <v>0.33893842610261904</v>
      </c>
      <c r="P61" s="1">
        <f>ABS(m*((B61*l)^2)/2)</f>
        <v>0.53983794667686735</v>
      </c>
      <c r="Q61" s="1">
        <f t="shared" si="14"/>
        <v>0.87877637277948639</v>
      </c>
    </row>
    <row r="62" spans="1:17" x14ac:dyDescent="0.3">
      <c r="A62" s="1">
        <f t="shared" si="11"/>
        <v>-0.51381082318700588</v>
      </c>
      <c r="B62" s="1">
        <f t="shared" si="12"/>
        <v>-3.3045746793520974</v>
      </c>
      <c r="C62" s="1">
        <f>g_1/l_1*SIN(A62)</f>
        <v>16.38331896990718</v>
      </c>
      <c r="D62" s="1">
        <f>A62+B62*dt_2/2</f>
        <v>-0.53033369658376639</v>
      </c>
      <c r="E62" s="1">
        <f>B62+C62*dt_2/2</f>
        <v>-3.2226580845025614</v>
      </c>
      <c r="F62" s="1">
        <f>g/l*SIN(D62)</f>
        <v>16.860707627498449</v>
      </c>
      <c r="G62" s="1">
        <f>E62*dt_2</f>
        <v>-3.2226580845025617E-2</v>
      </c>
      <c r="H62" s="1">
        <f>F62*dt_2</f>
        <v>0.1686070762749845</v>
      </c>
      <c r="I62" s="1"/>
      <c r="J62" s="1">
        <f t="shared" si="13"/>
        <v>-2.0846071499819026</v>
      </c>
      <c r="K62" s="1">
        <f>l*COS(J62)</f>
        <v>-0.14744987072916463</v>
      </c>
      <c r="L62" s="1">
        <f>l*SIN(J62)</f>
        <v>-0.26126334534708967</v>
      </c>
      <c r="M62" s="1">
        <f>L62+l</f>
        <v>3.8736654652910318E-2</v>
      </c>
      <c r="N62" s="1">
        <v>1.26</v>
      </c>
      <c r="O62" s="1">
        <f>ABS(m*g*M62)</f>
        <v>0.38736654652910318</v>
      </c>
      <c r="P62" s="1">
        <f>ABS(m*((B62*l)^2)/2)</f>
        <v>0.49140962151367573</v>
      </c>
      <c r="Q62" s="1">
        <f t="shared" si="14"/>
        <v>0.87877616804277892</v>
      </c>
    </row>
    <row r="63" spans="1:17" x14ac:dyDescent="0.3">
      <c r="A63" s="1">
        <f t="shared" si="11"/>
        <v>-0.54603740403203149</v>
      </c>
      <c r="B63" s="1">
        <f t="shared" si="12"/>
        <v>-3.1359676030771126</v>
      </c>
      <c r="C63" s="1">
        <f>g_1/l_1*SIN(A63)</f>
        <v>17.31016412940523</v>
      </c>
      <c r="D63" s="1">
        <f>A63+B63*dt_2/2</f>
        <v>-0.56171724204741702</v>
      </c>
      <c r="E63" s="1">
        <f>B63+C63*dt_2/2</f>
        <v>-3.0494167824300864</v>
      </c>
      <c r="F63" s="1">
        <f>g/l*SIN(D63)</f>
        <v>17.754678536488164</v>
      </c>
      <c r="G63" s="1">
        <f>E63*dt_2</f>
        <v>-3.0494167824300866E-2</v>
      </c>
      <c r="H63" s="1">
        <f>F63*dt_2</f>
        <v>0.17754678536488164</v>
      </c>
      <c r="I63" s="1"/>
      <c r="J63" s="1">
        <f t="shared" si="13"/>
        <v>-2.1168337308269281</v>
      </c>
      <c r="K63" s="1">
        <f>l*COS(J63)</f>
        <v>-0.15579147716464706</v>
      </c>
      <c r="L63" s="1">
        <f>l*SIN(J63)</f>
        <v>-0.25637670651378852</v>
      </c>
      <c r="M63" s="1">
        <f>L63+l</f>
        <v>4.3623293486211467E-2</v>
      </c>
      <c r="N63" s="1">
        <v>1.29</v>
      </c>
      <c r="O63" s="1">
        <f>ABS(m*g*M63)</f>
        <v>0.43623293486211467</v>
      </c>
      <c r="P63" s="1">
        <f>ABS(m*((B63*l)^2)/2)</f>
        <v>0.44254317633971446</v>
      </c>
      <c r="Q63" s="1">
        <f t="shared" si="14"/>
        <v>0.87877611120182908</v>
      </c>
    </row>
    <row r="64" spans="1:17" x14ac:dyDescent="0.3">
      <c r="A64" s="1">
        <f t="shared" si="11"/>
        <v>-0.57653157185633241</v>
      </c>
      <c r="B64" s="1">
        <f t="shared" si="12"/>
        <v>-2.9584208177122311</v>
      </c>
      <c r="C64" s="1">
        <f>g_1/l_1*SIN(A64)</f>
        <v>18.17064785512429</v>
      </c>
      <c r="D64" s="1">
        <f>A64+B64*dt_2/2</f>
        <v>-0.59132367594489355</v>
      </c>
      <c r="E64" s="1">
        <f>B64+C64*dt_2/2</f>
        <v>-2.8675675784366095</v>
      </c>
      <c r="F64" s="1">
        <f>g/l*SIN(D64)</f>
        <v>18.582014379171291</v>
      </c>
      <c r="G64" s="1">
        <f>E64*dt_2</f>
        <v>-2.8675675784366094E-2</v>
      </c>
      <c r="H64" s="1">
        <f>F64*dt_2</f>
        <v>0.18582014379171291</v>
      </c>
      <c r="I64" s="1"/>
      <c r="J64" s="1">
        <f t="shared" si="13"/>
        <v>-2.1473278986512288</v>
      </c>
      <c r="K64" s="1">
        <f>l*COS(J64)</f>
        <v>-0.16353583069611852</v>
      </c>
      <c r="L64" s="1">
        <f>l*SIN(J64)</f>
        <v>-0.25150751893040979</v>
      </c>
      <c r="M64" s="1">
        <f>L64+l</f>
        <v>4.8492481069590199E-2</v>
      </c>
      <c r="N64" s="1">
        <v>1.32</v>
      </c>
      <c r="O64" s="1">
        <f>ABS(m*g*M64)</f>
        <v>0.48492481069590199</v>
      </c>
      <c r="P64" s="1">
        <f>ABS(m*((B64*l)^2)/2)</f>
        <v>0.39385141806028973</v>
      </c>
      <c r="Q64" s="1">
        <f t="shared" si="14"/>
        <v>0.87877622875619177</v>
      </c>
    </row>
    <row r="65" spans="1:17" x14ac:dyDescent="0.3">
      <c r="A65" s="1">
        <f t="shared" si="11"/>
        <v>-0.60520724764069855</v>
      </c>
      <c r="B65" s="1">
        <f t="shared" si="12"/>
        <v>-2.7726006739205182</v>
      </c>
      <c r="C65" s="1">
        <f>g_1/l_1*SIN(A65)</f>
        <v>18.964417522075586</v>
      </c>
      <c r="D65" s="1">
        <f>A65+B65*dt_2/2</f>
        <v>-0.61907025101030111</v>
      </c>
      <c r="E65" s="1">
        <f>B65+C65*dt_2/2</f>
        <v>-2.6777785863101404</v>
      </c>
      <c r="F65" s="1">
        <f>g/l*SIN(D65)</f>
        <v>19.342606894682881</v>
      </c>
      <c r="G65" s="1">
        <f>E65*dt_2</f>
        <v>-2.6777785863101405E-2</v>
      </c>
      <c r="H65" s="1">
        <f>F65*dt_2</f>
        <v>0.19342606894682882</v>
      </c>
      <c r="I65" s="1"/>
      <c r="J65" s="1">
        <f t="shared" si="13"/>
        <v>-2.1760035744355952</v>
      </c>
      <c r="K65" s="1">
        <f>l*COS(J65)</f>
        <v>-0.17067975769868027</v>
      </c>
      <c r="L65" s="1">
        <f>l*SIN(J65)</f>
        <v>-0.24671526161127483</v>
      </c>
      <c r="M65" s="1">
        <f>L65+l</f>
        <v>5.3284738388725161E-2</v>
      </c>
      <c r="N65" s="1">
        <v>1.35</v>
      </c>
      <c r="O65" s="1">
        <f>ABS(m*g*M65)</f>
        <v>0.53284738388725161</v>
      </c>
      <c r="P65" s="1">
        <f>ABS(m*((B65*l)^2)/2)</f>
        <v>0.345929152366103</v>
      </c>
      <c r="Q65" s="1">
        <f t="shared" si="14"/>
        <v>0.87877653625335461</v>
      </c>
    </row>
    <row r="66" spans="1:17" x14ac:dyDescent="0.3">
      <c r="A66" s="1">
        <f t="shared" si="11"/>
        <v>-0.63198503350379998</v>
      </c>
      <c r="B66" s="1">
        <f t="shared" si="12"/>
        <v>-2.5791746049736894</v>
      </c>
      <c r="C66" s="1">
        <f>g_1/l_1*SIN(A66)</f>
        <v>19.691585261488179</v>
      </c>
      <c r="D66" s="1">
        <f>A66+B66*dt_2/2</f>
        <v>-0.64488090652866847</v>
      </c>
      <c r="E66" s="1">
        <f>B66+C66*dt_2/2</f>
        <v>-2.4807166786662487</v>
      </c>
      <c r="F66" s="1">
        <f>g/l*SIN(D66)</f>
        <v>20.036775556186843</v>
      </c>
      <c r="G66" s="1">
        <f>E66*dt_2</f>
        <v>-2.4807166786662487E-2</v>
      </c>
      <c r="H66" s="1">
        <f>F66*dt_2</f>
        <v>0.20036775556186842</v>
      </c>
      <c r="I66" s="1"/>
      <c r="J66" s="1">
        <f t="shared" si="13"/>
        <v>-2.2027813602986965</v>
      </c>
      <c r="K66" s="1">
        <f>l*COS(J66)</f>
        <v>-0.17722426735339356</v>
      </c>
      <c r="L66" s="1">
        <f>l*SIN(J66)</f>
        <v>-0.24205693351162838</v>
      </c>
      <c r="M66" s="1">
        <f>L66+l</f>
        <v>5.7943066488371608E-2</v>
      </c>
      <c r="N66" s="1">
        <v>1.38</v>
      </c>
      <c r="O66" s="1">
        <f>ABS(m*g*M66)</f>
        <v>0.57943066488371608</v>
      </c>
      <c r="P66" s="1">
        <f>ABS(m*((B66*l)^2)/2)</f>
        <v>0.29934637393235336</v>
      </c>
      <c r="Q66" s="1">
        <f t="shared" si="14"/>
        <v>0.87877703881606939</v>
      </c>
    </row>
    <row r="67" spans="1:17" x14ac:dyDescent="0.3">
      <c r="A67" s="1">
        <f t="shared" si="11"/>
        <v>-0.65679220029046248</v>
      </c>
      <c r="B67" s="1">
        <f t="shared" si="12"/>
        <v>-2.3788068494118209</v>
      </c>
      <c r="C67" s="1">
        <f>g_1/l_1*SIN(A67)</f>
        <v>20.352652166389326</v>
      </c>
      <c r="D67" s="1">
        <f>A67+B67*dt_2/2</f>
        <v>-0.66868623453752163</v>
      </c>
      <c r="E67" s="1">
        <f>B67+C67*dt_2/2</f>
        <v>-2.2770435885798741</v>
      </c>
      <c r="F67" s="1">
        <f>g/l*SIN(D67)</f>
        <v>20.665189786496097</v>
      </c>
      <c r="G67" s="1">
        <f>E67*dt_2</f>
        <v>-2.2770435885798742E-2</v>
      </c>
      <c r="H67" s="1">
        <f>F67*dt_2</f>
        <v>0.20665189786496097</v>
      </c>
      <c r="I67" s="1"/>
      <c r="J67" s="1">
        <f t="shared" si="13"/>
        <v>-2.2275885270853593</v>
      </c>
      <c r="K67" s="1">
        <f>l*COS(J67)</f>
        <v>-0.18317386949750394</v>
      </c>
      <c r="L67" s="1">
        <f>l*SIN(J67)</f>
        <v>-0.2375864759057455</v>
      </c>
      <c r="M67" s="1">
        <f>L67+l</f>
        <v>6.2413524094254491E-2</v>
      </c>
      <c r="N67" s="1">
        <v>1.41</v>
      </c>
      <c r="O67" s="1">
        <f>ABS(m*g*M67)</f>
        <v>0.62413524094254491</v>
      </c>
      <c r="P67" s="1">
        <f>ABS(m*((B67*l)^2)/2)</f>
        <v>0.25464249120638671</v>
      </c>
      <c r="Q67" s="1">
        <f t="shared" si="14"/>
        <v>0.87877773214893162</v>
      </c>
    </row>
    <row r="68" spans="1:17" x14ac:dyDescent="0.3">
      <c r="A68" s="1">
        <f t="shared" si="11"/>
        <v>-0.67956263617626123</v>
      </c>
      <c r="B68" s="1">
        <f t="shared" si="12"/>
        <v>-2.1721549515468599</v>
      </c>
      <c r="C68" s="1">
        <f>g_1/l_1*SIN(A68)</f>
        <v>20.948429390393411</v>
      </c>
      <c r="D68" s="1">
        <f>A68+B68*dt_2/2</f>
        <v>-0.69042341093399551</v>
      </c>
      <c r="E68" s="1">
        <f>B68+C68*dt_2/2</f>
        <v>-2.067412804594893</v>
      </c>
      <c r="F68" s="1">
        <f>g/l*SIN(D68)</f>
        <v>21.228789304986041</v>
      </c>
      <c r="G68" s="1">
        <f>E68*dt_2</f>
        <v>-2.0674128045948929E-2</v>
      </c>
      <c r="H68" s="1">
        <f>F68*dt_2</f>
        <v>0.2122878930498604</v>
      </c>
      <c r="I68" s="1"/>
      <c r="J68" s="1">
        <f t="shared" si="13"/>
        <v>-2.2503589629711578</v>
      </c>
      <c r="K68" s="1">
        <f>l*COS(J68)</f>
        <v>-0.18853586451354068</v>
      </c>
      <c r="L68" s="1">
        <f>l*SIN(J68)</f>
        <v>-0.23335429670809968</v>
      </c>
      <c r="M68" s="1">
        <f>L68+l</f>
        <v>6.664570329190031E-2</v>
      </c>
      <c r="N68" s="1">
        <v>1.44</v>
      </c>
      <c r="O68" s="1">
        <f>ABS(m*g*M68)</f>
        <v>0.66645703291900316</v>
      </c>
      <c r="P68" s="1">
        <f>ABS(m*((B68*l)^2)/2)</f>
        <v>0.21232157100882931</v>
      </c>
      <c r="Q68" s="1">
        <f t="shared" si="14"/>
        <v>0.87877860392783247</v>
      </c>
    </row>
    <row r="69" spans="1:17" x14ac:dyDescent="0.3">
      <c r="A69" s="1">
        <f t="shared" si="11"/>
        <v>-0.70023676422221015</v>
      </c>
      <c r="B69" s="1">
        <f t="shared" si="12"/>
        <v>-1.9598670584969995</v>
      </c>
      <c r="C69" s="1">
        <f>g_1/l_1*SIN(A69)</f>
        <v>21.479958548167804</v>
      </c>
      <c r="D69" s="1">
        <f>A69+B69*dt_2/2</f>
        <v>-0.71003609951469515</v>
      </c>
      <c r="E69" s="1">
        <f>B69+C69*dt_2/2</f>
        <v>-1.8524672657561605</v>
      </c>
      <c r="F69" s="1">
        <f>g/l*SIN(D69)</f>
        <v>21.72870490308302</v>
      </c>
      <c r="G69" s="1">
        <f>E69*dt_2</f>
        <v>-1.8524672657561605E-2</v>
      </c>
      <c r="H69" s="1">
        <f>F69*dt_2</f>
        <v>0.21728704903083021</v>
      </c>
      <c r="I69" s="1"/>
      <c r="J69" s="1">
        <f t="shared" si="13"/>
        <v>-2.2710330910171068</v>
      </c>
      <c r="K69" s="1">
        <f>l*COS(J69)</f>
        <v>-0.19331962693351021</v>
      </c>
      <c r="L69" s="1">
        <f>l*SIN(J69)</f>
        <v>-0.22940689144463036</v>
      </c>
      <c r="M69" s="1">
        <f>L69+l</f>
        <v>7.0593108555369627E-2</v>
      </c>
      <c r="N69" s="1">
        <v>1.47</v>
      </c>
      <c r="O69" s="1">
        <f>ABS(m*g*M69)</f>
        <v>0.70593108555369621</v>
      </c>
      <c r="P69" s="1">
        <f>ABS(m*((B69*l)^2)/2)</f>
        <v>0.17284854991417564</v>
      </c>
      <c r="Q69" s="1">
        <f t="shared" si="14"/>
        <v>0.87877963546787186</v>
      </c>
    </row>
    <row r="70" spans="1:17" x14ac:dyDescent="0.3">
      <c r="A70" s="1">
        <f t="shared" si="11"/>
        <v>-0.71876143687977179</v>
      </c>
      <c r="B70" s="1">
        <f t="shared" si="12"/>
        <v>-1.7425800094661692</v>
      </c>
      <c r="C70" s="1">
        <f>g_1/l_1*SIN(A70)</f>
        <v>21.948433586638313</v>
      </c>
      <c r="D70" s="1">
        <f>A70+B70*dt_2/2</f>
        <v>-0.72747433692710262</v>
      </c>
      <c r="E70" s="1">
        <f>B70+C70*dt_2/2</f>
        <v>-1.6328378415329776</v>
      </c>
      <c r="F70" s="1">
        <f>g/l*SIN(D70)</f>
        <v>22.166181685429144</v>
      </c>
      <c r="G70" s="1">
        <f>E70*dt_2</f>
        <v>-1.6328378415329775E-2</v>
      </c>
      <c r="H70" s="1">
        <f>F70*dt_2</f>
        <v>0.22166181685429145</v>
      </c>
      <c r="I70" s="1"/>
      <c r="J70" s="1">
        <f t="shared" si="13"/>
        <v>-2.2895577636746682</v>
      </c>
      <c r="K70" s="1">
        <f>l*COS(J70)</f>
        <v>-0.19753590227974477</v>
      </c>
      <c r="L70" s="1">
        <f>l*SIN(J70)</f>
        <v>-0.22578655254582169</v>
      </c>
      <c r="M70" s="1">
        <f>L70+l</f>
        <v>7.4213447454178294E-2</v>
      </c>
      <c r="N70" s="1">
        <v>1.5</v>
      </c>
      <c r="O70" s="1">
        <f>ABS(m*g*M70)</f>
        <v>0.74213447454178294</v>
      </c>
      <c r="P70" s="1">
        <f>ABS(m*((B70*l)^2)/2)</f>
        <v>0.13664632902260015</v>
      </c>
      <c r="Q70" s="1">
        <f t="shared" si="14"/>
        <v>0.87878080356438315</v>
      </c>
    </row>
    <row r="71" spans="1:17" x14ac:dyDescent="0.3">
      <c r="A71" s="1">
        <f t="shared" si="11"/>
        <v>-0.73508981529510153</v>
      </c>
      <c r="B71" s="1">
        <f t="shared" si="12"/>
        <v>-1.5209181926118778</v>
      </c>
      <c r="C71" s="1">
        <f>g_1/l_1*SIN(A71)</f>
        <v>22.355126022703484</v>
      </c>
      <c r="D71" s="1">
        <f>A71+B71*dt_2/2</f>
        <v>-0.74269440625816097</v>
      </c>
      <c r="E71" s="1">
        <f>B71+C71*dt_2/2</f>
        <v>-1.4091425624983605</v>
      </c>
      <c r="F71" s="1">
        <f>g/l*SIN(D71)</f>
        <v>22.542506530735167</v>
      </c>
      <c r="G71" s="1">
        <f>E71*dt_2</f>
        <v>-1.4091425624983604E-2</v>
      </c>
      <c r="H71" s="1">
        <f>F71*dt_2</f>
        <v>0.22542506530735168</v>
      </c>
      <c r="I71" s="1"/>
      <c r="J71" s="1">
        <f t="shared" si="13"/>
        <v>-2.3058861420899981</v>
      </c>
      <c r="K71" s="1">
        <f>l*COS(J71)</f>
        <v>-0.2011961342043313</v>
      </c>
      <c r="L71" s="1">
        <f>l*SIN(J71)</f>
        <v>-0.22253115642811164</v>
      </c>
      <c r="M71" s="1">
        <f>L71+l</f>
        <v>7.7468843571888352E-2</v>
      </c>
      <c r="N71" s="1">
        <v>1.53</v>
      </c>
      <c r="O71" s="1">
        <f>ABS(m*g*M71)</f>
        <v>0.77468843571888346</v>
      </c>
      <c r="P71" s="1">
        <f>ABS(m*((B71*l)^2)/2)</f>
        <v>0.10409364668780013</v>
      </c>
      <c r="Q71" s="1">
        <f t="shared" si="14"/>
        <v>0.87878208240668365</v>
      </c>
    </row>
    <row r="72" spans="1:17" x14ac:dyDescent="0.3">
      <c r="A72" s="1">
        <f t="shared" si="11"/>
        <v>-0.74918124092008509</v>
      </c>
      <c r="B72" s="1">
        <f t="shared" si="12"/>
        <v>-1.295493127304526</v>
      </c>
      <c r="C72" s="1">
        <f>g_1/l_1*SIN(A72)</f>
        <v>22.701315157044867</v>
      </c>
      <c r="D72" s="1">
        <f>A72+B72*dt_2/2</f>
        <v>-0.75565870655660772</v>
      </c>
      <c r="E72" s="1">
        <f>B72+C72*dt_2/2</f>
        <v>-1.1819865515193018</v>
      </c>
      <c r="F72" s="1">
        <f>g/l*SIN(D72)</f>
        <v>22.858941239727379</v>
      </c>
      <c r="G72" s="1">
        <f>E72*dt_2</f>
        <v>-1.1819865515193017E-2</v>
      </c>
      <c r="H72" s="1">
        <f>F72*dt_2</f>
        <v>0.22858941239727379</v>
      </c>
      <c r="I72" s="1"/>
      <c r="J72" s="1">
        <f t="shared" si="13"/>
        <v>-2.3199775677149814</v>
      </c>
      <c r="K72" s="1">
        <f>l*COS(J72)</f>
        <v>-0.20431183641340372</v>
      </c>
      <c r="L72" s="1">
        <f>l*SIN(J72)</f>
        <v>-0.21967401644569287</v>
      </c>
      <c r="M72" s="1">
        <f>L72+l</f>
        <v>8.0325983554307118E-2</v>
      </c>
      <c r="N72" s="1">
        <v>1.56</v>
      </c>
      <c r="O72" s="1">
        <f>ABS(m*g*M72)</f>
        <v>0.80325983554307112</v>
      </c>
      <c r="P72" s="1">
        <f>ABS(m*((B72*l)^2)/2)</f>
        <v>7.5523609930196731E-2</v>
      </c>
      <c r="Q72" s="1">
        <f t="shared" si="14"/>
        <v>0.87878344547326781</v>
      </c>
    </row>
    <row r="73" spans="1:17" x14ac:dyDescent="0.3">
      <c r="A73" s="1">
        <f t="shared" si="11"/>
        <v>-0.76100110643527807</v>
      </c>
      <c r="B73" s="1">
        <f t="shared" si="12"/>
        <v>-1.0669037149072522</v>
      </c>
      <c r="C73" s="1">
        <f>g_1/l_1*SIN(A73)</f>
        <v>22.988224592028519</v>
      </c>
      <c r="D73" s="1">
        <f>A73+B73*dt_2/2</f>
        <v>-0.76633562500981434</v>
      </c>
      <c r="E73" s="1">
        <f>B73+C73*dt_2/2</f>
        <v>-0.95196259194710964</v>
      </c>
      <c r="F73" s="1">
        <f>g/l*SIN(D73)</f>
        <v>23.116662562963526</v>
      </c>
      <c r="G73" s="1">
        <f>E73*dt_2</f>
        <v>-9.5196259194710968E-3</v>
      </c>
      <c r="H73" s="1">
        <f>F73*dt_2</f>
        <v>0.23116662562963528</v>
      </c>
      <c r="I73" s="1"/>
      <c r="J73" s="1">
        <f t="shared" si="13"/>
        <v>-2.3317974332301747</v>
      </c>
      <c r="K73" s="1">
        <f>l*COS(J73)</f>
        <v>-0.20689402132825666</v>
      </c>
      <c r="L73" s="1">
        <f>l*SIN(J73)</f>
        <v>-0.21724378918308085</v>
      </c>
      <c r="M73" s="1">
        <f>L73+l</f>
        <v>8.275621081691914E-2</v>
      </c>
      <c r="N73" s="1">
        <v>1.59</v>
      </c>
      <c r="O73" s="1">
        <f>ABS(m*g*M73)</f>
        <v>0.8275621081691914</v>
      </c>
      <c r="P73" s="1">
        <f>ABS(m*((B73*l)^2)/2)</f>
        <v>5.1222759159730291E-2</v>
      </c>
      <c r="Q73" s="1">
        <f t="shared" si="14"/>
        <v>0.87878486732892169</v>
      </c>
    </row>
    <row r="74" spans="1:17" x14ac:dyDescent="0.3">
      <c r="A74" s="1">
        <f t="shared" si="11"/>
        <v>-0.77052073235474916</v>
      </c>
      <c r="B74" s="1">
        <f t="shared" si="12"/>
        <v>-0.83573708927761692</v>
      </c>
      <c r="C74" s="1">
        <f>g_1/l_1*SIN(A74)</f>
        <v>23.216966118039117</v>
      </c>
      <c r="D74" s="1">
        <f>A74+B74*dt_2/2</f>
        <v>-0.77469941780113727</v>
      </c>
      <c r="E74" s="1">
        <f>B74+C74*dt_2/2</f>
        <v>-0.71965225868742133</v>
      </c>
      <c r="F74" s="1">
        <f>g/l*SIN(D74)</f>
        <v>23.316710049831766</v>
      </c>
      <c r="G74" s="1">
        <f>E74*dt_2</f>
        <v>-7.1965225868742136E-3</v>
      </c>
      <c r="H74" s="1">
        <f>F74*dt_2</f>
        <v>0.23316710049831765</v>
      </c>
      <c r="I74" s="1"/>
      <c r="J74" s="1">
        <f t="shared" si="13"/>
        <v>-2.3413170591496457</v>
      </c>
      <c r="K74" s="1">
        <f>l*COS(J74)</f>
        <v>-0.20895269506235201</v>
      </c>
      <c r="L74" s="1">
        <f>l*SIN(J74)</f>
        <v>-0.2152644216450543</v>
      </c>
      <c r="M74" s="1">
        <f>L74+l</f>
        <v>8.473557835494569E-2</v>
      </c>
      <c r="N74" s="1">
        <v>1.62</v>
      </c>
      <c r="O74" s="1">
        <f>ABS(m*g*M74)</f>
        <v>0.84735578354945695</v>
      </c>
      <c r="P74" s="1">
        <f>ABS(m*((B74*l)^2)/2)</f>
        <v>3.1430541707740053E-2</v>
      </c>
      <c r="Q74" s="1">
        <f t="shared" si="14"/>
        <v>0.87878632525719702</v>
      </c>
    </row>
    <row r="75" spans="1:17" x14ac:dyDescent="0.3">
      <c r="A75" s="1">
        <f t="shared" si="11"/>
        <v>-0.77771725494162336</v>
      </c>
      <c r="B75" s="1">
        <f t="shared" si="12"/>
        <v>-0.60256998877929924</v>
      </c>
      <c r="C75" s="1">
        <f>g_1/l_1*SIN(A75)</f>
        <v>23.388491795887735</v>
      </c>
      <c r="D75" s="1">
        <f>A75+B75*dt_2/2</f>
        <v>-0.78073010488551986</v>
      </c>
      <c r="E75" s="1">
        <f>B75+C75*dt_2/2</f>
        <v>-0.48562752979986057</v>
      </c>
      <c r="F75" s="1">
        <f>g/l*SIN(D75)</f>
        <v>23.459942438631266</v>
      </c>
      <c r="G75" s="1">
        <f>E75*dt_2</f>
        <v>-4.856275297998606E-3</v>
      </c>
      <c r="H75" s="1">
        <f>F75*dt_2</f>
        <v>0.23459942438631268</v>
      </c>
      <c r="I75" s="1"/>
      <c r="J75" s="1">
        <f t="shared" si="13"/>
        <v>-2.3485135817365199</v>
      </c>
      <c r="K75" s="1">
        <f>l*COS(J75)</f>
        <v>-0.21049642616298961</v>
      </c>
      <c r="L75" s="1">
        <f>l*SIN(J75)</f>
        <v>-0.21375512759372362</v>
      </c>
      <c r="M75" s="1">
        <f>L75+l</f>
        <v>8.6244872406276374E-2</v>
      </c>
      <c r="N75" s="1">
        <v>1.65</v>
      </c>
      <c r="O75" s="1">
        <f>ABS(m*g*M75)</f>
        <v>0.86244872406276374</v>
      </c>
      <c r="P75" s="1">
        <f>ABS(m*((B75*l)^2)/2)</f>
        <v>1.6339076611986813E-2</v>
      </c>
      <c r="Q75" s="1">
        <f t="shared" si="14"/>
        <v>0.8787878006747506</v>
      </c>
    </row>
    <row r="76" spans="1:17" x14ac:dyDescent="0.3">
      <c r="A76" s="1">
        <f t="shared" si="11"/>
        <v>-0.78257353023962195</v>
      </c>
      <c r="B76" s="1">
        <f t="shared" si="12"/>
        <v>-0.36797056439298659</v>
      </c>
      <c r="C76" s="1">
        <f>g_1/l_1*SIN(A76)</f>
        <v>23.503554857994288</v>
      </c>
      <c r="D76" s="1">
        <f>A76+B76*dt_2/2</f>
        <v>-0.78441338306158692</v>
      </c>
      <c r="E76" s="1">
        <f>B76+C76*dt_2/2</f>
        <v>-0.25045279010301513</v>
      </c>
      <c r="F76" s="1">
        <f>g/l*SIN(D76)</f>
        <v>23.547003119076695</v>
      </c>
      <c r="G76" s="1">
        <f>E76*dt_2</f>
        <v>-2.5045279010301514E-3</v>
      </c>
      <c r="H76" s="1">
        <f>F76*dt_2</f>
        <v>0.23547003119076695</v>
      </c>
      <c r="I76" s="1"/>
      <c r="J76" s="1">
        <f t="shared" si="13"/>
        <v>-2.3533698570345187</v>
      </c>
      <c r="K76" s="1">
        <f>l*COS(J76)</f>
        <v>-0.21153199372194861</v>
      </c>
      <c r="L76" s="1">
        <f>l*SIN(J76)</f>
        <v>-0.21273038248453718</v>
      </c>
      <c r="M76" s="1">
        <f>L76+l</f>
        <v>8.7269617515462805E-2</v>
      </c>
      <c r="N76" s="1">
        <v>1.68</v>
      </c>
      <c r="O76" s="1">
        <f>ABS(m*g*M76)</f>
        <v>0.87269617515462805</v>
      </c>
      <c r="P76" s="1">
        <f>ABS(m*((B76*l)^2)/2)</f>
        <v>6.0931051316861886E-3</v>
      </c>
      <c r="Q76" s="1">
        <f t="shared" si="14"/>
        <v>0.8787892802863142</v>
      </c>
    </row>
    <row r="77" spans="1:17" x14ac:dyDescent="0.3">
      <c r="A77" s="1">
        <f t="shared" si="11"/>
        <v>-0.78507805814065212</v>
      </c>
      <c r="B77" s="1">
        <f t="shared" si="12"/>
        <v>-0.13250053320221963</v>
      </c>
      <c r="C77" s="1">
        <f>g_1/l_1*SIN(A77)</f>
        <v>23.562679878831712</v>
      </c>
      <c r="D77" s="1">
        <f>A77+B77*dt_2/2</f>
        <v>-0.78574056080666321</v>
      </c>
      <c r="E77" s="1">
        <f>B77+C77*dt_2/2</f>
        <v>-1.4687133808061067E-2</v>
      </c>
      <c r="F77" s="1">
        <f>g/l*SIN(D77)</f>
        <v>23.57829504208512</v>
      </c>
      <c r="G77" s="1">
        <f>E77*dt_2</f>
        <v>-1.4687133808061068E-4</v>
      </c>
      <c r="H77" s="1">
        <f>F77*dt_2</f>
        <v>0.23578295042085121</v>
      </c>
      <c r="I77" s="1"/>
      <c r="J77" s="1">
        <f t="shared" si="13"/>
        <v>-2.3558743849355488</v>
      </c>
      <c r="K77" s="1">
        <f>l*COS(J77)</f>
        <v>-0.2120641189094854</v>
      </c>
      <c r="L77" s="1">
        <f>l*SIN(J77)</f>
        <v>-0.21219992806583049</v>
      </c>
      <c r="M77" s="1">
        <f>L77+l</f>
        <v>8.7800071934169499E-2</v>
      </c>
      <c r="N77" s="1">
        <v>1.71</v>
      </c>
      <c r="O77" s="1">
        <f>ABS(m*g*M77)</f>
        <v>0.87800071934169499</v>
      </c>
      <c r="P77" s="1">
        <f>ABS(m*((B77*l)^2)/2)</f>
        <v>7.9003760844926271E-4</v>
      </c>
      <c r="Q77" s="1">
        <f t="shared" si="14"/>
        <v>0.8787907569501443</v>
      </c>
    </row>
    <row r="78" spans="1:17" x14ac:dyDescent="0.3">
      <c r="A78" s="1">
        <f t="shared" si="11"/>
        <v>-0.78522492947873268</v>
      </c>
      <c r="B78" s="1">
        <f t="shared" si="12"/>
        <v>0.10328241721863157</v>
      </c>
      <c r="C78" s="1">
        <f>g_1/l_1*SIN(A78)</f>
        <v>23.566142523279034</v>
      </c>
      <c r="D78" s="1">
        <f>A78+B78*dt_2/2</f>
        <v>-0.78470851739263947</v>
      </c>
      <c r="E78" s="1">
        <f>B78+C78*dt_2/2</f>
        <v>0.22111312983502673</v>
      </c>
      <c r="F78" s="1">
        <f>g/l*SIN(D78)</f>
        <v>23.553965323483112</v>
      </c>
      <c r="G78" s="1">
        <f>E78*dt_2</f>
        <v>2.2111312983502675E-3</v>
      </c>
      <c r="H78" s="1">
        <f>F78*dt_2</f>
        <v>0.23553965323483111</v>
      </c>
      <c r="I78" s="1"/>
      <c r="J78" s="1">
        <f t="shared" si="13"/>
        <v>-2.3560212562736291</v>
      </c>
      <c r="K78" s="1">
        <f>l*COS(J78)</f>
        <v>-0.21209528270951125</v>
      </c>
      <c r="L78" s="1">
        <f>l*SIN(J78)</f>
        <v>-0.21216877963633693</v>
      </c>
      <c r="M78" s="1">
        <f>L78+l</f>
        <v>8.783122036366306E-2</v>
      </c>
      <c r="N78" s="1">
        <v>1.74</v>
      </c>
      <c r="O78" s="1">
        <f>ABS(m*g*M78)</f>
        <v>0.87831220363663065</v>
      </c>
      <c r="P78" s="1">
        <f>ABS(m*((B78*l)^2)/2)</f>
        <v>4.8002659679355673E-4</v>
      </c>
      <c r="Q78" s="1">
        <f t="shared" si="14"/>
        <v>0.87879223023342423</v>
      </c>
    </row>
    <row r="79" spans="1:17" x14ac:dyDescent="0.3">
      <c r="A79" s="1">
        <f t="shared" si="11"/>
        <v>-0.78301379818038241</v>
      </c>
      <c r="B79" s="1">
        <f t="shared" si="12"/>
        <v>0.33882207045346269</v>
      </c>
      <c r="C79" s="1">
        <f>g_1/l_1*SIN(A79)</f>
        <v>23.513959065012664</v>
      </c>
      <c r="D79" s="1">
        <f>A79+B79*dt_2/2</f>
        <v>-0.78131968782811512</v>
      </c>
      <c r="E79" s="1">
        <f>B79+C79*dt_2/2</f>
        <v>0.45639186577852597</v>
      </c>
      <c r="F79" s="1">
        <f>g/l*SIN(D79)</f>
        <v>23.473899682129009</v>
      </c>
      <c r="G79" s="1">
        <f>E79*dt_2</f>
        <v>4.5639186577852596E-3</v>
      </c>
      <c r="H79" s="1">
        <f>F79*dt_2</f>
        <v>0.2347389968212901</v>
      </c>
      <c r="I79" s="1"/>
      <c r="J79" s="1">
        <f t="shared" si="13"/>
        <v>-2.3538101249752792</v>
      </c>
      <c r="K79" s="1">
        <f>l*COS(J79)</f>
        <v>-0.21162563158511397</v>
      </c>
      <c r="L79" s="1">
        <f>l*SIN(J79)</f>
        <v>-0.21263723111487698</v>
      </c>
      <c r="M79" s="1">
        <f>L79+l</f>
        <v>8.736276888512301E-2</v>
      </c>
      <c r="N79" s="1">
        <v>1.77</v>
      </c>
      <c r="O79" s="1">
        <f>ABS(m*g*M79)</f>
        <v>0.8736276888512301</v>
      </c>
      <c r="P79" s="1">
        <f>ABS(m*((B79*l)^2)/2)</f>
        <v>5.1660177941867044E-3</v>
      </c>
      <c r="Q79" s="1">
        <f t="shared" si="14"/>
        <v>0.87879370664541678</v>
      </c>
    </row>
    <row r="80" spans="1:17" x14ac:dyDescent="0.3">
      <c r="A80" s="1">
        <f t="shared" si="11"/>
        <v>-0.77844987952259714</v>
      </c>
      <c r="B80" s="1">
        <f t="shared" si="12"/>
        <v>0.57356106727475276</v>
      </c>
      <c r="C80" s="1">
        <f>g_1/l_1*SIN(A80)</f>
        <v>23.405885768774475</v>
      </c>
      <c r="D80" s="1">
        <f>A80+B80*dt_2/2</f>
        <v>-0.77558207418622338</v>
      </c>
      <c r="E80" s="1">
        <f>B80+C80*dt_2/2</f>
        <v>0.69059049611862511</v>
      </c>
      <c r="F80" s="1">
        <f>g/l*SIN(D80)</f>
        <v>23.337726760987223</v>
      </c>
      <c r="G80" s="1">
        <f>E80*dt_2</f>
        <v>6.9059049611862513E-3</v>
      </c>
      <c r="H80" s="1">
        <f>F80*dt_2</f>
        <v>0.23337726760987224</v>
      </c>
      <c r="I80" s="1"/>
      <c r="J80" s="1">
        <f t="shared" si="13"/>
        <v>-2.3492462063174937</v>
      </c>
      <c r="K80" s="1">
        <f>l*COS(J80)</f>
        <v>-0.21065297191897023</v>
      </c>
      <c r="L80" s="1">
        <f>l*SIN(J80)</f>
        <v>-0.21360085538617474</v>
      </c>
      <c r="M80" s="1">
        <f>L80+l</f>
        <v>8.6399144613825252E-2</v>
      </c>
      <c r="N80" s="1">
        <v>1.8</v>
      </c>
      <c r="O80" s="1">
        <f>ABS(m*g*M80)</f>
        <v>0.86399144613825252</v>
      </c>
      <c r="P80" s="1">
        <f>ABS(m*((B80*l)^2)/2)</f>
        <v>1.4803753405200905E-2</v>
      </c>
      <c r="Q80" s="1">
        <f t="shared" si="14"/>
        <v>0.87879519954345342</v>
      </c>
    </row>
    <row r="81" spans="1:17" x14ac:dyDescent="0.3">
      <c r="A81" s="1">
        <f t="shared" si="11"/>
        <v>-0.77154397456141088</v>
      </c>
      <c r="B81" s="1">
        <f t="shared" si="12"/>
        <v>0.80693833488462496</v>
      </c>
      <c r="C81" s="1">
        <f>g_1/l_1*SIN(A81)</f>
        <v>23.241428141826272</v>
      </c>
      <c r="D81" s="1">
        <f>A81+B81*dt_2/2</f>
        <v>-0.76750928288698772</v>
      </c>
      <c r="E81" s="1">
        <f>B81+C81*dt_2/2</f>
        <v>0.92314547559375637</v>
      </c>
      <c r="F81" s="1">
        <f>g/l*SIN(D81)</f>
        <v>23.144832292987211</v>
      </c>
      <c r="G81" s="1">
        <f>E81*dt_2</f>
        <v>9.2314547559375643E-3</v>
      </c>
      <c r="H81" s="1">
        <f>F81*dt_2</f>
        <v>0.23144832292987211</v>
      </c>
      <c r="I81" s="1"/>
      <c r="J81" s="1">
        <f t="shared" si="13"/>
        <v>-2.3423403013563076</v>
      </c>
      <c r="K81" s="1">
        <f>l*COS(J81)</f>
        <v>-0.20917285327643642</v>
      </c>
      <c r="L81" s="1">
        <f>l*SIN(J81)</f>
        <v>-0.21505049977201726</v>
      </c>
      <c r="M81" s="1">
        <f>L81+l</f>
        <v>8.4949500227982727E-2</v>
      </c>
      <c r="N81" s="1">
        <v>1.83</v>
      </c>
      <c r="O81" s="1">
        <f>ABS(m*g*M81)</f>
        <v>0.84949500227982733</v>
      </c>
      <c r="P81" s="1">
        <f>ABS(m*((B81*l)^2)/2)</f>
        <v>2.9301726433786701E-2</v>
      </c>
      <c r="Q81" s="1">
        <f t="shared" si="14"/>
        <v>0.87879672871361403</v>
      </c>
    </row>
    <row r="82" spans="1:17" x14ac:dyDescent="0.3">
      <c r="A82" s="1">
        <f t="shared" si="11"/>
        <v>-0.76231251980547332</v>
      </c>
      <c r="B82" s="1">
        <f t="shared" si="12"/>
        <v>1.0383866578144971</v>
      </c>
      <c r="C82" s="1">
        <f>g_1/l_1*SIN(A82)</f>
        <v>23.019859971962074</v>
      </c>
      <c r="D82" s="1">
        <f>A82+B82*dt_2/2</f>
        <v>-0.7571205865164008</v>
      </c>
      <c r="E82" s="1">
        <f>B82+C82*dt_2/2</f>
        <v>1.1534859576743075</v>
      </c>
      <c r="F82" s="1">
        <f>g/l*SIN(D82)</f>
        <v>22.894382982746706</v>
      </c>
      <c r="G82" s="1">
        <f>E82*dt_2</f>
        <v>1.1534859576743075E-2</v>
      </c>
      <c r="H82" s="1">
        <f>F82*dt_2</f>
        <v>0.22894382982746705</v>
      </c>
      <c r="I82" s="1"/>
      <c r="J82" s="1">
        <f t="shared" si="13"/>
        <v>-2.33310884660037</v>
      </c>
      <c r="K82" s="1">
        <f>l*COS(J82)</f>
        <v>-0.20717873974765869</v>
      </c>
      <c r="L82" s="1">
        <f>l*SIN(J82)</f>
        <v>-0.21697227886661447</v>
      </c>
      <c r="M82" s="1">
        <f>L82+l</f>
        <v>8.3027721133385524E-2</v>
      </c>
      <c r="N82" s="1">
        <v>1.86</v>
      </c>
      <c r="O82" s="1">
        <f>ABS(m*g*M82)</f>
        <v>0.83027721133385524</v>
      </c>
      <c r="P82" s="1">
        <f>ABS(m*((B82*l)^2)/2)</f>
        <v>4.8521108300722274E-2</v>
      </c>
      <c r="Q82" s="1">
        <f t="shared" si="14"/>
        <v>0.87879831963457755</v>
      </c>
    </row>
    <row r="83" spans="1:17" x14ac:dyDescent="0.3">
      <c r="A83" s="1">
        <f t="shared" si="11"/>
        <v>-0.75077766022873027</v>
      </c>
      <c r="B83" s="1">
        <f t="shared" si="12"/>
        <v>1.2673304876419642</v>
      </c>
      <c r="C83" s="1">
        <f>g_1/l_1*SIN(A83)</f>
        <v>22.740251972891659</v>
      </c>
      <c r="D83" s="1">
        <f>A83+B83*dt_2/2</f>
        <v>-0.74444100779052047</v>
      </c>
      <c r="E83" s="1">
        <f>B83+C83*dt_2/2</f>
        <v>1.3810317475064224</v>
      </c>
      <c r="F83" s="1">
        <f>g/l*SIN(D83)</f>
        <v>22.585359871423375</v>
      </c>
      <c r="G83" s="1">
        <f>E83*dt_2</f>
        <v>1.3810317475064225E-2</v>
      </c>
      <c r="H83" s="1">
        <f>F83*dt_2</f>
        <v>0.22585359871423374</v>
      </c>
      <c r="I83" s="1"/>
      <c r="J83" s="1">
        <f t="shared" si="13"/>
        <v>-2.3215739870236267</v>
      </c>
      <c r="K83" s="1">
        <f>l*COS(J83)</f>
        <v>-0.20466226775602486</v>
      </c>
      <c r="L83" s="1">
        <f>l*SIN(J83)</f>
        <v>-0.21934756929804619</v>
      </c>
      <c r="M83" s="1">
        <f>L83+l</f>
        <v>8.0652430701953798E-2</v>
      </c>
      <c r="N83" s="1">
        <v>1.89</v>
      </c>
      <c r="O83" s="1">
        <f>ABS(m*g*M83)</f>
        <v>0.80652430701953803</v>
      </c>
      <c r="P83" s="1">
        <f>ABS(m*((B83*l)^2)/2)</f>
        <v>7.2275695420806849E-2</v>
      </c>
      <c r="Q83" s="1">
        <f t="shared" si="14"/>
        <v>0.87880000244034484</v>
      </c>
    </row>
    <row r="84" spans="1:17" x14ac:dyDescent="0.3">
      <c r="A84" s="1">
        <f t="shared" si="11"/>
        <v>-0.73696734275366604</v>
      </c>
      <c r="B84" s="1">
        <f t="shared" si="12"/>
        <v>1.493184086356198</v>
      </c>
      <c r="C84" s="1">
        <f>g_1/l_1*SIN(A84)</f>
        <v>22.401509744039746</v>
      </c>
      <c r="D84" s="1">
        <f>A84+B84*dt_2/2</f>
        <v>-0.72950142232188508</v>
      </c>
      <c r="E84" s="1">
        <f>B84+C84*dt_2/2</f>
        <v>1.6051916350763968</v>
      </c>
      <c r="F84" s="1">
        <f>g/l*SIN(D84)</f>
        <v>22.216600827021765</v>
      </c>
      <c r="G84" s="1">
        <f>E84*dt_2</f>
        <v>1.6051916350763969E-2</v>
      </c>
      <c r="H84" s="1">
        <f>F84*dt_2</f>
        <v>0.22216600827021765</v>
      </c>
      <c r="I84" s="1"/>
      <c r="J84" s="1">
        <f t="shared" si="13"/>
        <v>-2.3077636695485628</v>
      </c>
      <c r="K84" s="1">
        <f>l*COS(J84)</f>
        <v>-0.20161358769635773</v>
      </c>
      <c r="L84" s="1">
        <f>l*SIN(J84)</f>
        <v>-0.22215301316030595</v>
      </c>
      <c r="M84" s="1">
        <f>L84+l</f>
        <v>7.7846986839694043E-2</v>
      </c>
      <c r="N84" s="1">
        <v>1.92</v>
      </c>
      <c r="O84" s="1">
        <f>ABS(m*g*M84)</f>
        <v>0.77846986839694043</v>
      </c>
      <c r="P84" s="1">
        <f>ABS(m*((B84*l)^2)/2)</f>
        <v>0.10033194220863272</v>
      </c>
      <c r="Q84" s="1">
        <f t="shared" si="14"/>
        <v>0.87880181060557316</v>
      </c>
    </row>
    <row r="85" spans="1:17" x14ac:dyDescent="0.3">
      <c r="A85" s="1">
        <f t="shared" si="11"/>
        <v>-0.72091542640290207</v>
      </c>
      <c r="B85" s="1">
        <f t="shared" si="12"/>
        <v>1.7153500946264157</v>
      </c>
      <c r="C85" s="1">
        <f>g_1/l_1*SIN(A85)</f>
        <v>22.002420613522936</v>
      </c>
      <c r="D85" s="1">
        <f>A85+B85*dt_2/2</f>
        <v>-0.71233867592976996</v>
      </c>
      <c r="E85" s="1">
        <f>B85+C85*dt_2/2</f>
        <v>1.8253621976940304</v>
      </c>
      <c r="F85" s="1">
        <f>g/l*SIN(D85)</f>
        <v>21.786851649986147</v>
      </c>
      <c r="G85" s="1">
        <f>E85*dt_2</f>
        <v>1.8253621976940304E-2</v>
      </c>
      <c r="H85" s="1">
        <f>F85*dt_2</f>
        <v>0.21786851649986147</v>
      </c>
      <c r="I85" s="1"/>
      <c r="J85" s="1">
        <f t="shared" si="13"/>
        <v>-2.2917117531977986</v>
      </c>
      <c r="K85" s="1">
        <f>l*COS(J85)</f>
        <v>-0.19802178552170638</v>
      </c>
      <c r="L85" s="1">
        <f>l*SIN(J85)</f>
        <v>-0.22536053882344909</v>
      </c>
      <c r="M85" s="1">
        <f>L85+l</f>
        <v>7.4639461176550903E-2</v>
      </c>
      <c r="N85" s="1">
        <v>1.95</v>
      </c>
      <c r="O85" s="1">
        <f>ABS(m*g*M85)</f>
        <v>0.74639461176550903</v>
      </c>
      <c r="P85" s="1">
        <f>ABS(m*((B85*l)^2)/2)</f>
        <v>0.13240916762106836</v>
      </c>
      <c r="Q85" s="1">
        <f t="shared" si="14"/>
        <v>0.87880377938657739</v>
      </c>
    </row>
    <row r="86" spans="1:17" x14ac:dyDescent="0.3">
      <c r="A86" s="1">
        <f t="shared" si="11"/>
        <v>-0.70266180442596182</v>
      </c>
      <c r="B86" s="1">
        <f t="shared" si="12"/>
        <v>1.9332186111262772</v>
      </c>
      <c r="C86" s="1">
        <f>g_1/l_1*SIN(A86)</f>
        <v>21.541708764925126</v>
      </c>
      <c r="D86" s="1">
        <f>A86+B86*dt_2/2</f>
        <v>-0.69299571137033045</v>
      </c>
      <c r="E86" s="1">
        <f>B86+C86*dt_2/2</f>
        <v>2.0409271549509027</v>
      </c>
      <c r="F86" s="1">
        <f>g/l*SIN(D86)</f>
        <v>21.294825099708447</v>
      </c>
      <c r="G86" s="1">
        <f>E86*dt_2</f>
        <v>2.0409271549509028E-2</v>
      </c>
      <c r="H86" s="1">
        <f>F86*dt_2</f>
        <v>0.21294825099708448</v>
      </c>
      <c r="I86" s="1"/>
      <c r="J86" s="1">
        <f t="shared" si="13"/>
        <v>-2.2734581312208584</v>
      </c>
      <c r="K86" s="1">
        <f>l*COS(J86)</f>
        <v>-0.19387537888432607</v>
      </c>
      <c r="L86" s="1">
        <f>l*SIN(J86)</f>
        <v>-0.22893740948665206</v>
      </c>
      <c r="M86" s="1">
        <f>L86+l</f>
        <v>7.1062590513347929E-2</v>
      </c>
      <c r="N86" s="1">
        <v>1.98</v>
      </c>
      <c r="O86" s="1">
        <f>ABS(m*g*M86)</f>
        <v>0.71062590513347934</v>
      </c>
      <c r="P86" s="1">
        <f>ABS(m*((B86*l)^2)/2)</f>
        <v>0.16818003892822556</v>
      </c>
      <c r="Q86" s="1">
        <f t="shared" si="14"/>
        <v>0.87880594406170487</v>
      </c>
    </row>
    <row r="87" spans="1:17" x14ac:dyDescent="0.3">
      <c r="A87" s="1">
        <f t="shared" ref="A87:A150" si="15">A86+G86</f>
        <v>-0.68225253287645282</v>
      </c>
      <c r="B87" s="1">
        <f t="shared" ref="B87:B150" si="16">B86+H86</f>
        <v>2.1461668621233616</v>
      </c>
      <c r="C87" s="1">
        <f>g_1/l_1*SIN(A87)</f>
        <v>21.018097847765524</v>
      </c>
      <c r="D87" s="1">
        <f>A87+B87*dt_2/2</f>
        <v>-0.67152169856583599</v>
      </c>
      <c r="E87" s="1">
        <f>B87+C87*dt_2/2</f>
        <v>2.2512573513621894</v>
      </c>
      <c r="F87" s="1">
        <f>g/l*SIN(D87)</f>
        <v>20.739266930468229</v>
      </c>
      <c r="G87" s="1">
        <f>E87*dt_2</f>
        <v>2.2512573513621896E-2</v>
      </c>
      <c r="H87" s="1">
        <f>F87*dt_2</f>
        <v>0.20739266930468231</v>
      </c>
      <c r="I87" s="1"/>
      <c r="J87" s="1">
        <f t="shared" si="13"/>
        <v>-2.2530488596713494</v>
      </c>
      <c r="K87" s="1">
        <f>l*COS(J87)</f>
        <v>-0.18916288062988967</v>
      </c>
      <c r="L87" s="1">
        <f>l*SIN(J87)</f>
        <v>-0.23284631109768972</v>
      </c>
      <c r="M87" s="1">
        <f>L87+l</f>
        <v>6.7153688902310271E-2</v>
      </c>
      <c r="N87" s="1">
        <v>2.0099999999999998</v>
      </c>
      <c r="O87" s="1">
        <f>ABS(m*g*M87)</f>
        <v>0.67153688902310271</v>
      </c>
      <c r="P87" s="1">
        <f>ABS(m*((B87*l)^2)/2)</f>
        <v>0.20727144900343963</v>
      </c>
      <c r="Q87" s="1">
        <f t="shared" si="14"/>
        <v>0.87880833802654235</v>
      </c>
    </row>
    <row r="88" spans="1:17" x14ac:dyDescent="0.3">
      <c r="A88" s="1">
        <f t="shared" si="15"/>
        <v>-0.65973995936283092</v>
      </c>
      <c r="B88" s="1">
        <f t="shared" si="16"/>
        <v>2.353559531428044</v>
      </c>
      <c r="C88" s="1">
        <f>g_1/l_1*SIN(A88)</f>
        <v>20.43038003875613</v>
      </c>
      <c r="D88" s="1">
        <f>A88+B88*dt_2/2</f>
        <v>-0.64797216170569072</v>
      </c>
      <c r="E88" s="1">
        <f>B88+C88*dt_2/2</f>
        <v>2.4557114316218245</v>
      </c>
      <c r="F88" s="1">
        <f>g/l*SIN(D88)</f>
        <v>20.119027777621667</v>
      </c>
      <c r="G88" s="1">
        <f>E88*dt_2</f>
        <v>2.4557114316218244E-2</v>
      </c>
      <c r="H88" s="1">
        <f>F88*dt_2</f>
        <v>0.20119027777621667</v>
      </c>
      <c r="I88" s="1"/>
      <c r="J88" s="1">
        <f t="shared" si="13"/>
        <v>-2.2305362861577276</v>
      </c>
      <c r="K88" s="1">
        <f>l*COS(J88)</f>
        <v>-0.18387342034880519</v>
      </c>
      <c r="L88" s="1">
        <f>l*SIN(J88)</f>
        <v>-0.23704549202469891</v>
      </c>
      <c r="M88" s="1">
        <f>L88+l</f>
        <v>6.2954507975301083E-2</v>
      </c>
      <c r="N88" s="1">
        <v>2.04</v>
      </c>
      <c r="O88" s="1">
        <f>ABS(m*g*M88)</f>
        <v>0.62954507975301088</v>
      </c>
      <c r="P88" s="1">
        <f>ABS(m*((B88*l)^2)/2)</f>
        <v>0.24926591105891074</v>
      </c>
      <c r="Q88" s="1">
        <f t="shared" si="14"/>
        <v>0.8788109908119216</v>
      </c>
    </row>
    <row r="89" spans="1:17" x14ac:dyDescent="0.3">
      <c r="A89" s="1">
        <f t="shared" si="15"/>
        <v>-0.63518284504661271</v>
      </c>
      <c r="B89" s="1">
        <f t="shared" si="16"/>
        <v>2.5547498092042606</v>
      </c>
      <c r="C89" s="1">
        <f>g_1/l_1*SIN(A89)</f>
        <v>19.777490260373781</v>
      </c>
      <c r="D89" s="1">
        <f>A89+B89*dt_2/2</f>
        <v>-0.62240909600059136</v>
      </c>
      <c r="E89" s="1">
        <f>B89+C89*dt_2/2</f>
        <v>2.6536372605061294</v>
      </c>
      <c r="F89" s="1">
        <f>g/l*SIN(D89)</f>
        <v>19.433139462897564</v>
      </c>
      <c r="G89" s="1">
        <f>E89*dt_2</f>
        <v>2.6536372605061295E-2</v>
      </c>
      <c r="H89" s="1">
        <f>F89*dt_2</f>
        <v>0.19433139462897564</v>
      </c>
      <c r="I89" s="1"/>
      <c r="J89" s="1">
        <f t="shared" si="13"/>
        <v>-2.2059791718415092</v>
      </c>
      <c r="K89" s="1">
        <f>l*COS(J89)</f>
        <v>-0.17799741234336397</v>
      </c>
      <c r="L89" s="1">
        <f>l*SIN(J89)</f>
        <v>-0.24148896703383047</v>
      </c>
      <c r="M89" s="1">
        <f>L89+l</f>
        <v>5.8511032966169524E-2</v>
      </c>
      <c r="N89" s="1">
        <v>2.0699999999999998</v>
      </c>
      <c r="O89" s="1">
        <f>ABS(m*g*M89)</f>
        <v>0.58511032966169529</v>
      </c>
      <c r="P89" s="1">
        <f>ABS(m*((B89*l)^2)/2)</f>
        <v>0.29370359644331423</v>
      </c>
      <c r="Q89" s="1">
        <f t="shared" si="14"/>
        <v>0.87881392610500952</v>
      </c>
    </row>
    <row r="90" spans="1:17" x14ac:dyDescent="0.3">
      <c r="A90" s="1">
        <f t="shared" si="15"/>
        <v>-0.60864647244155146</v>
      </c>
      <c r="B90" s="1">
        <f t="shared" si="16"/>
        <v>2.7490812038332364</v>
      </c>
      <c r="C90" s="1">
        <f>g_1/l_1*SIN(A90)</f>
        <v>19.058583983392644</v>
      </c>
      <c r="D90" s="1">
        <f>A90+B90*dt_2/2</f>
        <v>-0.59490106642238527</v>
      </c>
      <c r="E90" s="1">
        <f>B90+C90*dt_2/2</f>
        <v>2.8443741237501996</v>
      </c>
      <c r="F90" s="1">
        <f>g/l*SIN(D90)</f>
        <v>18.680894002066761</v>
      </c>
      <c r="G90" s="1">
        <f>E90*dt_2</f>
        <v>2.8443741237501995E-2</v>
      </c>
      <c r="H90" s="1">
        <f>F90*dt_2</f>
        <v>0.18680894002066761</v>
      </c>
      <c r="I90" s="1"/>
      <c r="J90" s="1">
        <f t="shared" ref="J90:J153" si="17">A90-PI()/2</f>
        <v>-2.179442799236448</v>
      </c>
      <c r="K90" s="1">
        <f>l*COS(J90)</f>
        <v>-0.1715272558505338</v>
      </c>
      <c r="L90" s="1">
        <f>l*SIN(J90)</f>
        <v>-0.24612679760722017</v>
      </c>
      <c r="M90" s="1">
        <f>L90+l</f>
        <v>5.3873202392779818E-2</v>
      </c>
      <c r="N90" s="1">
        <v>2.1</v>
      </c>
      <c r="O90" s="1">
        <f>ABS(m*g*M90)</f>
        <v>0.53873202392779818</v>
      </c>
      <c r="P90" s="1">
        <f>ABS(m*((B90*l)^2)/2)</f>
        <v>0.34008513593711387</v>
      </c>
      <c r="Q90" s="1">
        <f t="shared" ref="Q90:Q153" si="18">O90+P90</f>
        <v>0.87881715986491205</v>
      </c>
    </row>
    <row r="91" spans="1:17" x14ac:dyDescent="0.3">
      <c r="A91" s="1">
        <f t="shared" si="15"/>
        <v>-0.58020273120404942</v>
      </c>
      <c r="B91" s="1">
        <f t="shared" si="16"/>
        <v>2.935890143853904</v>
      </c>
      <c r="C91" s="1">
        <f>g_1/l_1*SIN(A91)</f>
        <v>18.273116753633197</v>
      </c>
      <c r="D91" s="1">
        <f>A91+B91*dt_2/2</f>
        <v>-0.56552328048477984</v>
      </c>
      <c r="E91" s="1">
        <f>B91+C91*dt_2/2</f>
        <v>3.02725572762207</v>
      </c>
      <c r="F91" s="1">
        <f>g/l*SIN(D91)</f>
        <v>17.861923313961501</v>
      </c>
      <c r="G91" s="1">
        <f>E91*dt_2</f>
        <v>3.0272557276220701E-2</v>
      </c>
      <c r="H91" s="1">
        <f>F91*dt_2</f>
        <v>0.178619233139615</v>
      </c>
      <c r="I91" s="1"/>
      <c r="J91" s="1">
        <f t="shared" si="17"/>
        <v>-2.1509990579989458</v>
      </c>
      <c r="K91" s="1">
        <f>l*COS(J91)</f>
        <v>-0.16445805078269871</v>
      </c>
      <c r="L91" s="1">
        <f>l*SIN(J91)</f>
        <v>-0.25090545935223346</v>
      </c>
      <c r="M91" s="1">
        <f>L91+l</f>
        <v>4.9094540647766527E-2</v>
      </c>
      <c r="N91" s="1">
        <v>2.13</v>
      </c>
      <c r="O91" s="1">
        <f>ABS(m*g*M91)</f>
        <v>0.49094540647766527</v>
      </c>
      <c r="P91" s="1">
        <f>ABS(m*((B91*l)^2)/2)</f>
        <v>0.38787529215503236</v>
      </c>
      <c r="Q91" s="1">
        <f t="shared" si="18"/>
        <v>0.87882069863269763</v>
      </c>
    </row>
    <row r="92" spans="1:17" x14ac:dyDescent="0.3">
      <c r="A92" s="1">
        <f t="shared" si="15"/>
        <v>-0.54993017392782872</v>
      </c>
      <c r="B92" s="1">
        <f t="shared" si="16"/>
        <v>3.114509376993519</v>
      </c>
      <c r="C92" s="1">
        <f>g_1/l_1*SIN(A92)</f>
        <v>17.420923307255819</v>
      </c>
      <c r="D92" s="1">
        <f>A92+B92*dt_2/2</f>
        <v>-0.53435762704286116</v>
      </c>
      <c r="E92" s="1">
        <f>B92+C92*dt_2/2</f>
        <v>3.201613993529798</v>
      </c>
      <c r="F92" s="1">
        <f>g/l*SIN(D92)</f>
        <v>16.97627736574039</v>
      </c>
      <c r="G92" s="1">
        <f>E92*dt_2</f>
        <v>3.2016139935297984E-2</v>
      </c>
      <c r="H92" s="1">
        <f>F92*dt_2</f>
        <v>0.16976277365740391</v>
      </c>
      <c r="I92" s="1"/>
      <c r="J92" s="1">
        <f t="shared" si="17"/>
        <v>-2.1207265007227254</v>
      </c>
      <c r="K92" s="1">
        <f>l*COS(J92)</f>
        <v>-0.15678830976530236</v>
      </c>
      <c r="L92" s="1">
        <f>l*SIN(J92)</f>
        <v>-0.25576830515319832</v>
      </c>
      <c r="M92" s="1">
        <f>L92+l</f>
        <v>4.4231694846801672E-2</v>
      </c>
      <c r="N92" s="1">
        <v>2.16</v>
      </c>
      <c r="O92" s="1">
        <f>ABS(m*g*M92)</f>
        <v>0.44231694846801672</v>
      </c>
      <c r="P92" s="1">
        <f>ABS(m*((B92*l)^2)/2)</f>
        <v>0.43650758967212505</v>
      </c>
      <c r="Q92" s="1">
        <f t="shared" si="18"/>
        <v>0.87882453814014183</v>
      </c>
    </row>
    <row r="93" spans="1:17" x14ac:dyDescent="0.3">
      <c r="A93" s="1">
        <f t="shared" si="15"/>
        <v>-0.51791403399253078</v>
      </c>
      <c r="B93" s="1">
        <f t="shared" si="16"/>
        <v>3.2842721506509229</v>
      </c>
      <c r="C93" s="1">
        <f>g_1/l_1*SIN(A93)</f>
        <v>16.502293894053498</v>
      </c>
      <c r="D93" s="1">
        <f>A93+B93*dt_2/2</f>
        <v>-0.50149267323927615</v>
      </c>
      <c r="E93" s="1">
        <f>B93+C93*dt_2/2</f>
        <v>3.3667836201211903</v>
      </c>
      <c r="F93" s="1">
        <f>g/l*SIN(D93)</f>
        <v>16.024498267520158</v>
      </c>
      <c r="G93" s="1">
        <f>E93*dt_2</f>
        <v>3.3667836201211901E-2</v>
      </c>
      <c r="H93" s="1">
        <f>F93*dt_2</f>
        <v>0.1602449826752016</v>
      </c>
      <c r="I93" s="1"/>
      <c r="J93" s="1">
        <f t="shared" si="17"/>
        <v>-2.0887103607874273</v>
      </c>
      <c r="K93" s="1">
        <f>l*COS(J93)</f>
        <v>-0.14852064504648146</v>
      </c>
      <c r="L93" s="1">
        <f>l*SIN(J93)</f>
        <v>-0.26065612978592512</v>
      </c>
      <c r="M93" s="1">
        <f>L93+l</f>
        <v>3.9343870214074872E-2</v>
      </c>
      <c r="N93" s="1">
        <v>2.19</v>
      </c>
      <c r="O93" s="1">
        <f>ABS(m*g*M93)</f>
        <v>0.39343870214074872</v>
      </c>
      <c r="P93" s="1">
        <f>ABS(m*((B93*l)^2)/2)</f>
        <v>0.48538996017935571</v>
      </c>
      <c r="Q93" s="1">
        <f t="shared" si="18"/>
        <v>0.87882866232010448</v>
      </c>
    </row>
    <row r="94" spans="1:17" x14ac:dyDescent="0.3">
      <c r="A94" s="1">
        <f t="shared" si="15"/>
        <v>-0.48424619779131889</v>
      </c>
      <c r="B94" s="1">
        <f t="shared" si="16"/>
        <v>3.4445171333261246</v>
      </c>
      <c r="C94" s="1">
        <f>g_1/l_1*SIN(A94)</f>
        <v>15.518045237576453</v>
      </c>
      <c r="D94" s="1">
        <f>A94+B94*dt_2/2</f>
        <v>-0.46702361212468824</v>
      </c>
      <c r="E94" s="1">
        <f>B94+C94*dt_2/2</f>
        <v>3.5221073595140071</v>
      </c>
      <c r="F94" s="1">
        <f>g/l*SIN(D94)</f>
        <v>15.007687674063565</v>
      </c>
      <c r="G94" s="1">
        <f>E94*dt_2</f>
        <v>3.5221073595140075E-2</v>
      </c>
      <c r="H94" s="1">
        <f>F94*dt_2</f>
        <v>0.15007687674063566</v>
      </c>
      <c r="I94" s="1"/>
      <c r="J94" s="1">
        <f t="shared" si="17"/>
        <v>-2.0550425245862156</v>
      </c>
      <c r="K94" s="1">
        <f>l*COS(J94)</f>
        <v>-0.13966240713818809</v>
      </c>
      <c r="L94" s="1">
        <f>l*SIN(J94)</f>
        <v>-0.26550783798669103</v>
      </c>
      <c r="M94" s="1">
        <f>L94+l</f>
        <v>3.4492162013308958E-2</v>
      </c>
      <c r="N94" s="1">
        <v>2.2200000000000002</v>
      </c>
      <c r="O94" s="1">
        <f>ABS(m*g*M94)</f>
        <v>0.34492162013308958</v>
      </c>
      <c r="P94" s="1">
        <f>ABS(m*((B94*l)^2)/2)</f>
        <v>0.53391142267997505</v>
      </c>
      <c r="Q94" s="1">
        <f t="shared" si="18"/>
        <v>0.87883304281306462</v>
      </c>
    </row>
    <row r="95" spans="1:17" x14ac:dyDescent="0.3">
      <c r="A95" s="1">
        <f t="shared" si="15"/>
        <v>-0.44902512419617879</v>
      </c>
      <c r="B95" s="1">
        <f t="shared" si="16"/>
        <v>3.5945940100667602</v>
      </c>
      <c r="C95" s="1">
        <f>g_1/l_1*SIN(A95)</f>
        <v>14.46958344885662</v>
      </c>
      <c r="D95" s="1">
        <f>A95+B95*dt_2/2</f>
        <v>-0.43105215414584497</v>
      </c>
      <c r="E95" s="1">
        <f>B95+C95*dt_2/2</f>
        <v>3.6669419273110431</v>
      </c>
      <c r="F95" s="1">
        <f>g/l*SIN(D95)</f>
        <v>13.927564786361028</v>
      </c>
      <c r="G95" s="1">
        <f>E95*dt_2</f>
        <v>3.6669419273110432E-2</v>
      </c>
      <c r="H95" s="1">
        <f>F95*dt_2</f>
        <v>0.1392756478636103</v>
      </c>
      <c r="I95" s="1"/>
      <c r="J95" s="1">
        <f t="shared" si="17"/>
        <v>-2.0198214509910755</v>
      </c>
      <c r="K95" s="1">
        <f>l*COS(J95)</f>
        <v>-0.13022625103970958</v>
      </c>
      <c r="L95" s="1">
        <f>l*SIN(J95)</f>
        <v>-0.27026121353265348</v>
      </c>
      <c r="M95" s="1">
        <f>L95+l</f>
        <v>2.9738786467346512E-2</v>
      </c>
      <c r="N95" s="1">
        <v>2.25</v>
      </c>
      <c r="O95" s="1">
        <f>ABS(m*g*M95)</f>
        <v>0.29738786467346512</v>
      </c>
      <c r="P95" s="1">
        <f>ABS(m*((B95*l)^2)/2)</f>
        <v>0.5814497743743523</v>
      </c>
      <c r="Q95" s="1">
        <f t="shared" si="18"/>
        <v>0.87883763904781742</v>
      </c>
    </row>
    <row r="96" spans="1:17" x14ac:dyDescent="0.3">
      <c r="A96" s="1">
        <f t="shared" si="15"/>
        <v>-0.41235570492306839</v>
      </c>
      <c r="B96" s="1">
        <f t="shared" si="16"/>
        <v>3.7338696579303705</v>
      </c>
      <c r="C96" s="1">
        <f>g_1/l_1*SIN(A96)</f>
        <v>13.358956200454001</v>
      </c>
      <c r="D96" s="1">
        <f>A96+B96*dt_2/2</f>
        <v>-0.39368635663341656</v>
      </c>
      <c r="E96" s="1">
        <f>B96+C96*dt_2/2</f>
        <v>3.8006644389326407</v>
      </c>
      <c r="F96" s="1">
        <f>g/l*SIN(D96)</f>
        <v>12.786512293967485</v>
      </c>
      <c r="G96" s="1">
        <f>E96*dt_2</f>
        <v>3.8006644389326411E-2</v>
      </c>
      <c r="H96" s="1">
        <f>F96*dt_2</f>
        <v>0.12786512293967486</v>
      </c>
      <c r="I96" s="1"/>
      <c r="J96" s="1">
        <f t="shared" si="17"/>
        <v>-1.9831520317179649</v>
      </c>
      <c r="K96" s="1">
        <f>l*COS(J96)</f>
        <v>-0.12023060580408597</v>
      </c>
      <c r="L96" s="1">
        <f>l*SIN(J96)</f>
        <v>-0.2748537819059117</v>
      </c>
      <c r="M96" s="1">
        <f>L96+l</f>
        <v>2.5146218094088291E-2</v>
      </c>
      <c r="N96" s="1">
        <v>2.2799999999999998</v>
      </c>
      <c r="O96" s="1">
        <f>ABS(m*g*M96)</f>
        <v>0.25146218094088291</v>
      </c>
      <c r="P96" s="1">
        <f>ABS(m*((B96*l)^2)/2)</f>
        <v>0.62738021800858768</v>
      </c>
      <c r="Q96" s="1">
        <f t="shared" si="18"/>
        <v>0.87884239894947058</v>
      </c>
    </row>
    <row r="97" spans="1:17" x14ac:dyDescent="0.3">
      <c r="A97" s="1">
        <f t="shared" si="15"/>
        <v>-0.37434906053374195</v>
      </c>
      <c r="B97" s="1">
        <f t="shared" si="16"/>
        <v>3.8617347808700453</v>
      </c>
      <c r="C97" s="1">
        <f>g_1/l_1*SIN(A97)</f>
        <v>12.188891579838996</v>
      </c>
      <c r="D97" s="1">
        <f>A97+B97*dt_2/2</f>
        <v>-0.35504038662939175</v>
      </c>
      <c r="E97" s="1">
        <f>B97+C97*dt_2/2</f>
        <v>3.9226792387692404</v>
      </c>
      <c r="F97" s="1">
        <f>g/l*SIN(D97)</f>
        <v>11.58760777778482</v>
      </c>
      <c r="G97" s="1">
        <f>E97*dt_2</f>
        <v>3.9226792387692402E-2</v>
      </c>
      <c r="H97" s="1">
        <f>F97*dt_2</f>
        <v>0.1158760777778482</v>
      </c>
      <c r="I97" s="1"/>
      <c r="J97" s="1">
        <f t="shared" si="17"/>
        <v>-1.9451453873286386</v>
      </c>
      <c r="K97" s="1">
        <f>l*COS(J97)</f>
        <v>-0.10970002421855098</v>
      </c>
      <c r="L97" s="1">
        <f>l*SIN(J97)</f>
        <v>-0.27922375380051268</v>
      </c>
      <c r="M97" s="1">
        <f>L97+l</f>
        <v>2.0776246199487314E-2</v>
      </c>
      <c r="N97" s="1">
        <v>2.31</v>
      </c>
      <c r="O97" s="1">
        <f>ABS(m*g*M97)</f>
        <v>0.20776246199487314</v>
      </c>
      <c r="P97" s="1">
        <f>ABS(m*((B97*l)^2)/2)</f>
        <v>0.67108479830016377</v>
      </c>
      <c r="Q97" s="1">
        <f t="shared" si="18"/>
        <v>0.8788472602950369</v>
      </c>
    </row>
    <row r="98" spans="1:17" x14ac:dyDescent="0.3">
      <c r="A98" s="1">
        <f t="shared" si="15"/>
        <v>-0.33512226814604956</v>
      </c>
      <c r="B98" s="1">
        <f t="shared" si="16"/>
        <v>3.9776108586478935</v>
      </c>
      <c r="C98" s="1">
        <f>g_1/l_1*SIN(A98)</f>
        <v>10.962821290460568</v>
      </c>
      <c r="D98" s="1">
        <f>A98+B98*dt_2/2</f>
        <v>-0.31523421385281009</v>
      </c>
      <c r="E98" s="1">
        <f>B98+C98*dt_2/2</f>
        <v>4.032424965100196</v>
      </c>
      <c r="F98" s="1">
        <f>g/l*SIN(D98)</f>
        <v>10.334638413701471</v>
      </c>
      <c r="G98" s="1">
        <f>E98*dt_2</f>
        <v>4.032424965100196E-2</v>
      </c>
      <c r="H98" s="1">
        <f>F98*dt_2</f>
        <v>0.10334638413701472</v>
      </c>
      <c r="I98" s="1"/>
      <c r="J98" s="1">
        <f t="shared" si="17"/>
        <v>-1.9059185949409461</v>
      </c>
      <c r="K98" s="1">
        <f>l*COS(J98)</f>
        <v>-9.8665391614145073E-2</v>
      </c>
      <c r="L98" s="1">
        <f>l*SIN(J98)</f>
        <v>-0.28331103137299013</v>
      </c>
      <c r="M98" s="1">
        <f>L98+l</f>
        <v>1.6688968627009859E-2</v>
      </c>
      <c r="N98" s="1">
        <v>2.34</v>
      </c>
      <c r="O98" s="1">
        <f>ABS(m*g*M98)</f>
        <v>0.16688968627009859</v>
      </c>
      <c r="P98" s="1">
        <f>ABS(m*((B98*l)^2)/2)</f>
        <v>0.71196246642751337</v>
      </c>
      <c r="Q98" s="1">
        <f t="shared" si="18"/>
        <v>0.87885215269761197</v>
      </c>
    </row>
    <row r="99" spans="1:17" x14ac:dyDescent="0.3">
      <c r="A99" s="1">
        <f t="shared" si="15"/>
        <v>-0.29479801849504761</v>
      </c>
      <c r="B99" s="1">
        <f t="shared" si="16"/>
        <v>4.0809572427849083</v>
      </c>
      <c r="C99" s="1">
        <f>g_1/l_1*SIN(A99)</f>
        <v>9.6848862619240297</v>
      </c>
      <c r="D99" s="1">
        <f>A99+B99*dt_2/2</f>
        <v>-0.27439323228112306</v>
      </c>
      <c r="E99" s="1">
        <f>B99+C99*dt_2/2</f>
        <v>4.1293816740945282</v>
      </c>
      <c r="F99" s="1">
        <f>g/l*SIN(D99)</f>
        <v>9.0320972820957834</v>
      </c>
      <c r="G99" s="1">
        <f>E99*dt_2</f>
        <v>4.1293816740945281E-2</v>
      </c>
      <c r="H99" s="1">
        <f>F99*dt_2</f>
        <v>9.0320972820957843E-2</v>
      </c>
      <c r="I99" s="1"/>
      <c r="J99" s="1">
        <f t="shared" si="17"/>
        <v>-1.8655943452899442</v>
      </c>
      <c r="K99" s="1">
        <f>l*COS(J99)</f>
        <v>-8.7163976357316236E-2</v>
      </c>
      <c r="L99" s="1">
        <f>l*SIN(J99)</f>
        <v>-0.28705825406279684</v>
      </c>
      <c r="M99" s="1">
        <f>L99+l</f>
        <v>1.2941745937203153E-2</v>
      </c>
      <c r="N99" s="1">
        <v>2.37</v>
      </c>
      <c r="O99" s="1">
        <f>ABS(m*g*M99)</f>
        <v>0.12941745937203153</v>
      </c>
      <c r="P99" s="1">
        <f>ABS(m*((B99*l)^2)/2)</f>
        <v>0.74943954078473707</v>
      </c>
      <c r="Q99" s="1">
        <f t="shared" si="18"/>
        <v>0.8788570001567686</v>
      </c>
    </row>
    <row r="100" spans="1:17" x14ac:dyDescent="0.3">
      <c r="A100" s="1">
        <f t="shared" si="15"/>
        <v>-0.25350420175410232</v>
      </c>
      <c r="B100" s="1">
        <f t="shared" si="16"/>
        <v>4.1712782156058665</v>
      </c>
      <c r="C100" s="1">
        <f>g_1/l_1*SIN(A100)</f>
        <v>8.3599232641789261</v>
      </c>
      <c r="D100" s="1">
        <f>A100+B100*dt_2/2</f>
        <v>-0.23264781067607299</v>
      </c>
      <c r="E100" s="1">
        <f>B100+C100*dt_2/2</f>
        <v>4.2130778319267614</v>
      </c>
      <c r="F100" s="1">
        <f>g/l*SIN(D100)</f>
        <v>7.6851601878289744</v>
      </c>
      <c r="G100" s="1">
        <f>E100*dt_2</f>
        <v>4.2130778319267613E-2</v>
      </c>
      <c r="H100" s="1">
        <f>F100*dt_2</f>
        <v>7.6851601878289752E-2</v>
      </c>
      <c r="I100" s="1"/>
      <c r="J100" s="1">
        <f t="shared" si="17"/>
        <v>-1.8243005285489988</v>
      </c>
      <c r="K100" s="1">
        <f>l*COS(J100)</f>
        <v>-7.5239309377610294E-2</v>
      </c>
      <c r="L100" s="1">
        <f>l*SIN(J100)</f>
        <v>-0.29041185637707739</v>
      </c>
      <c r="M100" s="1">
        <f>L100+l</f>
        <v>9.5881436229225958E-3</v>
      </c>
      <c r="N100" s="1">
        <v>2.4</v>
      </c>
      <c r="O100" s="1">
        <f>ABS(m*g*M100)</f>
        <v>9.5881436229225958E-2</v>
      </c>
      <c r="P100" s="1">
        <f>ABS(m*((B100*l)^2)/2)</f>
        <v>0.78298028783946272</v>
      </c>
      <c r="Q100" s="1">
        <f t="shared" si="18"/>
        <v>0.87886172406868868</v>
      </c>
    </row>
    <row r="101" spans="1:17" x14ac:dyDescent="0.3">
      <c r="A101" s="1">
        <f t="shared" si="15"/>
        <v>-0.2113734234348347</v>
      </c>
      <c r="B101" s="1">
        <f t="shared" si="16"/>
        <v>4.2481298174841564</v>
      </c>
      <c r="C101" s="1">
        <f>g_1/l_1*SIN(A101)</f>
        <v>6.9934317797999386</v>
      </c>
      <c r="D101" s="1">
        <f>A101+B101*dt_2/2</f>
        <v>-0.19013277434741391</v>
      </c>
      <c r="E101" s="1">
        <f>B101+C101*dt_2/2</f>
        <v>4.2830969763831561</v>
      </c>
      <c r="F101" s="1">
        <f>g/l*SIN(D101)</f>
        <v>6.2996426094297853</v>
      </c>
      <c r="G101" s="1">
        <f>E101*dt_2</f>
        <v>4.2830969763831564E-2</v>
      </c>
      <c r="H101" s="1">
        <f>F101*dt_2</f>
        <v>6.2996426094297855E-2</v>
      </c>
      <c r="I101" s="1"/>
      <c r="J101" s="1">
        <f t="shared" si="17"/>
        <v>-1.7821697502297313</v>
      </c>
      <c r="K101" s="1">
        <f>l*COS(J101)</f>
        <v>-6.2940886018199457E-2</v>
      </c>
      <c r="L101" s="1">
        <f>l*SIN(J101)</f>
        <v>-0.29332310660301553</v>
      </c>
      <c r="M101" s="1">
        <f>L101+l</f>
        <v>6.6768933969844624E-3</v>
      </c>
      <c r="N101" s="1">
        <v>2.4300000000000002</v>
      </c>
      <c r="O101" s="1">
        <f>ABS(m*g*M101)</f>
        <v>6.6768933969844624E-2</v>
      </c>
      <c r="P101" s="1">
        <f>ABS(m*((B101*l)^2)/2)</f>
        <v>0.81209731257890871</v>
      </c>
      <c r="Q101" s="1">
        <f t="shared" si="18"/>
        <v>0.87886624654875334</v>
      </c>
    </row>
    <row r="102" spans="1:17" x14ac:dyDescent="0.3">
      <c r="A102" s="1">
        <f t="shared" si="15"/>
        <v>-0.16854245367100312</v>
      </c>
      <c r="B102" s="1">
        <f t="shared" si="16"/>
        <v>4.3111262435784541</v>
      </c>
      <c r="C102" s="1">
        <f>g_1/l_1*SIN(A102)</f>
        <v>5.5915211469252606</v>
      </c>
      <c r="D102" s="1">
        <f>A102+B102*dt_2/2</f>
        <v>-0.14698682245311084</v>
      </c>
      <c r="E102" s="1">
        <f>B102+C102*dt_2/2</f>
        <v>4.3390838493130808</v>
      </c>
      <c r="F102" s="1">
        <f>g/l*SIN(D102)</f>
        <v>4.8819371926388708</v>
      </c>
      <c r="G102" s="1">
        <f>E102*dt_2</f>
        <v>4.3390838493130808E-2</v>
      </c>
      <c r="H102" s="1">
        <f>F102*dt_2</f>
        <v>4.8819371926388709E-2</v>
      </c>
      <c r="I102" s="1"/>
      <c r="J102" s="1">
        <f t="shared" si="17"/>
        <v>-1.7393387804658997</v>
      </c>
      <c r="K102" s="1">
        <f>l*COS(J102)</f>
        <v>-5.0323690322327343E-2</v>
      </c>
      <c r="L102" s="1">
        <f>l*SIN(J102)</f>
        <v>-0.29574909330772681</v>
      </c>
      <c r="M102" s="1">
        <f>L102+l</f>
        <v>4.250906692273182E-3</v>
      </c>
      <c r="N102" s="1">
        <v>2.46</v>
      </c>
      <c r="O102" s="1">
        <f>ABS(m*g*M102)</f>
        <v>4.250906692273182E-2</v>
      </c>
      <c r="P102" s="1">
        <f>ABS(m*((B102*l)^2)/2)</f>
        <v>0.83636142696318905</v>
      </c>
      <c r="Q102" s="1">
        <f t="shared" si="18"/>
        <v>0.87887049388592087</v>
      </c>
    </row>
    <row r="103" spans="1:17" x14ac:dyDescent="0.3">
      <c r="A103" s="1">
        <f t="shared" si="15"/>
        <v>-0.12515161517787232</v>
      </c>
      <c r="B103" s="1">
        <f t="shared" si="16"/>
        <v>4.3599456155048424</v>
      </c>
      <c r="C103" s="1">
        <f>g_1/l_1*SIN(A103)</f>
        <v>4.1608388059164563</v>
      </c>
      <c r="D103" s="1">
        <f>A103+B103*dt_2/2</f>
        <v>-0.10335188710034811</v>
      </c>
      <c r="E103" s="1">
        <f>B103+C103*dt_2/2</f>
        <v>4.3807498095344251</v>
      </c>
      <c r="F103" s="1">
        <f>g/l*SIN(D103)</f>
        <v>3.4389330402349296</v>
      </c>
      <c r="G103" s="1">
        <f>E103*dt_2</f>
        <v>4.3807498095344254E-2</v>
      </c>
      <c r="H103" s="1">
        <f>F103*dt_2</f>
        <v>3.4389330402349295E-2</v>
      </c>
      <c r="I103" s="1"/>
      <c r="J103" s="1">
        <f t="shared" si="17"/>
        <v>-1.695947941972769</v>
      </c>
      <c r="K103" s="1">
        <f>l*COS(J103)</f>
        <v>-3.7447549253248121E-2</v>
      </c>
      <c r="L103" s="1">
        <f>l*SIN(J103)</f>
        <v>-0.29765362597308564</v>
      </c>
      <c r="M103" s="1">
        <f>L103+l</f>
        <v>2.346374026914344E-3</v>
      </c>
      <c r="N103" s="1">
        <v>2.4900000000000002</v>
      </c>
      <c r="O103" s="1">
        <f>ABS(m*g*M103)</f>
        <v>2.346374026914344E-2</v>
      </c>
      <c r="P103" s="1">
        <f>ABS(m*((B103*l)^2)/2)</f>
        <v>0.85541065965719554</v>
      </c>
      <c r="Q103" s="1">
        <f t="shared" si="18"/>
        <v>0.87887439992633898</v>
      </c>
    </row>
    <row r="104" spans="1:17" x14ac:dyDescent="0.3">
      <c r="A104" s="1">
        <f t="shared" si="15"/>
        <v>-8.1344117082528061E-2</v>
      </c>
      <c r="B104" s="1">
        <f t="shared" si="16"/>
        <v>4.3943349459071914</v>
      </c>
      <c r="C104" s="1">
        <f>g_1/l_1*SIN(A104)</f>
        <v>2.7084813192705774</v>
      </c>
      <c r="D104" s="1">
        <f>A104+B104*dt_2/2</f>
        <v>-5.9372442352992105E-2</v>
      </c>
      <c r="E104" s="1">
        <f>B104+C104*dt_2/2</f>
        <v>4.4078773525035446</v>
      </c>
      <c r="F104" s="1">
        <f>g/l*SIN(D104)</f>
        <v>1.9779188776902812</v>
      </c>
      <c r="G104" s="1">
        <f>E104*dt_2</f>
        <v>4.4078773525035447E-2</v>
      </c>
      <c r="H104" s="1">
        <f>F104*dt_2</f>
        <v>1.9779188776902813E-2</v>
      </c>
      <c r="I104" s="1"/>
      <c r="J104" s="1">
        <f t="shared" si="17"/>
        <v>-1.6521404438774245</v>
      </c>
      <c r="K104" s="1">
        <f>l*COS(J104)</f>
        <v>-2.4376331873435148E-2</v>
      </c>
      <c r="L104" s="1">
        <f>l*SIN(J104)</f>
        <v>-0.29900801735805704</v>
      </c>
      <c r="M104" s="1">
        <f>L104+l</f>
        <v>9.9198264194294561E-4</v>
      </c>
      <c r="N104" s="1">
        <v>2.52</v>
      </c>
      <c r="O104" s="1">
        <f>ABS(m*g*M104)</f>
        <v>9.9198264194294561E-3</v>
      </c>
      <c r="P104" s="1">
        <f>ABS(m*((B104*l)^2)/2)</f>
        <v>0.86895808275695219</v>
      </c>
      <c r="Q104" s="1">
        <f t="shared" si="18"/>
        <v>0.87887790917638164</v>
      </c>
    </row>
    <row r="105" spans="1:17" x14ac:dyDescent="0.3">
      <c r="A105" s="1">
        <f t="shared" si="15"/>
        <v>-3.7265343557492614E-2</v>
      </c>
      <c r="B105" s="1">
        <f t="shared" si="16"/>
        <v>4.4141141346840946</v>
      </c>
      <c r="C105" s="1">
        <f>g_1/l_1*SIN(A105)</f>
        <v>1.2418906352126811</v>
      </c>
      <c r="D105" s="1">
        <f>A105+B105*dt_2/2</f>
        <v>-1.5194772884072141E-2</v>
      </c>
      <c r="E105" s="1">
        <f>B105+C105*dt_2/2</f>
        <v>4.4203235878601577</v>
      </c>
      <c r="F105" s="1">
        <f>g/l*SIN(D105)</f>
        <v>0.50647293977057861</v>
      </c>
      <c r="G105" s="1">
        <f>E105*dt_2</f>
        <v>4.4203235878601581E-2</v>
      </c>
      <c r="H105" s="1">
        <f>F105*dt_2</f>
        <v>5.0647293977057863E-3</v>
      </c>
      <c r="I105" s="1"/>
      <c r="J105" s="1">
        <f t="shared" si="17"/>
        <v>-1.6080616703523891</v>
      </c>
      <c r="K105" s="1">
        <f>l*COS(J105)</f>
        <v>-1.1177015716914093E-2</v>
      </c>
      <c r="L105" s="1">
        <f>l*SIN(J105)</f>
        <v>-0.29979171823061396</v>
      </c>
      <c r="M105" s="1">
        <f>L105+l</f>
        <v>2.0828176938603171E-4</v>
      </c>
      <c r="N105" s="1">
        <v>2.5499999999999998</v>
      </c>
      <c r="O105" s="1">
        <f>ABS(m*g*M105)</f>
        <v>2.0828176938603171E-3</v>
      </c>
      <c r="P105" s="1">
        <f>ABS(m*((B105*l)^2)/2)</f>
        <v>0.87679816173080605</v>
      </c>
      <c r="Q105" s="1">
        <f t="shared" si="18"/>
        <v>0.87888097942466636</v>
      </c>
    </row>
    <row r="106" spans="1:17" x14ac:dyDescent="0.3">
      <c r="A106" s="1">
        <f t="shared" si="15"/>
        <v>6.9378923211089669E-3</v>
      </c>
      <c r="B106" s="1">
        <f t="shared" si="16"/>
        <v>4.4191788640818004</v>
      </c>
      <c r="C106" s="1">
        <f>g_1/l_1*SIN(A106)</f>
        <v>-0.23126122209178476</v>
      </c>
      <c r="D106" s="1">
        <f>A106+B106*dt_2/2</f>
        <v>2.903378664151797E-2</v>
      </c>
      <c r="E106" s="1">
        <f>B106+C106*dt_2/2</f>
        <v>4.4180225579713417</v>
      </c>
      <c r="F106" s="1">
        <f>g/l*SIN(D106)</f>
        <v>-0.96765692520879909</v>
      </c>
      <c r="G106" s="1">
        <f>E106*dt_2</f>
        <v>4.418022557971342E-2</v>
      </c>
      <c r="H106" s="1">
        <f>F106*dt_2</f>
        <v>-9.6765692520879906E-3</v>
      </c>
      <c r="I106" s="1"/>
      <c r="J106" s="1">
        <f t="shared" si="17"/>
        <v>-1.5638584344737876</v>
      </c>
      <c r="K106" s="1">
        <f>l*COS(J106)</f>
        <v>2.0813509988260831E-3</v>
      </c>
      <c r="L106" s="1">
        <f>l*SIN(J106)</f>
        <v>-0.29999277987648248</v>
      </c>
      <c r="M106" s="1">
        <f>L106+l</f>
        <v>7.2201235175040068E-6</v>
      </c>
      <c r="N106" s="1">
        <v>2.58</v>
      </c>
      <c r="O106" s="1">
        <f>ABS(m*g*M106)</f>
        <v>7.2201235175040068E-5</v>
      </c>
      <c r="P106" s="1">
        <f>ABS(m*((B106*l)^2)/2)</f>
        <v>0.87881138247362889</v>
      </c>
      <c r="Q106" s="1">
        <f t="shared" si="18"/>
        <v>0.87888358370880393</v>
      </c>
    </row>
    <row r="107" spans="1:17" x14ac:dyDescent="0.3">
      <c r="A107" s="1">
        <f t="shared" si="15"/>
        <v>5.1118117900822387E-2</v>
      </c>
      <c r="B107" s="1">
        <f t="shared" si="16"/>
        <v>4.4095022948297125</v>
      </c>
      <c r="C107" s="1">
        <f>g_1/l_1*SIN(A107)</f>
        <v>-1.7031952780308452</v>
      </c>
      <c r="D107" s="1">
        <f>A107+B107*dt_2/2</f>
        <v>7.3165629374970953E-2</v>
      </c>
      <c r="E107" s="1">
        <f>B107+C107*dt_2/2</f>
        <v>4.4009863184395579</v>
      </c>
      <c r="F107" s="1">
        <f>g/l*SIN(D107)</f>
        <v>-2.4366789452337789</v>
      </c>
      <c r="G107" s="1">
        <f>E107*dt_2</f>
        <v>4.4009863184395578E-2</v>
      </c>
      <c r="H107" s="1">
        <f>F107*dt_2</f>
        <v>-2.4366789452337789E-2</v>
      </c>
      <c r="I107" s="1"/>
      <c r="J107" s="1">
        <f t="shared" si="17"/>
        <v>-1.5196782088940741</v>
      </c>
      <c r="K107" s="1">
        <f>l*COS(J107)</f>
        <v>1.5328757502277638E-2</v>
      </c>
      <c r="L107" s="1">
        <f>l*SIN(J107)</f>
        <v>-0.29960812604706899</v>
      </c>
      <c r="M107" s="1">
        <f>L107+l</f>
        <v>3.9187395293099891E-4</v>
      </c>
      <c r="N107" s="1">
        <v>2.61</v>
      </c>
      <c r="O107" s="1">
        <f>ABS(m*g*M107)</f>
        <v>3.9187395293099891E-3</v>
      </c>
      <c r="P107" s="1">
        <f>ABS(m*((B107*l)^2)/2)</f>
        <v>0.87496697196488249</v>
      </c>
      <c r="Q107" s="1">
        <f t="shared" si="18"/>
        <v>0.87888571149419248</v>
      </c>
    </row>
    <row r="108" spans="1:17" x14ac:dyDescent="0.3">
      <c r="A108" s="1">
        <f t="shared" si="15"/>
        <v>9.5127981085217972E-2</v>
      </c>
      <c r="B108" s="1">
        <f t="shared" si="16"/>
        <v>4.3851355053773746</v>
      </c>
      <c r="C108" s="1">
        <f>g_1/l_1*SIN(A108)</f>
        <v>-3.1661523954049553</v>
      </c>
      <c r="D108" s="1">
        <f>A108+B108*dt_2/2</f>
        <v>0.11705365861210484</v>
      </c>
      <c r="E108" s="1">
        <f>B108+C108*dt_2/2</f>
        <v>4.3693047434003498</v>
      </c>
      <c r="F108" s="1">
        <f>g/l*SIN(D108)</f>
        <v>-3.8928846246963547</v>
      </c>
      <c r="G108" s="1">
        <f>E108*dt_2</f>
        <v>4.3693047434003499E-2</v>
      </c>
      <c r="H108" s="1">
        <f>F108*dt_2</f>
        <v>-3.892884624696355E-2</v>
      </c>
      <c r="I108" s="1"/>
      <c r="J108" s="1">
        <f t="shared" si="17"/>
        <v>-1.4756683457096786</v>
      </c>
      <c r="K108" s="1">
        <f>l*COS(J108)</f>
        <v>2.8495371558644594E-2</v>
      </c>
      <c r="L108" s="1">
        <f>l*SIN(J108)</f>
        <v>-0.29864362340377332</v>
      </c>
      <c r="M108" s="1">
        <f>L108+l</f>
        <v>1.3563765962266716E-3</v>
      </c>
      <c r="N108" s="1">
        <v>2.64</v>
      </c>
      <c r="O108" s="1">
        <f>ABS(m*g*M108)</f>
        <v>1.3563765962266716E-2</v>
      </c>
      <c r="P108" s="1">
        <f>ABS(m*((B108*l)^2)/2)</f>
        <v>0.86532360302345779</v>
      </c>
      <c r="Q108" s="1">
        <f t="shared" si="18"/>
        <v>0.8788873689857245</v>
      </c>
    </row>
    <row r="109" spans="1:17" x14ac:dyDescent="0.3">
      <c r="A109" s="1">
        <f t="shared" si="15"/>
        <v>0.13882102851922146</v>
      </c>
      <c r="B109" s="1">
        <f t="shared" si="16"/>
        <v>4.3462066591304112</v>
      </c>
      <c r="C109" s="1">
        <f>g_1/l_1*SIN(A109)</f>
        <v>-4.6125193838239982</v>
      </c>
      <c r="D109" s="1">
        <f>A109+B109*dt_2/2</f>
        <v>0.16055206181487353</v>
      </c>
      <c r="E109" s="1">
        <f>B109+C109*dt_2/2</f>
        <v>4.3231440622112913</v>
      </c>
      <c r="F109" s="1">
        <f>g/l*SIN(D109)</f>
        <v>-5.3287730931477215</v>
      </c>
      <c r="G109" s="1">
        <f>E109*dt_2</f>
        <v>4.3231440622112913E-2</v>
      </c>
      <c r="H109" s="1">
        <f>F109*dt_2</f>
        <v>-5.3287730931477213E-2</v>
      </c>
      <c r="I109" s="1"/>
      <c r="J109" s="1">
        <f t="shared" si="17"/>
        <v>-1.431975298275675</v>
      </c>
      <c r="K109" s="1">
        <f>l*COS(J109)</f>
        <v>4.1512674454416011E-2</v>
      </c>
      <c r="L109" s="1">
        <f>l*SIN(J109)</f>
        <v>-0.29711394760199605</v>
      </c>
      <c r="M109" s="1">
        <f>L109+l</f>
        <v>2.8860523980039354E-3</v>
      </c>
      <c r="N109" s="1">
        <v>2.67</v>
      </c>
      <c r="O109" s="1">
        <f>ABS(m*g*M109)</f>
        <v>2.8860523980039354E-2</v>
      </c>
      <c r="P109" s="1">
        <f>ABS(m*((B109*l)^2)/2)</f>
        <v>0.85002805457412878</v>
      </c>
      <c r="Q109" s="1">
        <f t="shared" si="18"/>
        <v>0.87888857855416813</v>
      </c>
    </row>
    <row r="110" spans="1:17" x14ac:dyDescent="0.3">
      <c r="A110" s="1">
        <f t="shared" si="15"/>
        <v>0.18205246914133438</v>
      </c>
      <c r="B110" s="1">
        <f t="shared" si="16"/>
        <v>4.2929189281989339</v>
      </c>
      <c r="C110" s="1">
        <f>g_1/l_1*SIN(A110)</f>
        <v>-6.0349501244965422</v>
      </c>
      <c r="D110" s="1">
        <f>A110+B110*dt_2/2</f>
        <v>0.20351706378232906</v>
      </c>
      <c r="E110" s="1">
        <f>B110+C110*dt_2/2</f>
        <v>4.262744177576451</v>
      </c>
      <c r="F110" s="1">
        <f>g/l*SIN(D110)</f>
        <v>-6.7371683870484489</v>
      </c>
      <c r="G110" s="1">
        <f>E110*dt_2</f>
        <v>4.262744177576451E-2</v>
      </c>
      <c r="H110" s="1">
        <f>F110*dt_2</f>
        <v>-6.7371683870484492E-2</v>
      </c>
      <c r="I110" s="1"/>
      <c r="J110" s="1">
        <f t="shared" si="17"/>
        <v>-1.3887438576535622</v>
      </c>
      <c r="K110" s="1">
        <f>l*COS(J110)</f>
        <v>5.4314551120468874E-2</v>
      </c>
      <c r="L110" s="1">
        <f>l*SIN(J110)</f>
        <v>-0.2950422504262431</v>
      </c>
      <c r="M110" s="1">
        <f>L110+l</f>
        <v>4.9577495737568866E-3</v>
      </c>
      <c r="N110" s="1">
        <v>2.7</v>
      </c>
      <c r="O110" s="1">
        <f>ABS(m*g*M110)</f>
        <v>4.9577495737568866E-2</v>
      </c>
      <c r="P110" s="1">
        <f>ABS(m*((B110*l)^2)/2)</f>
        <v>0.82931188158399061</v>
      </c>
      <c r="Q110" s="1">
        <f t="shared" si="18"/>
        <v>0.87888937732155947</v>
      </c>
    </row>
    <row r="111" spans="1:17" x14ac:dyDescent="0.3">
      <c r="A111" s="1">
        <f t="shared" si="15"/>
        <v>0.22467991091709888</v>
      </c>
      <c r="B111" s="1">
        <f t="shared" si="16"/>
        <v>4.2255472443284496</v>
      </c>
      <c r="C111" s="1">
        <f>g_1/l_1*SIN(A111)</f>
        <v>-7.4264776585305992</v>
      </c>
      <c r="D111" s="1">
        <f>A111+B111*dt_2/2</f>
        <v>0.24580764713874112</v>
      </c>
      <c r="E111" s="1">
        <f>B111+C111*dt_2/2</f>
        <v>4.1884148560357968</v>
      </c>
      <c r="F111" s="1">
        <f>g/l*SIN(D111)</f>
        <v>-8.1113258076363017</v>
      </c>
      <c r="G111" s="1">
        <f>E111*dt_2</f>
        <v>4.1884148560357971E-2</v>
      </c>
      <c r="H111" s="1">
        <f>F111*dt_2</f>
        <v>-8.1113258076363021E-2</v>
      </c>
      <c r="I111" s="1"/>
      <c r="J111" s="1">
        <f t="shared" si="17"/>
        <v>-1.3461164158777976</v>
      </c>
      <c r="K111" s="1">
        <f>l*COS(J111)</f>
        <v>6.6838298926775411E-2</v>
      </c>
      <c r="L111" s="1">
        <f>l*SIN(J111)</f>
        <v>-0.29245964131239549</v>
      </c>
      <c r="M111" s="1">
        <f>L111+l</f>
        <v>7.5403586876044981E-3</v>
      </c>
      <c r="N111" s="1">
        <v>2.73</v>
      </c>
      <c r="O111" s="1">
        <f>ABS(m*g*M111)</f>
        <v>7.5403586876044981E-2</v>
      </c>
      <c r="P111" s="1">
        <f>ABS(m*((B111*l)^2)/2)</f>
        <v>0.80348622813232873</v>
      </c>
      <c r="Q111" s="1">
        <f t="shared" si="18"/>
        <v>0.87888981500837371</v>
      </c>
    </row>
    <row r="112" spans="1:17" x14ac:dyDescent="0.3">
      <c r="A112" s="1">
        <f t="shared" si="15"/>
        <v>0.26656405947745687</v>
      </c>
      <c r="B112" s="1">
        <f t="shared" si="16"/>
        <v>4.1444339862520865</v>
      </c>
      <c r="C112" s="1">
        <f>g_1/l_1*SIN(A112)</f>
        <v>-8.7806136418272303</v>
      </c>
      <c r="D112" s="1">
        <f>A112+B112*dt_2/2</f>
        <v>0.28728622940871729</v>
      </c>
      <c r="E112" s="1">
        <f>B112+C112*dt_2/2</f>
        <v>4.1005309180429501</v>
      </c>
      <c r="F112" s="1">
        <f>g/l*SIN(D112)</f>
        <v>-9.4450240431284289</v>
      </c>
      <c r="G112" s="1">
        <f>E112*dt_2</f>
        <v>4.1005309180429501E-2</v>
      </c>
      <c r="H112" s="1">
        <f>F112*dt_2</f>
        <v>-9.4450240431284291E-2</v>
      </c>
      <c r="I112" s="1"/>
      <c r="J112" s="1">
        <f t="shared" si="17"/>
        <v>-1.3042322673174396</v>
      </c>
      <c r="K112" s="1">
        <f>l*COS(J112)</f>
        <v>7.9025522776445117E-2</v>
      </c>
      <c r="L112" s="1">
        <f>l*SIN(J112)</f>
        <v>-0.2894045036793822</v>
      </c>
      <c r="M112" s="1">
        <f>L112+l</f>
        <v>1.0595496320617792E-2</v>
      </c>
      <c r="N112" s="1">
        <v>2.76</v>
      </c>
      <c r="O112" s="1">
        <f>ABS(m*g*M112)</f>
        <v>0.10595496320617792</v>
      </c>
      <c r="P112" s="1">
        <f>ABS(m*((B112*l)^2)/2)</f>
        <v>0.77293498798806126</v>
      </c>
      <c r="Q112" s="1">
        <f t="shared" si="18"/>
        <v>0.87888995119423918</v>
      </c>
    </row>
    <row r="113" spans="1:17" x14ac:dyDescent="0.3">
      <c r="A113" s="1">
        <f t="shared" si="15"/>
        <v>0.30756936865788637</v>
      </c>
      <c r="B113" s="1">
        <f t="shared" si="16"/>
        <v>4.0499837458208026</v>
      </c>
      <c r="C113" s="1">
        <f>g_1/l_1*SIN(A113)</f>
        <v>-10.091432192053359</v>
      </c>
      <c r="D113" s="1">
        <f>A113+B113*dt_2/2</f>
        <v>0.3278192873869904</v>
      </c>
      <c r="E113" s="1">
        <f>B113+C113*dt_2/2</f>
        <v>3.9995265848605359</v>
      </c>
      <c r="F113" s="1">
        <f>g/l*SIN(D113)</f>
        <v>-10.732640435493753</v>
      </c>
      <c r="G113" s="1">
        <f>E113*dt_2</f>
        <v>3.9995265848605362E-2</v>
      </c>
      <c r="H113" s="1">
        <f>F113*dt_2</f>
        <v>-0.10732640435493754</v>
      </c>
      <c r="I113" s="1"/>
      <c r="J113" s="1">
        <f t="shared" si="17"/>
        <v>-1.2632269581370101</v>
      </c>
      <c r="K113" s="1">
        <f>l*COS(J113)</f>
        <v>9.0822889728480252E-2</v>
      </c>
      <c r="L113" s="1">
        <f>l*SIN(J113)</f>
        <v>-0.28592167231843113</v>
      </c>
      <c r="M113" s="1">
        <f>L113+l</f>
        <v>1.4078327681568858E-2</v>
      </c>
      <c r="N113" s="1">
        <v>2.79</v>
      </c>
      <c r="O113" s="1">
        <f>ABS(m*g*M113)</f>
        <v>0.14078327681568858</v>
      </c>
      <c r="P113" s="1">
        <f>ABS(m*((B113*l)^2)/2)</f>
        <v>0.73810657536357127</v>
      </c>
      <c r="Q113" s="1">
        <f t="shared" si="18"/>
        <v>0.87888985217925986</v>
      </c>
    </row>
    <row r="114" spans="1:17" x14ac:dyDescent="0.3">
      <c r="A114" s="1">
        <f t="shared" si="15"/>
        <v>0.34756463450649172</v>
      </c>
      <c r="B114" s="1">
        <f t="shared" si="16"/>
        <v>3.942657341465865</v>
      </c>
      <c r="C114" s="1">
        <f>g_1/l_1*SIN(A114)</f>
        <v>-11.353635898754348</v>
      </c>
      <c r="D114" s="1">
        <f>A114+B114*dt_2/2</f>
        <v>0.36727792121382102</v>
      </c>
      <c r="E114" s="1">
        <f>B114+C114*dt_2/2</f>
        <v>3.8858891619720932</v>
      </c>
      <c r="F114" s="1">
        <f>g/l*SIN(D114)</f>
        <v>-11.969207562580555</v>
      </c>
      <c r="G114" s="1">
        <f>E114*dt_2</f>
        <v>3.8858891619720934E-2</v>
      </c>
      <c r="H114" s="1">
        <f>F114*dt_2</f>
        <v>-0.11969207562580556</v>
      </c>
      <c r="I114" s="1"/>
      <c r="J114" s="1">
        <f t="shared" si="17"/>
        <v>-1.2232316922884048</v>
      </c>
      <c r="K114" s="1">
        <f>l*COS(J114)</f>
        <v>0.10218272308878916</v>
      </c>
      <c r="L114" s="1">
        <f>l*SIN(J114)</f>
        <v>-0.28206150233975535</v>
      </c>
      <c r="M114" s="1">
        <f>L114+l</f>
        <v>1.7938497660244634E-2</v>
      </c>
      <c r="N114" s="1">
        <v>2.82</v>
      </c>
      <c r="O114" s="1">
        <f>ABS(m*g*M114)</f>
        <v>0.17938497660244634</v>
      </c>
      <c r="P114" s="1">
        <f>ABS(m*((B114*l)^2)/2)</f>
        <v>0.69950461104966066</v>
      </c>
      <c r="Q114" s="1">
        <f t="shared" si="18"/>
        <v>0.87888958765210701</v>
      </c>
    </row>
    <row r="115" spans="1:17" x14ac:dyDescent="0.3">
      <c r="A115" s="1">
        <f t="shared" si="15"/>
        <v>0.38642352612621267</v>
      </c>
      <c r="B115" s="1">
        <f t="shared" si="16"/>
        <v>3.8229652658400592</v>
      </c>
      <c r="C115" s="1">
        <f>g_1/l_1*SIN(A115)</f>
        <v>-12.562602585436856</v>
      </c>
      <c r="D115" s="1">
        <f>A115+B115*dt_2/2</f>
        <v>0.40553835245541298</v>
      </c>
      <c r="E115" s="1">
        <f>B115+C115*dt_2/2</f>
        <v>3.7601522529128748</v>
      </c>
      <c r="F115" s="1">
        <f>g/l*SIN(D115)</f>
        <v>-13.150450142708314</v>
      </c>
      <c r="G115" s="1">
        <f>E115*dt_2</f>
        <v>3.7601522529128746E-2</v>
      </c>
      <c r="H115" s="1">
        <f>F115*dt_2</f>
        <v>-0.13150450142708314</v>
      </c>
      <c r="I115" s="1"/>
      <c r="J115" s="1">
        <f t="shared" si="17"/>
        <v>-1.184372800668684</v>
      </c>
      <c r="K115" s="1">
        <f>l*COS(J115)</f>
        <v>0.11306342326893168</v>
      </c>
      <c r="L115" s="1">
        <f>l*SIN(J115)</f>
        <v>-0.27787886266988782</v>
      </c>
      <c r="M115" s="1">
        <f>L115+l</f>
        <v>2.2121137330112173E-2</v>
      </c>
      <c r="N115" s="1">
        <v>2.85</v>
      </c>
      <c r="O115" s="1">
        <f>ABS(m*g*M115)</f>
        <v>0.22121137330112173</v>
      </c>
      <c r="P115" s="1">
        <f>ABS(m*((B115*l)^2)/2)</f>
        <v>0.65767785407187995</v>
      </c>
      <c r="Q115" s="1">
        <f t="shared" si="18"/>
        <v>0.87888922737300168</v>
      </c>
    </row>
    <row r="116" spans="1:17" x14ac:dyDescent="0.3">
      <c r="A116" s="1">
        <f t="shared" si="15"/>
        <v>0.42402504865534141</v>
      </c>
      <c r="B116" s="1">
        <f t="shared" si="16"/>
        <v>3.6914607644129762</v>
      </c>
      <c r="C116" s="1">
        <f>g_1/l_1*SIN(A116)</f>
        <v>-13.71441224949206</v>
      </c>
      <c r="D116" s="1">
        <f>A116+B116*dt_2/2</f>
        <v>0.4424823524774063</v>
      </c>
      <c r="E116" s="1">
        <f>B116+C116*dt_2/2</f>
        <v>3.6228887031655157</v>
      </c>
      <c r="F116" s="1">
        <f>g/l*SIN(D116)</f>
        <v>-14.272802098583741</v>
      </c>
      <c r="G116" s="1">
        <f>E116*dt_2</f>
        <v>3.6228887031655159E-2</v>
      </c>
      <c r="H116" s="1">
        <f>F116*dt_2</f>
        <v>-0.14272802098583742</v>
      </c>
      <c r="I116" s="1"/>
      <c r="J116" s="1">
        <f t="shared" si="17"/>
        <v>-1.1467712781395552</v>
      </c>
      <c r="K116" s="1">
        <f>l*COS(J116)</f>
        <v>0.12342971024542854</v>
      </c>
      <c r="L116" s="1">
        <f>l*SIN(J116)</f>
        <v>-0.27343208778182848</v>
      </c>
      <c r="M116" s="1">
        <f>L116+l</f>
        <v>2.6567912218171508E-2</v>
      </c>
      <c r="N116" s="1">
        <v>2.88</v>
      </c>
      <c r="O116" s="1">
        <f>ABS(m*g*M116)</f>
        <v>0.26567912218171508</v>
      </c>
      <c r="P116" s="1">
        <f>ABS(m*((B116*l)^2)/2)</f>
        <v>0.61320971588401962</v>
      </c>
      <c r="Q116" s="1">
        <f t="shared" si="18"/>
        <v>0.8788888380657347</v>
      </c>
    </row>
    <row r="117" spans="1:17" x14ac:dyDescent="0.3">
      <c r="A117" s="1">
        <f t="shared" si="15"/>
        <v>0.46025393568699657</v>
      </c>
      <c r="B117" s="1">
        <f t="shared" si="16"/>
        <v>3.5487327434271387</v>
      </c>
      <c r="C117" s="1">
        <f>g_1/l_1*SIN(A117)</f>
        <v>-14.805854411866392</v>
      </c>
      <c r="D117" s="1">
        <f>A117+B117*dt_2/2</f>
        <v>0.47799759940413228</v>
      </c>
      <c r="E117" s="1">
        <f>B117+C117*dt_2/2</f>
        <v>3.4747034713678069</v>
      </c>
      <c r="F117" s="1">
        <f>g/l*SIN(D117)</f>
        <v>-15.333404393001292</v>
      </c>
      <c r="G117" s="1">
        <f>E117*dt_2</f>
        <v>3.4747034713678071E-2</v>
      </c>
      <c r="H117" s="1">
        <f>F117*dt_2</f>
        <v>-0.15333404393001293</v>
      </c>
      <c r="I117" s="1"/>
      <c r="J117" s="1">
        <f t="shared" si="17"/>
        <v>-1.1105423911079</v>
      </c>
      <c r="K117" s="1">
        <f>l*COS(J117)</f>
        <v>0.13325268970679752</v>
      </c>
      <c r="L117" s="1">
        <f>l*SIN(J117)</f>
        <v>-0.26878192031069337</v>
      </c>
      <c r="M117" s="1">
        <f>L117+l</f>
        <v>3.1218079689306621E-2</v>
      </c>
      <c r="N117" s="1">
        <v>2.91</v>
      </c>
      <c r="O117" s="1">
        <f>ABS(m*g*M117)</f>
        <v>0.31218079689306621</v>
      </c>
      <c r="P117" s="1">
        <f>ABS(m*((B117*l)^2)/2)</f>
        <v>0.56670768379223579</v>
      </c>
      <c r="Q117" s="1">
        <f t="shared" si="18"/>
        <v>0.87888848068530201</v>
      </c>
    </row>
    <row r="118" spans="1:17" x14ac:dyDescent="0.3">
      <c r="A118" s="1">
        <f t="shared" si="15"/>
        <v>0.49500097040067464</v>
      </c>
      <c r="B118" s="1">
        <f t="shared" si="16"/>
        <v>3.3953986994971257</v>
      </c>
      <c r="C118" s="1">
        <f>g_1/l_1*SIN(A118)</f>
        <v>-15.834416839765229</v>
      </c>
      <c r="D118" s="1">
        <f>A118+B118*dt_2/2</f>
        <v>0.5119779638981603</v>
      </c>
      <c r="E118" s="1">
        <f>B118+C118*dt_2/2</f>
        <v>3.3162266152982998</v>
      </c>
      <c r="F118" s="1">
        <f>g/l*SIN(D118)</f>
        <v>-16.33008493093562</v>
      </c>
      <c r="G118" s="1">
        <f>E118*dt_2</f>
        <v>3.3162266152982997E-2</v>
      </c>
      <c r="H118" s="1">
        <f>F118*dt_2</f>
        <v>-0.16330084930935621</v>
      </c>
      <c r="I118" s="1"/>
      <c r="J118" s="1">
        <f t="shared" si="17"/>
        <v>-1.075795356394222</v>
      </c>
      <c r="K118" s="1">
        <f>l*COS(J118)</f>
        <v>0.14250975155788703</v>
      </c>
      <c r="L118" s="1">
        <f>l*SIN(J118)</f>
        <v>-0.26399047465942649</v>
      </c>
      <c r="M118" s="1">
        <f>L118+l</f>
        <v>3.6009525340573501E-2</v>
      </c>
      <c r="N118" s="1">
        <v>2.94</v>
      </c>
      <c r="O118" s="1">
        <f>ABS(m*g*M118)</f>
        <v>0.36009525340573501</v>
      </c>
      <c r="P118" s="1">
        <f>ABS(m*((B118*l)^2)/2)</f>
        <v>0.51879295478460463</v>
      </c>
      <c r="Q118" s="1">
        <f t="shared" si="18"/>
        <v>0.87888820819033964</v>
      </c>
    </row>
    <row r="119" spans="1:17" x14ac:dyDescent="0.3">
      <c r="A119" s="1">
        <f t="shared" si="15"/>
        <v>0.5281632365536576</v>
      </c>
      <c r="B119" s="1">
        <f t="shared" si="16"/>
        <v>3.2320978501877695</v>
      </c>
      <c r="C119" s="1">
        <f>g_1/l_1*SIN(A119)</f>
        <v>-16.798257228296819</v>
      </c>
      <c r="D119" s="1">
        <f>A119+B119*dt_2/2</f>
        <v>0.54432372580459643</v>
      </c>
      <c r="E119" s="1">
        <f>B119+C119*dt_2/2</f>
        <v>3.1481065640462855</v>
      </c>
      <c r="F119" s="1">
        <f>g/l*SIN(D119)</f>
        <v>-17.261322382654594</v>
      </c>
      <c r="G119" s="1">
        <f>E119*dt_2</f>
        <v>3.1481065640462859E-2</v>
      </c>
      <c r="H119" s="1">
        <f>F119*dt_2</f>
        <v>-0.17261322382654595</v>
      </c>
      <c r="I119" s="1"/>
      <c r="J119" s="1">
        <f t="shared" si="17"/>
        <v>-1.0426330902412388</v>
      </c>
      <c r="K119" s="1">
        <f>l*COS(J119)</f>
        <v>0.15118431505467136</v>
      </c>
      <c r="L119" s="1">
        <f>l*SIN(J119)</f>
        <v>-0.25912024791870253</v>
      </c>
      <c r="M119" s="1">
        <f>L119+l</f>
        <v>4.087975208129746E-2</v>
      </c>
      <c r="N119" s="1">
        <v>2.97</v>
      </c>
      <c r="O119" s="1">
        <f>ABS(m*g*M119)</f>
        <v>0.4087975208129746</v>
      </c>
      <c r="P119" s="1">
        <f>ABS(m*((B119*l)^2)/2)</f>
        <v>0.47009054309347809</v>
      </c>
      <c r="Q119" s="1">
        <f t="shared" si="18"/>
        <v>0.87888806390645269</v>
      </c>
    </row>
    <row r="120" spans="1:17" x14ac:dyDescent="0.3">
      <c r="A120" s="1">
        <f t="shared" si="15"/>
        <v>0.55964430219412042</v>
      </c>
      <c r="B120" s="1">
        <f t="shared" si="16"/>
        <v>3.0594846263612236</v>
      </c>
      <c r="C120" s="1">
        <f>g_1/l_1*SIN(A120)</f>
        <v>-17.696159918004845</v>
      </c>
      <c r="D120" s="1">
        <f>A120+B120*dt_2/2</f>
        <v>0.57494172532592658</v>
      </c>
      <c r="E120" s="1">
        <f>B120+C120*dt_2/2</f>
        <v>2.9710038267711996</v>
      </c>
      <c r="F120" s="1">
        <f>g/l*SIN(D120)</f>
        <v>-18.126196203411578</v>
      </c>
      <c r="G120" s="1">
        <f>E120*dt_2</f>
        <v>2.9710038267711996E-2</v>
      </c>
      <c r="H120" s="1">
        <f>F120*dt_2</f>
        <v>-0.18126196203411579</v>
      </c>
      <c r="I120" s="1"/>
      <c r="J120" s="1">
        <f t="shared" si="17"/>
        <v>-1.0111520246007761</v>
      </c>
      <c r="K120" s="1">
        <f>l*COS(J120)</f>
        <v>0.15926543926204359</v>
      </c>
      <c r="L120" s="1">
        <f>l*SIN(J120)</f>
        <v>-0.25423319975303837</v>
      </c>
      <c r="M120" s="1">
        <f>L120+l</f>
        <v>4.5766800246961614E-2</v>
      </c>
      <c r="N120" s="1">
        <v>3</v>
      </c>
      <c r="O120" s="1">
        <f>ABS(m*g*M120)</f>
        <v>0.45766800246961614</v>
      </c>
      <c r="P120" s="1">
        <f>ABS(m*((B120*l)^2)/2)</f>
        <v>0.42122007805233036</v>
      </c>
      <c r="Q120" s="1">
        <f t="shared" si="18"/>
        <v>0.87888808052194656</v>
      </c>
    </row>
    <row r="121" spans="1:17" x14ac:dyDescent="0.3">
      <c r="A121" s="1">
        <f t="shared" si="15"/>
        <v>0.58935434046183244</v>
      </c>
      <c r="B121" s="1">
        <f t="shared" si="16"/>
        <v>2.878222664327108</v>
      </c>
      <c r="C121" s="1">
        <f>g_1/l_1*SIN(A121)</f>
        <v>-18.527480073603531</v>
      </c>
      <c r="D121" s="1">
        <f>A121+B121*dt_2/2</f>
        <v>0.603745453783468</v>
      </c>
      <c r="E121" s="1">
        <f>B121+C121*dt_2/2</f>
        <v>2.7855852639590903</v>
      </c>
      <c r="F121" s="1">
        <f>g/l*SIN(D121)</f>
        <v>-18.924325401718793</v>
      </c>
      <c r="G121" s="1">
        <f>E121*dt_2</f>
        <v>2.7855852639590905E-2</v>
      </c>
      <c r="H121" s="1">
        <f>F121*dt_2</f>
        <v>-0.18924325401718795</v>
      </c>
      <c r="I121" s="1"/>
      <c r="J121" s="1">
        <f t="shared" si="17"/>
        <v>-0.98144198633306412</v>
      </c>
      <c r="K121" s="1">
        <f>l*COS(J121)</f>
        <v>0.16674732066243181</v>
      </c>
      <c r="L121" s="1">
        <f>l*SIN(J121)</f>
        <v>-0.24938991770298199</v>
      </c>
      <c r="M121" s="1">
        <f>L121+l</f>
        <v>5.0610082297017994E-2</v>
      </c>
      <c r="N121" s="1">
        <v>3.03</v>
      </c>
      <c r="O121" s="1">
        <f>ABS(m*g*M121)</f>
        <v>0.50610082297018</v>
      </c>
      <c r="P121" s="1">
        <f>ABS(m*((B121*l)^2)/2)</f>
        <v>0.37278745674508063</v>
      </c>
      <c r="Q121" s="1">
        <f t="shared" si="18"/>
        <v>0.87888827971526062</v>
      </c>
    </row>
    <row r="122" spans="1:17" x14ac:dyDescent="0.3">
      <c r="A122" s="1">
        <f t="shared" si="15"/>
        <v>0.61721019310142333</v>
      </c>
      <c r="B122" s="1">
        <f t="shared" si="16"/>
        <v>2.68897941030992</v>
      </c>
      <c r="C122" s="1">
        <f>g_1/l_1*SIN(A122)</f>
        <v>-19.29207795487352</v>
      </c>
      <c r="D122" s="1">
        <f>A122+B122*dt_2/2</f>
        <v>0.63065509015297294</v>
      </c>
      <c r="E122" s="1">
        <f>B122+C122*dt_2/2</f>
        <v>2.5925190205355526</v>
      </c>
      <c r="F122" s="1">
        <f>g/l*SIN(D122)</f>
        <v>-19.655798745157817</v>
      </c>
      <c r="G122" s="1">
        <f>E122*dt_2</f>
        <v>2.5925190205355525E-2</v>
      </c>
      <c r="H122" s="1">
        <f>F122*dt_2</f>
        <v>-0.19655798745157818</v>
      </c>
      <c r="I122" s="1"/>
      <c r="J122" s="1">
        <f t="shared" si="17"/>
        <v>-0.95358613369347323</v>
      </c>
      <c r="K122" s="1">
        <f>l*COS(J122)</f>
        <v>0.17362870159386165</v>
      </c>
      <c r="L122" s="1">
        <f>l*SIN(J122)</f>
        <v>-0.24464887897317195</v>
      </c>
      <c r="M122" s="1">
        <f>L122+l</f>
        <v>5.5351121026828043E-2</v>
      </c>
      <c r="N122" s="1">
        <v>3.06</v>
      </c>
      <c r="O122" s="1">
        <f>ABS(m*g*M122)</f>
        <v>0.55351121026828043</v>
      </c>
      <c r="P122" s="1">
        <f>ABS(m*((B122*l)^2)/2)</f>
        <v>0.3253774621081808</v>
      </c>
      <c r="Q122" s="1">
        <f t="shared" si="18"/>
        <v>0.87888867237646129</v>
      </c>
    </row>
    <row r="123" spans="1:17" x14ac:dyDescent="0.3">
      <c r="A123" s="1">
        <f t="shared" si="15"/>
        <v>0.64313538330677888</v>
      </c>
      <c r="B123" s="1">
        <f t="shared" si="16"/>
        <v>2.4924214228583419</v>
      </c>
      <c r="C123" s="1">
        <f>g_1/l_1*SIN(A123)</f>
        <v>-19.990245983025964</v>
      </c>
      <c r="D123" s="1">
        <f>A123+B123*dt_2/2</f>
        <v>0.65559749042107063</v>
      </c>
      <c r="E123" s="1">
        <f>B123+C123*dt_2/2</f>
        <v>2.3924701929432119</v>
      </c>
      <c r="F123" s="1">
        <f>g/l*SIN(D123)</f>
        <v>-20.321099103612454</v>
      </c>
      <c r="G123" s="1">
        <f>E123*dt_2</f>
        <v>2.3924701929432121E-2</v>
      </c>
      <c r="H123" s="1">
        <f>F123*dt_2</f>
        <v>-0.20321099103612456</v>
      </c>
      <c r="I123" s="1"/>
      <c r="J123" s="1">
        <f t="shared" si="17"/>
        <v>-0.92766094348811767</v>
      </c>
      <c r="K123" s="1">
        <f>l*COS(J123)</f>
        <v>0.17991221384723369</v>
      </c>
      <c r="L123" s="1">
        <f>l*SIN(J123)</f>
        <v>-0.24006581453548786</v>
      </c>
      <c r="M123" s="1">
        <f>L123+l</f>
        <v>5.9934185464512124E-2</v>
      </c>
      <c r="N123" s="1">
        <v>3.09</v>
      </c>
      <c r="O123" s="1">
        <f>ABS(m*g*M123)</f>
        <v>0.59934185464512124</v>
      </c>
      <c r="P123" s="1">
        <f>ABS(m*((B123*l)^2)/2)</f>
        <v>0.27954740471054407</v>
      </c>
      <c r="Q123" s="1">
        <f t="shared" si="18"/>
        <v>0.87888925935566531</v>
      </c>
    </row>
    <row r="124" spans="1:17" x14ac:dyDescent="0.3">
      <c r="A124" s="1">
        <f t="shared" si="15"/>
        <v>0.66706008523621096</v>
      </c>
      <c r="B124" s="1">
        <f t="shared" si="16"/>
        <v>2.2892104318222173</v>
      </c>
      <c r="C124" s="1">
        <f>g_1/l_1*SIN(A124)</f>
        <v>-20.622631261621542</v>
      </c>
      <c r="D124" s="1">
        <f>A124+B124*dt_2/2</f>
        <v>0.67850613739532206</v>
      </c>
      <c r="E124" s="1">
        <f>B124+C124*dt_2/2</f>
        <v>2.1860972755141095</v>
      </c>
      <c r="F124" s="1">
        <f>g/l*SIN(D124)</f>
        <v>-20.921024534280317</v>
      </c>
      <c r="G124" s="1">
        <f>E124*dt_2</f>
        <v>2.1860972755141095E-2</v>
      </c>
      <c r="H124" s="1">
        <f>F124*dt_2</f>
        <v>-0.20921024534280316</v>
      </c>
      <c r="I124" s="1"/>
      <c r="J124" s="1">
        <f t="shared" si="17"/>
        <v>-0.90373624155868559</v>
      </c>
      <c r="K124" s="1">
        <f>l*COS(J124)</f>
        <v>0.1856036813545939</v>
      </c>
      <c r="L124" s="1">
        <f>l*SIN(J124)</f>
        <v>-0.23569317654022651</v>
      </c>
      <c r="M124" s="1">
        <f>L124+l</f>
        <v>6.4306823459773482E-2</v>
      </c>
      <c r="N124" s="1">
        <v>3.12</v>
      </c>
      <c r="O124" s="1">
        <f>ABS(m*g*M124)</f>
        <v>0.64306823459773477</v>
      </c>
      <c r="P124" s="1">
        <f>ABS(m*((B124*l)^2)/2)</f>
        <v>0.23582179805236481</v>
      </c>
      <c r="Q124" s="1">
        <f t="shared" si="18"/>
        <v>0.87889003265009957</v>
      </c>
    </row>
    <row r="125" spans="1:17" x14ac:dyDescent="0.3">
      <c r="A125" s="1">
        <f t="shared" si="15"/>
        <v>0.68892105799135206</v>
      </c>
      <c r="B125" s="1">
        <f t="shared" si="16"/>
        <v>2.0800001864794142</v>
      </c>
      <c r="C125" s="1">
        <f>g_1/l_1*SIN(A125)</f>
        <v>-21.190156071911883</v>
      </c>
      <c r="D125" s="1">
        <f>A125+B125*dt_2/2</f>
        <v>0.69932105892374918</v>
      </c>
      <c r="E125" s="1">
        <f>B125+C125*dt_2/2</f>
        <v>1.9740494061198548</v>
      </c>
      <c r="F125" s="1">
        <f>g/l*SIN(D125)</f>
        <v>-21.456608534006161</v>
      </c>
      <c r="G125" s="1">
        <f>E125*dt_2</f>
        <v>1.9740494061198547E-2</v>
      </c>
      <c r="H125" s="1">
        <f>F125*dt_2</f>
        <v>-0.21456608534006161</v>
      </c>
      <c r="I125" s="1"/>
      <c r="J125" s="1">
        <f t="shared" si="17"/>
        <v>-0.8818752688035445</v>
      </c>
      <c r="K125" s="1">
        <f>l*COS(J125)</f>
        <v>0.19071140464720693</v>
      </c>
      <c r="L125" s="1">
        <f>l*SIN(J125)</f>
        <v>-0.2315797057980023</v>
      </c>
      <c r="M125" s="1">
        <f>L125+l</f>
        <v>6.8420294201997689E-2</v>
      </c>
      <c r="N125" s="1">
        <v>3.15</v>
      </c>
      <c r="O125" s="1">
        <f>ABS(m*g*M125)</f>
        <v>0.68420294201997689</v>
      </c>
      <c r="P125" s="1">
        <f>ABS(m*((B125*l)^2)/2)</f>
        <v>0.1946880349089479</v>
      </c>
      <c r="Q125" s="1">
        <f t="shared" si="18"/>
        <v>0.87889097692892482</v>
      </c>
    </row>
    <row r="126" spans="1:17" x14ac:dyDescent="0.3">
      <c r="A126" s="1">
        <f t="shared" si="15"/>
        <v>0.70866155205255066</v>
      </c>
      <c r="B126" s="1">
        <f t="shared" si="16"/>
        <v>1.8654341011393525</v>
      </c>
      <c r="C126" s="1">
        <f>g_1/l_1*SIN(A126)</f>
        <v>-21.693938652228272</v>
      </c>
      <c r="D126" s="1">
        <f>A126+B126*dt_2/2</f>
        <v>0.71798872255824742</v>
      </c>
      <c r="E126" s="1">
        <f>B126+C126*dt_2/2</f>
        <v>1.7569644078782112</v>
      </c>
      <c r="F126" s="1">
        <f>g/l*SIN(D126)</f>
        <v>-21.92904164680542</v>
      </c>
      <c r="G126" s="1">
        <f>E126*dt_2</f>
        <v>1.7569644078782112E-2</v>
      </c>
      <c r="H126" s="1">
        <f>F126*dt_2</f>
        <v>-0.21929041646805419</v>
      </c>
      <c r="I126" s="1"/>
      <c r="J126" s="1">
        <f t="shared" si="17"/>
        <v>-0.8621347747423459</v>
      </c>
      <c r="K126" s="1">
        <f>l*COS(J126)</f>
        <v>0.19524544787005446</v>
      </c>
      <c r="L126" s="1">
        <f>l*SIN(J126)</f>
        <v>-0.22777009260660594</v>
      </c>
      <c r="M126" s="1">
        <f>L126+l</f>
        <v>7.2229907393394049E-2</v>
      </c>
      <c r="N126" s="1">
        <v>3.18</v>
      </c>
      <c r="O126" s="1">
        <f>ABS(m*g*M126)</f>
        <v>0.72229907393394055</v>
      </c>
      <c r="P126" s="1">
        <f>ABS(m*((B126*l)^2)/2)</f>
        <v>0.15659299735621127</v>
      </c>
      <c r="Q126" s="1">
        <f t="shared" si="18"/>
        <v>0.87889207129015179</v>
      </c>
    </row>
    <row r="127" spans="1:17" x14ac:dyDescent="0.3">
      <c r="A127" s="1">
        <f t="shared" si="15"/>
        <v>0.7262311961313328</v>
      </c>
      <c r="B127" s="1">
        <f t="shared" si="16"/>
        <v>1.6461436846712982</v>
      </c>
      <c r="C127" s="1">
        <f>g_1/l_1*SIN(A127)</f>
        <v>-22.135216313943648</v>
      </c>
      <c r="D127" s="1">
        <f>A127+B127*dt_2/2</f>
        <v>0.73446191455468934</v>
      </c>
      <c r="E127" s="1">
        <f>B127+C127*dt_2/2</f>
        <v>1.5354676031015799</v>
      </c>
      <c r="F127" s="1">
        <f>g/l*SIN(D127)</f>
        <v>-22.33959634154451</v>
      </c>
      <c r="G127" s="1">
        <f>E127*dt_2</f>
        <v>1.53546760310158E-2</v>
      </c>
      <c r="H127" s="1">
        <f>F127*dt_2</f>
        <v>-0.2233959634154451</v>
      </c>
      <c r="I127" s="1"/>
      <c r="J127" s="1">
        <f t="shared" si="17"/>
        <v>-0.84456513066356376</v>
      </c>
      <c r="K127" s="1">
        <f>l*COS(J127)</f>
        <v>0.19921694682549285</v>
      </c>
      <c r="L127" s="1">
        <f>l*SIN(J127)</f>
        <v>-0.22430472152304051</v>
      </c>
      <c r="M127" s="1">
        <f>L127+l</f>
        <v>7.5695278476959477E-2</v>
      </c>
      <c r="N127" s="1">
        <v>3.21</v>
      </c>
      <c r="O127" s="1">
        <f>ABS(m*g*M127)</f>
        <v>0.75695278476959471</v>
      </c>
      <c r="P127" s="1">
        <f>ABS(m*((B127*l)^2)/2)</f>
        <v>0.12194050637624392</v>
      </c>
      <c r="Q127" s="1">
        <f t="shared" si="18"/>
        <v>0.87889329114583858</v>
      </c>
    </row>
    <row r="128" spans="1:17" x14ac:dyDescent="0.3">
      <c r="A128" s="1">
        <f t="shared" si="15"/>
        <v>0.74158587216234861</v>
      </c>
      <c r="B128" s="1">
        <f t="shared" si="16"/>
        <v>1.422747721255853</v>
      </c>
      <c r="C128" s="1">
        <f>g_1/l_1*SIN(A128)</f>
        <v>-22.515272665121312</v>
      </c>
      <c r="D128" s="1">
        <f>A128+B128*dt_2/2</f>
        <v>0.7486996107686279</v>
      </c>
      <c r="E128" s="1">
        <f>B128+C128*dt_2/2</f>
        <v>1.3101713579302465</v>
      </c>
      <c r="F128" s="1">
        <f>g/l*SIN(D128)</f>
        <v>-22.68955678786881</v>
      </c>
      <c r="G128" s="1">
        <f>E128*dt_2</f>
        <v>1.3101713579302466E-2</v>
      </c>
      <c r="H128" s="1">
        <f>F128*dt_2</f>
        <v>-0.22689556787868811</v>
      </c>
      <c r="I128" s="1"/>
      <c r="J128" s="1">
        <f t="shared" si="17"/>
        <v>-0.82921045463254794</v>
      </c>
      <c r="K128" s="1">
        <f>l*COS(J128)</f>
        <v>0.20263745398609181</v>
      </c>
      <c r="L128" s="1">
        <f>l*SIN(J128)</f>
        <v>-0.22121948883865208</v>
      </c>
      <c r="M128" s="1">
        <f>L128+l</f>
        <v>7.8780511161347905E-2</v>
      </c>
      <c r="N128" s="1">
        <v>3.24</v>
      </c>
      <c r="O128" s="1">
        <f>ABS(m*g*M128)</f>
        <v>0.78780511161347899</v>
      </c>
      <c r="P128" s="1">
        <f>ABS(m*((B128*l)^2)/2)</f>
        <v>9.1089498525242507E-2</v>
      </c>
      <c r="Q128" s="1">
        <f t="shared" si="18"/>
        <v>0.8788946101387215</v>
      </c>
    </row>
    <row r="129" spans="1:17" x14ac:dyDescent="0.3">
      <c r="A129" s="1">
        <f t="shared" si="15"/>
        <v>0.75468758574165107</v>
      </c>
      <c r="B129" s="1">
        <f t="shared" si="16"/>
        <v>1.1958521533771649</v>
      </c>
      <c r="C129" s="1">
        <f>g_1/l_1*SIN(A129)</f>
        <v>-22.835370426803827</v>
      </c>
      <c r="D129" s="1">
        <f>A129+B129*dt_2/2</f>
        <v>0.76066684650853689</v>
      </c>
      <c r="E129" s="1">
        <f>B129+C129*dt_2/2</f>
        <v>1.0816753012431457</v>
      </c>
      <c r="F129" s="1">
        <f>g/l*SIN(D129)</f>
        <v>-22.98015487538315</v>
      </c>
      <c r="G129" s="1">
        <f>E129*dt_2</f>
        <v>1.0816753012431457E-2</v>
      </c>
      <c r="H129" s="1">
        <f>F129*dt_2</f>
        <v>-0.22980154875383149</v>
      </c>
      <c r="I129" s="1"/>
      <c r="J129" s="1">
        <f t="shared" si="17"/>
        <v>-0.81610874105324549</v>
      </c>
      <c r="K129" s="1">
        <f>l*COS(J129)</f>
        <v>0.20551833384123444</v>
      </c>
      <c r="L129" s="1">
        <f>l*SIN(J129)</f>
        <v>-0.2185456804769266</v>
      </c>
      <c r="M129" s="1">
        <f>L129+l</f>
        <v>8.1454319523073387E-2</v>
      </c>
      <c r="N129" s="1">
        <v>3.27</v>
      </c>
      <c r="O129" s="1">
        <f>ABS(m*g*M129)</f>
        <v>0.81454319523073382</v>
      </c>
      <c r="P129" s="1">
        <f>ABS(m*((B129*l)^2)/2)</f>
        <v>6.4352806773156107E-2</v>
      </c>
      <c r="Q129" s="1">
        <f t="shared" si="18"/>
        <v>0.87889600200388995</v>
      </c>
    </row>
    <row r="130" spans="1:17" x14ac:dyDescent="0.3">
      <c r="A130" s="1">
        <f t="shared" si="15"/>
        <v>0.76550433875408253</v>
      </c>
      <c r="B130" s="1">
        <f t="shared" si="16"/>
        <v>0.96605060462333336</v>
      </c>
      <c r="C130" s="1">
        <f>g_1/l_1*SIN(A130)</f>
        <v>-23.096691051710977</v>
      </c>
      <c r="D130" s="1">
        <f>A130+B130*dt_2/2</f>
        <v>0.77033459177719921</v>
      </c>
      <c r="E130" s="1">
        <f>B130+C130*dt_2/2</f>
        <v>0.85056714936477851</v>
      </c>
      <c r="F130" s="1">
        <f>g/l*SIN(D130)</f>
        <v>-23.21251355543146</v>
      </c>
      <c r="G130" s="1">
        <f>E130*dt_2</f>
        <v>8.5056714936477852E-3</v>
      </c>
      <c r="H130" s="1">
        <f>F130*dt_2</f>
        <v>-0.2321251355543146</v>
      </c>
      <c r="I130" s="1"/>
      <c r="J130" s="1">
        <f t="shared" si="17"/>
        <v>-0.80529198804081403</v>
      </c>
      <c r="K130" s="1">
        <f>l*COS(J130)</f>
        <v>0.2078702194653988</v>
      </c>
      <c r="L130" s="1">
        <f>l*SIN(J130)</f>
        <v>-0.21630989773796053</v>
      </c>
      <c r="M130" s="1">
        <f>L130+l</f>
        <v>8.3690102262039462E-2</v>
      </c>
      <c r="N130" s="1">
        <v>3.3</v>
      </c>
      <c r="O130" s="1">
        <f>ABS(m*g*M130)</f>
        <v>0.83690102262039456</v>
      </c>
      <c r="P130" s="1">
        <f>ABS(m*((B130*l)^2)/2)</f>
        <v>4.1996419681189862E-2</v>
      </c>
      <c r="Q130" s="1">
        <f t="shared" si="18"/>
        <v>0.8788974423015844</v>
      </c>
    </row>
    <row r="131" spans="1:17" x14ac:dyDescent="0.3">
      <c r="A131" s="1">
        <f t="shared" si="15"/>
        <v>0.77401001024773031</v>
      </c>
      <c r="B131" s="1">
        <f t="shared" si="16"/>
        <v>0.73392546906901879</v>
      </c>
      <c r="C131" s="1">
        <f>g_1/l_1*SIN(A131)</f>
        <v>-23.300282102362548</v>
      </c>
      <c r="D131" s="1">
        <f>A131+B131*dt_2/2</f>
        <v>0.77767963759307535</v>
      </c>
      <c r="E131" s="1">
        <f>B131+C131*dt_2/2</f>
        <v>0.61742405855720606</v>
      </c>
      <c r="F131" s="1">
        <f>g/l*SIN(D131)</f>
        <v>-23.387598345879983</v>
      </c>
      <c r="G131" s="1">
        <f>E131*dt_2</f>
        <v>6.1742405855720606E-3</v>
      </c>
      <c r="H131" s="1">
        <f>F131*dt_2</f>
        <v>-0.23387598345879984</v>
      </c>
      <c r="I131" s="1"/>
      <c r="J131" s="1">
        <f t="shared" si="17"/>
        <v>-0.79678631654716625</v>
      </c>
      <c r="K131" s="1">
        <f>l*COS(J131)</f>
        <v>0.20970253892126292</v>
      </c>
      <c r="L131" s="1">
        <f>l*SIN(J131)</f>
        <v>-0.21453401867763586</v>
      </c>
      <c r="M131" s="1">
        <f>L131+l</f>
        <v>8.5465981322364132E-2</v>
      </c>
      <c r="N131" s="1">
        <v>3.33</v>
      </c>
      <c r="O131" s="1">
        <f>ABS(m*g*M131)</f>
        <v>0.85465981322364137</v>
      </c>
      <c r="P131" s="1">
        <f>ABS(m*((B131*l)^2)/2)</f>
        <v>2.4239096736668068E-2</v>
      </c>
      <c r="Q131" s="1">
        <f t="shared" si="18"/>
        <v>0.87889890996030939</v>
      </c>
    </row>
    <row r="132" spans="1:17" x14ac:dyDescent="0.3">
      <c r="A132" s="1">
        <f t="shared" si="15"/>
        <v>0.78018425083330234</v>
      </c>
      <c r="B132" s="1">
        <f t="shared" si="16"/>
        <v>0.50004948561021889</v>
      </c>
      <c r="C132" s="1">
        <f>g_1/l_1*SIN(A132)</f>
        <v>-23.447013122461968</v>
      </c>
      <c r="D132" s="1">
        <f>A132+B132*dt_2/2</f>
        <v>0.78268449826135345</v>
      </c>
      <c r="E132" s="1">
        <f>B132+C132*dt_2/2</f>
        <v>0.38281441999790905</v>
      </c>
      <c r="F132" s="1">
        <f>g/l*SIN(D132)</f>
        <v>-23.506177632134953</v>
      </c>
      <c r="G132" s="1">
        <f>E132*dt_2</f>
        <v>3.8281441999790905E-3</v>
      </c>
      <c r="H132" s="1">
        <f>F132*dt_2</f>
        <v>-0.23506177632134953</v>
      </c>
      <c r="I132" s="1"/>
      <c r="J132" s="1">
        <f t="shared" si="17"/>
        <v>-0.79061207596159422</v>
      </c>
      <c r="K132" s="1">
        <f>l*COS(J132)</f>
        <v>0.21102311810215768</v>
      </c>
      <c r="L132" s="1">
        <f>l*SIN(J132)</f>
        <v>-0.21323518383804022</v>
      </c>
      <c r="M132" s="1">
        <f>L132+l</f>
        <v>8.6764816161959774E-2</v>
      </c>
      <c r="N132" s="1">
        <v>3.36</v>
      </c>
      <c r="O132" s="1">
        <f>ABS(m*g*M132)</f>
        <v>0.86764816161959768</v>
      </c>
      <c r="P132" s="1">
        <f>ABS(m*((B132*l)^2)/2)</f>
        <v>1.1252226962657003E-2</v>
      </c>
      <c r="Q132" s="1">
        <f t="shared" si="18"/>
        <v>0.87890038858225472</v>
      </c>
    </row>
    <row r="133" spans="1:17" x14ac:dyDescent="0.3">
      <c r="A133" s="1">
        <f t="shared" si="15"/>
        <v>0.78401239503328146</v>
      </c>
      <c r="B133" s="1">
        <f t="shared" si="16"/>
        <v>0.26498770928886939</v>
      </c>
      <c r="C133" s="1">
        <f>g_1/l_1*SIN(A133)</f>
        <v>-23.537540544838937</v>
      </c>
      <c r="D133" s="1">
        <f>A133+B133*dt_2/2</f>
        <v>0.78533733357972579</v>
      </c>
      <c r="E133" s="1">
        <f>B133+C133*dt_2/2</f>
        <v>0.14730000656467471</v>
      </c>
      <c r="F133" s="1">
        <f>g/l*SIN(D133)</f>
        <v>-23.568792223390741</v>
      </c>
      <c r="G133" s="1">
        <f>E133*dt_2</f>
        <v>1.4730000656467471E-3</v>
      </c>
      <c r="H133" s="1">
        <f>F133*dt_2</f>
        <v>-0.23568792223390742</v>
      </c>
      <c r="I133" s="1"/>
      <c r="J133" s="1">
        <f t="shared" si="17"/>
        <v>-0.7867839317616151</v>
      </c>
      <c r="K133" s="1">
        <f>l*COS(J133)</f>
        <v>0.21183786490355042</v>
      </c>
      <c r="L133" s="1">
        <f>l*SIN(J133)</f>
        <v>-0.21242579643985124</v>
      </c>
      <c r="M133" s="1">
        <f>L133+l</f>
        <v>8.757420356014875E-2</v>
      </c>
      <c r="N133" s="1">
        <v>3.39</v>
      </c>
      <c r="O133" s="1">
        <f>ABS(m*g*M133)</f>
        <v>0.87574203560148756</v>
      </c>
      <c r="P133" s="1">
        <f>ABS(m*((B133*l)^2)/2)</f>
        <v>3.1598318733373062E-3</v>
      </c>
      <c r="Q133" s="1">
        <f t="shared" si="18"/>
        <v>0.8789018674748249</v>
      </c>
    </row>
    <row r="134" spans="1:17" x14ac:dyDescent="0.3">
      <c r="A134" s="1">
        <f t="shared" si="15"/>
        <v>0.78548539509892823</v>
      </c>
      <c r="B134" s="1">
        <f t="shared" si="16"/>
        <v>2.9299787054961973E-2</v>
      </c>
      <c r="C134" s="1">
        <f>g_1/l_1*SIN(A134)</f>
        <v>-23.572282020793391</v>
      </c>
      <c r="D134" s="1">
        <f>A134+B134*dt_2/2</f>
        <v>0.78563189403420308</v>
      </c>
      <c r="E134" s="1">
        <f>B134+C134*dt_2/2</f>
        <v>-8.8561623049004987E-2</v>
      </c>
      <c r="F134" s="1">
        <f>g/l*SIN(D134)</f>
        <v>-23.575734479621261</v>
      </c>
      <c r="G134" s="1">
        <f>E134*dt_2</f>
        <v>-8.8561623049004988E-4</v>
      </c>
      <c r="H134" s="1">
        <f>F134*dt_2</f>
        <v>-0.2357573447962126</v>
      </c>
      <c r="I134" s="1"/>
      <c r="J134" s="1">
        <f t="shared" si="17"/>
        <v>-0.78531093169596833</v>
      </c>
      <c r="K134" s="1">
        <f>l*COS(J134)</f>
        <v>0.21215053818714052</v>
      </c>
      <c r="L134" s="1">
        <f>l*SIN(J134)</f>
        <v>-0.2121135289105969</v>
      </c>
      <c r="M134" s="1">
        <f>L134+l</f>
        <v>8.788647108940309E-2</v>
      </c>
      <c r="N134" s="1">
        <v>3.42</v>
      </c>
      <c r="O134" s="1">
        <f>ABS(m*g*M134)</f>
        <v>0.87886471089403084</v>
      </c>
      <c r="P134" s="1">
        <f>ABS(m*((B134*l)^2)/2)</f>
        <v>3.8631488465975265E-5</v>
      </c>
      <c r="Q134" s="1">
        <f t="shared" si="18"/>
        <v>0.87890334238249679</v>
      </c>
    </row>
    <row r="135" spans="1:17" x14ac:dyDescent="0.3">
      <c r="A135" s="1">
        <f t="shared" si="15"/>
        <v>0.78459977886843812</v>
      </c>
      <c r="B135" s="1">
        <f t="shared" si="16"/>
        <v>-0.20645755774125063</v>
      </c>
      <c r="C135" s="1">
        <f>g_1/l_1*SIN(A135)</f>
        <v>-23.551400425694421</v>
      </c>
      <c r="D135" s="1">
        <f>A135+B135*dt_2/2</f>
        <v>0.78356749107973189</v>
      </c>
      <c r="E135" s="1">
        <f>B135+C135*dt_2/2</f>
        <v>-0.32421455986972275</v>
      </c>
      <c r="F135" s="1">
        <f>g/l*SIN(D135)</f>
        <v>-23.52703720716146</v>
      </c>
      <c r="G135" s="1">
        <f>E135*dt_2</f>
        <v>-3.2421455986972277E-3</v>
      </c>
      <c r="H135" s="1">
        <f>F135*dt_2</f>
        <v>-0.23527037207161461</v>
      </c>
      <c r="I135" s="1"/>
      <c r="J135" s="1">
        <f t="shared" si="17"/>
        <v>-0.78619654792645843</v>
      </c>
      <c r="K135" s="1">
        <f>l*COS(J135)</f>
        <v>0.21196260383124982</v>
      </c>
      <c r="L135" s="1">
        <f>l*SIN(J135)</f>
        <v>-0.2123013296639393</v>
      </c>
      <c r="M135" s="1">
        <f>L135+l</f>
        <v>8.7698670336060686E-2</v>
      </c>
      <c r="N135" s="1">
        <v>3.45</v>
      </c>
      <c r="O135" s="1">
        <f>ABS(m*g*M135)</f>
        <v>0.87698670336060691</v>
      </c>
      <c r="P135" s="1">
        <f>ABS(m*((B135*l)^2)/2)</f>
        <v>1.9181125416816826E-3</v>
      </c>
      <c r="Q135" s="1">
        <f t="shared" si="18"/>
        <v>0.87890481590228864</v>
      </c>
    </row>
    <row r="136" spans="1:17" x14ac:dyDescent="0.3">
      <c r="A136" s="1">
        <f t="shared" si="15"/>
        <v>0.78135763326974095</v>
      </c>
      <c r="B136" s="1">
        <f t="shared" si="16"/>
        <v>-0.44172792981286524</v>
      </c>
      <c r="C136" s="1">
        <f>g_1/l_1*SIN(A136)</f>
        <v>-23.474797688134629</v>
      </c>
      <c r="D136" s="1">
        <f>A136+B136*dt_2/2</f>
        <v>0.77914899362067658</v>
      </c>
      <c r="E136" s="1">
        <f>B136+C136*dt_2/2</f>
        <v>-0.55910191825353839</v>
      </c>
      <c r="F136" s="1">
        <f>g/l*SIN(D136)</f>
        <v>-23.422472421860206</v>
      </c>
      <c r="G136" s="1">
        <f>E136*dt_2</f>
        <v>-5.5910191825353844E-3</v>
      </c>
      <c r="H136" s="1">
        <f>F136*dt_2</f>
        <v>-0.23422472421860208</v>
      </c>
      <c r="I136" s="1"/>
      <c r="J136" s="1">
        <f t="shared" si="17"/>
        <v>-0.78943869352515561</v>
      </c>
      <c r="K136" s="1">
        <f>l*COS(J136)</f>
        <v>0.21127317919321162</v>
      </c>
      <c r="L136" s="1">
        <f>l*SIN(J136)</f>
        <v>-0.21298742628050391</v>
      </c>
      <c r="M136" s="1">
        <f>L136+l</f>
        <v>8.7012573719496084E-2</v>
      </c>
      <c r="N136" s="1">
        <v>3.48</v>
      </c>
      <c r="O136" s="1">
        <f>ABS(m*g*M136)</f>
        <v>0.87012573719496089</v>
      </c>
      <c r="P136" s="1">
        <f>ABS(m*((B136*l)^2)/2)</f>
        <v>8.780560378954182E-3</v>
      </c>
      <c r="Q136" s="1">
        <f t="shared" si="18"/>
        <v>0.87890629757391503</v>
      </c>
    </row>
    <row r="137" spans="1:17" x14ac:dyDescent="0.3">
      <c r="A137" s="1">
        <f t="shared" si="15"/>
        <v>0.7757666140872056</v>
      </c>
      <c r="B137" s="1">
        <f t="shared" si="16"/>
        <v>-0.67595265403146731</v>
      </c>
      <c r="C137" s="1">
        <f>g_1/l_1*SIN(A137)</f>
        <v>-23.342118497043224</v>
      </c>
      <c r="D137" s="1">
        <f>A137+B137*dt_2/2</f>
        <v>0.77238685081704828</v>
      </c>
      <c r="E137" s="1">
        <f>B137+C137*dt_2/2</f>
        <v>-0.79266324651668341</v>
      </c>
      <c r="F137" s="1">
        <f>g/l*SIN(D137)</f>
        <v>-23.261559990286464</v>
      </c>
      <c r="G137" s="1">
        <f>E137*dt_2</f>
        <v>-7.926632465166835E-3</v>
      </c>
      <c r="H137" s="1">
        <f>F137*dt_2</f>
        <v>-0.23261559990286465</v>
      </c>
      <c r="I137" s="1"/>
      <c r="J137" s="1">
        <f t="shared" si="17"/>
        <v>-0.79502971270769096</v>
      </c>
      <c r="K137" s="1">
        <f>l*COS(J137)</f>
        <v>0.21007906647338903</v>
      </c>
      <c r="L137" s="1">
        <f>l*SIN(J137)</f>
        <v>-0.21416532359294163</v>
      </c>
      <c r="M137" s="1">
        <f>L137+l</f>
        <v>8.5834676407058358E-2</v>
      </c>
      <c r="N137" s="1">
        <v>3.51</v>
      </c>
      <c r="O137" s="1">
        <f>ABS(m*g*M137)</f>
        <v>0.85834676407058352</v>
      </c>
      <c r="P137" s="1">
        <f>ABS(m*((B137*l)^2)/2)</f>
        <v>2.0561039572148301E-2</v>
      </c>
      <c r="Q137" s="1">
        <f t="shared" si="18"/>
        <v>0.8789078036427318</v>
      </c>
    </row>
    <row r="138" spans="1:17" x14ac:dyDescent="0.3">
      <c r="A138" s="1">
        <f t="shared" si="15"/>
        <v>0.76783998162203881</v>
      </c>
      <c r="B138" s="1">
        <f t="shared" si="16"/>
        <v>-0.90856825393433194</v>
      </c>
      <c r="C138" s="1">
        <f>g_1/l_1*SIN(A138)</f>
        <v>-23.152763854060666</v>
      </c>
      <c r="D138" s="1">
        <f>A138+B138*dt_2/2</f>
        <v>0.76329714035236718</v>
      </c>
      <c r="E138" s="1">
        <f>B138+C138*dt_2/2</f>
        <v>-1.0243320732046353</v>
      </c>
      <c r="F138" s="1">
        <f>g/l*SIN(D138)</f>
        <v>-23.043586072161137</v>
      </c>
      <c r="G138" s="1">
        <f>E138*dt_2</f>
        <v>-1.0243320732046353E-2</v>
      </c>
      <c r="H138" s="1">
        <f>F138*dt_2</f>
        <v>-0.23043586072161137</v>
      </c>
      <c r="I138" s="1"/>
      <c r="J138" s="1">
        <f t="shared" si="17"/>
        <v>-0.80295634517285774</v>
      </c>
      <c r="K138" s="1">
        <f>l*COS(J138)</f>
        <v>0.208374874686546</v>
      </c>
      <c r="L138" s="1">
        <f>l*SIN(J138)</f>
        <v>-0.21582379757423933</v>
      </c>
      <c r="M138" s="1">
        <f>L138+l</f>
        <v>8.4176202425760654E-2</v>
      </c>
      <c r="N138" s="1">
        <v>3.54</v>
      </c>
      <c r="O138" s="1">
        <f>ABS(m*g*M138)</f>
        <v>0.84176202425760649</v>
      </c>
      <c r="P138" s="1">
        <f>ABS(m*((B138*l)^2)/2)</f>
        <v>3.7147332242577623E-2</v>
      </c>
      <c r="Q138" s="1">
        <f t="shared" si="18"/>
        <v>0.87890935650018409</v>
      </c>
    </row>
    <row r="139" spans="1:17" x14ac:dyDescent="0.3">
      <c r="A139" s="1">
        <f t="shared" si="15"/>
        <v>0.75759666088999245</v>
      </c>
      <c r="B139" s="1">
        <f t="shared" si="16"/>
        <v>-1.1390041146559433</v>
      </c>
      <c r="C139" s="1">
        <f>g_1/l_1*SIN(A139)</f>
        <v>-22.905914347901003</v>
      </c>
      <c r="D139" s="1">
        <f>A139+B139*dt_2/2</f>
        <v>0.75190164031671269</v>
      </c>
      <c r="E139" s="1">
        <f>B139+C139*dt_2/2</f>
        <v>-1.2535336863954483</v>
      </c>
      <c r="F139" s="1">
        <f>g/l*SIN(D139)</f>
        <v>-22.767631191805339</v>
      </c>
      <c r="G139" s="1">
        <f>E139*dt_2</f>
        <v>-1.2535336863954484E-2</v>
      </c>
      <c r="H139" s="1">
        <f>F139*dt_2</f>
        <v>-0.2276763119180534</v>
      </c>
      <c r="I139" s="1"/>
      <c r="J139" s="1">
        <f t="shared" si="17"/>
        <v>-0.81319966590490411</v>
      </c>
      <c r="K139" s="1">
        <f>l*COS(J139)</f>
        <v>0.20615322913110903</v>
      </c>
      <c r="L139" s="1">
        <f>l*SIN(J139)</f>
        <v>-0.21794688829808156</v>
      </c>
      <c r="M139" s="1">
        <f>L139+l</f>
        <v>8.2053111701918424E-2</v>
      </c>
      <c r="N139" s="1">
        <v>3.57</v>
      </c>
      <c r="O139" s="1">
        <f>ABS(m*g*M139)</f>
        <v>0.82053111701918424</v>
      </c>
      <c r="P139" s="1">
        <f>ABS(m*((B139*l)^2)/2)</f>
        <v>5.8379866794142608E-2</v>
      </c>
      <c r="Q139" s="1">
        <f t="shared" si="18"/>
        <v>0.87891098381332688</v>
      </c>
    </row>
    <row r="140" spans="1:17" x14ac:dyDescent="0.3">
      <c r="A140" s="1">
        <f t="shared" si="15"/>
        <v>0.74506132402603797</v>
      </c>
      <c r="B140" s="1">
        <f t="shared" si="16"/>
        <v>-1.3666804265739967</v>
      </c>
      <c r="C140" s="1">
        <f>g_1/l_1*SIN(A140)</f>
        <v>-22.600562924351657</v>
      </c>
      <c r="D140" s="1">
        <f>A140+B140*dt_2/2</f>
        <v>0.73822792189316799</v>
      </c>
      <c r="E140" s="1">
        <f>B140+C140*dt_2/2</f>
        <v>-1.479683241195755</v>
      </c>
      <c r="F140" s="1">
        <f>g/l*SIN(D140)</f>
        <v>-22.4326076542621</v>
      </c>
      <c r="G140" s="1">
        <f>E140*dt_2</f>
        <v>-1.4796832411957551E-2</v>
      </c>
      <c r="H140" s="1">
        <f>F140*dt_2</f>
        <v>-0.22432607654262099</v>
      </c>
      <c r="I140" s="1"/>
      <c r="J140" s="1">
        <f t="shared" si="17"/>
        <v>-0.82573500276885858</v>
      </c>
      <c r="K140" s="1">
        <f>l*COS(J140)</f>
        <v>0.20340506631916494</v>
      </c>
      <c r="L140" s="1">
        <f>l*SIN(J140)</f>
        <v>-0.22051389751146322</v>
      </c>
      <c r="M140" s="1">
        <f>L140+l</f>
        <v>7.948610248853677E-2</v>
      </c>
      <c r="N140" s="1">
        <v>3.6</v>
      </c>
      <c r="O140" s="1">
        <f>ABS(m*g*M140)</f>
        <v>0.7948610248853677</v>
      </c>
      <c r="P140" s="1">
        <f>ABS(m*((B140*l)^2)/2)</f>
        <v>8.4051692477121659E-2</v>
      </c>
      <c r="Q140" s="1">
        <f t="shared" si="18"/>
        <v>0.87891271736248933</v>
      </c>
    </row>
    <row r="141" spans="1:17" x14ac:dyDescent="0.3">
      <c r="A141" s="1">
        <f t="shared" si="15"/>
        <v>0.73026449161408047</v>
      </c>
      <c r="B141" s="1">
        <f t="shared" si="16"/>
        <v>-1.5910065031166176</v>
      </c>
      <c r="C141" s="1">
        <f>g_1/l_1*SIN(A141)</f>
        <v>-22.235556801871457</v>
      </c>
      <c r="D141" s="1">
        <f>A141+B141*dt_2/2</f>
        <v>0.72230945909849742</v>
      </c>
      <c r="E141" s="1">
        <f>B141+C141*dt_2/2</f>
        <v>-1.7021842871259749</v>
      </c>
      <c r="F141" s="1">
        <f>g/l*SIN(D141)</f>
        <v>-22.037305885427244</v>
      </c>
      <c r="G141" s="1">
        <f>E141*dt_2</f>
        <v>-1.7021842871259751E-2</v>
      </c>
      <c r="H141" s="1">
        <f>F141*dt_2</f>
        <v>-0.22037305885427244</v>
      </c>
      <c r="I141" s="1"/>
      <c r="J141" s="1">
        <f t="shared" si="17"/>
        <v>-0.84053183518081609</v>
      </c>
      <c r="K141" s="1">
        <f>l*COS(J141)</f>
        <v>0.20012001121684309</v>
      </c>
      <c r="L141" s="1">
        <f>l*SIN(J141)</f>
        <v>-0.2234993984568428</v>
      </c>
      <c r="M141" s="1">
        <f>L141+l</f>
        <v>7.6500601543157187E-2</v>
      </c>
      <c r="N141" s="1">
        <v>3.63</v>
      </c>
      <c r="O141" s="1">
        <f>ABS(m*g*M141)</f>
        <v>0.76500601543157187</v>
      </c>
      <c r="P141" s="1">
        <f>ABS(m*((B141*l)^2)/2)</f>
        <v>0.11390857618317154</v>
      </c>
      <c r="Q141" s="1">
        <f t="shared" si="18"/>
        <v>0.87891459161474339</v>
      </c>
    </row>
    <row r="142" spans="1:17" x14ac:dyDescent="0.3">
      <c r="A142" s="1">
        <f t="shared" si="15"/>
        <v>0.71324264874282073</v>
      </c>
      <c r="B142" s="1">
        <f t="shared" si="16"/>
        <v>-1.8113795619708901</v>
      </c>
      <c r="C142" s="1">
        <f>g_1/l_1*SIN(A142)</f>
        <v>-21.8096480319157</v>
      </c>
      <c r="D142" s="1">
        <f>A142+B142*dt_2/2</f>
        <v>0.70418575093296631</v>
      </c>
      <c r="E142" s="1">
        <f>B142+C142*dt_2/2</f>
        <v>-1.9204278021304686</v>
      </c>
      <c r="F142" s="1">
        <f>g/l*SIN(D142)</f>
        <v>-21.580449109498868</v>
      </c>
      <c r="G142" s="1">
        <f>E142*dt_2</f>
        <v>-1.9204278021304685E-2</v>
      </c>
      <c r="H142" s="1">
        <f>F142*dt_2</f>
        <v>-0.2158044910949887</v>
      </c>
      <c r="I142" s="1"/>
      <c r="J142" s="1">
        <f t="shared" si="17"/>
        <v>-0.85755367805207583</v>
      </c>
      <c r="K142" s="1">
        <f>l*COS(J142)</f>
        <v>0.19628683228724134</v>
      </c>
      <c r="L142" s="1">
        <f>l*SIN(J142)</f>
        <v>-0.22687326742179298</v>
      </c>
      <c r="M142" s="1">
        <f>L142+l</f>
        <v>7.312673257820701E-2</v>
      </c>
      <c r="N142" s="1">
        <v>3.66</v>
      </c>
      <c r="O142" s="1">
        <f>ABS(m*g*M142)</f>
        <v>0.7312673257820701</v>
      </c>
      <c r="P142" s="1">
        <f>ABS(m*((B142*l)^2)/2)</f>
        <v>0.14764931628866343</v>
      </c>
      <c r="Q142" s="1">
        <f t="shared" si="18"/>
        <v>0.8789166420707335</v>
      </c>
    </row>
    <row r="143" spans="1:17" x14ac:dyDescent="0.3">
      <c r="A143" s="1">
        <f t="shared" si="15"/>
        <v>0.69403837072151608</v>
      </c>
      <c r="B143" s="1">
        <f t="shared" si="16"/>
        <v>-2.0271840530658789</v>
      </c>
      <c r="C143" s="1">
        <f>g_1/l_1*SIN(A143)</f>
        <v>-21.321552020860612</v>
      </c>
      <c r="D143" s="1">
        <f>A143+B143*dt_2/2</f>
        <v>0.68390245045618669</v>
      </c>
      <c r="E143" s="1">
        <f>B143+C143*dt_2/2</f>
        <v>-2.1337918131701819</v>
      </c>
      <c r="F143" s="1">
        <f>g/l*SIN(D143)</f>
        <v>-21.060755578383827</v>
      </c>
      <c r="G143" s="1">
        <f>E143*dt_2</f>
        <v>-2.133791813170182E-2</v>
      </c>
      <c r="H143" s="1">
        <f>F143*dt_2</f>
        <v>-0.21060755578383827</v>
      </c>
      <c r="I143" s="1"/>
      <c r="J143" s="1">
        <f t="shared" si="17"/>
        <v>-0.87675795607338047</v>
      </c>
      <c r="K143" s="1">
        <f>l*COS(J143)</f>
        <v>0.19189396818774548</v>
      </c>
      <c r="L143" s="1">
        <f>l*SIN(J143)</f>
        <v>-0.23060074798916094</v>
      </c>
      <c r="M143" s="1">
        <f>L143+l</f>
        <v>6.9399252010839046E-2</v>
      </c>
      <c r="N143" s="1">
        <v>3.69</v>
      </c>
      <c r="O143" s="1">
        <f>ABS(m*g*M143)</f>
        <v>0.69399252010839052</v>
      </c>
      <c r="P143" s="1">
        <f>ABS(m*((B143*l)^2)/2)</f>
        <v>0.18492638332520717</v>
      </c>
      <c r="Q143" s="1">
        <f t="shared" si="18"/>
        <v>0.87891890343359769</v>
      </c>
    </row>
    <row r="144" spans="1:17" x14ac:dyDescent="0.3">
      <c r="A144" s="1">
        <f t="shared" si="15"/>
        <v>0.67270045258981426</v>
      </c>
      <c r="B144" s="1">
        <f t="shared" si="16"/>
        <v>-2.237791608849717</v>
      </c>
      <c r="C144" s="1">
        <f>g_1/l_1*SIN(A144)</f>
        <v>-20.770013115335679</v>
      </c>
      <c r="D144" s="1">
        <f>A144+B144*dt_2/2</f>
        <v>0.66151149454556568</v>
      </c>
      <c r="E144" s="1">
        <f>B144+C144*dt_2/2</f>
        <v>-2.3416416744263953</v>
      </c>
      <c r="F144" s="1">
        <f>g/l*SIN(D144)</f>
        <v>-20.477007336654609</v>
      </c>
      <c r="G144" s="1">
        <f>E144*dt_2</f>
        <v>-2.3416416744263951E-2</v>
      </c>
      <c r="H144" s="1">
        <f>F144*dt_2</f>
        <v>-0.2047700733665461</v>
      </c>
      <c r="I144" s="1"/>
      <c r="J144" s="1">
        <f t="shared" si="17"/>
        <v>-0.8980958742050823</v>
      </c>
      <c r="K144" s="1">
        <f>l*COS(J144)</f>
        <v>0.18693011803802109</v>
      </c>
      <c r="L144" s="1">
        <f>l*SIN(J144)</f>
        <v>-0.23464256001478398</v>
      </c>
      <c r="M144" s="1">
        <f>L144+l</f>
        <v>6.5357439985216009E-2</v>
      </c>
      <c r="N144" s="1">
        <v>3.72</v>
      </c>
      <c r="O144" s="1">
        <f>ABS(m*g*M144)</f>
        <v>0.65357439985216015</v>
      </c>
      <c r="P144" s="1">
        <f>ABS(m*((B144*l)^2)/2)</f>
        <v>0.22534700780871922</v>
      </c>
      <c r="Q144" s="1">
        <f t="shared" si="18"/>
        <v>0.87892140766087934</v>
      </c>
    </row>
    <row r="145" spans="1:17" x14ac:dyDescent="0.3">
      <c r="A145" s="1">
        <f t="shared" si="15"/>
        <v>0.64928403584555028</v>
      </c>
      <c r="B145" s="1">
        <f t="shared" si="16"/>
        <v>-2.442561682216263</v>
      </c>
      <c r="C145" s="1">
        <f>g_1/l_1*SIN(A145)</f>
        <v>-20.153876107011754</v>
      </c>
      <c r="D145" s="1">
        <f>A145+B145*dt_2/2</f>
        <v>0.63707122743446898</v>
      </c>
      <c r="E145" s="1">
        <f>B145+C145*dt_2/2</f>
        <v>-2.5433310627513217</v>
      </c>
      <c r="F145" s="1">
        <f>g/l*SIN(D145)</f>
        <v>-19.828124246257286</v>
      </c>
      <c r="G145" s="1">
        <f>E145*dt_2</f>
        <v>-2.5433310627513219E-2</v>
      </c>
      <c r="H145" s="1">
        <f>F145*dt_2</f>
        <v>-0.19828124246257287</v>
      </c>
      <c r="I145" s="1"/>
      <c r="J145" s="1">
        <f t="shared" si="17"/>
        <v>-0.92151229094934628</v>
      </c>
      <c r="K145" s="1">
        <f>l*COS(J145)</f>
        <v>0.18138488496310576</v>
      </c>
      <c r="L145" s="1">
        <f>l*SIN(J145)</f>
        <v>-0.23895506587415319</v>
      </c>
      <c r="M145" s="1">
        <f>L145+l</f>
        <v>6.10449341258468E-2</v>
      </c>
      <c r="N145" s="1">
        <v>3.75</v>
      </c>
      <c r="O145" s="1">
        <f>ABS(m*g*M145)</f>
        <v>0.61044934125846795</v>
      </c>
      <c r="P145" s="1">
        <f>ABS(m*((B145*l)^2)/2)</f>
        <v>0.26847484071440131</v>
      </c>
      <c r="Q145" s="1">
        <f t="shared" si="18"/>
        <v>0.87892418197286926</v>
      </c>
    </row>
    <row r="146" spans="1:17" x14ac:dyDescent="0.3">
      <c r="A146" s="1">
        <f t="shared" si="15"/>
        <v>0.62385072521803708</v>
      </c>
      <c r="B146" s="1">
        <f t="shared" si="16"/>
        <v>-2.6408429246788359</v>
      </c>
      <c r="C146" s="1">
        <f>g_1/l_1*SIN(A146)</f>
        <v>-19.472162242519165</v>
      </c>
      <c r="D146" s="1">
        <f>A146+B146*dt_2/2</f>
        <v>0.61064651059464292</v>
      </c>
      <c r="E146" s="1">
        <f>B146+C146*dt_2/2</f>
        <v>-2.7382037358914317</v>
      </c>
      <c r="F146" s="1">
        <f>g/l*SIN(D146)</f>
        <v>-19.113241715619182</v>
      </c>
      <c r="G146" s="1">
        <f>E146*dt_2</f>
        <v>-2.7382037358914316E-2</v>
      </c>
      <c r="H146" s="1">
        <f>F146*dt_2</f>
        <v>-0.19113241715619184</v>
      </c>
      <c r="I146" s="1"/>
      <c r="J146" s="1">
        <f t="shared" si="17"/>
        <v>-0.94694560157685947</v>
      </c>
      <c r="K146" s="1">
        <f>l*COS(J146)</f>
        <v>0.17524946018267248</v>
      </c>
      <c r="L146" s="1">
        <f>l*SIN(J146)</f>
        <v>-0.24349050639744024</v>
      </c>
      <c r="M146" s="1">
        <f>L146+l</f>
        <v>5.6509493602559746E-2</v>
      </c>
      <c r="N146" s="1">
        <v>3.78</v>
      </c>
      <c r="O146" s="1">
        <f>ABS(m*g*M146)</f>
        <v>0.56509493602559746</v>
      </c>
      <c r="P146" s="1">
        <f>ABS(m*((B146*l)^2)/2)</f>
        <v>0.313832310877182</v>
      </c>
      <c r="Q146" s="1">
        <f t="shared" si="18"/>
        <v>0.87892724690277946</v>
      </c>
    </row>
    <row r="147" spans="1:17" x14ac:dyDescent="0.3">
      <c r="A147" s="1">
        <f t="shared" si="15"/>
        <v>0.59646868785912277</v>
      </c>
      <c r="B147" s="1">
        <f t="shared" si="16"/>
        <v>-2.8319753418350277</v>
      </c>
      <c r="C147" s="1">
        <f>g_1/l_1*SIN(A147)</f>
        <v>-18.724148039545103</v>
      </c>
      <c r="D147" s="1">
        <f>A147+B147*dt_2/2</f>
        <v>0.58230881114994759</v>
      </c>
      <c r="E147" s="1">
        <f>B147+C147*dt_2/2</f>
        <v>-2.9255960820327531</v>
      </c>
      <c r="F147" s="1">
        <f>g/l*SIN(D147)</f>
        <v>-18.331790290624713</v>
      </c>
      <c r="G147" s="1">
        <f>E147*dt_2</f>
        <v>-2.9255960820327533E-2</v>
      </c>
      <c r="H147" s="1">
        <f>F147*dt_2</f>
        <v>-0.18331790290624714</v>
      </c>
      <c r="I147" s="1"/>
      <c r="J147" s="1">
        <f t="shared" si="17"/>
        <v>-0.97432763893577379</v>
      </c>
      <c r="K147" s="1">
        <f>l*COS(J147)</f>
        <v>0.16851733235590591</v>
      </c>
      <c r="L147" s="1">
        <f>l*SIN(J147)</f>
        <v>-0.24819731806699513</v>
      </c>
      <c r="M147" s="1">
        <f>L147+l</f>
        <v>5.1802681933004857E-2</v>
      </c>
      <c r="N147" s="1">
        <v>3.81</v>
      </c>
      <c r="O147" s="1">
        <f>ABS(m*g*M147)</f>
        <v>0.51802681933004857</v>
      </c>
      <c r="P147" s="1">
        <f>ABS(m*((B147*l)^2)/2)</f>
        <v>0.36090379515427295</v>
      </c>
      <c r="Q147" s="1">
        <f t="shared" si="18"/>
        <v>0.87893061448432153</v>
      </c>
    </row>
    <row r="148" spans="1:17" x14ac:dyDescent="0.3">
      <c r="A148" s="1">
        <f t="shared" si="15"/>
        <v>0.56721272703879522</v>
      </c>
      <c r="B148" s="1">
        <f t="shared" si="16"/>
        <v>-3.015293244741275</v>
      </c>
      <c r="C148" s="1">
        <f>g_1/l_1*SIN(A148)</f>
        <v>-17.909444925950066</v>
      </c>
      <c r="D148" s="1">
        <f>A148+B148*dt_2/2</f>
        <v>0.55213626081508882</v>
      </c>
      <c r="E148" s="1">
        <f>B148+C148*dt_2/2</f>
        <v>-3.1048404693710254</v>
      </c>
      <c r="F148" s="1">
        <f>g/l*SIN(D148)</f>
        <v>-17.483574986862301</v>
      </c>
      <c r="G148" s="1">
        <f>E148*dt_2</f>
        <v>-3.1048404693710254E-2</v>
      </c>
      <c r="H148" s="1">
        <f>F148*dt_2</f>
        <v>-0.17483574986862302</v>
      </c>
      <c r="I148" s="1"/>
      <c r="J148" s="1">
        <f t="shared" si="17"/>
        <v>-1.0035835997561013</v>
      </c>
      <c r="K148" s="1">
        <f>l*COS(J148)</f>
        <v>0.16118500433355057</v>
      </c>
      <c r="L148" s="1">
        <f>l*SIN(J148)</f>
        <v>-0.25302054141510583</v>
      </c>
      <c r="M148" s="1">
        <f>L148+l</f>
        <v>4.6979458584894163E-2</v>
      </c>
      <c r="N148" s="1">
        <v>3.84</v>
      </c>
      <c r="O148" s="1">
        <f>ABS(m*g*M148)</f>
        <v>0.46979458584894163</v>
      </c>
      <c r="P148" s="1">
        <f>ABS(m*((B148*l)^2)/2)</f>
        <v>0.40913970083020651</v>
      </c>
      <c r="Q148" s="1">
        <f t="shared" si="18"/>
        <v>0.87893428667914808</v>
      </c>
    </row>
    <row r="149" spans="1:17" x14ac:dyDescent="0.3">
      <c r="A149" s="1">
        <f t="shared" si="15"/>
        <v>0.53616432234508493</v>
      </c>
      <c r="B149" s="1">
        <f t="shared" si="16"/>
        <v>-3.1901289946098981</v>
      </c>
      <c r="C149" s="1">
        <f>g_1/l_1*SIN(A149)</f>
        <v>-17.028077453604983</v>
      </c>
      <c r="D149" s="1">
        <f>A149+B149*dt_2/2</f>
        <v>0.52021367737203539</v>
      </c>
      <c r="E149" s="1">
        <f>B149+C149*dt_2/2</f>
        <v>-3.2752693818779228</v>
      </c>
      <c r="F149" s="1">
        <f>g/l*SIN(D149)</f>
        <v>-16.568851994025323</v>
      </c>
      <c r="G149" s="1">
        <f>E149*dt_2</f>
        <v>-3.2752693818779231E-2</v>
      </c>
      <c r="H149" s="1">
        <f>F149*dt_2</f>
        <v>-0.16568851994025324</v>
      </c>
      <c r="I149" s="1"/>
      <c r="J149" s="1">
        <f t="shared" si="17"/>
        <v>-1.0346320044498116</v>
      </c>
      <c r="K149" s="1">
        <f>l*COS(J149)</f>
        <v>0.15325269708244482</v>
      </c>
      <c r="L149" s="1">
        <f>l*SIN(J149)</f>
        <v>-0.25790232809526242</v>
      </c>
      <c r="M149" s="1">
        <f>L149+l</f>
        <v>4.2097671904737566E-2</v>
      </c>
      <c r="N149" s="1">
        <v>3.87</v>
      </c>
      <c r="O149" s="1">
        <f>ABS(m*g*M149)</f>
        <v>0.42097671904737566</v>
      </c>
      <c r="P149" s="1">
        <f>ABS(m*((B149*l)^2)/2)</f>
        <v>0.45796153510128412</v>
      </c>
      <c r="Q149" s="1">
        <f t="shared" si="18"/>
        <v>0.87893825414865978</v>
      </c>
    </row>
    <row r="150" spans="1:17" x14ac:dyDescent="0.3">
      <c r="A150" s="1">
        <f t="shared" si="15"/>
        <v>0.50341162852630572</v>
      </c>
      <c r="B150" s="1">
        <f t="shared" si="16"/>
        <v>-3.3558175145501514</v>
      </c>
      <c r="C150" s="1">
        <f>g_1/l_1*SIN(A150)</f>
        <v>-16.080557614474614</v>
      </c>
      <c r="D150" s="1">
        <f>A150+B150*dt_2/2</f>
        <v>0.48663254095355496</v>
      </c>
      <c r="E150" s="1">
        <f>B150+C150*dt_2/2</f>
        <v>-3.4362203026225244</v>
      </c>
      <c r="F150" s="1">
        <f>g/l*SIN(D150)</f>
        <v>-15.588400187511752</v>
      </c>
      <c r="G150" s="1">
        <f>E150*dt_2</f>
        <v>-3.4362203026225245E-2</v>
      </c>
      <c r="H150" s="1">
        <f>F150*dt_2</f>
        <v>-0.15588400187511753</v>
      </c>
      <c r="I150" s="1"/>
      <c r="J150" s="1">
        <f t="shared" si="17"/>
        <v>-1.0673846982685908</v>
      </c>
      <c r="K150" s="1">
        <f>l*COS(J150)</f>
        <v>0.14472501853027153</v>
      </c>
      <c r="L150" s="1">
        <f>l*SIN(J150)</f>
        <v>-0.26278255081228769</v>
      </c>
      <c r="M150" s="1">
        <f>L150+l</f>
        <v>3.7217449187712304E-2</v>
      </c>
      <c r="N150" s="1">
        <v>3.9</v>
      </c>
      <c r="O150" s="1">
        <f>ABS(m*g*M150)</f>
        <v>0.37217449187712304</v>
      </c>
      <c r="P150" s="1">
        <f>ABS(m*((B150*l)^2)/2)</f>
        <v>0.50676800359327001</v>
      </c>
      <c r="Q150" s="1">
        <f t="shared" si="18"/>
        <v>0.87894249547039305</v>
      </c>
    </row>
    <row r="151" spans="1:17" x14ac:dyDescent="0.3">
      <c r="A151" s="1">
        <f t="shared" ref="A151:A214" si="19">A150+G150</f>
        <v>0.4690494255000805</v>
      </c>
      <c r="B151" s="1">
        <f t="shared" ref="B151:B214" si="20">B150+H150</f>
        <v>-3.5117015164252692</v>
      </c>
      <c r="C151" s="1">
        <f>g_1/l_1*SIN(A151)</f>
        <v>-15.067952627161201</v>
      </c>
      <c r="D151" s="1">
        <f>A151+B151*dt_2/2</f>
        <v>0.45149091791795415</v>
      </c>
      <c r="E151" s="1">
        <f>B151+C151*dt_2/2</f>
        <v>-3.5870412795610753</v>
      </c>
      <c r="F151" s="1">
        <f>g/l*SIN(D151)</f>
        <v>-14.543584763481821</v>
      </c>
      <c r="G151" s="1">
        <f>E151*dt_2</f>
        <v>-3.5870412795610755E-2</v>
      </c>
      <c r="H151" s="1">
        <f>F151*dt_2</f>
        <v>-0.1454358476348182</v>
      </c>
      <c r="I151" s="1"/>
      <c r="J151" s="1">
        <f t="shared" si="17"/>
        <v>-1.101746901294816</v>
      </c>
      <c r="K151" s="1">
        <f>l*COS(J151)</f>
        <v>0.13561157364445084</v>
      </c>
      <c r="L151" s="1">
        <f>l*SIN(J151)</f>
        <v>-0.26759951624335138</v>
      </c>
      <c r="M151" s="1">
        <f>L151+l</f>
        <v>3.2400483756648613E-2</v>
      </c>
      <c r="N151" s="1">
        <v>3.93</v>
      </c>
      <c r="O151" s="1">
        <f>ABS(m*g*M151)</f>
        <v>0.32400483756648613</v>
      </c>
      <c r="P151" s="1">
        <f>ABS(m*((B151*l)^2)/2)</f>
        <v>0.55494213932085901</v>
      </c>
      <c r="Q151" s="1">
        <f t="shared" si="18"/>
        <v>0.87894697688734513</v>
      </c>
    </row>
    <row r="152" spans="1:17" x14ac:dyDescent="0.3">
      <c r="A152" s="1">
        <f t="shared" si="19"/>
        <v>0.43317901270446973</v>
      </c>
      <c r="B152" s="1">
        <f t="shared" si="20"/>
        <v>-3.6571373640600875</v>
      </c>
      <c r="C152" s="1">
        <f>g_1/l_1*SIN(A152)</f>
        <v>-13.991943491881781</v>
      </c>
      <c r="D152" s="1">
        <f>A152+B152*dt_2/2</f>
        <v>0.41489332588416927</v>
      </c>
      <c r="E152" s="1">
        <f>B152+C152*dt_2/2</f>
        <v>-3.7270970815194966</v>
      </c>
      <c r="F152" s="1">
        <f>g/l*SIN(D152)</f>
        <v>-13.43641029558059</v>
      </c>
      <c r="G152" s="1">
        <f>E152*dt_2</f>
        <v>-3.7270970815194968E-2</v>
      </c>
      <c r="H152" s="1">
        <f>F152*dt_2</f>
        <v>-0.13436410295580589</v>
      </c>
      <c r="I152" s="1"/>
      <c r="J152" s="1">
        <f t="shared" si="17"/>
        <v>-1.1376173140904269</v>
      </c>
      <c r="K152" s="1">
        <f>l*COS(J152)</f>
        <v>0.12592749142693602</v>
      </c>
      <c r="L152" s="1">
        <f>l*SIN(J152)</f>
        <v>-0.27229077638237942</v>
      </c>
      <c r="M152" s="1">
        <f>L152+l</f>
        <v>2.7709223617620571E-2</v>
      </c>
      <c r="N152" s="1">
        <v>3.96</v>
      </c>
      <c r="O152" s="1">
        <f>ABS(m*g*M152)</f>
        <v>0.27709223617620571</v>
      </c>
      <c r="P152" s="1">
        <f>ABS(m*((B152*l)^2)/2)</f>
        <v>0.60185941648219632</v>
      </c>
      <c r="Q152" s="1">
        <f t="shared" si="18"/>
        <v>0.87895165265840203</v>
      </c>
    </row>
    <row r="153" spans="1:17" x14ac:dyDescent="0.3">
      <c r="A153" s="1">
        <f t="shared" si="19"/>
        <v>0.39590804188927475</v>
      </c>
      <c r="B153" s="1">
        <f t="shared" si="20"/>
        <v>-3.7915014670158933</v>
      </c>
      <c r="C153" s="1">
        <f>g_1/l_1*SIN(A153)</f>
        <v>-12.854871653076373</v>
      </c>
      <c r="D153" s="1">
        <f>A153+B153*dt_2/2</f>
        <v>0.3769505345541953</v>
      </c>
      <c r="E153" s="1">
        <f>B153+C153*dt_2/2</f>
        <v>-3.8557758252812753</v>
      </c>
      <c r="F153" s="1">
        <f>g/l*SIN(D153)</f>
        <v>-12.269560614912606</v>
      </c>
      <c r="G153" s="1">
        <f>E153*dt_2</f>
        <v>-3.8557758252812754E-2</v>
      </c>
      <c r="H153" s="1">
        <f>F153*dt_2</f>
        <v>-0.12269560614912607</v>
      </c>
      <c r="I153" s="1"/>
      <c r="J153" s="1">
        <f t="shared" si="17"/>
        <v>-1.1748882849056219</v>
      </c>
      <c r="K153" s="1">
        <f>l*COS(J153)</f>
        <v>0.11569384487768733</v>
      </c>
      <c r="L153" s="1">
        <f>l*SIN(J153)</f>
        <v>-0.27679402857976837</v>
      </c>
      <c r="M153" s="1">
        <f>L153+l</f>
        <v>2.3205971420231619E-2</v>
      </c>
      <c r="N153" s="1">
        <v>3.99</v>
      </c>
      <c r="O153" s="1">
        <f>ABS(m*g*M153)</f>
        <v>0.23205971420231619</v>
      </c>
      <c r="P153" s="1">
        <f>ABS(m*((B153*l)^2)/2)</f>
        <v>0.64689675184726525</v>
      </c>
      <c r="Q153" s="1">
        <f t="shared" si="18"/>
        <v>0.87895646604958144</v>
      </c>
    </row>
    <row r="154" spans="1:17" x14ac:dyDescent="0.3">
      <c r="A154" s="1">
        <f t="shared" si="19"/>
        <v>0.35735028363646199</v>
      </c>
      <c r="B154" s="1">
        <f t="shared" si="20"/>
        <v>-3.9141970731650195</v>
      </c>
      <c r="C154" s="1">
        <f>g_1/l_1*SIN(A154)</f>
        <v>-11.659771279708195</v>
      </c>
      <c r="D154" s="1">
        <f>A154+B154*dt_2/2</f>
        <v>0.33777929827063691</v>
      </c>
      <c r="E154" s="1">
        <f>B154+C154*dt_2/2</f>
        <v>-3.9724959295635607</v>
      </c>
      <c r="F154" s="1">
        <f>g/l*SIN(D154)</f>
        <v>-11.046423154910187</v>
      </c>
      <c r="G154" s="1">
        <f>E154*dt_2</f>
        <v>-3.972495929563561E-2</v>
      </c>
      <c r="H154" s="1">
        <f>F154*dt_2</f>
        <v>-0.11046423154910187</v>
      </c>
      <c r="I154" s="1"/>
      <c r="J154" s="1">
        <f t="shared" ref="J154:J217" si="21">A154-PI()/2</f>
        <v>-1.2134460431584346</v>
      </c>
      <c r="K154" s="1">
        <f>l*COS(J154)</f>
        <v>0.10493794151737375</v>
      </c>
      <c r="L154" s="1">
        <f>l*SIN(J154)</f>
        <v>-0.28104808917709478</v>
      </c>
      <c r="M154" s="1">
        <f>L154+l</f>
        <v>1.8951910822905205E-2</v>
      </c>
      <c r="N154" s="1">
        <v>4.0199999999999996</v>
      </c>
      <c r="O154" s="1">
        <f>ABS(m*g*M154)</f>
        <v>0.18951910822905205</v>
      </c>
      <c r="P154" s="1">
        <f>ABS(m*((B154*l)^2)/2)</f>
        <v>0.68944224274081212</v>
      </c>
      <c r="Q154" s="1">
        <f t="shared" ref="Q154:Q217" si="22">O154+P154</f>
        <v>0.87896135096986416</v>
      </c>
    </row>
    <row r="155" spans="1:17" x14ac:dyDescent="0.3">
      <c r="A155" s="1">
        <f t="shared" si="19"/>
        <v>0.31762532434082635</v>
      </c>
      <c r="B155" s="1">
        <f t="shared" si="20"/>
        <v>-4.0246613047141215</v>
      </c>
      <c r="C155" s="1">
        <f>g_1/l_1*SIN(A155)</f>
        <v>-10.41038498530723</v>
      </c>
      <c r="D155" s="1">
        <f>A155+B155*dt_2/2</f>
        <v>0.29750201781725577</v>
      </c>
      <c r="E155" s="1">
        <f>B155+C155*dt_2/2</f>
        <v>-4.0767132296406574</v>
      </c>
      <c r="F155" s="1">
        <f>g/l*SIN(D155)</f>
        <v>-9.7710957868270114</v>
      </c>
      <c r="G155" s="1">
        <f>E155*dt_2</f>
        <v>-4.0767132296406577E-2</v>
      </c>
      <c r="H155" s="1">
        <f>F155*dt_2</f>
        <v>-9.771095786827011E-2</v>
      </c>
      <c r="I155" s="1"/>
      <c r="J155" s="1">
        <f t="shared" si="21"/>
        <v>-1.2531710024540703</v>
      </c>
      <c r="K155" s="1">
        <f>l*COS(J155)</f>
        <v>9.3693464867765044E-2</v>
      </c>
      <c r="L155" s="1">
        <f>l*SIN(J155)</f>
        <v>-0.28499392035808918</v>
      </c>
      <c r="M155" s="1">
        <f>L155+l</f>
        <v>1.5006079641910808E-2</v>
      </c>
      <c r="N155" s="1">
        <v>4.05</v>
      </c>
      <c r="O155" s="1">
        <f>ABS(m*g*M155)</f>
        <v>0.15006079641910808</v>
      </c>
      <c r="P155" s="1">
        <f>ABS(m*((B155*l)^2)/2)</f>
        <v>0.72890543779484274</v>
      </c>
      <c r="Q155" s="1">
        <f t="shared" si="22"/>
        <v>0.87896623421395081</v>
      </c>
    </row>
    <row r="156" spans="1:17" x14ac:dyDescent="0.3">
      <c r="A156" s="1">
        <f t="shared" si="19"/>
        <v>0.27685819204441975</v>
      </c>
      <c r="B156" s="1">
        <f t="shared" si="20"/>
        <v>-4.1223722625823918</v>
      </c>
      <c r="C156" s="1">
        <f>g_1/l_1*SIN(A156)</f>
        <v>-9.111161265449363</v>
      </c>
      <c r="D156" s="1">
        <f>A156+B156*dt_2/2</f>
        <v>0.25624633073150777</v>
      </c>
      <c r="E156" s="1">
        <f>B156+C156*dt_2/2</f>
        <v>-4.1679280689096387</v>
      </c>
      <c r="F156" s="1">
        <f>g/l*SIN(D156)</f>
        <v>-8.448374697128834</v>
      </c>
      <c r="G156" s="1">
        <f>E156*dt_2</f>
        <v>-4.167928068909639E-2</v>
      </c>
      <c r="H156" s="1">
        <f>F156*dt_2</f>
        <v>-8.448374697128834E-2</v>
      </c>
      <c r="I156" s="1"/>
      <c r="J156" s="1">
        <f t="shared" si="21"/>
        <v>-1.2939381347504768</v>
      </c>
      <c r="K156" s="1">
        <f>l*COS(J156)</f>
        <v>8.2000451389044271E-2</v>
      </c>
      <c r="L156" s="1">
        <f>l*SIN(J156)</f>
        <v>-0.28857568499787534</v>
      </c>
      <c r="M156" s="1">
        <f>L156+l</f>
        <v>1.1424315002124652E-2</v>
      </c>
      <c r="N156" s="1">
        <v>4.08</v>
      </c>
      <c r="O156" s="1">
        <f>ABS(m*g*M156)</f>
        <v>0.11424315002124652</v>
      </c>
      <c r="P156" s="1">
        <f>ABS(m*((B156*l)^2)/2)</f>
        <v>0.76472788820888993</v>
      </c>
      <c r="Q156" s="1">
        <f t="shared" si="22"/>
        <v>0.87897103823013645</v>
      </c>
    </row>
    <row r="157" spans="1:17" x14ac:dyDescent="0.3">
      <c r="A157" s="1">
        <f t="shared" si="19"/>
        <v>0.23517891135532337</v>
      </c>
      <c r="B157" s="1">
        <f t="shared" si="20"/>
        <v>-4.2068560095536798</v>
      </c>
      <c r="C157" s="1">
        <f>g_1/l_1*SIN(A157)</f>
        <v>-7.7672325214600155</v>
      </c>
      <c r="D157" s="1">
        <f>A157+B157*dt_2/2</f>
        <v>0.21414463130755498</v>
      </c>
      <c r="E157" s="1">
        <f>B157+C157*dt_2/2</f>
        <v>-4.2456921721609797</v>
      </c>
      <c r="F157" s="1">
        <f>g/l*SIN(D157)</f>
        <v>-7.0837225111136251</v>
      </c>
      <c r="G157" s="1">
        <f>E157*dt_2</f>
        <v>-4.2456921721609801E-2</v>
      </c>
      <c r="H157" s="1">
        <f>F157*dt_2</f>
        <v>-7.0837225111136257E-2</v>
      </c>
      <c r="I157" s="1"/>
      <c r="J157" s="1">
        <f t="shared" si="21"/>
        <v>-1.3356174154395732</v>
      </c>
      <c r="K157" s="1">
        <f>l*COS(J157)</f>
        <v>6.9905092693140131E-2</v>
      </c>
      <c r="L157" s="1">
        <f>l*SIN(J157)</f>
        <v>-0.29174180025420332</v>
      </c>
      <c r="M157" s="1">
        <f>L157+l</f>
        <v>8.2581997457966683E-3</v>
      </c>
      <c r="N157" s="1">
        <v>4.1100000000000003</v>
      </c>
      <c r="O157" s="1">
        <f>ABS(m*g*M157)</f>
        <v>8.2581997457966683E-2</v>
      </c>
      <c r="P157" s="1">
        <f>ABS(m*((B157*l)^2)/2)</f>
        <v>0.79639368683030587</v>
      </c>
      <c r="Q157" s="1">
        <f t="shared" si="22"/>
        <v>0.87897568428827255</v>
      </c>
    </row>
    <row r="158" spans="1:17" x14ac:dyDescent="0.3">
      <c r="A158" s="1">
        <f t="shared" si="19"/>
        <v>0.19272198963371356</v>
      </c>
      <c r="B158" s="1">
        <f t="shared" si="20"/>
        <v>-4.2776932346648158</v>
      </c>
      <c r="C158" s="1">
        <f>g_1/l_1*SIN(A158)</f>
        <v>-6.3843732458367661</v>
      </c>
      <c r="D158" s="1">
        <f>A158+B158*dt_2/2</f>
        <v>0.17133352346038949</v>
      </c>
      <c r="E158" s="1">
        <f>B158+C158*dt_2/2</f>
        <v>-4.3096151008939998</v>
      </c>
      <c r="F158" s="1">
        <f>g/l*SIN(D158)</f>
        <v>-5.6832166219719937</v>
      </c>
      <c r="G158" s="1">
        <f>E158*dt_2</f>
        <v>-4.3096151008940001E-2</v>
      </c>
      <c r="H158" s="1">
        <f>F158*dt_2</f>
        <v>-5.683216621971994E-2</v>
      </c>
      <c r="I158" s="1"/>
      <c r="J158" s="1">
        <f t="shared" si="21"/>
        <v>-1.378074337161183</v>
      </c>
      <c r="K158" s="1">
        <f>l*COS(J158)</f>
        <v>5.7459359212530904E-2</v>
      </c>
      <c r="L158" s="1">
        <f>l*SIN(J158)</f>
        <v>-0.29444595775606314</v>
      </c>
      <c r="M158" s="1">
        <f>L158+l</f>
        <v>5.554042243936852E-3</v>
      </c>
      <c r="N158" s="1">
        <v>4.1399999999999997</v>
      </c>
      <c r="O158" s="1">
        <f>ABS(m*g*M158)</f>
        <v>5.554042243936852E-2</v>
      </c>
      <c r="P158" s="1">
        <f>ABS(m*((B158*l)^2)/2)</f>
        <v>0.82343967344537117</v>
      </c>
      <c r="Q158" s="1">
        <f t="shared" si="22"/>
        <v>0.87898009588473969</v>
      </c>
    </row>
    <row r="159" spans="1:17" x14ac:dyDescent="0.3">
      <c r="A159" s="1">
        <f t="shared" si="19"/>
        <v>0.14962583862477358</v>
      </c>
      <c r="B159" s="1">
        <f t="shared" si="20"/>
        <v>-4.3345254008845355</v>
      </c>
      <c r="C159" s="1">
        <f>g_1/l_1*SIN(A159)</f>
        <v>-4.9689387358500534</v>
      </c>
      <c r="D159" s="1">
        <f>A159+B159*dt_2/2</f>
        <v>0.12795321162035089</v>
      </c>
      <c r="E159" s="1">
        <f>B159+C159*dt_2/2</f>
        <v>-4.3593700945637854</v>
      </c>
      <c r="F159" s="1">
        <f>g/l*SIN(D159)</f>
        <v>-4.2534785044721906</v>
      </c>
      <c r="G159" s="1">
        <f>E159*dt_2</f>
        <v>-4.3593700945637852E-2</v>
      </c>
      <c r="H159" s="1">
        <f>F159*dt_2</f>
        <v>-4.2534785044721905E-2</v>
      </c>
      <c r="I159" s="1"/>
      <c r="J159" s="1">
        <f t="shared" si="21"/>
        <v>-1.421170488170123</v>
      </c>
      <c r="K159" s="1">
        <f>l*COS(J159)</f>
        <v>4.4720448622650476E-2</v>
      </c>
      <c r="L159" s="1">
        <f>l*SIN(J159)</f>
        <v>-0.29664807680986044</v>
      </c>
      <c r="M159" s="1">
        <f>L159+l</f>
        <v>3.3519231901395496E-3</v>
      </c>
      <c r="N159" s="1">
        <v>4.17</v>
      </c>
      <c r="O159" s="1">
        <f>ABS(m*g*M159)</f>
        <v>3.3519231901395496E-2</v>
      </c>
      <c r="P159" s="1">
        <f>ABS(m*((B159*l)^2)/2)</f>
        <v>0.84546497029109591</v>
      </c>
      <c r="Q159" s="1">
        <f t="shared" si="22"/>
        <v>0.8789842021924914</v>
      </c>
    </row>
    <row r="160" spans="1:17" x14ac:dyDescent="0.3">
      <c r="A160" s="1">
        <f t="shared" si="19"/>
        <v>0.10603213767913572</v>
      </c>
      <c r="B160" s="1">
        <f t="shared" si="20"/>
        <v>-4.3770601859292571</v>
      </c>
      <c r="C160" s="1">
        <f>g_1/l_1*SIN(A160)</f>
        <v>-3.5277855355434888</v>
      </c>
      <c r="D160" s="1">
        <f>A160+B160*dt_2/2</f>
        <v>8.4146836749489431E-2</v>
      </c>
      <c r="E160" s="1">
        <f>B160+C160*dt_2/2</f>
        <v>-4.3946991136069746</v>
      </c>
      <c r="F160" s="1">
        <f>g/l*SIN(D160)</f>
        <v>-2.8015856318029808</v>
      </c>
      <c r="G160" s="1">
        <f>E160*dt_2</f>
        <v>-4.394699113606975E-2</v>
      </c>
      <c r="H160" s="1">
        <f>F160*dt_2</f>
        <v>-2.801585631802981E-2</v>
      </c>
      <c r="I160" s="1"/>
      <c r="J160" s="1">
        <f t="shared" si="21"/>
        <v>-1.4647641891157608</v>
      </c>
      <c r="K160" s="1">
        <f>l*COS(J160)</f>
        <v>3.1750069819891431E-2</v>
      </c>
      <c r="L160" s="1">
        <f>l*SIN(J160)</f>
        <v>-0.29831515728576719</v>
      </c>
      <c r="M160" s="1">
        <f>L160+l</f>
        <v>1.6848427142328037E-3</v>
      </c>
      <c r="N160" s="1">
        <v>4.2</v>
      </c>
      <c r="O160" s="1">
        <f>ABS(m*g*M160)</f>
        <v>1.6848427142328037E-2</v>
      </c>
      <c r="P160" s="1">
        <f>ABS(m*((B160*l)^2)/2)</f>
        <v>0.8621395142061179</v>
      </c>
      <c r="Q160" s="1">
        <f t="shared" si="22"/>
        <v>0.87898794134844593</v>
      </c>
    </row>
    <row r="161" spans="1:17" x14ac:dyDescent="0.3">
      <c r="A161" s="1">
        <f t="shared" si="19"/>
        <v>6.2085146543065968E-2</v>
      </c>
      <c r="B161" s="1">
        <f t="shared" si="20"/>
        <v>-4.4050760422472868</v>
      </c>
      <c r="C161" s="1">
        <f>g_1/l_1*SIN(A161)</f>
        <v>-2.068175633984271</v>
      </c>
      <c r="D161" s="1">
        <f>A161+B161*dt_2/2</f>
        <v>4.0059766331829533E-2</v>
      </c>
      <c r="E161" s="1">
        <f>B161+C161*dt_2/2</f>
        <v>-4.4154169204172078</v>
      </c>
      <c r="F161" s="1">
        <f>g/l*SIN(D161)</f>
        <v>-1.3349684213438724</v>
      </c>
      <c r="G161" s="1">
        <f>E161*dt_2</f>
        <v>-4.4154169204172082E-2</v>
      </c>
      <c r="H161" s="1">
        <f>F161*dt_2</f>
        <v>-1.3349684213438724E-2</v>
      </c>
      <c r="I161" s="1"/>
      <c r="J161" s="1">
        <f t="shared" si="21"/>
        <v>-1.5087111802518305</v>
      </c>
      <c r="K161" s="1">
        <f>l*COS(J161)</f>
        <v>1.8613580705858487E-2</v>
      </c>
      <c r="L161" s="1">
        <f>l*SIN(J161)</f>
        <v>-0.29942200088388043</v>
      </c>
      <c r="M161" s="1">
        <f>L161+l</f>
        <v>5.7799911611955412E-4</v>
      </c>
      <c r="N161" s="1">
        <v>4.2300000000000004</v>
      </c>
      <c r="O161" s="1">
        <f>ABS(m*g*M161)</f>
        <v>5.7799911611955412E-3</v>
      </c>
      <c r="P161" s="1">
        <f>ABS(m*((B161*l)^2)/2)</f>
        <v>0.87321127220914585</v>
      </c>
      <c r="Q161" s="1">
        <f t="shared" si="22"/>
        <v>0.87899126337034139</v>
      </c>
    </row>
    <row r="162" spans="1:17" x14ac:dyDescent="0.3">
      <c r="A162" s="1">
        <f t="shared" si="19"/>
        <v>1.7930977338893886E-2</v>
      </c>
      <c r="B162" s="1">
        <f t="shared" si="20"/>
        <v>-4.4184257264607254</v>
      </c>
      <c r="C162" s="1">
        <f>g_1/l_1*SIN(A162)</f>
        <v>-0.59766721643964416</v>
      </c>
      <c r="D162" s="1">
        <f>A162+B162*dt_2/2</f>
        <v>-4.1611512934097428E-3</v>
      </c>
      <c r="E162" s="1">
        <f>B162+C162*dt_2/2</f>
        <v>-4.4214140625429232</v>
      </c>
      <c r="F162" s="1">
        <f>g/l*SIN(D162)</f>
        <v>0.13870464283020459</v>
      </c>
      <c r="G162" s="1">
        <f>E162*dt_2</f>
        <v>-4.4214140625429235E-2</v>
      </c>
      <c r="H162" s="1">
        <f>F162*dt_2</f>
        <v>1.3870464283020458E-3</v>
      </c>
      <c r="I162" s="1"/>
      <c r="J162" s="1">
        <f t="shared" si="21"/>
        <v>-1.5528653494560027</v>
      </c>
      <c r="K162" s="1">
        <f>l*COS(J162)</f>
        <v>5.3790049479567944E-3</v>
      </c>
      <c r="L162" s="1">
        <f>l*SIN(J162)</f>
        <v>-0.29995177329992545</v>
      </c>
      <c r="M162" s="1">
        <f>L162+l</f>
        <v>4.8226700074538442E-5</v>
      </c>
      <c r="N162" s="1">
        <v>4.26</v>
      </c>
      <c r="O162" s="1">
        <f>ABS(m*g*M162)</f>
        <v>4.8226700074538442E-4</v>
      </c>
      <c r="P162" s="1">
        <f>ABS(m*((B162*l)^2)/2)</f>
        <v>0.8785118655112496</v>
      </c>
      <c r="Q162" s="1">
        <f t="shared" si="22"/>
        <v>0.87899413251199499</v>
      </c>
    </row>
    <row r="163" spans="1:17" x14ac:dyDescent="0.3">
      <c r="A163" s="1">
        <f t="shared" si="19"/>
        <v>-2.6283163286535349E-2</v>
      </c>
      <c r="B163" s="1">
        <f t="shared" si="20"/>
        <v>-4.4170386800324231</v>
      </c>
      <c r="C163" s="1">
        <f>g_1/l_1*SIN(A163)</f>
        <v>0.87600457674627918</v>
      </c>
      <c r="D163" s="1">
        <f>A163+B163*dt_2/2</f>
        <v>-4.8368356686697464E-2</v>
      </c>
      <c r="E163" s="1">
        <f>B163+C163*dt_2/2</f>
        <v>-4.4126586571486914</v>
      </c>
      <c r="F163" s="1">
        <f>g/l*SIN(D163)</f>
        <v>1.6116499760320964</v>
      </c>
      <c r="G163" s="1">
        <f>E163*dt_2</f>
        <v>-4.4126586571486916E-2</v>
      </c>
      <c r="H163" s="1">
        <f>F163*dt_2</f>
        <v>1.6116499760320965E-2</v>
      </c>
      <c r="I163" s="1"/>
      <c r="J163" s="1">
        <f t="shared" si="21"/>
        <v>-1.5970794900814318</v>
      </c>
      <c r="K163" s="1">
        <f>l*COS(J163)</f>
        <v>-7.8840411907164613E-3</v>
      </c>
      <c r="L163" s="1">
        <f>l*SIN(J163)</f>
        <v>-0.2998963852641493</v>
      </c>
      <c r="M163" s="1">
        <f>L163+l</f>
        <v>1.0361473585068781E-4</v>
      </c>
      <c r="N163" s="1">
        <v>4.29</v>
      </c>
      <c r="O163" s="1">
        <f>ABS(m*g*M163)</f>
        <v>1.0361473585068781E-3</v>
      </c>
      <c r="P163" s="1">
        <f>ABS(m*((B163*l)^2)/2)</f>
        <v>0.87796038154061551</v>
      </c>
      <c r="Q163" s="1">
        <f t="shared" si="22"/>
        <v>0.87899652889912239</v>
      </c>
    </row>
    <row r="164" spans="1:17" x14ac:dyDescent="0.3">
      <c r="A164" s="1">
        <f t="shared" si="19"/>
        <v>-7.0409749858022258E-2</v>
      </c>
      <c r="B164" s="1">
        <f t="shared" si="20"/>
        <v>-4.4009221802721017</v>
      </c>
      <c r="C164" s="1">
        <f>g_1/l_1*SIN(A164)</f>
        <v>2.3450529278431187</v>
      </c>
      <c r="D164" s="1">
        <f>A164+B164*dt_2/2</f>
        <v>-9.2414360759382766E-2</v>
      </c>
      <c r="E164" s="1">
        <f>B164+C164*dt_2/2</f>
        <v>-4.3891969156328861</v>
      </c>
      <c r="F164" s="1">
        <f>g/l*SIN(D164)</f>
        <v>3.0760958033860604</v>
      </c>
      <c r="G164" s="1">
        <f>E164*dt_2</f>
        <v>-4.3891969156328862E-2</v>
      </c>
      <c r="H164" s="1">
        <f>F164*dt_2</f>
        <v>3.0760958033860603E-2</v>
      </c>
      <c r="I164" s="1"/>
      <c r="J164" s="1">
        <f t="shared" si="21"/>
        <v>-1.6412060766529188</v>
      </c>
      <c r="K164" s="1">
        <f>l*COS(J164)</f>
        <v>-2.1105476350588057E-2</v>
      </c>
      <c r="L164" s="1">
        <f>l*SIN(J164)</f>
        <v>-0.29925667723212923</v>
      </c>
      <c r="M164" s="1">
        <f>L164+l</f>
        <v>7.4332276787075768E-4</v>
      </c>
      <c r="N164" s="1">
        <v>4.32</v>
      </c>
      <c r="O164" s="1">
        <f>ABS(m*g*M164)</f>
        <v>7.4332276787075768E-3</v>
      </c>
      <c r="P164" s="1">
        <f>ABS(m*((B164*l)^2)/2)</f>
        <v>0.87156522165649264</v>
      </c>
      <c r="Q164" s="1">
        <f t="shared" si="22"/>
        <v>0.87899844933520022</v>
      </c>
    </row>
    <row r="165" spans="1:17" x14ac:dyDescent="0.3">
      <c r="A165" s="1">
        <f t="shared" si="19"/>
        <v>-0.11430171901435113</v>
      </c>
      <c r="B165" s="1">
        <f t="shared" si="20"/>
        <v>-4.3701612222382407</v>
      </c>
      <c r="C165" s="1">
        <f>g_1/l_1*SIN(A165)</f>
        <v>3.8017663928624983</v>
      </c>
      <c r="D165" s="1">
        <f>A165+B165*dt_2/2</f>
        <v>-0.13615252512554232</v>
      </c>
      <c r="E165" s="1">
        <f>B165+C165*dt_2/2</f>
        <v>-4.3511523902739278</v>
      </c>
      <c r="F165" s="1">
        <f>g/l*SIN(D165)</f>
        <v>4.5244086682188493</v>
      </c>
      <c r="G165" s="1">
        <f>E165*dt_2</f>
        <v>-4.3511523902739276E-2</v>
      </c>
      <c r="H165" s="1">
        <f>F165*dt_2</f>
        <v>4.5244086682188496E-2</v>
      </c>
      <c r="I165" s="1"/>
      <c r="J165" s="1">
        <f t="shared" si="21"/>
        <v>-1.6850980458092477</v>
      </c>
      <c r="K165" s="1">
        <f>l*COS(J165)</f>
        <v>-3.4215897535762471E-2</v>
      </c>
      <c r="L165" s="1">
        <f>l*SIN(J165)</f>
        <v>-0.29804240026516732</v>
      </c>
      <c r="M165" s="1">
        <f>L165+l</f>
        <v>1.9575997348326712E-3</v>
      </c>
      <c r="N165" s="1">
        <v>4.3499999999999996</v>
      </c>
      <c r="O165" s="1">
        <f>ABS(m*g*M165)</f>
        <v>1.9575997348326712E-2</v>
      </c>
      <c r="P165" s="1">
        <f>ABS(m*((B165*l)^2)/2)</f>
        <v>0.85942390987596728</v>
      </c>
      <c r="Q165" s="1">
        <f t="shared" si="22"/>
        <v>0.878999907224294</v>
      </c>
    </row>
    <row r="166" spans="1:17" x14ac:dyDescent="0.3">
      <c r="A166" s="1">
        <f t="shared" si="19"/>
        <v>-0.1578132429170904</v>
      </c>
      <c r="B166" s="1">
        <f t="shared" si="20"/>
        <v>-4.3249171355560518</v>
      </c>
      <c r="C166" s="1">
        <f>g_1/l_1*SIN(A166)</f>
        <v>5.2386333719399323</v>
      </c>
      <c r="D166" s="1">
        <f>A166+B166*dt_2/2</f>
        <v>-0.17943782859487065</v>
      </c>
      <c r="E166" s="1">
        <f>B166+C166*dt_2/2</f>
        <v>-4.2987239686963523</v>
      </c>
      <c r="F166" s="1">
        <f>g/l*SIN(D166)</f>
        <v>5.9492152124599507</v>
      </c>
      <c r="G166" s="1">
        <f>E166*dt_2</f>
        <v>-4.2987239686963524E-2</v>
      </c>
      <c r="H166" s="1">
        <f>F166*dt_2</f>
        <v>5.9492152124599511E-2</v>
      </c>
      <c r="I166" s="1"/>
      <c r="J166" s="1">
        <f t="shared" si="21"/>
        <v>-1.728609569711987</v>
      </c>
      <c r="K166" s="1">
        <f>l*COS(J166)</f>
        <v>-4.7147700347459368E-2</v>
      </c>
      <c r="L166" s="1">
        <f>l*SIN(J166)</f>
        <v>-0.29627199387040648</v>
      </c>
      <c r="M166" s="1">
        <f>L166+l</f>
        <v>3.7280061295935085E-3</v>
      </c>
      <c r="N166" s="1">
        <v>4.38</v>
      </c>
      <c r="O166" s="1">
        <f>ABS(m*g*M166)</f>
        <v>3.7280061295935085E-2</v>
      </c>
      <c r="P166" s="1">
        <f>ABS(m*((B166*l)^2)/2)</f>
        <v>0.8417208703241863</v>
      </c>
      <c r="Q166" s="1">
        <f t="shared" si="22"/>
        <v>0.87900093162012138</v>
      </c>
    </row>
    <row r="167" spans="1:17" x14ac:dyDescent="0.3">
      <c r="A167" s="1">
        <f t="shared" si="19"/>
        <v>-0.20080048260405392</v>
      </c>
      <c r="B167" s="1">
        <f t="shared" si="20"/>
        <v>-4.2654249834314522</v>
      </c>
      <c r="C167" s="1">
        <f>g_1/l_1*SIN(A167)</f>
        <v>6.6484597768915172</v>
      </c>
      <c r="D167" s="1">
        <f>A167+B167*dt_2/2</f>
        <v>-0.22212760752121119</v>
      </c>
      <c r="E167" s="1">
        <f>B167+C167*dt_2/2</f>
        <v>-4.232182684546995</v>
      </c>
      <c r="F167" s="1">
        <f>g/l*SIN(D167)</f>
        <v>7.3435151445391291</v>
      </c>
      <c r="G167" s="1">
        <f>E167*dt_2</f>
        <v>-4.2321826845469951E-2</v>
      </c>
      <c r="H167" s="1">
        <f>F167*dt_2</f>
        <v>7.3435151445391297E-2</v>
      </c>
      <c r="I167" s="1"/>
      <c r="J167" s="1">
        <f t="shared" si="21"/>
        <v>-1.7715968093989505</v>
      </c>
      <c r="K167" s="1">
        <f>l*COS(J167)</f>
        <v>-5.9836137992023634E-2</v>
      </c>
      <c r="L167" s="1">
        <f>l*SIN(J167)</f>
        <v>-0.29397216975455259</v>
      </c>
      <c r="M167" s="1">
        <f>L167+l</f>
        <v>6.0278302454473964E-3</v>
      </c>
      <c r="N167" s="1">
        <v>4.41</v>
      </c>
      <c r="O167" s="1">
        <f>ABS(m*g*M167)</f>
        <v>6.0278302454473964E-2</v>
      </c>
      <c r="P167" s="1">
        <f>ABS(m*((B167*l)^2)/2)</f>
        <v>0.81872326301765397</v>
      </c>
      <c r="Q167" s="1">
        <f t="shared" si="22"/>
        <v>0.87900156547212793</v>
      </c>
    </row>
    <row r="168" spans="1:17" x14ac:dyDescent="0.3">
      <c r="A168" s="1">
        <f t="shared" si="19"/>
        <v>-0.24312230944952387</v>
      </c>
      <c r="B168" s="1">
        <f t="shared" si="20"/>
        <v>-4.1919898319860609</v>
      </c>
      <c r="C168" s="1">
        <f>g_1/l_1*SIN(A168)</f>
        <v>8.024476019276344</v>
      </c>
      <c r="D168" s="1">
        <f>A168+B168*dt_2/2</f>
        <v>-0.26408225860945417</v>
      </c>
      <c r="E168" s="1">
        <f>B168+C168*dt_2/2</f>
        <v>-4.1518674518896788</v>
      </c>
      <c r="F168" s="1">
        <f>g/l*SIN(D168)</f>
        <v>8.7007817547885047</v>
      </c>
      <c r="G168" s="1">
        <f>E168*dt_2</f>
        <v>-4.1518674518896785E-2</v>
      </c>
      <c r="H168" s="1">
        <f>F168*dt_2</f>
        <v>8.7007817547885044E-2</v>
      </c>
      <c r="I168" s="1"/>
      <c r="J168" s="1">
        <f t="shared" si="21"/>
        <v>-1.8139186362444204</v>
      </c>
      <c r="K168" s="1">
        <f>l*COS(J168)</f>
        <v>-7.2220284173487068E-2</v>
      </c>
      <c r="L168" s="1">
        <f>l*SIN(J168)</f>
        <v>-0.29117731806220892</v>
      </c>
      <c r="M168" s="1">
        <f>L168+l</f>
        <v>8.8226819377910659E-3</v>
      </c>
      <c r="N168" s="1">
        <v>4.4400000000000004</v>
      </c>
      <c r="O168" s="1">
        <f>ABS(m*g*M168)</f>
        <v>8.8226819377910659E-2</v>
      </c>
      <c r="P168" s="1">
        <f>ABS(m*((B168*l)^2)/2)</f>
        <v>0.79077504381635333</v>
      </c>
      <c r="Q168" s="1">
        <f t="shared" si="22"/>
        <v>0.87900186319426399</v>
      </c>
    </row>
    <row r="169" spans="1:17" x14ac:dyDescent="0.3">
      <c r="A169" s="1">
        <f t="shared" si="19"/>
        <v>-0.28464098396842064</v>
      </c>
      <c r="B169" s="1">
        <f t="shared" si="20"/>
        <v>-4.1049820144381757</v>
      </c>
      <c r="C169" s="1">
        <f>g_1/l_1*SIN(A169)</f>
        <v>9.3604299754984872</v>
      </c>
      <c r="D169" s="1">
        <f>A169+B169*dt_2/2</f>
        <v>-0.30516589404061151</v>
      </c>
      <c r="E169" s="1">
        <f>B169+C169*dt_2/2</f>
        <v>-4.0581798645606835</v>
      </c>
      <c r="F169" s="1">
        <f>g/l*SIN(D169)</f>
        <v>10.015046953382102</v>
      </c>
      <c r="G169" s="1">
        <f>E169*dt_2</f>
        <v>-4.0581798645606834E-2</v>
      </c>
      <c r="H169" s="1">
        <f>F169*dt_2</f>
        <v>0.10015046953382102</v>
      </c>
      <c r="I169" s="1"/>
      <c r="J169" s="1">
        <f t="shared" si="21"/>
        <v>-1.8554373107633171</v>
      </c>
      <c r="K169" s="1">
        <f>l*COS(J169)</f>
        <v>-8.4243869779486336E-2</v>
      </c>
      <c r="L169" s="1">
        <f>l*SIN(J169)</f>
        <v>-0.28792875925231387</v>
      </c>
      <c r="M169" s="1">
        <f>L169+l</f>
        <v>1.2071240747686118E-2</v>
      </c>
      <c r="N169" s="1">
        <v>4.47</v>
      </c>
      <c r="O169" s="1">
        <f>ABS(m*g*M169)</f>
        <v>0.12071240747686118</v>
      </c>
      <c r="P169" s="1">
        <f>ABS(m*((B169*l)^2)/2)</f>
        <v>0.75828948024874065</v>
      </c>
      <c r="Q169" s="1">
        <f t="shared" si="22"/>
        <v>0.87900188772560184</v>
      </c>
    </row>
    <row r="170" spans="1:17" x14ac:dyDescent="0.3">
      <c r="A170" s="1">
        <f t="shared" si="19"/>
        <v>-0.32522278261402748</v>
      </c>
      <c r="B170" s="1">
        <f t="shared" si="20"/>
        <v>-4.0048315449043548</v>
      </c>
      <c r="C170" s="1">
        <f>g_1/l_1*SIN(A170)</f>
        <v>10.650663267909621</v>
      </c>
      <c r="D170" s="1">
        <f>A170+B170*dt_2/2</f>
        <v>-0.34524694033854925</v>
      </c>
      <c r="E170" s="1">
        <f>B170+C170*dt_2/2</f>
        <v>-3.9515782285648067</v>
      </c>
      <c r="F170" s="1">
        <f>g/l*SIN(D170)</f>
        <v>11.280968547491973</v>
      </c>
      <c r="G170" s="1">
        <f>E170*dt_2</f>
        <v>-3.9515782285648067E-2</v>
      </c>
      <c r="H170" s="1">
        <f>F170*dt_2</f>
        <v>0.11280968547491974</v>
      </c>
      <c r="I170" s="1"/>
      <c r="J170" s="1">
        <f t="shared" si="21"/>
        <v>-1.896019109408924</v>
      </c>
      <c r="K170" s="1">
        <f>l*COS(J170)</f>
        <v>-9.585596941118657E-2</v>
      </c>
      <c r="L170" s="1">
        <f>l*SIN(J170)</f>
        <v>-0.28427386993573933</v>
      </c>
      <c r="M170" s="1">
        <f>L170+l</f>
        <v>1.5726130064260657E-2</v>
      </c>
      <c r="N170" s="1">
        <v>4.5</v>
      </c>
      <c r="O170" s="1">
        <f>ABS(m*g*M170)</f>
        <v>0.15726130064260657</v>
      </c>
      <c r="P170" s="1">
        <f>ABS(m*((B170*l)^2)/2)</f>
        <v>0.72174040663774508</v>
      </c>
      <c r="Q170" s="1">
        <f t="shared" si="22"/>
        <v>0.87900170728035165</v>
      </c>
    </row>
    <row r="171" spans="1:17" x14ac:dyDescent="0.3">
      <c r="A171" s="1">
        <f t="shared" si="19"/>
        <v>-0.36473856489967554</v>
      </c>
      <c r="B171" s="1">
        <f t="shared" si="20"/>
        <v>-3.8920218594294349</v>
      </c>
      <c r="C171" s="1">
        <f>g_1/l_1*SIN(A171)</f>
        <v>11.890168984734569</v>
      </c>
      <c r="D171" s="1">
        <f>A171+B171*dt_2/2</f>
        <v>-0.38419867419682274</v>
      </c>
      <c r="E171" s="1">
        <f>B171+C171*dt_2/2</f>
        <v>-3.8325710145057621</v>
      </c>
      <c r="F171" s="1">
        <f>g/l*SIN(D171)</f>
        <v>12.493878291698508</v>
      </c>
      <c r="G171" s="1">
        <f>E171*dt_2</f>
        <v>-3.8325710145057625E-2</v>
      </c>
      <c r="H171" s="1">
        <f>F171*dt_2</f>
        <v>0.12493878291698508</v>
      </c>
      <c r="I171" s="1"/>
      <c r="J171" s="1">
        <f t="shared" si="21"/>
        <v>-1.935534891694572</v>
      </c>
      <c r="K171" s="1">
        <f>l*COS(J171)</f>
        <v>-0.10701152086261106</v>
      </c>
      <c r="L171" s="1">
        <f>l*SIN(J171)</f>
        <v>-0.28026511449459945</v>
      </c>
      <c r="M171" s="1">
        <f>L171+l</f>
        <v>1.9734885505400535E-2</v>
      </c>
      <c r="N171" s="1">
        <v>4.53</v>
      </c>
      <c r="O171" s="1">
        <f>ABS(m*g*M171)</f>
        <v>0.19734885505400535</v>
      </c>
      <c r="P171" s="1">
        <f>ABS(m*((B171*l)^2)/2)</f>
        <v>0.68165253694244488</v>
      </c>
      <c r="Q171" s="1">
        <f t="shared" si="22"/>
        <v>0.87900139199645022</v>
      </c>
    </row>
    <row r="172" spans="1:17" x14ac:dyDescent="0.3">
      <c r="A172" s="1">
        <f t="shared" si="19"/>
        <v>-0.40306427504473319</v>
      </c>
      <c r="B172" s="1">
        <f t="shared" si="20"/>
        <v>-3.7670830765124497</v>
      </c>
      <c r="C172" s="1">
        <f>g_1/l_1*SIN(A172)</f>
        <v>13.07462979450573</v>
      </c>
      <c r="D172" s="1">
        <f>A172+B172*dt_2/2</f>
        <v>-0.42189969042729542</v>
      </c>
      <c r="E172" s="1">
        <f>B172+C172*dt_2/2</f>
        <v>-3.701709927539921</v>
      </c>
      <c r="F172" s="1">
        <f>g/l*SIN(D172)</f>
        <v>13.649810085595739</v>
      </c>
      <c r="G172" s="1">
        <f>E172*dt_2</f>
        <v>-3.7017099275399208E-2</v>
      </c>
      <c r="H172" s="1">
        <f>F172*dt_2</f>
        <v>0.1364981008559574</v>
      </c>
      <c r="I172" s="1"/>
      <c r="J172" s="1">
        <f t="shared" si="21"/>
        <v>-1.9738606018396299</v>
      </c>
      <c r="K172" s="1">
        <f>l*COS(J172)</f>
        <v>-0.11767166815055158</v>
      </c>
      <c r="L172" s="1">
        <f>l*SIN(J172)</f>
        <v>-0.27595901600539613</v>
      </c>
      <c r="M172" s="1">
        <f>L172+l</f>
        <v>2.4040983994603859E-2</v>
      </c>
      <c r="N172" s="1">
        <v>4.5599999999999996</v>
      </c>
      <c r="O172" s="1">
        <f>ABS(m*g*M172)</f>
        <v>0.24040983994603859</v>
      </c>
      <c r="P172" s="1">
        <f>ABS(m*((B172*l)^2)/2)</f>
        <v>0.63859117074059257</v>
      </c>
      <c r="Q172" s="1">
        <f t="shared" si="22"/>
        <v>0.87900101068663117</v>
      </c>
    </row>
    <row r="173" spans="1:17" x14ac:dyDescent="0.3">
      <c r="A173" s="1">
        <f t="shared" si="19"/>
        <v>-0.44008137432013239</v>
      </c>
      <c r="B173" s="1">
        <f t="shared" si="20"/>
        <v>-3.6305849756564923</v>
      </c>
      <c r="C173" s="1">
        <f>g_1/l_1*SIN(A173)</f>
        <v>14.20043624023876</v>
      </c>
      <c r="D173" s="1">
        <f>A173+B173*dt_2/2</f>
        <v>-0.45823429919841485</v>
      </c>
      <c r="E173" s="1">
        <f>B173+C173*dt_2/2</f>
        <v>-3.5595827944552987</v>
      </c>
      <c r="F173" s="1">
        <f>g/l*SIN(D173)</f>
        <v>14.745508504210578</v>
      </c>
      <c r="G173" s="1">
        <f>E173*dt_2</f>
        <v>-3.5595827944552988E-2</v>
      </c>
      <c r="H173" s="1">
        <f>F173*dt_2</f>
        <v>0.14745508504210578</v>
      </c>
      <c r="I173" s="1"/>
      <c r="J173" s="1">
        <f t="shared" si="21"/>
        <v>-2.0108777011150289</v>
      </c>
      <c r="K173" s="1">
        <f>l*COS(J173)</f>
        <v>-0.12780392616214881</v>
      </c>
      <c r="L173" s="1">
        <f>l*SIN(J173)</f>
        <v>-0.27141509990702434</v>
      </c>
      <c r="M173" s="1">
        <f>L173+l</f>
        <v>2.8584900092975651E-2</v>
      </c>
      <c r="N173" s="1">
        <v>4.59</v>
      </c>
      <c r="O173" s="1">
        <f>ABS(m*g*M173)</f>
        <v>0.28584900092975651</v>
      </c>
      <c r="P173" s="1">
        <f>ABS(m*((B173*l)^2)/2)</f>
        <v>0.59315162694581935</v>
      </c>
      <c r="Q173" s="1">
        <f t="shared" si="22"/>
        <v>0.87900062787557587</v>
      </c>
    </row>
    <row r="174" spans="1:17" x14ac:dyDescent="0.3">
      <c r="A174" s="1">
        <f t="shared" si="19"/>
        <v>-0.47567720226468535</v>
      </c>
      <c r="B174" s="1">
        <f t="shared" si="20"/>
        <v>-3.4831298906143866</v>
      </c>
      <c r="C174" s="1">
        <f>g_1/l_1*SIN(A174)</f>
        <v>15.26468577698698</v>
      </c>
      <c r="D174" s="1">
        <f>A174+B174*dt_2/2</f>
        <v>-0.4930928517177573</v>
      </c>
      <c r="E174" s="1">
        <f>B174+C174*dt_2/2</f>
        <v>-3.4068064617294516</v>
      </c>
      <c r="F174" s="1">
        <f>g/l*SIN(D174)</f>
        <v>15.778418585971565</v>
      </c>
      <c r="G174" s="1">
        <f>E174*dt_2</f>
        <v>-3.4068064617294516E-2</v>
      </c>
      <c r="H174" s="1">
        <f>F174*dt_2</f>
        <v>0.15778418585971565</v>
      </c>
      <c r="I174" s="1"/>
      <c r="J174" s="1">
        <f t="shared" si="21"/>
        <v>-2.0464735290595817</v>
      </c>
      <c r="K174" s="1">
        <f>l*COS(J174)</f>
        <v>-0.13738217199288272</v>
      </c>
      <c r="L174" s="1">
        <f>l*SIN(J174)</f>
        <v>-0.26669484212957323</v>
      </c>
      <c r="M174" s="1">
        <f>L174+l</f>
        <v>3.330515787042676E-2</v>
      </c>
      <c r="N174" s="1">
        <v>4.62</v>
      </c>
      <c r="O174" s="1">
        <f>ABS(m*g*M174)</f>
        <v>0.3330515787042676</v>
      </c>
      <c r="P174" s="1">
        <f>ABS(m*((B174*l)^2)/2)</f>
        <v>0.5459487225701124</v>
      </c>
      <c r="Q174" s="1">
        <f t="shared" si="22"/>
        <v>0.87900030127438</v>
      </c>
    </row>
    <row r="175" spans="1:17" x14ac:dyDescent="0.3">
      <c r="A175" s="1">
        <f t="shared" si="19"/>
        <v>-0.50974526688197985</v>
      </c>
      <c r="B175" s="1">
        <f t="shared" si="20"/>
        <v>-3.3253457047546711</v>
      </c>
      <c r="C175" s="1">
        <f>g_1/l_1*SIN(A175)</f>
        <v>16.265163803899569</v>
      </c>
      <c r="D175" s="1">
        <f>A175+B175*dt_2/2</f>
        <v>-0.52637199540575319</v>
      </c>
      <c r="E175" s="1">
        <f>B175+C175*dt_2/2</f>
        <v>-3.2440198857351734</v>
      </c>
      <c r="F175" s="1">
        <f>g/l*SIN(D175)</f>
        <v>16.746658434643031</v>
      </c>
      <c r="G175" s="1">
        <f>E175*dt_2</f>
        <v>-3.2440198857351735E-2</v>
      </c>
      <c r="H175" s="1">
        <f>F175*dt_2</f>
        <v>0.1674665843464303</v>
      </c>
      <c r="I175" s="1"/>
      <c r="J175" s="1">
        <f t="shared" si="21"/>
        <v>-2.0805415936768763</v>
      </c>
      <c r="K175" s="1">
        <f>l*COS(J175)</f>
        <v>-0.14638647423509607</v>
      </c>
      <c r="L175" s="1">
        <f>l*SIN(J175)</f>
        <v>-0.26186065027227273</v>
      </c>
      <c r="M175" s="1">
        <f>L175+l</f>
        <v>3.8139349727727256E-2</v>
      </c>
      <c r="N175" s="1">
        <v>4.6500000000000004</v>
      </c>
      <c r="O175" s="1">
        <f>ABS(m*g*M175)</f>
        <v>0.38139349727727256</v>
      </c>
      <c r="P175" s="1">
        <f>ABS(m*((B175*l)^2)/2)</f>
        <v>0.4976065825258652</v>
      </c>
      <c r="Q175" s="1">
        <f t="shared" si="22"/>
        <v>0.87900007980313777</v>
      </c>
    </row>
    <row r="176" spans="1:17" x14ac:dyDescent="0.3">
      <c r="A176" s="1">
        <f t="shared" si="19"/>
        <v>-0.54218546573933157</v>
      </c>
      <c r="B176" s="1">
        <f t="shared" si="20"/>
        <v>-3.1578791204082406</v>
      </c>
      <c r="C176" s="1">
        <f>g_1/l_1*SIN(A176)</f>
        <v>17.200308509171954</v>
      </c>
      <c r="D176" s="1">
        <f>A176+B176*dt_2/2</f>
        <v>-0.55797486134137275</v>
      </c>
      <c r="E176" s="1">
        <f>B176+C176*dt_2/2</f>
        <v>-3.0718775778623808</v>
      </c>
      <c r="F176" s="1">
        <f>g/l*SIN(D176)</f>
        <v>17.648976692272552</v>
      </c>
      <c r="G176" s="1">
        <f>E176*dt_2</f>
        <v>-3.0718775778623808E-2</v>
      </c>
      <c r="H176" s="1">
        <f>F176*dt_2</f>
        <v>0.17648976692272553</v>
      </c>
      <c r="I176" s="1"/>
      <c r="J176" s="1">
        <f t="shared" si="21"/>
        <v>-2.112981792534228</v>
      </c>
      <c r="K176" s="1">
        <f>l*COS(J176)</f>
        <v>-0.15480277658254751</v>
      </c>
      <c r="L176" s="1">
        <f>l*SIN(J176)</f>
        <v>-0.25697490220317987</v>
      </c>
      <c r="M176" s="1">
        <f>L176+l</f>
        <v>4.3025097796820122E-2</v>
      </c>
      <c r="N176" s="1">
        <v>4.68</v>
      </c>
      <c r="O176" s="1">
        <f>ABS(m*g*M176)</f>
        <v>0.43025097796820122</v>
      </c>
      <c r="P176" s="1">
        <f>ABS(m*((B176*l)^2)/2)</f>
        <v>0.44874902425996455</v>
      </c>
      <c r="Q176" s="1">
        <f t="shared" si="22"/>
        <v>0.87900000222816577</v>
      </c>
    </row>
    <row r="177" spans="1:17" x14ac:dyDescent="0.3">
      <c r="A177" s="1">
        <f t="shared" si="19"/>
        <v>-0.57290424151795538</v>
      </c>
      <c r="B177" s="1">
        <f t="shared" si="20"/>
        <v>-2.9813893534855151</v>
      </c>
      <c r="C177" s="1">
        <f>g_1/l_1*SIN(A177)</f>
        <v>18.069161775636953</v>
      </c>
      <c r="D177" s="1">
        <f>A177+B177*dt_2/2</f>
        <v>-0.58781118828538292</v>
      </c>
      <c r="E177" s="1">
        <f>B177+C177*dt_2/2</f>
        <v>-2.8910435446073306</v>
      </c>
      <c r="F177" s="1">
        <f>g/l*SIN(D177)</f>
        <v>18.484697297963582</v>
      </c>
      <c r="G177" s="1">
        <f>E177*dt_2</f>
        <v>-2.8910435446073305E-2</v>
      </c>
      <c r="H177" s="1">
        <f>F177*dt_2</f>
        <v>0.18484697297963582</v>
      </c>
      <c r="I177" s="1"/>
      <c r="J177" s="1">
        <f t="shared" si="21"/>
        <v>-2.1437005683128518</v>
      </c>
      <c r="K177" s="1">
        <f>l*COS(J177)</f>
        <v>-0.16262245598073252</v>
      </c>
      <c r="L177" s="1">
        <f>l*SIN(J177)</f>
        <v>-0.25209906150320094</v>
      </c>
      <c r="M177" s="1">
        <f>L177+l</f>
        <v>4.790093849679905E-2</v>
      </c>
      <c r="N177" s="1">
        <v>4.71</v>
      </c>
      <c r="O177" s="1">
        <f>ABS(m*g*M177)</f>
        <v>0.4790093849679905</v>
      </c>
      <c r="P177" s="1">
        <f>ABS(m*((B177*l)^2)/2)</f>
        <v>0.399990711468455</v>
      </c>
      <c r="Q177" s="1">
        <f t="shared" si="22"/>
        <v>0.8790000964364455</v>
      </c>
    </row>
    <row r="178" spans="1:17" x14ac:dyDescent="0.3">
      <c r="A178" s="1">
        <f t="shared" si="19"/>
        <v>-0.60181467696402868</v>
      </c>
      <c r="B178" s="1">
        <f t="shared" si="20"/>
        <v>-2.7965423805058793</v>
      </c>
      <c r="C178" s="1">
        <f>g_1/l_1*SIN(A178)</f>
        <v>18.871308680086653</v>
      </c>
      <c r="D178" s="1">
        <f>A178+B178*dt_2/2</f>
        <v>-0.6157973888665581</v>
      </c>
      <c r="E178" s="1">
        <f>B178+C178*dt_2/2</f>
        <v>-2.7021858371054459</v>
      </c>
      <c r="F178" s="1">
        <f>g/l*SIN(D178)</f>
        <v>19.253654161532214</v>
      </c>
      <c r="G178" s="1">
        <f>E178*dt_2</f>
        <v>-2.7021858371054461E-2</v>
      </c>
      <c r="H178" s="1">
        <f>F178*dt_2</f>
        <v>0.19253654161532216</v>
      </c>
      <c r="I178" s="1"/>
      <c r="J178" s="1">
        <f t="shared" si="21"/>
        <v>-2.1726110037589255</v>
      </c>
      <c r="K178" s="1">
        <f>l*COS(J178)</f>
        <v>-0.16984177812077988</v>
      </c>
      <c r="L178" s="1">
        <f>l*SIN(J178)</f>
        <v>-0.24729288385388642</v>
      </c>
      <c r="M178" s="1">
        <f>L178+l</f>
        <v>5.2707116146113564E-2</v>
      </c>
      <c r="N178" s="1">
        <v>4.74</v>
      </c>
      <c r="O178" s="1">
        <f>ABS(m*g*M178)</f>
        <v>0.52707116146113564</v>
      </c>
      <c r="P178" s="1">
        <f>ABS(m*((B178*l)^2)/2)</f>
        <v>0.35192921786844711</v>
      </c>
      <c r="Q178" s="1">
        <f t="shared" si="22"/>
        <v>0.87900037932958275</v>
      </c>
    </row>
    <row r="179" spans="1:17" x14ac:dyDescent="0.3">
      <c r="A179" s="1">
        <f t="shared" si="19"/>
        <v>-0.6288365353350831</v>
      </c>
      <c r="B179" s="1">
        <f t="shared" si="20"/>
        <v>-2.6040058388905574</v>
      </c>
      <c r="C179" s="1">
        <f>g_1/l_1*SIN(A179)</f>
        <v>19.606808265076697</v>
      </c>
      <c r="D179" s="1">
        <f>A179+B179*dt_2/2</f>
        <v>-0.64185656452953588</v>
      </c>
      <c r="E179" s="1">
        <f>B179+C179*dt_2/2</f>
        <v>-2.5059717975651741</v>
      </c>
      <c r="F179" s="1">
        <f>g/l*SIN(D179)</f>
        <v>19.956118460815393</v>
      </c>
      <c r="G179" s="1">
        <f>E179*dt_2</f>
        <v>-2.5059717975651742E-2</v>
      </c>
      <c r="H179" s="1">
        <f>F179*dt_2</f>
        <v>0.19956118460815395</v>
      </c>
      <c r="I179" s="1"/>
      <c r="J179" s="1">
        <f t="shared" si="21"/>
        <v>-2.1996328621299797</v>
      </c>
      <c r="K179" s="1">
        <f>l*COS(J179)</f>
        <v>-0.17646127438569023</v>
      </c>
      <c r="L179" s="1">
        <f>l*SIN(J179)</f>
        <v>-0.24261372311181853</v>
      </c>
      <c r="M179" s="1">
        <f>L179+l</f>
        <v>5.7386276888181459E-2</v>
      </c>
      <c r="N179" s="1">
        <v>4.7699999999999996</v>
      </c>
      <c r="O179" s="1">
        <f>ABS(m*g*M179)</f>
        <v>0.57386276888181453</v>
      </c>
      <c r="P179" s="1">
        <f>ABS(m*((B179*l)^2)/2)</f>
        <v>0.3051380884039252</v>
      </c>
      <c r="Q179" s="1">
        <f t="shared" si="22"/>
        <v>0.87900085728573973</v>
      </c>
    </row>
    <row r="180" spans="1:17" x14ac:dyDescent="0.3">
      <c r="A180" s="1">
        <f t="shared" si="19"/>
        <v>-0.65389625331073487</v>
      </c>
      <c r="B180" s="1">
        <f t="shared" si="20"/>
        <v>-2.4044446542824036</v>
      </c>
      <c r="C180" s="1">
        <f>g_1/l_1*SIN(A180)</f>
        <v>20.276118280864292</v>
      </c>
      <c r="D180" s="1">
        <f>A180+B180*dt_2/2</f>
        <v>-0.66591847658214687</v>
      </c>
      <c r="E180" s="1">
        <f>B180+C180*dt_2/2</f>
        <v>-2.3030640628780823</v>
      </c>
      <c r="F180" s="1">
        <f>g/l*SIN(D180)</f>
        <v>20.592721233013929</v>
      </c>
      <c r="G180" s="1">
        <f>E180*dt_2</f>
        <v>-2.3030640628780824E-2</v>
      </c>
      <c r="H180" s="1">
        <f>F180*dt_2</f>
        <v>0.2059272123301393</v>
      </c>
      <c r="I180" s="1"/>
      <c r="J180" s="1">
        <f t="shared" si="21"/>
        <v>-2.2246925801056312</v>
      </c>
      <c r="K180" s="1">
        <f>l*COS(J180)</f>
        <v>-0.18248506452777855</v>
      </c>
      <c r="L180" s="1">
        <f>l*SIN(J180)</f>
        <v>-0.23811594071857622</v>
      </c>
      <c r="M180" s="1">
        <f>L180+l</f>
        <v>6.1884059281423764E-2</v>
      </c>
      <c r="N180" s="1">
        <v>4.8</v>
      </c>
      <c r="O180" s="1">
        <f>ABS(m*g*M180)</f>
        <v>0.61884059281423764</v>
      </c>
      <c r="P180" s="1">
        <f>ABS(m*((B180*l)^2)/2)</f>
        <v>0.26016093429782522</v>
      </c>
      <c r="Q180" s="1">
        <f t="shared" si="22"/>
        <v>0.87900152711206281</v>
      </c>
    </row>
    <row r="181" spans="1:17" x14ac:dyDescent="0.3">
      <c r="A181" s="1">
        <f t="shared" si="19"/>
        <v>-0.67692689393951566</v>
      </c>
      <c r="B181" s="1">
        <f t="shared" si="20"/>
        <v>-2.1985174419522644</v>
      </c>
      <c r="C181" s="1">
        <f>g_1/l_1*SIN(A181)</f>
        <v>20.880016506428881</v>
      </c>
      <c r="D181" s="1">
        <f>A181+B181*dt_2/2</f>
        <v>-0.68791948114927703</v>
      </c>
      <c r="E181" s="1">
        <f>B181+C181*dt_2/2</f>
        <v>-2.0941173594201201</v>
      </c>
      <c r="F181" s="1">
        <f>g/l*SIN(D181)</f>
        <v>21.164373795434599</v>
      </c>
      <c r="G181" s="1">
        <f>E181*dt_2</f>
        <v>-2.0941173594201203E-2</v>
      </c>
      <c r="H181" s="1">
        <f>F181*dt_2</f>
        <v>0.21164373795434599</v>
      </c>
      <c r="I181" s="1"/>
      <c r="J181" s="1">
        <f t="shared" si="21"/>
        <v>-2.2477232207344122</v>
      </c>
      <c r="K181" s="1">
        <f>l*COS(J181)</f>
        <v>-0.18792014855785991</v>
      </c>
      <c r="L181" s="1">
        <f>l*SIN(J181)</f>
        <v>-0.23385041750228255</v>
      </c>
      <c r="M181" s="1">
        <f>L181+l</f>
        <v>6.6149582497717435E-2</v>
      </c>
      <c r="N181" s="1">
        <v>4.83</v>
      </c>
      <c r="O181" s="1">
        <f>ABS(m*g*M181)</f>
        <v>0.6614958249771743</v>
      </c>
      <c r="P181" s="1">
        <f>ABS(m*((B181*l)^2)/2)</f>
        <v>0.21750655241557473</v>
      </c>
      <c r="Q181" s="1">
        <f t="shared" si="22"/>
        <v>0.879002377392749</v>
      </c>
    </row>
    <row r="182" spans="1:17" x14ac:dyDescent="0.3">
      <c r="A182" s="1">
        <f t="shared" si="19"/>
        <v>-0.69786806753371688</v>
      </c>
      <c r="B182" s="1">
        <f t="shared" si="20"/>
        <v>-1.9868737039979183</v>
      </c>
      <c r="C182" s="1">
        <f>g_1/l_1*SIN(A182)</f>
        <v>21.41952108514289</v>
      </c>
      <c r="D182" s="1">
        <f>A182+B182*dt_2/2</f>
        <v>-0.70780243605370652</v>
      </c>
      <c r="E182" s="1">
        <f>B182+C182*dt_2/2</f>
        <v>-1.8797760985722038</v>
      </c>
      <c r="F182" s="1">
        <f>g/l*SIN(D182)</f>
        <v>21.67218832334493</v>
      </c>
      <c r="G182" s="1">
        <f>E182*dt_2</f>
        <v>-1.8797760985722039E-2</v>
      </c>
      <c r="H182" s="1">
        <f>F182*dt_2</f>
        <v>0.21672188323344929</v>
      </c>
      <c r="I182" s="1"/>
      <c r="J182" s="1">
        <f t="shared" si="21"/>
        <v>-2.2686643943286136</v>
      </c>
      <c r="K182" s="1">
        <f>l*COS(J182)</f>
        <v>-0.19277568976628601</v>
      </c>
      <c r="L182" s="1">
        <f>l*SIN(J182)</f>
        <v>-0.22986416300748722</v>
      </c>
      <c r="M182" s="1">
        <f>L182+l</f>
        <v>7.0135836992512773E-2</v>
      </c>
      <c r="N182" s="1">
        <v>4.8600000000000003</v>
      </c>
      <c r="O182" s="1">
        <f>ABS(m*g*M182)</f>
        <v>0.70135836992512779</v>
      </c>
      <c r="P182" s="1">
        <f>ABS(m*((B182*l)^2)/2)</f>
        <v>0.17764502020372833</v>
      </c>
      <c r="Q182" s="1">
        <f t="shared" si="22"/>
        <v>0.87900339012885609</v>
      </c>
    </row>
    <row r="183" spans="1:17" x14ac:dyDescent="0.3">
      <c r="A183" s="1">
        <f t="shared" si="19"/>
        <v>-0.71666582851943894</v>
      </c>
      <c r="B183" s="1">
        <f t="shared" si="20"/>
        <v>-1.7701518207644691</v>
      </c>
      <c r="C183" s="1">
        <f>g_1/l_1*SIN(A183)</f>
        <v>21.895812076916851</v>
      </c>
      <c r="D183" s="1">
        <f>A183+B183*dt_2/2</f>
        <v>-0.72551658762326132</v>
      </c>
      <c r="E183" s="1">
        <f>B183+C183*dt_2/2</f>
        <v>-1.6606727603798848</v>
      </c>
      <c r="F183" s="1">
        <f>g/l*SIN(D183)</f>
        <v>22.117400656682616</v>
      </c>
      <c r="G183" s="1">
        <f>E183*dt_2</f>
        <v>-1.6606727603798849E-2</v>
      </c>
      <c r="H183" s="1">
        <f>F183*dt_2</f>
        <v>0.22117400656682618</v>
      </c>
      <c r="I183" s="1"/>
      <c r="J183" s="1">
        <f t="shared" si="21"/>
        <v>-2.2874621553143353</v>
      </c>
      <c r="K183" s="1">
        <f>l*COS(J183)</f>
        <v>-0.19706230869225161</v>
      </c>
      <c r="L183" s="1">
        <f>l*SIN(J183)</f>
        <v>-0.22620001435207676</v>
      </c>
      <c r="M183" s="1">
        <f>L183+l</f>
        <v>7.3799985647923227E-2</v>
      </c>
      <c r="N183" s="1">
        <v>4.8899999999999997</v>
      </c>
      <c r="O183" s="1">
        <f>ABS(m*g*M183)</f>
        <v>0.73799985647923227</v>
      </c>
      <c r="P183" s="1">
        <f>ABS(m*((B183*l)^2)/2)</f>
        <v>0.14100468608500943</v>
      </c>
      <c r="Q183" s="1">
        <f t="shared" si="22"/>
        <v>0.87900454256424165</v>
      </c>
    </row>
    <row r="184" spans="1:17" x14ac:dyDescent="0.3">
      <c r="A184" s="1">
        <f t="shared" si="19"/>
        <v>-0.73327255612323783</v>
      </c>
      <c r="B184" s="1">
        <f t="shared" si="20"/>
        <v>-1.5489778141976429</v>
      </c>
      <c r="C184" s="1">
        <f>g_1/l_1*SIN(A184)</f>
        <v>22.310156158199479</v>
      </c>
      <c r="D184" s="1">
        <f>A184+B184*dt_2/2</f>
        <v>-0.74101744519422608</v>
      </c>
      <c r="E184" s="1">
        <f>B184+C184*dt_2/2</f>
        <v>-1.4374270334066455</v>
      </c>
      <c r="F184" s="1">
        <f>g/l*SIN(D184)</f>
        <v>22.501297125835507</v>
      </c>
      <c r="G184" s="1">
        <f>E184*dt_2</f>
        <v>-1.4374270334066455E-2</v>
      </c>
      <c r="H184" s="1">
        <f>F184*dt_2</f>
        <v>0.22501297125835507</v>
      </c>
      <c r="I184" s="1"/>
      <c r="J184" s="1">
        <f t="shared" si="21"/>
        <v>-2.3040688829181342</v>
      </c>
      <c r="K184" s="1">
        <f>l*COS(J184)</f>
        <v>-0.20079140542379528</v>
      </c>
      <c r="L184" s="1">
        <f>l*SIN(J184)</f>
        <v>-0.22289641430031368</v>
      </c>
      <c r="M184" s="1">
        <f>L184+l</f>
        <v>7.7103585699686311E-2</v>
      </c>
      <c r="N184" s="1">
        <v>4.92</v>
      </c>
      <c r="O184" s="1">
        <f>ABS(m*g*M184)</f>
        <v>0.77103585699686317</v>
      </c>
      <c r="P184" s="1">
        <f>ABS(m*((B184*l)^2)/2)</f>
        <v>0.10796995209944284</v>
      </c>
      <c r="Q184" s="1">
        <f t="shared" si="22"/>
        <v>0.87900580909630599</v>
      </c>
    </row>
    <row r="185" spans="1:17" x14ac:dyDescent="0.3">
      <c r="A185" s="1">
        <f t="shared" si="19"/>
        <v>-0.74764682645730429</v>
      </c>
      <c r="B185" s="1">
        <f t="shared" si="20"/>
        <v>-1.3239648429392878</v>
      </c>
      <c r="C185" s="1">
        <f>g_1/l_1*SIN(A185)</f>
        <v>22.663836115451087</v>
      </c>
      <c r="D185" s="1">
        <f>A185+B185*dt_2/2</f>
        <v>-0.75426665067200072</v>
      </c>
      <c r="E185" s="1">
        <f>B185+C185*dt_2/2</f>
        <v>-1.2106456623620323</v>
      </c>
      <c r="F185" s="1">
        <f>g/l*SIN(D185)</f>
        <v>22.825146899466453</v>
      </c>
      <c r="G185" s="1">
        <f>E185*dt_2</f>
        <v>-1.2106456623620324E-2</v>
      </c>
      <c r="H185" s="1">
        <f>F185*dt_2</f>
        <v>0.22825146899466453</v>
      </c>
      <c r="I185" s="1"/>
      <c r="J185" s="1">
        <f t="shared" si="21"/>
        <v>-2.318443153252201</v>
      </c>
      <c r="K185" s="1">
        <f>l*COS(J185)</f>
        <v>-0.20397452503905977</v>
      </c>
      <c r="L185" s="1">
        <f>l*SIN(J185)</f>
        <v>-0.2199872567561357</v>
      </c>
      <c r="M185" s="1">
        <f>L185+l</f>
        <v>8.0012743243864287E-2</v>
      </c>
      <c r="N185" s="1">
        <v>4.95</v>
      </c>
      <c r="O185" s="1">
        <f>ABS(m*g*M185)</f>
        <v>0.80012743243864293</v>
      </c>
      <c r="P185" s="1">
        <f>ABS(m*((B185*l)^2)/2)</f>
        <v>7.8879730740266399E-2</v>
      </c>
      <c r="Q185" s="1">
        <f t="shared" si="22"/>
        <v>0.87900716317890937</v>
      </c>
    </row>
    <row r="186" spans="1:17" x14ac:dyDescent="0.3">
      <c r="A186" s="1">
        <f t="shared" si="19"/>
        <v>-0.7597532830809246</v>
      </c>
      <c r="B186" s="1">
        <f t="shared" si="20"/>
        <v>-1.0957133739446232</v>
      </c>
      <c r="C186" s="1">
        <f>g_1/l_1*SIN(A186)</f>
        <v>22.958086494596635</v>
      </c>
      <c r="D186" s="1">
        <f>A186+B186*dt_2/2</f>
        <v>-0.76523184995064775</v>
      </c>
      <c r="E186" s="1">
        <f>B186+C186*dt_2/2</f>
        <v>-0.98092294147164005</v>
      </c>
      <c r="F186" s="1">
        <f>g/l*SIN(D186)</f>
        <v>23.090141080413918</v>
      </c>
      <c r="G186" s="1">
        <f>E186*dt_2</f>
        <v>-9.809229414716401E-3</v>
      </c>
      <c r="H186" s="1">
        <f>F186*dt_2</f>
        <v>0.23090141080413917</v>
      </c>
      <c r="I186" s="1"/>
      <c r="J186" s="1">
        <f t="shared" si="21"/>
        <v>-2.3305496098758214</v>
      </c>
      <c r="K186" s="1">
        <f>l*COS(J186)</f>
        <v>-0.20662277845136973</v>
      </c>
      <c r="L186" s="1">
        <f>l*SIN(J186)</f>
        <v>-0.2175017871766487</v>
      </c>
      <c r="M186" s="1">
        <f>L186+l</f>
        <v>8.2498212823351291E-2</v>
      </c>
      <c r="N186" s="1">
        <v>4.9800000000000004</v>
      </c>
      <c r="O186" s="1">
        <f>ABS(m*g*M186)</f>
        <v>0.82498212823351291</v>
      </c>
      <c r="P186" s="1">
        <f>ABS(m*((B186*l)^2)/2)</f>
        <v>5.4026450902849937E-2</v>
      </c>
      <c r="Q186" s="1">
        <f t="shared" si="22"/>
        <v>0.87900857913636288</v>
      </c>
    </row>
    <row r="187" spans="1:17" x14ac:dyDescent="0.3">
      <c r="A187" s="1">
        <f t="shared" si="19"/>
        <v>-0.769562512495641</v>
      </c>
      <c r="B187" s="1">
        <f t="shared" si="20"/>
        <v>-0.86481196314048403</v>
      </c>
      <c r="C187" s="1">
        <f>g_1/l_1*SIN(A187)</f>
        <v>23.194036502388791</v>
      </c>
      <c r="D187" s="1">
        <f>A187+B187*dt_2/2</f>
        <v>-0.77388657231134339</v>
      </c>
      <c r="E187" s="1">
        <f>B187+C187*dt_2/2</f>
        <v>-0.74884178062854012</v>
      </c>
      <c r="F187" s="1">
        <f>g/l*SIN(D187)</f>
        <v>23.297339520796555</v>
      </c>
      <c r="G187" s="1">
        <f>E187*dt_2</f>
        <v>-7.4884178062854011E-3</v>
      </c>
      <c r="H187" s="1">
        <f>F187*dt_2</f>
        <v>0.23297339520796556</v>
      </c>
      <c r="I187" s="1"/>
      <c r="J187" s="1">
        <f t="shared" si="21"/>
        <v>-2.3403588392905377</v>
      </c>
      <c r="K187" s="1">
        <f>l*COS(J187)</f>
        <v>-0.2087463285214991</v>
      </c>
      <c r="L187" s="1">
        <f>l*SIN(J187)</f>
        <v>-0.21546454541013091</v>
      </c>
      <c r="M187" s="1">
        <f>L187+l</f>
        <v>8.453545458986908E-2</v>
      </c>
      <c r="N187" s="1">
        <v>5.01</v>
      </c>
      <c r="O187" s="1">
        <f>ABS(m*g*M187)</f>
        <v>0.84535454589869086</v>
      </c>
      <c r="P187" s="1">
        <f>ABS(m*((B187*l)^2)/2)</f>
        <v>3.3655487921590406E-2</v>
      </c>
      <c r="Q187" s="1">
        <f t="shared" si="22"/>
        <v>0.87901003382028131</v>
      </c>
    </row>
    <row r="188" spans="1:17" x14ac:dyDescent="0.3">
      <c r="A188" s="1">
        <f t="shared" si="19"/>
        <v>-0.7770509303019264</v>
      </c>
      <c r="B188" s="1">
        <f t="shared" si="20"/>
        <v>-0.63183856793251847</v>
      </c>
      <c r="C188" s="1">
        <f>g_1/l_1*SIN(A188)</f>
        <v>23.372661015128301</v>
      </c>
      <c r="D188" s="1">
        <f>A188+B188*dt_2/2</f>
        <v>-0.780210123141589</v>
      </c>
      <c r="E188" s="1">
        <f>B188+C188*dt_2/2</f>
        <v>-0.514975262856877</v>
      </c>
      <c r="F188" s="1">
        <f>g/l*SIN(D188)</f>
        <v>23.447626101993773</v>
      </c>
      <c r="G188" s="1">
        <f>E188*dt_2</f>
        <v>-5.1497526285687704E-3</v>
      </c>
      <c r="H188" s="1">
        <f>F188*dt_2</f>
        <v>0.23447626101993774</v>
      </c>
      <c r="I188" s="1"/>
      <c r="J188" s="1">
        <f t="shared" si="21"/>
        <v>-2.3478472570968227</v>
      </c>
      <c r="K188" s="1">
        <f>l*COS(J188)</f>
        <v>-0.21035394913615463</v>
      </c>
      <c r="L188" s="1">
        <f>l*SIN(J188)</f>
        <v>-0.21389533908625513</v>
      </c>
      <c r="M188" s="1">
        <f>L188+l</f>
        <v>8.6104660913744857E-2</v>
      </c>
      <c r="N188" s="1">
        <v>5.04</v>
      </c>
      <c r="O188" s="1">
        <f>ABS(m*g*M188)</f>
        <v>0.86104660913744857</v>
      </c>
      <c r="P188" s="1">
        <f>ABS(m*((B188*l)^2)/2)</f>
        <v>1.7964898916715707E-2</v>
      </c>
      <c r="Q188" s="1">
        <f t="shared" si="22"/>
        <v>0.87901150805416428</v>
      </c>
    </row>
    <row r="189" spans="1:17" x14ac:dyDescent="0.3">
      <c r="A189" s="1">
        <f t="shared" si="19"/>
        <v>-0.78220068293049516</v>
      </c>
      <c r="B189" s="1">
        <f t="shared" si="20"/>
        <v>-0.39736230691258073</v>
      </c>
      <c r="C189" s="1">
        <f>g_1/l_1*SIN(A189)</f>
        <v>23.494740341115033</v>
      </c>
      <c r="D189" s="1">
        <f>A189+B189*dt_2/2</f>
        <v>-0.78418749446505809</v>
      </c>
      <c r="E189" s="1">
        <f>B189+C189*dt_2/2</f>
        <v>-0.27988860520700554</v>
      </c>
      <c r="F189" s="1">
        <f>g/l*SIN(D189)</f>
        <v>23.541673032461912</v>
      </c>
      <c r="G189" s="1">
        <f>E189*dt_2</f>
        <v>-2.7988860520700553E-3</v>
      </c>
      <c r="H189" s="1">
        <f>F189*dt_2</f>
        <v>0.23541673032461913</v>
      </c>
      <c r="I189" s="1"/>
      <c r="J189" s="1">
        <f t="shared" si="21"/>
        <v>-2.3529970097253918</v>
      </c>
      <c r="K189" s="1">
        <f>l*COS(J189)</f>
        <v>-0.21145266307003527</v>
      </c>
      <c r="L189" s="1">
        <f>l*SIN(J189)</f>
        <v>-0.21280923683099412</v>
      </c>
      <c r="M189" s="1">
        <f>L189+l</f>
        <v>8.7190763169005869E-2</v>
      </c>
      <c r="N189" s="1">
        <v>5.07</v>
      </c>
      <c r="O189" s="1">
        <f>ABS(m*g*M189)</f>
        <v>0.87190763169005869</v>
      </c>
      <c r="P189" s="1">
        <f>ABS(m*((B189*l)^2)/2)</f>
        <v>7.1053561329699599E-3</v>
      </c>
      <c r="Q189" s="1">
        <f t="shared" si="22"/>
        <v>0.87901298782302861</v>
      </c>
    </row>
    <row r="190" spans="1:17" x14ac:dyDescent="0.3">
      <c r="A190" s="1">
        <f t="shared" si="19"/>
        <v>-0.78499956898256518</v>
      </c>
      <c r="B190" s="1">
        <f t="shared" si="20"/>
        <v>-0.1619455765879616</v>
      </c>
      <c r="C190" s="1">
        <f>g_1/l_1*SIN(A190)</f>
        <v>23.560829206954104</v>
      </c>
      <c r="D190" s="1">
        <f>A190+B190*dt_2/2</f>
        <v>-0.78580929686550494</v>
      </c>
      <c r="E190" s="1">
        <f>B190+C190*dt_2/2</f>
        <v>-4.4141430553191086E-2</v>
      </c>
      <c r="F190" s="1">
        <f>g/l*SIN(D190)</f>
        <v>23.579914556006894</v>
      </c>
      <c r="G190" s="1">
        <f>E190*dt_2</f>
        <v>-4.4141430553191086E-4</v>
      </c>
      <c r="H190" s="1">
        <f>F190*dt_2</f>
        <v>0.23579914556006895</v>
      </c>
      <c r="I190" s="1"/>
      <c r="J190" s="1">
        <f t="shared" si="21"/>
        <v>-2.3557958957774616</v>
      </c>
      <c r="K190" s="1">
        <f>l*COS(J190)</f>
        <v>-0.21204746286258688</v>
      </c>
      <c r="L190" s="1">
        <f>l*SIN(J190)</f>
        <v>-0.21221657214633319</v>
      </c>
      <c r="M190" s="1">
        <f>L190+l</f>
        <v>8.7783427853666801E-2</v>
      </c>
      <c r="N190" s="1">
        <v>5.0999999999999996</v>
      </c>
      <c r="O190" s="1">
        <f>ABS(m*g*M190)</f>
        <v>0.87783427853666796</v>
      </c>
      <c r="P190" s="1">
        <f>ABS(m*((B190*l)^2)/2)</f>
        <v>1.1801866399383301E-3</v>
      </c>
      <c r="Q190" s="1">
        <f t="shared" si="22"/>
        <v>0.87901446517660631</v>
      </c>
    </row>
    <row r="191" spans="1:17" x14ac:dyDescent="0.3">
      <c r="A191" s="1">
        <f t="shared" si="19"/>
        <v>-0.78544098328809708</v>
      </c>
      <c r="B191" s="1">
        <f t="shared" si="20"/>
        <v>7.3853568972107347E-2</v>
      </c>
      <c r="C191" s="1">
        <f>g_1/l_1*SIN(A191)</f>
        <v>23.571235292444346</v>
      </c>
      <c r="D191" s="1">
        <f>A191+B191*dt_2/2</f>
        <v>-0.78507171544323651</v>
      </c>
      <c r="E191" s="1">
        <f>B191+C191*dt_2/2</f>
        <v>0.19170974543432906</v>
      </c>
      <c r="F191" s="1">
        <f>g/l*SIN(D191)</f>
        <v>23.562530331698269</v>
      </c>
      <c r="G191" s="1">
        <f>E191*dt_2</f>
        <v>1.9170974543432906E-3</v>
      </c>
      <c r="H191" s="1">
        <f>F191*dt_2</f>
        <v>0.2356253033169827</v>
      </c>
      <c r="I191" s="1"/>
      <c r="J191" s="1">
        <f t="shared" si="21"/>
        <v>-2.3562373100829936</v>
      </c>
      <c r="K191" s="1">
        <f>l*COS(J191)</f>
        <v>-0.21214111763199908</v>
      </c>
      <c r="L191" s="1">
        <f>l*SIN(J191)</f>
        <v>-0.2121229506909762</v>
      </c>
      <c r="M191" s="1">
        <f>L191+l</f>
        <v>8.7877049309023791E-2</v>
      </c>
      <c r="N191" s="1">
        <v>5.13</v>
      </c>
      <c r="O191" s="1">
        <f>ABS(m*g*M191)</f>
        <v>0.87877049309023791</v>
      </c>
      <c r="P191" s="1">
        <f>ABS(m*((B191*l)^2)/2)</f>
        <v>2.4544573424630173E-4</v>
      </c>
      <c r="Q191" s="1">
        <f t="shared" si="22"/>
        <v>0.87901593882448426</v>
      </c>
    </row>
    <row r="192" spans="1:17" x14ac:dyDescent="0.3">
      <c r="A192" s="1">
        <f t="shared" si="19"/>
        <v>-0.78352388583375376</v>
      </c>
      <c r="B192" s="1">
        <f t="shared" si="20"/>
        <v>0.30947887228909005</v>
      </c>
      <c r="C192" s="1">
        <f>g_1/l_1*SIN(A192)</f>
        <v>23.52600751947503</v>
      </c>
      <c r="D192" s="1">
        <f>A192+B192*dt_2/2</f>
        <v>-0.7819764914723083</v>
      </c>
      <c r="E192" s="1">
        <f>B192+C192*dt_2/2</f>
        <v>0.42710890988646522</v>
      </c>
      <c r="F192" s="1">
        <f>g/l*SIN(D192)</f>
        <v>23.489438638146382</v>
      </c>
      <c r="G192" s="1">
        <f>E192*dt_2</f>
        <v>4.2710890988646522E-3</v>
      </c>
      <c r="H192" s="1">
        <f>F192*dt_2</f>
        <v>0.23489438638146382</v>
      </c>
      <c r="I192" s="1"/>
      <c r="J192" s="1">
        <f t="shared" si="21"/>
        <v>-2.3543202126286502</v>
      </c>
      <c r="K192" s="1">
        <f>l*COS(J192)</f>
        <v>-0.21173406767527519</v>
      </c>
      <c r="L192" s="1">
        <f>l*SIN(J192)</f>
        <v>-0.21252925583477203</v>
      </c>
      <c r="M192" s="1">
        <f>L192+l</f>
        <v>8.7470744165227959E-2</v>
      </c>
      <c r="N192" s="1">
        <v>5.16</v>
      </c>
      <c r="O192" s="1">
        <f>ABS(m*g*M192)</f>
        <v>0.87470744165227954</v>
      </c>
      <c r="P192" s="1">
        <f>ABS(m*((B192*l)^2)/2)</f>
        <v>4.3099727576997107E-3</v>
      </c>
      <c r="Q192" s="1">
        <f t="shared" si="22"/>
        <v>0.87901741440997927</v>
      </c>
    </row>
    <row r="193" spans="1:17" x14ac:dyDescent="0.3">
      <c r="A193" s="1">
        <f t="shared" si="19"/>
        <v>-0.77925279673488912</v>
      </c>
      <c r="B193" s="1">
        <f t="shared" si="20"/>
        <v>0.54437325867055386</v>
      </c>
      <c r="C193" s="1">
        <f>g_1/l_1*SIN(A193)</f>
        <v>23.424934200270386</v>
      </c>
      <c r="D193" s="1">
        <f>A193+B193*dt_2/2</f>
        <v>-0.77653093044153632</v>
      </c>
      <c r="E193" s="1">
        <f>B193+C193*dt_2/2</f>
        <v>0.66149792967190579</v>
      </c>
      <c r="F193" s="1">
        <f>g/l*SIN(D193)</f>
        <v>23.360299461651813</v>
      </c>
      <c r="G193" s="1">
        <f>E193*dt_2</f>
        <v>6.6149792967190582E-3</v>
      </c>
      <c r="H193" s="1">
        <f>F193*dt_2</f>
        <v>0.23360299461651812</v>
      </c>
      <c r="I193" s="1"/>
      <c r="J193" s="1">
        <f t="shared" si="21"/>
        <v>-2.3500491235297858</v>
      </c>
      <c r="K193" s="1">
        <f>l*COS(J193)</f>
        <v>-0.21082440780243344</v>
      </c>
      <c r="L193" s="1">
        <f>l*SIN(J193)</f>
        <v>-0.21343164965569944</v>
      </c>
      <c r="M193" s="1">
        <f>L193+l</f>
        <v>8.6568350344300549E-2</v>
      </c>
      <c r="N193" s="1">
        <v>5.19</v>
      </c>
      <c r="O193" s="1">
        <f>ABS(m*g*M193)</f>
        <v>0.86568350344300549</v>
      </c>
      <c r="P193" s="1">
        <f>ABS(m*((B193*l)^2)/2)</f>
        <v>1.3335401014001895E-2</v>
      </c>
      <c r="Q193" s="1">
        <f t="shared" si="22"/>
        <v>0.87901890445700737</v>
      </c>
    </row>
    <row r="194" spans="1:17" x14ac:dyDescent="0.3">
      <c r="A194" s="1">
        <f t="shared" si="19"/>
        <v>-0.77263781743817006</v>
      </c>
      <c r="B194" s="1">
        <f t="shared" si="20"/>
        <v>0.77797625328707198</v>
      </c>
      <c r="C194" s="1">
        <f>g_1/l_1*SIN(A194)</f>
        <v>23.267551061112389</v>
      </c>
      <c r="D194" s="1">
        <f>A194+B194*dt_2/2</f>
        <v>-0.76874793617173465</v>
      </c>
      <c r="E194" s="1">
        <f>B194+C194*dt_2/2</f>
        <v>0.89431400859263399</v>
      </c>
      <c r="F194" s="1">
        <f>g/l*SIN(D194)</f>
        <v>23.174527440930653</v>
      </c>
      <c r="G194" s="1">
        <f>E194*dt_2</f>
        <v>8.9431400859263394E-3</v>
      </c>
      <c r="H194" s="1">
        <f>F194*dt_2</f>
        <v>0.23174527440930653</v>
      </c>
      <c r="I194" s="1"/>
      <c r="J194" s="1">
        <f t="shared" si="21"/>
        <v>-2.3434341442330666</v>
      </c>
      <c r="K194" s="1">
        <f>l*COS(J194)</f>
        <v>-0.20940795955001149</v>
      </c>
      <c r="L194" s="1">
        <f>l*SIN(J194)</f>
        <v>-0.21482156892896195</v>
      </c>
      <c r="M194" s="1">
        <f>L194+l</f>
        <v>8.5178431071038035E-2</v>
      </c>
      <c r="N194" s="1">
        <v>5.22</v>
      </c>
      <c r="O194" s="1">
        <f>ABS(m*g*M194)</f>
        <v>0.85178431071038041</v>
      </c>
      <c r="P194" s="1">
        <f>ABS(m*((B194*l)^2)/2)</f>
        <v>2.7236117280536563E-2</v>
      </c>
      <c r="Q194" s="1">
        <f t="shared" si="22"/>
        <v>0.87902042799091695</v>
      </c>
    </row>
    <row r="195" spans="1:17" x14ac:dyDescent="0.3">
      <c r="A195" s="1">
        <f t="shared" si="19"/>
        <v>-0.76369467735224372</v>
      </c>
      <c r="B195" s="1">
        <f t="shared" si="20"/>
        <v>1.0097215276963785</v>
      </c>
      <c r="C195" s="1">
        <f>g_1/l_1*SIN(A195)</f>
        <v>23.053159070216395</v>
      </c>
      <c r="D195" s="1">
        <f>A195+B195*dt_2/2</f>
        <v>-0.75864606971376181</v>
      </c>
      <c r="E195" s="1">
        <f>B195+C195*dt_2/2</f>
        <v>1.1249873230474605</v>
      </c>
      <c r="F195" s="1">
        <f>g/l*SIN(D195)</f>
        <v>22.931314551421817</v>
      </c>
      <c r="G195" s="1">
        <f>E195*dt_2</f>
        <v>1.1249873230474605E-2</v>
      </c>
      <c r="H195" s="1">
        <f>F195*dt_2</f>
        <v>0.22931314551421816</v>
      </c>
      <c r="I195" s="1"/>
      <c r="J195" s="1">
        <f t="shared" si="21"/>
        <v>-2.3344910041471403</v>
      </c>
      <c r="K195" s="1">
        <f>l*COS(J195)</f>
        <v>-0.20747843163194754</v>
      </c>
      <c r="L195" s="1">
        <f>l*SIN(J195)</f>
        <v>-0.21668571805162257</v>
      </c>
      <c r="M195" s="1">
        <f>L195+l</f>
        <v>8.3314281948377422E-2</v>
      </c>
      <c r="N195" s="1">
        <v>5.25</v>
      </c>
      <c r="O195" s="1">
        <f>ABS(m*g*M195)</f>
        <v>0.83314281948377422</v>
      </c>
      <c r="P195" s="1">
        <f>ABS(m*((B195*l)^2)/2)</f>
        <v>4.5879190357207868E-2</v>
      </c>
      <c r="Q195" s="1">
        <f t="shared" si="22"/>
        <v>0.87902200984098211</v>
      </c>
    </row>
    <row r="196" spans="1:17" x14ac:dyDescent="0.3">
      <c r="A196" s="1">
        <f t="shared" si="19"/>
        <v>-0.75244480412176906</v>
      </c>
      <c r="B196" s="1">
        <f t="shared" si="20"/>
        <v>1.2390346732105966</v>
      </c>
      <c r="C196" s="1">
        <f>g_1/l_1*SIN(A196)</f>
        <v>22.780851903483018</v>
      </c>
      <c r="D196" s="1">
        <f>A196+B196*dt_2/2</f>
        <v>-0.74624963075571604</v>
      </c>
      <c r="E196" s="1">
        <f>B196+C196*dt_2/2</f>
        <v>1.3529389327280117</v>
      </c>
      <c r="F196" s="1">
        <f>g/l*SIN(D196)</f>
        <v>22.62966231050261</v>
      </c>
      <c r="G196" s="1">
        <f>E196*dt_2</f>
        <v>1.3529389327280117E-2</v>
      </c>
      <c r="H196" s="1">
        <f>F196*dt_2</f>
        <v>0.2262966231050261</v>
      </c>
      <c r="I196" s="1"/>
      <c r="J196" s="1">
        <f t="shared" si="21"/>
        <v>-2.3232411309166654</v>
      </c>
      <c r="K196" s="1">
        <f>l*COS(J196)</f>
        <v>-0.2050276671313471</v>
      </c>
      <c r="L196" s="1">
        <f>l*SIN(J196)</f>
        <v>-0.21900606318245514</v>
      </c>
      <c r="M196" s="1">
        <f>L196+l</f>
        <v>8.0993936817544854E-2</v>
      </c>
      <c r="N196" s="1">
        <v>5.28</v>
      </c>
      <c r="O196" s="1">
        <f>ABS(m*g*M196)</f>
        <v>0.80993936817544854</v>
      </c>
      <c r="P196" s="1">
        <f>ABS(m*((B196*l)^2)/2)</f>
        <v>6.9084311463814038E-2</v>
      </c>
      <c r="Q196" s="1">
        <f t="shared" si="22"/>
        <v>0.87902367963926253</v>
      </c>
    </row>
    <row r="197" spans="1:17" x14ac:dyDescent="0.3">
      <c r="A197" s="1">
        <f t="shared" si="19"/>
        <v>-0.73891541479448897</v>
      </c>
      <c r="B197" s="1">
        <f t="shared" si="20"/>
        <v>1.4653312963156226</v>
      </c>
      <c r="C197" s="1">
        <f>g_1/l_1*SIN(A197)</f>
        <v>22.449552770693007</v>
      </c>
      <c r="D197" s="1">
        <f>A197+B197*dt_2/2</f>
        <v>-0.73158875831291081</v>
      </c>
      <c r="E197" s="1">
        <f>B197+C197*dt_2/2</f>
        <v>1.5775790601690878</v>
      </c>
      <c r="F197" s="1">
        <f>g/l*SIN(D197)</f>
        <v>22.268423163054109</v>
      </c>
      <c r="G197" s="1">
        <f>E197*dt_2</f>
        <v>1.5775790601690879E-2</v>
      </c>
      <c r="H197" s="1">
        <f>F197*dt_2</f>
        <v>0.2226842316305411</v>
      </c>
      <c r="I197" s="1"/>
      <c r="J197" s="1">
        <f t="shared" si="21"/>
        <v>-2.3097117415893855</v>
      </c>
      <c r="K197" s="1">
        <f>l*COS(J197)</f>
        <v>-0.20204597493623699</v>
      </c>
      <c r="L197" s="1">
        <f>l*SIN(J197)</f>
        <v>-0.22175983408197589</v>
      </c>
      <c r="M197" s="1">
        <f>L197+l</f>
        <v>7.8240165918024102E-2</v>
      </c>
      <c r="N197" s="1">
        <v>5.31</v>
      </c>
      <c r="O197" s="1">
        <f>ABS(m*g*M197)</f>
        <v>0.78240165918024096</v>
      </c>
      <c r="P197" s="1">
        <f>ABS(m*((B197*l)^2)/2)</f>
        <v>9.662381135829104E-2</v>
      </c>
      <c r="Q197" s="1">
        <f t="shared" si="22"/>
        <v>0.87902547053853197</v>
      </c>
    </row>
    <row r="198" spans="1:17" x14ac:dyDescent="0.3">
      <c r="A198" s="1">
        <f t="shared" si="19"/>
        <v>-0.72313962419279809</v>
      </c>
      <c r="B198" s="1">
        <f t="shared" si="20"/>
        <v>1.6880155279461637</v>
      </c>
      <c r="C198" s="1">
        <f>g_1/l_1*SIN(A198)</f>
        <v>22.058060189843879</v>
      </c>
      <c r="D198" s="1">
        <f>A198+B198*dt_2/2</f>
        <v>-0.71469954655306722</v>
      </c>
      <c r="E198" s="1">
        <f>B198+C198*dt_2/2</f>
        <v>1.798305828895383</v>
      </c>
      <c r="F198" s="1">
        <f>g/l*SIN(D198)</f>
        <v>21.846350558047959</v>
      </c>
      <c r="G198" s="1">
        <f>E198*dt_2</f>
        <v>1.7983058288953829E-2</v>
      </c>
      <c r="H198" s="1">
        <f>F198*dt_2</f>
        <v>0.21846350558047958</v>
      </c>
      <c r="I198" s="1"/>
      <c r="J198" s="1">
        <f t="shared" si="21"/>
        <v>-2.2939359509876946</v>
      </c>
      <c r="K198" s="1">
        <f>l*COS(J198)</f>
        <v>-0.19852254170859485</v>
      </c>
      <c r="L198" s="1">
        <f>l*SIN(J198)</f>
        <v>-0.22491954213353543</v>
      </c>
      <c r="M198" s="1">
        <f>L198+l</f>
        <v>7.5080457866464556E-2</v>
      </c>
      <c r="N198" s="1">
        <v>5.34</v>
      </c>
      <c r="O198" s="1">
        <f>ABS(m*g*M198)</f>
        <v>0.75080457866464556</v>
      </c>
      <c r="P198" s="1">
        <f>ABS(m*((B198*l)^2)/2)</f>
        <v>0.12822283901643144</v>
      </c>
      <c r="Q198" s="1">
        <f t="shared" si="22"/>
        <v>0.87902741768107706</v>
      </c>
    </row>
    <row r="199" spans="1:17" x14ac:dyDescent="0.3">
      <c r="A199" s="1">
        <f t="shared" si="19"/>
        <v>-0.70515656590384423</v>
      </c>
      <c r="B199" s="1">
        <f t="shared" si="20"/>
        <v>1.9064790335266433</v>
      </c>
      <c r="C199" s="1">
        <f>g_1/l_1*SIN(A199)</f>
        <v>21.605102133117047</v>
      </c>
      <c r="D199" s="1">
        <f>A199+B199*dt_2/2</f>
        <v>-0.69562417073621097</v>
      </c>
      <c r="E199" s="1">
        <f>B199+C199*dt_2/2</f>
        <v>2.0145045441922287</v>
      </c>
      <c r="F199" s="1">
        <f>g/l*SIN(D199)</f>
        <v>21.362157046697469</v>
      </c>
      <c r="G199" s="1">
        <f>E199*dt_2</f>
        <v>2.0145045441922287E-2</v>
      </c>
      <c r="H199" s="1">
        <f>F199*dt_2</f>
        <v>0.21362157046697469</v>
      </c>
      <c r="I199" s="1"/>
      <c r="J199" s="1">
        <f t="shared" si="21"/>
        <v>-2.2759528926987409</v>
      </c>
      <c r="K199" s="1">
        <f>l*COS(J199)</f>
        <v>-0.19444591919805343</v>
      </c>
      <c r="L199" s="1">
        <f>l*SIN(J199)</f>
        <v>-0.22845302472767584</v>
      </c>
      <c r="M199" s="1">
        <f>L199+l</f>
        <v>7.1546975272324148E-2</v>
      </c>
      <c r="N199" s="1">
        <v>5.37</v>
      </c>
      <c r="O199" s="1">
        <f>ABS(m*g*M199)</f>
        <v>0.71546975272324143</v>
      </c>
      <c r="P199" s="1">
        <f>ABS(m*((B199*l)^2)/2)</f>
        <v>0.16355980373745074</v>
      </c>
      <c r="Q199" s="1">
        <f t="shared" si="22"/>
        <v>0.87902955646069214</v>
      </c>
    </row>
    <row r="200" spans="1:17" x14ac:dyDescent="0.3">
      <c r="A200" s="1">
        <f t="shared" si="19"/>
        <v>-0.68501152046192193</v>
      </c>
      <c r="B200" s="1">
        <f t="shared" si="20"/>
        <v>2.1201006039936181</v>
      </c>
      <c r="C200" s="1">
        <f>g_1/l_1*SIN(A200)</f>
        <v>21.089397771318176</v>
      </c>
      <c r="D200" s="1">
        <f>A200+B200*dt_2/2</f>
        <v>-0.67441101744195386</v>
      </c>
      <c r="E200" s="1">
        <f>B200+C200*dt_2/2</f>
        <v>2.2255475928502091</v>
      </c>
      <c r="F200" s="1">
        <f>g/l*SIN(D200)</f>
        <v>20.814579519618157</v>
      </c>
      <c r="G200" s="1">
        <f>E200*dt_2</f>
        <v>2.2255475928502091E-2</v>
      </c>
      <c r="H200" s="1">
        <f>F200*dt_2</f>
        <v>0.20814579519618157</v>
      </c>
      <c r="I200" s="1"/>
      <c r="J200" s="1">
        <f t="shared" si="21"/>
        <v>-2.2558078472568184</v>
      </c>
      <c r="K200" s="1">
        <f>l*COS(J200)</f>
        <v>-0.18980457994186353</v>
      </c>
      <c r="L200" s="1">
        <f>l*SIN(J200)</f>
        <v>-0.23232352750656299</v>
      </c>
      <c r="M200" s="1">
        <f>L200+l</f>
        <v>6.7676472493437001E-2</v>
      </c>
      <c r="N200" s="1">
        <v>5.4</v>
      </c>
      <c r="O200" s="1">
        <f>ABS(m*g*M200)</f>
        <v>0.67676472493437001</v>
      </c>
      <c r="P200" s="1">
        <f>ABS(m*((B200*l)^2)/2)</f>
        <v>0.20226719569743468</v>
      </c>
      <c r="Q200" s="1">
        <f t="shared" si="22"/>
        <v>0.87903192063180469</v>
      </c>
    </row>
    <row r="201" spans="1:17" x14ac:dyDescent="0.3">
      <c r="A201" s="1">
        <f t="shared" si="19"/>
        <v>-0.66275604453341985</v>
      </c>
      <c r="B201" s="1">
        <f t="shared" si="20"/>
        <v>2.3282463991897995</v>
      </c>
      <c r="C201" s="1">
        <f>g_1/l_1*SIN(A201)</f>
        <v>20.509725814627856</v>
      </c>
      <c r="D201" s="1">
        <f>A201+B201*dt_2/2</f>
        <v>-0.65111481253747083</v>
      </c>
      <c r="E201" s="1">
        <f>B201+C201*dt_2/2</f>
        <v>2.4307950282629389</v>
      </c>
      <c r="F201" s="1">
        <f>g/l*SIN(D201)</f>
        <v>20.202450456226703</v>
      </c>
      <c r="G201" s="1">
        <f>E201*dt_2</f>
        <v>2.430795028262939E-2</v>
      </c>
      <c r="H201" s="1">
        <f>F201*dt_2</f>
        <v>0.20202450456226703</v>
      </c>
      <c r="I201" s="1"/>
      <c r="J201" s="1">
        <f t="shared" si="21"/>
        <v>-2.2335523713283165</v>
      </c>
      <c r="K201" s="1">
        <f>l*COS(J201)</f>
        <v>-0.18458753233165068</v>
      </c>
      <c r="L201" s="1">
        <f>l*SIN(J201)</f>
        <v>-0.23648983679581626</v>
      </c>
      <c r="M201" s="1">
        <f>L201+l</f>
        <v>6.3510163204183734E-2</v>
      </c>
      <c r="N201" s="1">
        <v>5.43</v>
      </c>
      <c r="O201" s="1">
        <f>ABS(m*g*M201)</f>
        <v>0.63510163204183734</v>
      </c>
      <c r="P201" s="1">
        <f>ABS(m*((B201*l)^2)/2)</f>
        <v>0.24393290829031203</v>
      </c>
      <c r="Q201" s="1">
        <f t="shared" si="22"/>
        <v>0.87903454033214934</v>
      </c>
    </row>
    <row r="202" spans="1:17" x14ac:dyDescent="0.3">
      <c r="A202" s="1">
        <f t="shared" si="19"/>
        <v>-0.63844809425079041</v>
      </c>
      <c r="B202" s="1">
        <f t="shared" si="20"/>
        <v>2.5302709037520663</v>
      </c>
      <c r="C202" s="1">
        <f>g_1/l_1*SIN(A202)</f>
        <v>19.864998189931477</v>
      </c>
      <c r="D202" s="1">
        <f>A202+B202*dt_2/2</f>
        <v>-0.62579673973203009</v>
      </c>
      <c r="E202" s="1">
        <f>B202+C202*dt_2/2</f>
        <v>2.6295958947017235</v>
      </c>
      <c r="F202" s="1">
        <f>g/l*SIN(D202)</f>
        <v>19.524773790081852</v>
      </c>
      <c r="G202" s="1">
        <f>E202*dt_2</f>
        <v>2.6295958947017237E-2</v>
      </c>
      <c r="H202" s="1">
        <f>F202*dt_2</f>
        <v>0.19524773790081854</v>
      </c>
      <c r="I202" s="1"/>
      <c r="J202" s="1">
        <f t="shared" si="21"/>
        <v>-2.2092444210456872</v>
      </c>
      <c r="K202" s="1">
        <f>l*COS(J202)</f>
        <v>-0.17878498370938331</v>
      </c>
      <c r="L202" s="1">
        <f>l*SIN(J202)</f>
        <v>-0.2409064747989052</v>
      </c>
      <c r="M202" s="1">
        <f>L202+l</f>
        <v>5.9093525201094788E-2</v>
      </c>
      <c r="N202" s="1">
        <v>5.46</v>
      </c>
      <c r="O202" s="1">
        <f>ABS(m*g*M202)</f>
        <v>0.59093525201094788</v>
      </c>
      <c r="P202" s="1">
        <f>ABS(m*((B202*l)^2)/2)</f>
        <v>0.2881021880868434</v>
      </c>
      <c r="Q202" s="1">
        <f t="shared" si="22"/>
        <v>0.87903744009779128</v>
      </c>
    </row>
    <row r="203" spans="1:17" x14ac:dyDescent="0.3">
      <c r="A203" s="1">
        <f t="shared" si="19"/>
        <v>-0.61215213530377321</v>
      </c>
      <c r="B203" s="1">
        <f t="shared" si="20"/>
        <v>2.7255186416528847</v>
      </c>
      <c r="C203" s="1">
        <f>g_1/l_1*SIN(A203)</f>
        <v>19.15433751679846</v>
      </c>
      <c r="D203" s="1">
        <f>A203+B203*dt_2/2</f>
        <v>-0.59852454209550876</v>
      </c>
      <c r="E203" s="1">
        <f>B203+C203*dt_2/2</f>
        <v>2.8212903292368772</v>
      </c>
      <c r="F203" s="1">
        <f>g/l*SIN(D203)</f>
        <v>18.780803709118015</v>
      </c>
      <c r="G203" s="1">
        <f>E203*dt_2</f>
        <v>2.8212903292368773E-2</v>
      </c>
      <c r="H203" s="1">
        <f>F203*dt_2</f>
        <v>0.18780803709118016</v>
      </c>
      <c r="I203" s="1"/>
      <c r="J203" s="1">
        <f t="shared" si="21"/>
        <v>-2.1829484620986697</v>
      </c>
      <c r="K203" s="1">
        <f>l*COS(J203)</f>
        <v>-0.1723890376511861</v>
      </c>
      <c r="L203" s="1">
        <f>l*SIN(J203)</f>
        <v>-0.2455239697009193</v>
      </c>
      <c r="M203" s="1">
        <f>L203+l</f>
        <v>5.4476030299080686E-2</v>
      </c>
      <c r="N203" s="1">
        <v>5.49</v>
      </c>
      <c r="O203" s="1">
        <f>ABS(m*g*M203)</f>
        <v>0.5447603029908068</v>
      </c>
      <c r="P203" s="1">
        <f>ABS(m*((B203*l)^2)/2)</f>
        <v>0.33428033396988233</v>
      </c>
      <c r="Q203" s="1">
        <f t="shared" si="22"/>
        <v>0.87904063696068913</v>
      </c>
    </row>
    <row r="204" spans="1:17" x14ac:dyDescent="0.3">
      <c r="A204" s="1">
        <f t="shared" si="19"/>
        <v>-0.58393923201140441</v>
      </c>
      <c r="B204" s="1">
        <f t="shared" si="20"/>
        <v>2.913326678744065</v>
      </c>
      <c r="C204" s="1">
        <f>g_1/l_1*SIN(A204)</f>
        <v>18.377156557613098</v>
      </c>
      <c r="D204" s="1">
        <f>A204+B204*dt_2/2</f>
        <v>-0.56937259861768408</v>
      </c>
      <c r="E204" s="1">
        <f>B204+C204*dt_2/2</f>
        <v>3.0052124615321305</v>
      </c>
      <c r="F204" s="1">
        <f>g/l*SIN(D204)</f>
        <v>17.970124424156051</v>
      </c>
      <c r="G204" s="1">
        <f>E204*dt_2</f>
        <v>3.0052124615321307E-2</v>
      </c>
      <c r="H204" s="1">
        <f>F204*dt_2</f>
        <v>0.1797012442415605</v>
      </c>
      <c r="I204" s="1"/>
      <c r="J204" s="1">
        <f t="shared" si="21"/>
        <v>-2.1547355588063009</v>
      </c>
      <c r="K204" s="1">
        <f>l*COS(J204)</f>
        <v>-0.16539440901851782</v>
      </c>
      <c r="L204" s="1">
        <f>l*SIN(J204)</f>
        <v>-0.2502892116440803</v>
      </c>
      <c r="M204" s="1">
        <f>L204+l</f>
        <v>4.9710788355919688E-2</v>
      </c>
      <c r="N204" s="1">
        <v>5.52</v>
      </c>
      <c r="O204" s="1">
        <f>ABS(m*g*M204)</f>
        <v>0.49710788355919688</v>
      </c>
      <c r="P204" s="1">
        <f>ABS(m*((B204*l)^2)/2)</f>
        <v>0.38193625516868657</v>
      </c>
      <c r="Q204" s="1">
        <f t="shared" si="22"/>
        <v>0.87904413872788345</v>
      </c>
    </row>
    <row r="205" spans="1:17" x14ac:dyDescent="0.3">
      <c r="A205" s="1">
        <f t="shared" si="19"/>
        <v>-0.55388710739608316</v>
      </c>
      <c r="B205" s="1">
        <f t="shared" si="20"/>
        <v>3.0930279229856255</v>
      </c>
      <c r="C205" s="1">
        <f>g_1/l_1*SIN(A205)</f>
        <v>17.533237538900249</v>
      </c>
      <c r="D205" s="1">
        <f>A205+B205*dt_2/2</f>
        <v>-0.53842196778115503</v>
      </c>
      <c r="E205" s="1">
        <f>B205+C205*dt_2/2</f>
        <v>3.1806941106801268</v>
      </c>
      <c r="F205" s="1">
        <f>g/l*SIN(D205)</f>
        <v>17.092728671145625</v>
      </c>
      <c r="G205" s="1">
        <f>E205*dt_2</f>
        <v>3.1806941106801268E-2</v>
      </c>
      <c r="H205" s="1">
        <f>F205*dt_2</f>
        <v>0.17092728671145627</v>
      </c>
      <c r="I205" s="1"/>
      <c r="J205" s="1">
        <f t="shared" si="21"/>
        <v>-2.1246834341909797</v>
      </c>
      <c r="K205" s="1">
        <f>l*COS(J205)</f>
        <v>-0.15779913785010222</v>
      </c>
      <c r="L205" s="1">
        <f>l*SIN(J205)</f>
        <v>-0.25514590354102185</v>
      </c>
      <c r="M205" s="1">
        <f>L205+l</f>
        <v>4.4854096458978143E-2</v>
      </c>
      <c r="N205" s="1">
        <v>5.55</v>
      </c>
      <c r="O205" s="1">
        <f>ABS(m*g*M205)</f>
        <v>0.44854096458978143</v>
      </c>
      <c r="P205" s="1">
        <f>ABS(m*((B205*l)^2)/2)</f>
        <v>0.43050697795659471</v>
      </c>
      <c r="Q205" s="1">
        <f t="shared" si="22"/>
        <v>0.87904794254637619</v>
      </c>
    </row>
    <row r="206" spans="1:17" x14ac:dyDescent="0.3">
      <c r="A206" s="1">
        <f t="shared" si="19"/>
        <v>-0.52208016628928189</v>
      </c>
      <c r="B206" s="1">
        <f t="shared" si="20"/>
        <v>3.2639552096970816</v>
      </c>
      <c r="C206" s="1">
        <f>g_1/l_1*SIN(A206)</f>
        <v>16.622808990733866</v>
      </c>
      <c r="D206" s="1">
        <f>A206+B206*dt_2/2</f>
        <v>-0.50576039024079644</v>
      </c>
      <c r="E206" s="1">
        <f>B206+C206*dt_2/2</f>
        <v>3.347069254650751</v>
      </c>
      <c r="F206" s="1">
        <f>g/l*SIN(D206)</f>
        <v>16.149092484069044</v>
      </c>
      <c r="G206" s="1">
        <f>E206*dt_2</f>
        <v>3.3470692546507509E-2</v>
      </c>
      <c r="H206" s="1">
        <f>F206*dt_2</f>
        <v>0.16149092484069044</v>
      </c>
      <c r="I206" s="1"/>
      <c r="J206" s="1">
        <f t="shared" si="21"/>
        <v>-2.0928764930841783</v>
      </c>
      <c r="K206" s="1">
        <f>l*COS(J206)</f>
        <v>-0.14960528091660474</v>
      </c>
      <c r="L206" s="1">
        <f>l*SIN(J206)</f>
        <v>-0.26003511286336656</v>
      </c>
      <c r="M206" s="1">
        <f>L206+l</f>
        <v>3.9964887136633431E-2</v>
      </c>
      <c r="N206" s="1">
        <v>5.58</v>
      </c>
      <c r="O206" s="1">
        <f>ABS(m*g*M206)</f>
        <v>0.39964887136633431</v>
      </c>
      <c r="P206" s="1">
        <f>ABS(m*((B206*l)^2)/2)</f>
        <v>0.47940316249089232</v>
      </c>
      <c r="Q206" s="1">
        <f t="shared" si="22"/>
        <v>0.87905203385722663</v>
      </c>
    </row>
    <row r="207" spans="1:17" x14ac:dyDescent="0.3">
      <c r="A207" s="1">
        <f t="shared" si="19"/>
        <v>-0.48860947374277436</v>
      </c>
      <c r="B207" s="1">
        <f t="shared" si="20"/>
        <v>3.425446134537772</v>
      </c>
      <c r="C207" s="1">
        <f>g_1/l_1*SIN(A207)</f>
        <v>15.646617552221288</v>
      </c>
      <c r="D207" s="1">
        <f>A207+B207*dt_2/2</f>
        <v>-0.47148224307008552</v>
      </c>
      <c r="E207" s="1">
        <f>B207+C207*dt_2/2</f>
        <v>3.5036792222988784</v>
      </c>
      <c r="F207" s="1">
        <f>g/l*SIN(D207)</f>
        <v>15.140243610209094</v>
      </c>
      <c r="G207" s="1">
        <f>E207*dt_2</f>
        <v>3.5036792222988784E-2</v>
      </c>
      <c r="H207" s="1">
        <f>F207*dt_2</f>
        <v>0.15140243610209095</v>
      </c>
      <c r="I207" s="1"/>
      <c r="J207" s="1">
        <f t="shared" si="21"/>
        <v>-2.0594058005376707</v>
      </c>
      <c r="K207" s="1">
        <f>l*COS(J207)</f>
        <v>-0.14081955796999152</v>
      </c>
      <c r="L207" s="1">
        <f>l*SIN(J207)</f>
        <v>-0.26489592690929809</v>
      </c>
      <c r="M207" s="1">
        <f>L207+l</f>
        <v>3.5104073090701904E-2</v>
      </c>
      <c r="N207" s="1">
        <v>5.61</v>
      </c>
      <c r="O207" s="1">
        <f>ABS(m*g*M207)</f>
        <v>0.35104073090701904</v>
      </c>
      <c r="P207" s="1">
        <f>ABS(m*((B207*l)^2)/2)</f>
        <v>0.52801565492788949</v>
      </c>
      <c r="Q207" s="1">
        <f t="shared" si="22"/>
        <v>0.87905638583490853</v>
      </c>
    </row>
    <row r="208" spans="1:17" x14ac:dyDescent="0.3">
      <c r="A208" s="1">
        <f t="shared" si="19"/>
        <v>-0.45357268151978558</v>
      </c>
      <c r="B208" s="1">
        <f t="shared" si="20"/>
        <v>3.5768485706398629</v>
      </c>
      <c r="C208" s="1">
        <f>g_1/l_1*SIN(A208)</f>
        <v>14.605992067700221</v>
      </c>
      <c r="D208" s="1">
        <f>A208+B208*dt_2/2</f>
        <v>-0.43568843866658624</v>
      </c>
      <c r="E208" s="1">
        <f>B208+C208*dt_2/2</f>
        <v>3.6498785309783641</v>
      </c>
      <c r="F208" s="1">
        <f>g/l*SIN(D208)</f>
        <v>14.067820861891919</v>
      </c>
      <c r="G208" s="1">
        <f>E208*dt_2</f>
        <v>3.6498785309783642E-2</v>
      </c>
      <c r="H208" s="1">
        <f>F208*dt_2</f>
        <v>0.14067820861891919</v>
      </c>
      <c r="I208" s="1"/>
      <c r="J208" s="1">
        <f t="shared" si="21"/>
        <v>-2.0243690083146824</v>
      </c>
      <c r="K208" s="1">
        <f>l*COS(J208)</f>
        <v>-0.13145392860930202</v>
      </c>
      <c r="L208" s="1">
        <f>l*SIN(J208)</f>
        <v>-0.26966620969854666</v>
      </c>
      <c r="M208" s="1">
        <f>L208+l</f>
        <v>3.0333790301453334E-2</v>
      </c>
      <c r="N208" s="1">
        <v>5.64</v>
      </c>
      <c r="O208" s="1">
        <f>ABS(m*g*M208)</f>
        <v>0.30333790301453334</v>
      </c>
      <c r="P208" s="1">
        <f>ABS(m*((B208*l)^2)/2)</f>
        <v>0.57572305637797927</v>
      </c>
      <c r="Q208" s="1">
        <f t="shared" si="22"/>
        <v>0.87906095939251261</v>
      </c>
    </row>
    <row r="209" spans="1:17" x14ac:dyDescent="0.3">
      <c r="A209" s="1">
        <f t="shared" si="19"/>
        <v>-0.41707389621000196</v>
      </c>
      <c r="B209" s="1">
        <f t="shared" si="20"/>
        <v>3.7175267792587823</v>
      </c>
      <c r="C209" s="1">
        <f>g_1/l_1*SIN(A209)</f>
        <v>13.50289727417152</v>
      </c>
      <c r="D209" s="1">
        <f>A209+B209*dt_2/2</f>
        <v>-0.39848626231370804</v>
      </c>
      <c r="E209" s="1">
        <f>B209+C209*dt_2/2</f>
        <v>3.7850412656296397</v>
      </c>
      <c r="F209" s="1">
        <f>g/l*SIN(D209)</f>
        <v>12.934121731542017</v>
      </c>
      <c r="G209" s="1">
        <f>E209*dt_2</f>
        <v>3.7850412656296399E-2</v>
      </c>
      <c r="H209" s="1">
        <f>F209*dt_2</f>
        <v>0.12934121731542017</v>
      </c>
      <c r="I209" s="1"/>
      <c r="J209" s="1">
        <f t="shared" si="21"/>
        <v>-1.9878702230048986</v>
      </c>
      <c r="K209" s="1">
        <f>l*COS(J209)</f>
        <v>-0.12152607546754367</v>
      </c>
      <c r="L209" s="1">
        <f>l*SIN(J209)</f>
        <v>-0.27428345371432244</v>
      </c>
      <c r="M209" s="1">
        <f>L209+l</f>
        <v>2.5716546285677544E-2</v>
      </c>
      <c r="N209" s="1">
        <v>5.67</v>
      </c>
      <c r="O209" s="1">
        <f>ABS(m*g*M209)</f>
        <v>0.25716546285677544</v>
      </c>
      <c r="P209" s="1">
        <f>ABS(m*((B209*l)^2)/2)</f>
        <v>0.62190024095277774</v>
      </c>
      <c r="Q209" s="1">
        <f t="shared" si="22"/>
        <v>0.87906570380955318</v>
      </c>
    </row>
    <row r="210" spans="1:17" x14ac:dyDescent="0.3">
      <c r="A210" s="1">
        <f t="shared" si="19"/>
        <v>-0.37922348355370555</v>
      </c>
      <c r="B210" s="1">
        <f t="shared" si="20"/>
        <v>3.8468679965742023</v>
      </c>
      <c r="C210" s="1">
        <f>g_1/l_1*SIN(A210)</f>
        <v>12.339974476481288</v>
      </c>
      <c r="D210" s="1">
        <f>A210+B210*dt_2/2</f>
        <v>-0.35998914357083456</v>
      </c>
      <c r="E210" s="1">
        <f>B210+C210*dt_2/2</f>
        <v>3.9085678689566086</v>
      </c>
      <c r="F210" s="1">
        <f>g/l*SIN(D210)</f>
        <v>11.742135758558597</v>
      </c>
      <c r="G210" s="1">
        <f>E210*dt_2</f>
        <v>3.9085678689566083E-2</v>
      </c>
      <c r="H210" s="1">
        <f>F210*dt_2</f>
        <v>0.11742135758558597</v>
      </c>
      <c r="I210" s="1"/>
      <c r="J210" s="1">
        <f t="shared" si="21"/>
        <v>-1.9500198103486022</v>
      </c>
      <c r="K210" s="1">
        <f>l*COS(J210)</f>
        <v>-0.11105977028833158</v>
      </c>
      <c r="L210" s="1">
        <f>l*SIN(J210)</f>
        <v>-0.27868571442308093</v>
      </c>
      <c r="M210" s="1">
        <f>L210+l</f>
        <v>2.1314285576919056E-2</v>
      </c>
      <c r="N210" s="1">
        <v>5.7</v>
      </c>
      <c r="O210" s="1">
        <f>ABS(m*g*M210)</f>
        <v>0.21314285576919056</v>
      </c>
      <c r="P210" s="1">
        <f>ABS(m*((B210*l)^2)/2)</f>
        <v>0.66592770223800668</v>
      </c>
      <c r="Q210" s="1">
        <f t="shared" si="22"/>
        <v>0.87907055800719724</v>
      </c>
    </row>
    <row r="211" spans="1:17" x14ac:dyDescent="0.3">
      <c r="A211" s="1">
        <f t="shared" si="19"/>
        <v>-0.34013780486413947</v>
      </c>
      <c r="B211" s="1">
        <f t="shared" si="20"/>
        <v>3.9642893541597881</v>
      </c>
      <c r="C211" s="1">
        <f>g_1/l_1*SIN(A211)</f>
        <v>11.120566838417105</v>
      </c>
      <c r="D211" s="1">
        <f>A211+B211*dt_2/2</f>
        <v>-0.32031635809334053</v>
      </c>
      <c r="E211" s="1">
        <f>B211+C211*dt_2/2</f>
        <v>4.0198921883518732</v>
      </c>
      <c r="F211" s="1">
        <f>g/l*SIN(D211)</f>
        <v>10.495561439226991</v>
      </c>
      <c r="G211" s="1">
        <f>E211*dt_2</f>
        <v>4.0198921883518736E-2</v>
      </c>
      <c r="H211" s="1">
        <f>F211*dt_2</f>
        <v>0.10495561439226991</v>
      </c>
      <c r="I211" s="1"/>
      <c r="J211" s="1">
        <f t="shared" si="21"/>
        <v>-1.910934131659036</v>
      </c>
      <c r="K211" s="1">
        <f>l*COS(J211)</f>
        <v>-0.10008510154575392</v>
      </c>
      <c r="L211" s="1">
        <f>l*SIN(J211)</f>
        <v>-0.28281261013005787</v>
      </c>
      <c r="M211" s="1">
        <f>L211+l</f>
        <v>1.7187389869942116E-2</v>
      </c>
      <c r="N211" s="1">
        <v>5.73</v>
      </c>
      <c r="O211" s="1">
        <f>ABS(m*g*M211)</f>
        <v>0.17187389869942116</v>
      </c>
      <c r="P211" s="1">
        <f>ABS(m*((B211*l)^2)/2)</f>
        <v>0.70720155375770843</v>
      </c>
      <c r="Q211" s="1">
        <f t="shared" si="22"/>
        <v>0.87907545245712959</v>
      </c>
    </row>
    <row r="212" spans="1:17" x14ac:dyDescent="0.3">
      <c r="A212" s="1">
        <f t="shared" si="19"/>
        <v>-0.29993888298062071</v>
      </c>
      <c r="B212" s="1">
        <f t="shared" si="20"/>
        <v>4.0692449685520584</v>
      </c>
      <c r="C212" s="1">
        <f>g_1/l_1*SIN(A212)</f>
        <v>9.8487272930243162</v>
      </c>
      <c r="D212" s="1">
        <f>A212+B212*dt_2/2</f>
        <v>-0.27959265813786044</v>
      </c>
      <c r="E212" s="1">
        <f>B212+C212*dt_2/2</f>
        <v>4.1184886050171796</v>
      </c>
      <c r="F212" s="1">
        <f>g/l*SIN(D212)</f>
        <v>9.1988049178531082</v>
      </c>
      <c r="G212" s="1">
        <f>E212*dt_2</f>
        <v>4.1184886050171794E-2</v>
      </c>
      <c r="H212" s="1">
        <f>F212*dt_2</f>
        <v>9.1988049178531081E-2</v>
      </c>
      <c r="I212" s="1"/>
      <c r="J212" s="1">
        <f t="shared" si="21"/>
        <v>-1.8707352097755172</v>
      </c>
      <c r="K212" s="1">
        <f>l*COS(J212)</f>
        <v>-8.8638545637218805E-2</v>
      </c>
      <c r="L212" s="1">
        <f>l*SIN(J212)</f>
        <v>-0.28660636459666888</v>
      </c>
      <c r="M212" s="1">
        <f>L212+l</f>
        <v>1.3393635403331106E-2</v>
      </c>
      <c r="N212" s="1">
        <v>5.76</v>
      </c>
      <c r="O212" s="1">
        <f>ABS(m*g*M212)</f>
        <v>0.13393635403331106</v>
      </c>
      <c r="P212" s="1">
        <f>ABS(m*((B212*l)^2)/2)</f>
        <v>0.74514395763388097</v>
      </c>
      <c r="Q212" s="1">
        <f t="shared" si="22"/>
        <v>0.87908031166719203</v>
      </c>
    </row>
    <row r="213" spans="1:17" x14ac:dyDescent="0.3">
      <c r="A213" s="1">
        <f t="shared" si="19"/>
        <v>-0.25875399693044893</v>
      </c>
      <c r="B213" s="1">
        <f t="shared" si="20"/>
        <v>4.1612330177305896</v>
      </c>
      <c r="C213" s="1">
        <f>g_1/l_1*SIN(A213)</f>
        <v>8.52920759209319</v>
      </c>
      <c r="D213" s="1">
        <f>A213+B213*dt_2/2</f>
        <v>-0.23794783184179596</v>
      </c>
      <c r="E213" s="1">
        <f>B213+C213*dt_2/2</f>
        <v>4.2038790556910559</v>
      </c>
      <c r="F213" s="1">
        <f>g/l*SIN(D213)</f>
        <v>7.8569592811289581</v>
      </c>
      <c r="G213" s="1">
        <f>E213*dt_2</f>
        <v>4.2038790556910559E-2</v>
      </c>
      <c r="H213" s="1">
        <f>F213*dt_2</f>
        <v>7.8569592811289585E-2</v>
      </c>
      <c r="I213" s="1"/>
      <c r="J213" s="1">
        <f t="shared" si="21"/>
        <v>-1.8295503237253454</v>
      </c>
      <c r="K213" s="1">
        <f>l*COS(J213)</f>
        <v>-7.6762868328838663E-2</v>
      </c>
      <c r="L213" s="1">
        <f>l*SIN(J213)</f>
        <v>-0.29001286531105713</v>
      </c>
      <c r="M213" s="1">
        <f>L213+l</f>
        <v>9.9871346889428558E-3</v>
      </c>
      <c r="N213" s="1">
        <v>5.79</v>
      </c>
      <c r="O213" s="1">
        <f>ABS(m*g*M213)</f>
        <v>9.9871346889428558E-2</v>
      </c>
      <c r="P213" s="1">
        <f>ABS(m*((B213*l)^2)/2)</f>
        <v>0.77921371025330521</v>
      </c>
      <c r="Q213" s="1">
        <f t="shared" si="22"/>
        <v>0.87908505714273377</v>
      </c>
    </row>
    <row r="214" spans="1:17" x14ac:dyDescent="0.3">
      <c r="A214" s="1">
        <f t="shared" si="19"/>
        <v>-0.21671520637353836</v>
      </c>
      <c r="B214" s="1">
        <f t="shared" si="20"/>
        <v>4.2398026105418793</v>
      </c>
      <c r="C214" s="1">
        <f>g_1/l_1*SIN(A214)</f>
        <v>7.1674276596816382</v>
      </c>
      <c r="D214" s="1">
        <f>A214+B214*dt_2/2</f>
        <v>-0.19551619332082895</v>
      </c>
      <c r="E214" s="1">
        <f>B214+C214*dt_2/2</f>
        <v>4.2756397488402875</v>
      </c>
      <c r="F214" s="1">
        <f>g/l*SIN(D214)</f>
        <v>6.4757639793095239</v>
      </c>
      <c r="G214" s="1">
        <f>E214*dt_2</f>
        <v>4.2756397488402875E-2</v>
      </c>
      <c r="H214" s="1">
        <f>F214*dt_2</f>
        <v>6.4757639793095234E-2</v>
      </c>
      <c r="I214" s="1"/>
      <c r="J214" s="1">
        <f t="shared" si="21"/>
        <v>-1.787511533168435</v>
      </c>
      <c r="K214" s="1">
        <f>l*COS(J214)</f>
        <v>-6.4506848937134736E-2</v>
      </c>
      <c r="L214" s="1">
        <f>l*SIN(J214)</f>
        <v>-0.29298270672550225</v>
      </c>
      <c r="M214" s="1">
        <f>L214+l</f>
        <v>7.0172932744977379E-3</v>
      </c>
      <c r="N214" s="1">
        <v>5.82</v>
      </c>
      <c r="O214" s="1">
        <f>ABS(m*g*M214)</f>
        <v>7.0172932744977379E-2</v>
      </c>
      <c r="P214" s="1">
        <f>ABS(m*((B214*l)^2)/2)</f>
        <v>0.80891667793609801</v>
      </c>
      <c r="Q214" s="1">
        <f t="shared" si="22"/>
        <v>0.87908961068107538</v>
      </c>
    </row>
    <row r="215" spans="1:17" x14ac:dyDescent="0.3">
      <c r="A215" s="1">
        <f t="shared" ref="A215:A278" si="23">A214+G214</f>
        <v>-0.17395880888513549</v>
      </c>
      <c r="B215" s="1">
        <f t="shared" ref="B215:B278" si="24">B214+H214</f>
        <v>4.3045602503349745</v>
      </c>
      <c r="C215" s="1">
        <f>g_1/l_1*SIN(A215)</f>
        <v>5.7694251627497302</v>
      </c>
      <c r="D215" s="1">
        <f>A215+B215*dt_2/2</f>
        <v>-0.1524360076334606</v>
      </c>
      <c r="E215" s="1">
        <f>B215+C215*dt_2/2</f>
        <v>4.3334073761487231</v>
      </c>
      <c r="F215" s="1">
        <f>g/l*SIN(D215)</f>
        <v>5.0615446864104463</v>
      </c>
      <c r="G215" s="1">
        <f>E215*dt_2</f>
        <v>4.3334073761487228E-2</v>
      </c>
      <c r="H215" s="1">
        <f>F215*dt_2</f>
        <v>5.0615446864104463E-2</v>
      </c>
      <c r="I215" s="1"/>
      <c r="J215" s="1">
        <f t="shared" si="21"/>
        <v>-1.7447551356800322</v>
      </c>
      <c r="K215" s="1">
        <f>l*COS(J215)</f>
        <v>-5.1924826464747581E-2</v>
      </c>
      <c r="L215" s="1">
        <f>l*SIN(J215)</f>
        <v>-0.2954721854872398</v>
      </c>
      <c r="M215" s="1">
        <f>L215+l</f>
        <v>4.5278145127601865E-3</v>
      </c>
      <c r="N215" s="1">
        <v>5.85</v>
      </c>
      <c r="O215" s="1">
        <f>ABS(m*g*M215)</f>
        <v>4.5278145127601865E-2</v>
      </c>
      <c r="P215" s="1">
        <f>ABS(m*((B215*l)^2)/2)</f>
        <v>0.83381575269437547</v>
      </c>
      <c r="Q215" s="1">
        <f t="shared" si="22"/>
        <v>0.87909389782197733</v>
      </c>
    </row>
    <row r="216" spans="1:17" x14ac:dyDescent="0.3">
      <c r="A216" s="1">
        <f t="shared" si="23"/>
        <v>-0.13062473512364825</v>
      </c>
      <c r="B216" s="1">
        <f t="shared" si="24"/>
        <v>4.3551756971990789</v>
      </c>
      <c r="C216" s="1">
        <f>g_1/l_1*SIN(A216)</f>
        <v>4.3417860274654201</v>
      </c>
      <c r="D216" s="1">
        <f>A216+B216*dt_2/2</f>
        <v>-0.10884885663765285</v>
      </c>
      <c r="E216" s="1">
        <f>B216+C216*dt_2/2</f>
        <v>4.3768846273364064</v>
      </c>
      <c r="F216" s="1">
        <f>g/l*SIN(D216)</f>
        <v>3.6211347463312626</v>
      </c>
      <c r="G216" s="1">
        <f>E216*dt_2</f>
        <v>4.3768846273364068E-2</v>
      </c>
      <c r="H216" s="1">
        <f>F216*dt_2</f>
        <v>3.6211347463312629E-2</v>
      </c>
      <c r="I216" s="1"/>
      <c r="J216" s="1">
        <f t="shared" si="21"/>
        <v>-1.7014210619185448</v>
      </c>
      <c r="K216" s="1">
        <f>l*COS(J216)</f>
        <v>-3.9076074247188765E-2</v>
      </c>
      <c r="L216" s="1">
        <f>l*SIN(J216)</f>
        <v>-0.29744421396528825</v>
      </c>
      <c r="M216" s="1">
        <f>L216+l</f>
        <v>2.5557860347117378E-3</v>
      </c>
      <c r="N216" s="1">
        <v>5.88</v>
      </c>
      <c r="O216" s="1">
        <f>ABS(m*g*M216)</f>
        <v>2.5557860347117378E-2</v>
      </c>
      <c r="P216" s="1">
        <f>ABS(m*((B216*l)^2)/2)</f>
        <v>0.85353999090630661</v>
      </c>
      <c r="Q216" s="1">
        <f t="shared" si="22"/>
        <v>0.87909785125342399</v>
      </c>
    </row>
    <row r="217" spans="1:17" x14ac:dyDescent="0.3">
      <c r="A217" s="1">
        <f t="shared" si="23"/>
        <v>-8.6855888850284182E-2</v>
      </c>
      <c r="B217" s="1">
        <f t="shared" si="24"/>
        <v>4.3913870446623919</v>
      </c>
      <c r="C217" s="1">
        <f>g_1/l_1*SIN(A217)</f>
        <v>2.8915574673610869</v>
      </c>
      <c r="D217" s="1">
        <f>A217+B217*dt_2/2</f>
        <v>-6.4898953626972219E-2</v>
      </c>
      <c r="E217" s="1">
        <f>B217+C217*dt_2/2</f>
        <v>4.4058448319991976</v>
      </c>
      <c r="F217" s="1">
        <f>g/l*SIN(D217)</f>
        <v>2.1617801838546922</v>
      </c>
      <c r="G217" s="1">
        <f>E217*dt_2</f>
        <v>4.4058448319991977E-2</v>
      </c>
      <c r="H217" s="1">
        <f>F217*dt_2</f>
        <v>2.1617801838546922E-2</v>
      </c>
      <c r="I217" s="1"/>
      <c r="J217" s="1">
        <f t="shared" si="21"/>
        <v>-1.6576522156451807</v>
      </c>
      <c r="K217" s="1">
        <f>l*COS(J217)</f>
        <v>-2.6024017206249757E-2</v>
      </c>
      <c r="L217" s="1">
        <f>l*SIN(J217)</f>
        <v>-0.29886911939584659</v>
      </c>
      <c r="M217" s="1">
        <f>L217+l</f>
        <v>1.1308806041533948E-3</v>
      </c>
      <c r="N217" s="1">
        <v>5.91</v>
      </c>
      <c r="O217" s="1">
        <f>ABS(m*g*M217)</f>
        <v>1.1308806041533948E-2</v>
      </c>
      <c r="P217" s="1">
        <f>ABS(m*((B217*l)^2)/2)</f>
        <v>0.8677926079212912</v>
      </c>
      <c r="Q217" s="1">
        <f t="shared" si="22"/>
        <v>0.87910141396282515</v>
      </c>
    </row>
    <row r="218" spans="1:17" x14ac:dyDescent="0.3">
      <c r="A218" s="1">
        <f t="shared" si="23"/>
        <v>-4.2797440530292205E-2</v>
      </c>
      <c r="B218" s="1">
        <f t="shared" si="24"/>
        <v>4.4130048465009386</v>
      </c>
      <c r="C218" s="1">
        <f>g_1/l_1*SIN(A218)</f>
        <v>1.4261458981840776</v>
      </c>
      <c r="D218" s="1">
        <f>A218+B218*dt_2/2</f>
        <v>-2.073241629778751E-2</v>
      </c>
      <c r="E218" s="1">
        <f>B218+C218*dt_2/2</f>
        <v>4.4201355759918588</v>
      </c>
      <c r="F218" s="1">
        <f>g/l*SIN(D218)</f>
        <v>0.69103103610987471</v>
      </c>
      <c r="G218" s="1">
        <f>E218*dt_2</f>
        <v>4.4201355759918591E-2</v>
      </c>
      <c r="H218" s="1">
        <f>F218*dt_2</f>
        <v>6.9103103610987475E-3</v>
      </c>
      <c r="I218" s="1"/>
      <c r="J218" s="1">
        <f t="shared" ref="J218:J281" si="25">A218-PI()/2</f>
        <v>-1.6135937673251888</v>
      </c>
      <c r="K218" s="1">
        <f>l*COS(J218)</f>
        <v>-1.2835313083656685E-2</v>
      </c>
      <c r="L218" s="1">
        <f>l*SIN(J218)</f>
        <v>-0.29972529879548793</v>
      </c>
      <c r="M218" s="1">
        <f>L218+l</f>
        <v>2.7470120451206226E-4</v>
      </c>
      <c r="N218" s="1">
        <v>5.94</v>
      </c>
      <c r="O218" s="1">
        <f>ABS(m*g*M218)</f>
        <v>2.7470120451206226E-3</v>
      </c>
      <c r="P218" s="1">
        <f>ABS(m*((B218*l)^2)/2)</f>
        <v>0.87635752988583482</v>
      </c>
      <c r="Q218" s="1">
        <f t="shared" ref="Q218:Q281" si="26">O218+P218</f>
        <v>0.87910454193095544</v>
      </c>
    </row>
    <row r="219" spans="1:17" x14ac:dyDescent="0.3">
      <c r="A219" s="1">
        <f t="shared" si="23"/>
        <v>1.403915229626386E-3</v>
      </c>
      <c r="B219" s="1">
        <f t="shared" si="24"/>
        <v>4.4199151568620376</v>
      </c>
      <c r="C219" s="1">
        <f>g_1/l_1*SIN(A219)</f>
        <v>-4.6797158948181095E-2</v>
      </c>
      <c r="D219" s="1">
        <f>A219+B219*dt_2/2</f>
        <v>2.3503491013936575E-2</v>
      </c>
      <c r="E219" s="1">
        <f>B219+C219*dt_2/2</f>
        <v>4.419681171067297</v>
      </c>
      <c r="F219" s="1">
        <f>g/l*SIN(D219)</f>
        <v>-0.78337757101464445</v>
      </c>
      <c r="G219" s="1">
        <f>E219*dt_2</f>
        <v>4.4196811710672967E-2</v>
      </c>
      <c r="H219" s="1">
        <f>F219*dt_2</f>
        <v>-7.8337757101464445E-3</v>
      </c>
      <c r="I219" s="1"/>
      <c r="J219" s="1">
        <f t="shared" si="25"/>
        <v>-1.5693924115652702</v>
      </c>
      <c r="K219" s="1">
        <f>l*COS(J219)</f>
        <v>4.2117443053363773E-4</v>
      </c>
      <c r="L219" s="1">
        <f>l*SIN(J219)</f>
        <v>-0.29999970435335277</v>
      </c>
      <c r="M219" s="1">
        <f>L219+l</f>
        <v>2.9564664721926093E-7</v>
      </c>
      <c r="N219" s="1">
        <v>5.97</v>
      </c>
      <c r="O219" s="1">
        <f>ABS(m*g*M219)</f>
        <v>2.9564664721926093E-6</v>
      </c>
      <c r="P219" s="1">
        <f>ABS(m*((B219*l)^2)/2)</f>
        <v>0.87910424972364465</v>
      </c>
      <c r="Q219" s="1">
        <f t="shared" si="26"/>
        <v>0.87910720619011684</v>
      </c>
    </row>
    <row r="220" spans="1:17" x14ac:dyDescent="0.3">
      <c r="A220" s="1">
        <f t="shared" si="23"/>
        <v>4.5600726940299353E-2</v>
      </c>
      <c r="B220" s="1">
        <f t="shared" si="24"/>
        <v>4.4120813811518911</v>
      </c>
      <c r="C220" s="1">
        <f>g_1/l_1*SIN(A220)</f>
        <v>-1.5194974897190694</v>
      </c>
      <c r="D220" s="1">
        <f>A220+B220*dt_2/2</f>
        <v>6.7661133846058805E-2</v>
      </c>
      <c r="E220" s="1">
        <f>B220+C220*dt_2/2</f>
        <v>4.4044838937032953</v>
      </c>
      <c r="F220" s="1">
        <f>g/l*SIN(D220)</f>
        <v>-2.2536506629818609</v>
      </c>
      <c r="G220" s="1">
        <f>E220*dt_2</f>
        <v>4.4044838937032954E-2</v>
      </c>
      <c r="H220" s="1">
        <f>F220*dt_2</f>
        <v>-2.2536506629818608E-2</v>
      </c>
      <c r="I220" s="1"/>
      <c r="J220" s="1">
        <f t="shared" si="25"/>
        <v>-1.5251955998545972</v>
      </c>
      <c r="K220" s="1">
        <f>l*COS(J220)</f>
        <v>1.3675477407471647E-2</v>
      </c>
      <c r="L220" s="1">
        <f>l*SIN(J220)</f>
        <v>-0.29968814010180272</v>
      </c>
      <c r="M220" s="1">
        <f>L220+l</f>
        <v>3.1185989819726423E-4</v>
      </c>
      <c r="N220" s="1">
        <v>6</v>
      </c>
      <c r="O220" s="1">
        <f>ABS(m*g*M220)</f>
        <v>3.1185989819726423E-3</v>
      </c>
      <c r="P220" s="1">
        <f>ABS(m*((B220*l)^2)/2)</f>
        <v>0.87599079512582301</v>
      </c>
      <c r="Q220" s="1">
        <f t="shared" si="26"/>
        <v>0.87910939410779565</v>
      </c>
    </row>
    <row r="221" spans="1:17" x14ac:dyDescent="0.3">
      <c r="A221" s="1">
        <f t="shared" si="23"/>
        <v>8.9645565877332301E-2</v>
      </c>
      <c r="B221" s="1">
        <f t="shared" si="24"/>
        <v>4.3895448745220724</v>
      </c>
      <c r="C221" s="1">
        <f>g_1/l_1*SIN(A221)</f>
        <v>-2.9841847975609093</v>
      </c>
      <c r="D221" s="1">
        <f>A221+B221*dt_2/2</f>
        <v>0.11159329024994266</v>
      </c>
      <c r="E221" s="1">
        <f>B221+C221*dt_2/2</f>
        <v>4.3746239505342679</v>
      </c>
      <c r="F221" s="1">
        <f>g/l*SIN(D221)</f>
        <v>-3.7120607128916561</v>
      </c>
      <c r="G221" s="1">
        <f>E221*dt_2</f>
        <v>4.3746239505342677E-2</v>
      </c>
      <c r="H221" s="1">
        <f>F221*dt_2</f>
        <v>-3.7120607128916565E-2</v>
      </c>
      <c r="I221" s="1"/>
      <c r="J221" s="1">
        <f t="shared" si="25"/>
        <v>-1.4811507609175643</v>
      </c>
      <c r="K221" s="1">
        <f>l*COS(J221)</f>
        <v>2.6857663178048195E-2</v>
      </c>
      <c r="L221" s="1">
        <f>l*SIN(J221)</f>
        <v>-0.29879535794355055</v>
      </c>
      <c r="M221" s="1">
        <f>L221+l</f>
        <v>1.2046420564494342E-3</v>
      </c>
      <c r="N221" s="1">
        <v>6.03</v>
      </c>
      <c r="O221" s="1">
        <f>ABS(m*g*M221)</f>
        <v>1.2046420564494342E-2</v>
      </c>
      <c r="P221" s="1">
        <f>ABS(m*((B221*l)^2)/2)</f>
        <v>0.86706468924493485</v>
      </c>
      <c r="Q221" s="1">
        <f t="shared" si="26"/>
        <v>0.87911110980942919</v>
      </c>
    </row>
    <row r="222" spans="1:17" x14ac:dyDescent="0.3">
      <c r="A222" s="1">
        <f t="shared" si="23"/>
        <v>0.13339180538267498</v>
      </c>
      <c r="B222" s="1">
        <f t="shared" si="24"/>
        <v>4.3524242673931557</v>
      </c>
      <c r="C222" s="1">
        <f>g_1/l_1*SIN(A222)</f>
        <v>-4.4332191820787283</v>
      </c>
      <c r="D222" s="1">
        <f>A222+B222*dt_2/2</f>
        <v>0.15515392671964076</v>
      </c>
      <c r="E222" s="1">
        <f>B222+C222*dt_2/2</f>
        <v>4.3302581714827619</v>
      </c>
      <c r="F222" s="1">
        <f>g/l*SIN(D222)</f>
        <v>-5.1510726278514927</v>
      </c>
      <c r="G222" s="1">
        <f>E222*dt_2</f>
        <v>4.330258171482762E-2</v>
      </c>
      <c r="H222" s="1">
        <f>F222*dt_2</f>
        <v>-5.1510726278514926E-2</v>
      </c>
      <c r="I222" s="1"/>
      <c r="J222" s="1">
        <f t="shared" si="25"/>
        <v>-1.4374045214122215</v>
      </c>
      <c r="K222" s="1">
        <f>l*COS(J222)</f>
        <v>3.9898972638708584E-2</v>
      </c>
      <c r="L222" s="1">
        <f>l*SIN(J222)</f>
        <v>-0.2973349491438495</v>
      </c>
      <c r="M222" s="1">
        <f>L222+l</f>
        <v>2.665050856150486E-3</v>
      </c>
      <c r="N222" s="1">
        <v>6.06</v>
      </c>
      <c r="O222" s="1">
        <f>ABS(m*g*M222)</f>
        <v>2.665050856150486E-2</v>
      </c>
      <c r="P222" s="1">
        <f>ABS(m*((B222*l)^2)/2)</f>
        <v>0.85246186515267819</v>
      </c>
      <c r="Q222" s="1">
        <f t="shared" si="26"/>
        <v>0.87911237371418305</v>
      </c>
    </row>
    <row r="223" spans="1:17" x14ac:dyDescent="0.3">
      <c r="A223" s="1">
        <f t="shared" si="23"/>
        <v>0.1766943870975026</v>
      </c>
      <c r="B223" s="1">
        <f t="shared" si="24"/>
        <v>4.3009135411146406</v>
      </c>
      <c r="C223" s="1">
        <f>g_1/l_1*SIN(A223)</f>
        <v>-5.8592131603235087</v>
      </c>
      <c r="D223" s="1">
        <f>A223+B223*dt_2/2</f>
        <v>0.19819895480307581</v>
      </c>
      <c r="E223" s="1">
        <f>B223+C223*dt_2/2</f>
        <v>4.2716174753130227</v>
      </c>
      <c r="F223" s="1">
        <f>g/l*SIN(D223)</f>
        <v>-6.5634621776184865</v>
      </c>
      <c r="G223" s="1">
        <f>E223*dt_2</f>
        <v>4.2716174753130227E-2</v>
      </c>
      <c r="H223" s="1">
        <f>F223*dt_2</f>
        <v>-6.563462177618487E-2</v>
      </c>
      <c r="I223" s="1"/>
      <c r="J223" s="1">
        <f t="shared" si="25"/>
        <v>-1.3941019396973939</v>
      </c>
      <c r="K223" s="1">
        <f>l*COS(J223)</f>
        <v>5.27329184429116E-2</v>
      </c>
      <c r="L223" s="1">
        <f>l*SIN(J223)</f>
        <v>-0.29532903567460689</v>
      </c>
      <c r="M223" s="1">
        <f>L223+l</f>
        <v>4.670964325393101E-3</v>
      </c>
      <c r="N223" s="1">
        <v>6.09</v>
      </c>
      <c r="O223" s="1">
        <f>ABS(m*g*M223)</f>
        <v>4.670964325393101E-2</v>
      </c>
      <c r="P223" s="1">
        <f>ABS(m*((B223*l)^2)/2)</f>
        <v>0.83240357796644759</v>
      </c>
      <c r="Q223" s="1">
        <f t="shared" si="26"/>
        <v>0.8791132212203786</v>
      </c>
    </row>
    <row r="224" spans="1:17" x14ac:dyDescent="0.3">
      <c r="A224" s="1">
        <f t="shared" si="23"/>
        <v>0.21941056185063282</v>
      </c>
      <c r="B224" s="1">
        <f t="shared" si="24"/>
        <v>4.2352789193384561</v>
      </c>
      <c r="C224" s="1">
        <f>g_1/l_1*SIN(A224)</f>
        <v>-7.2551451339038442</v>
      </c>
      <c r="D224" s="1">
        <f>A224+B224*dt_2/2</f>
        <v>0.24058695644732508</v>
      </c>
      <c r="E224" s="1">
        <f>B224+C224*dt_2/2</f>
        <v>4.1990031936689372</v>
      </c>
      <c r="F224" s="1">
        <f>g/l*SIN(D224)</f>
        <v>-7.9424239511622874</v>
      </c>
      <c r="G224" s="1">
        <f>E224*dt_2</f>
        <v>4.1990031936689369E-2</v>
      </c>
      <c r="H224" s="1">
        <f>F224*dt_2</f>
        <v>-7.9424239511622877E-2</v>
      </c>
      <c r="I224" s="1"/>
      <c r="J224" s="1">
        <f t="shared" si="25"/>
        <v>-1.3513857649442638</v>
      </c>
      <c r="K224" s="1">
        <f>l*COS(J224)</f>
        <v>6.5296306205134602E-2</v>
      </c>
      <c r="L224" s="1">
        <f>l*SIN(J224)</f>
        <v>-0.29280777379701739</v>
      </c>
      <c r="M224" s="1">
        <f>L224+l</f>
        <v>7.192226202982599E-3</v>
      </c>
      <c r="N224" s="1">
        <v>6.12</v>
      </c>
      <c r="O224" s="1">
        <f>ABS(m*g*M224)</f>
        <v>7.192226202982599E-2</v>
      </c>
      <c r="P224" s="1">
        <f>ABS(m*((B224*l)^2)/2)</f>
        <v>0.80719143860667231</v>
      </c>
      <c r="Q224" s="1">
        <f t="shared" si="26"/>
        <v>0.8791137006364983</v>
      </c>
    </row>
    <row r="225" spans="1:17" x14ac:dyDescent="0.3">
      <c r="A225" s="1">
        <f t="shared" si="23"/>
        <v>0.26140059378732217</v>
      </c>
      <c r="B225" s="1">
        <f t="shared" si="24"/>
        <v>4.1558546798268337</v>
      </c>
      <c r="C225" s="1">
        <f>g_1/l_1*SIN(A225)</f>
        <v>-8.6144606365493086</v>
      </c>
      <c r="D225" s="1">
        <f>A225+B225*dt_2/2</f>
        <v>0.28217986718645632</v>
      </c>
      <c r="E225" s="1">
        <f>B225+C225*dt_2/2</f>
        <v>4.1127823766440867</v>
      </c>
      <c r="F225" s="1">
        <f>g/l*SIN(D225)</f>
        <v>-9.2816654507758862</v>
      </c>
      <c r="G225" s="1">
        <f>E225*dt_2</f>
        <v>4.112782376644087E-2</v>
      </c>
      <c r="H225" s="1">
        <f>F225*dt_2</f>
        <v>-9.2816654507758861E-2</v>
      </c>
      <c r="I225" s="1"/>
      <c r="J225" s="1">
        <f t="shared" si="25"/>
        <v>-1.3093957330075745</v>
      </c>
      <c r="K225" s="1">
        <f>l*COS(J225)</f>
        <v>7.7530145728943747E-2</v>
      </c>
      <c r="L225" s="1">
        <f>l*SIN(J225)</f>
        <v>-0.28980868948885702</v>
      </c>
      <c r="M225" s="1">
        <f>L225+l</f>
        <v>1.019131051114297E-2</v>
      </c>
      <c r="N225" s="1">
        <v>6.15</v>
      </c>
      <c r="O225" s="1">
        <f>ABS(m*g*M225)</f>
        <v>0.1019131051114297</v>
      </c>
      <c r="P225" s="1">
        <f>ABS(m*((B225*l)^2)/2)</f>
        <v>0.77720076539273675</v>
      </c>
      <c r="Q225" s="1">
        <f t="shared" si="26"/>
        <v>0.87911387050416645</v>
      </c>
    </row>
    <row r="226" spans="1:17" x14ac:dyDescent="0.3">
      <c r="A226" s="1">
        <f t="shared" si="23"/>
        <v>0.30252841755376303</v>
      </c>
      <c r="B226" s="1">
        <f t="shared" si="24"/>
        <v>4.0630380253190745</v>
      </c>
      <c r="C226" s="1">
        <f>g_1/l_1*SIN(A226)</f>
        <v>-9.9311583007387743</v>
      </c>
      <c r="D226" s="1">
        <f>A226+B226*dt_2/2</f>
        <v>0.32284360768035841</v>
      </c>
      <c r="E226" s="1">
        <f>B226+C226*dt_2/2</f>
        <v>4.0133822338153804</v>
      </c>
      <c r="F226" s="1">
        <f>g/l*SIN(D226)</f>
        <v>-10.575484609850017</v>
      </c>
      <c r="G226" s="1">
        <f>E226*dt_2</f>
        <v>4.0133822338153803E-2</v>
      </c>
      <c r="H226" s="1">
        <f>F226*dt_2</f>
        <v>-0.10575484609850017</v>
      </c>
      <c r="I226" s="1"/>
      <c r="J226" s="1">
        <f t="shared" si="25"/>
        <v>-1.2682679092411335</v>
      </c>
      <c r="K226" s="1">
        <f>l*COS(J226)</f>
        <v>8.9380424706648975E-2</v>
      </c>
      <c r="L226" s="1">
        <f>l*SIN(J226)</f>
        <v>-0.28637587132867715</v>
      </c>
      <c r="M226" s="1">
        <f>L226+l</f>
        <v>1.3624128671322844E-2</v>
      </c>
      <c r="N226" s="1">
        <v>6.18</v>
      </c>
      <c r="O226" s="1">
        <f>ABS(m*g*M226)</f>
        <v>0.13624128671322844</v>
      </c>
      <c r="P226" s="1">
        <f>ABS(m*((B226*l)^2)/2)</f>
        <v>0.74287250978349262</v>
      </c>
      <c r="Q226" s="1">
        <f t="shared" si="26"/>
        <v>0.87911379649672106</v>
      </c>
    </row>
    <row r="227" spans="1:17" x14ac:dyDescent="0.3">
      <c r="A227" s="1">
        <f t="shared" si="23"/>
        <v>0.34266223989191685</v>
      </c>
      <c r="B227" s="1">
        <f t="shared" si="24"/>
        <v>3.9572831792205743</v>
      </c>
      <c r="C227" s="1">
        <f>g_1/l_1*SIN(A227)</f>
        <v>-11.199858215239757</v>
      </c>
      <c r="D227" s="1">
        <f>A227+B227*dt_2/2</f>
        <v>0.36244865578801971</v>
      </c>
      <c r="E227" s="1">
        <f>B227+C227*dt_2/2</f>
        <v>3.9012838881443757</v>
      </c>
      <c r="F227" s="1">
        <f>g/l*SIN(D227)</f>
        <v>-11.81882880188561</v>
      </c>
      <c r="G227" s="1">
        <f>E227*dt_2</f>
        <v>3.9012838881443759E-2</v>
      </c>
      <c r="H227" s="1">
        <f>F227*dt_2</f>
        <v>-0.1181882880188561</v>
      </c>
      <c r="I227" s="1"/>
      <c r="J227" s="1">
        <f t="shared" si="25"/>
        <v>-1.2281340869029798</v>
      </c>
      <c r="K227" s="1">
        <f>l*COS(J227)</f>
        <v>0.10079872393715782</v>
      </c>
      <c r="L227" s="1">
        <f>l*SIN(J227)</f>
        <v>-0.28255905091262012</v>
      </c>
      <c r="M227" s="1">
        <f>L227+l</f>
        <v>1.7440949087379864E-2</v>
      </c>
      <c r="N227" s="1">
        <v>6.21</v>
      </c>
      <c r="O227" s="1">
        <f>ABS(m*g*M227)</f>
        <v>0.17440949087379864</v>
      </c>
      <c r="P227" s="1">
        <f>ABS(m*((B227*l)^2)/2)</f>
        <v>0.70470405722439433</v>
      </c>
      <c r="Q227" s="1">
        <f t="shared" si="26"/>
        <v>0.87911354809819298</v>
      </c>
    </row>
    <row r="228" spans="1:17" x14ac:dyDescent="0.3">
      <c r="A228" s="1">
        <f t="shared" si="23"/>
        <v>0.3816750787733606</v>
      </c>
      <c r="B228" s="1">
        <f t="shared" si="24"/>
        <v>3.839094891201718</v>
      </c>
      <c r="C228" s="1">
        <f>g_1/l_1*SIN(A228)</f>
        <v>-12.415851157448294</v>
      </c>
      <c r="D228" s="1">
        <f>A228+B228*dt_2/2</f>
        <v>0.40087055322936921</v>
      </c>
      <c r="E228" s="1">
        <f>B228+C228*dt_2/2</f>
        <v>3.7770156354144766</v>
      </c>
      <c r="F228" s="1">
        <f>g/l*SIN(D228)</f>
        <v>-13.007334242243106</v>
      </c>
      <c r="G228" s="1">
        <f>E228*dt_2</f>
        <v>3.7770156354144768E-2</v>
      </c>
      <c r="H228" s="1">
        <f>F228*dt_2</f>
        <v>-0.13007334242243107</v>
      </c>
      <c r="I228" s="1"/>
      <c r="J228" s="1">
        <f t="shared" si="25"/>
        <v>-1.1891212480215358</v>
      </c>
      <c r="K228" s="1">
        <f>l*COS(J228)</f>
        <v>0.11174266041703469</v>
      </c>
      <c r="L228" s="1">
        <f>l*SIN(J228)</f>
        <v>-0.27841260359926823</v>
      </c>
      <c r="M228" s="1">
        <f>L228+l</f>
        <v>2.1587396400731762E-2</v>
      </c>
      <c r="N228" s="1">
        <v>6.24</v>
      </c>
      <c r="O228" s="1">
        <f>ABS(m*g*M228)</f>
        <v>0.21587396400731762</v>
      </c>
      <c r="P228" s="1">
        <f>ABS(m*((B228*l)^2)/2)</f>
        <v>0.66323923126430073</v>
      </c>
      <c r="Q228" s="1">
        <f t="shared" si="26"/>
        <v>0.87911319527161835</v>
      </c>
    </row>
    <row r="229" spans="1:17" x14ac:dyDescent="0.3">
      <c r="A229" s="1">
        <f t="shared" si="23"/>
        <v>0.41944523512750537</v>
      </c>
      <c r="B229" s="1">
        <f t="shared" si="24"/>
        <v>3.7090215487792868</v>
      </c>
      <c r="C229" s="1">
        <f>g_1/l_1*SIN(A229)</f>
        <v>-13.575128022299971</v>
      </c>
      <c r="D229" s="1">
        <f>A229+B229*dt_2/2</f>
        <v>0.43799034287140182</v>
      </c>
      <c r="E229" s="1">
        <f>B229+C229*dt_2/2</f>
        <v>3.6411459086677871</v>
      </c>
      <c r="F229" s="1">
        <f>g/l*SIN(D229)</f>
        <v>-14.137345517836213</v>
      </c>
      <c r="G229" s="1">
        <f>E229*dt_2</f>
        <v>3.6411459086677873E-2</v>
      </c>
      <c r="H229" s="1">
        <f>F229*dt_2</f>
        <v>-0.14137345517836214</v>
      </c>
      <c r="I229" s="1"/>
      <c r="J229" s="1">
        <f t="shared" si="25"/>
        <v>-1.1513510916673912</v>
      </c>
      <c r="K229" s="1">
        <f>l*COS(J229)</f>
        <v>0.12217615220069973</v>
      </c>
      <c r="L229" s="1">
        <f>l*SIN(J229)</f>
        <v>-0.27399450329054315</v>
      </c>
      <c r="M229" s="1">
        <f>L229+l</f>
        <v>2.6005496709456843E-2</v>
      </c>
      <c r="N229" s="1">
        <v>6.27</v>
      </c>
      <c r="O229" s="1">
        <f>ABS(m*g*M229)</f>
        <v>0.26005496709456843</v>
      </c>
      <c r="P229" s="1">
        <f>ABS(m*((B229*l)^2)/2)</f>
        <v>0.61905783821890947</v>
      </c>
      <c r="Q229" s="1">
        <f t="shared" si="26"/>
        <v>0.87911280531347791</v>
      </c>
    </row>
    <row r="230" spans="1:17" x14ac:dyDescent="0.3">
      <c r="A230" s="1">
        <f t="shared" si="23"/>
        <v>0.45585669421418323</v>
      </c>
      <c r="B230" s="1">
        <f t="shared" si="24"/>
        <v>3.5676480936009245</v>
      </c>
      <c r="C230" s="1">
        <f>g_1/l_1*SIN(A230)</f>
        <v>-14.674389582373854</v>
      </c>
      <c r="D230" s="1">
        <f>A230+B230*dt_2/2</f>
        <v>0.47369493468218787</v>
      </c>
      <c r="E230" s="1">
        <f>B230+C230*dt_2/2</f>
        <v>3.4942761456890552</v>
      </c>
      <c r="F230" s="1">
        <f>g/l*SIN(D230)</f>
        <v>-15.205915765056643</v>
      </c>
      <c r="G230" s="1">
        <f>E230*dt_2</f>
        <v>3.4942761456890556E-2</v>
      </c>
      <c r="H230" s="1">
        <f>F230*dt_2</f>
        <v>-0.15205915765056643</v>
      </c>
      <c r="I230" s="1"/>
      <c r="J230" s="1">
        <f t="shared" si="25"/>
        <v>-1.1149396325807133</v>
      </c>
      <c r="K230" s="1">
        <f>l*COS(J230)</f>
        <v>0.13206950624136471</v>
      </c>
      <c r="L230" s="1">
        <f>l*SIN(J230)</f>
        <v>-0.26936526413248263</v>
      </c>
      <c r="M230" s="1">
        <f>L230+l</f>
        <v>3.063473586751736E-2</v>
      </c>
      <c r="N230" s="1">
        <v>6.3</v>
      </c>
      <c r="O230" s="1">
        <f>ABS(m*g*M230)</f>
        <v>0.3063473586751736</v>
      </c>
      <c r="P230" s="1">
        <f>ABS(m*((B230*l)^2)/2)</f>
        <v>0.57276508138984394</v>
      </c>
      <c r="Q230" s="1">
        <f t="shared" si="26"/>
        <v>0.87911244006501754</v>
      </c>
    </row>
    <row r="231" spans="1:17" x14ac:dyDescent="0.3">
      <c r="A231" s="1">
        <f t="shared" si="23"/>
        <v>0.4907994556710738</v>
      </c>
      <c r="B231" s="1">
        <f t="shared" si="24"/>
        <v>3.4155889359503582</v>
      </c>
      <c r="C231" s="1">
        <f>g_1/l_1*SIN(A231)</f>
        <v>-15.711037456940138</v>
      </c>
      <c r="D231" s="1">
        <f>A231+B231*dt_2/2</f>
        <v>0.50787740035082563</v>
      </c>
      <c r="E231" s="1">
        <f>B231+C231*dt_2/2</f>
        <v>3.3370337486656574</v>
      </c>
      <c r="F231" s="1">
        <f>g/l*SIN(D231)</f>
        <v>-16.210788712152844</v>
      </c>
      <c r="G231" s="1">
        <f>E231*dt_2</f>
        <v>3.3370337486656576E-2</v>
      </c>
      <c r="H231" s="1">
        <f>F231*dt_2</f>
        <v>-0.16210788712152843</v>
      </c>
      <c r="I231" s="1"/>
      <c r="J231" s="1">
        <f t="shared" si="25"/>
        <v>-1.0799968711238228</v>
      </c>
      <c r="K231" s="1">
        <f>l*COS(J231)</f>
        <v>0.14139933711246122</v>
      </c>
      <c r="L231" s="1">
        <f>l*SIN(J231)</f>
        <v>-0.26458689964576204</v>
      </c>
      <c r="M231" s="1">
        <f>L231+l</f>
        <v>3.5413100354237947E-2</v>
      </c>
      <c r="N231" s="1">
        <v>6.33</v>
      </c>
      <c r="O231" s="1">
        <f>ABS(m*g*M231)</f>
        <v>0.35413100354237947</v>
      </c>
      <c r="P231" s="1">
        <f>ABS(m*((B231*l)^2)/2)</f>
        <v>0.52498115007239232</v>
      </c>
      <c r="Q231" s="1">
        <f t="shared" si="26"/>
        <v>0.8791121536147718</v>
      </c>
    </row>
    <row r="232" spans="1:17" x14ac:dyDescent="0.3">
      <c r="A232" s="1">
        <f t="shared" si="23"/>
        <v>0.52416979315773038</v>
      </c>
      <c r="B232" s="1">
        <f t="shared" si="24"/>
        <v>3.2534810488288297</v>
      </c>
      <c r="C232" s="1">
        <f>g_1/l_1*SIN(A232)</f>
        <v>-16.683147805677997</v>
      </c>
      <c r="D232" s="1">
        <f>A232+B232*dt_2/2</f>
        <v>0.54043719840187454</v>
      </c>
      <c r="E232" s="1">
        <f>B232+C232*dt_2/2</f>
        <v>3.1700653098004397</v>
      </c>
      <c r="F232" s="1">
        <f>g/l*SIN(D232)</f>
        <v>-17.150364378977645</v>
      </c>
      <c r="G232" s="1">
        <f>E232*dt_2</f>
        <v>3.1700653098004399E-2</v>
      </c>
      <c r="H232" s="1">
        <f>F232*dt_2</f>
        <v>-0.17150364378977645</v>
      </c>
      <c r="I232" s="1"/>
      <c r="J232" s="1">
        <f t="shared" si="25"/>
        <v>-1.0466265336371663</v>
      </c>
      <c r="K232" s="1">
        <f>l*COS(J232)</f>
        <v>0.15014833025110194</v>
      </c>
      <c r="L232" s="1">
        <f>l*SIN(J232)</f>
        <v>-0.2597219261494994</v>
      </c>
      <c r="M232" s="1">
        <f>L232+l</f>
        <v>4.0278073850500584E-2</v>
      </c>
      <c r="N232" s="1">
        <v>6.36</v>
      </c>
      <c r="O232" s="1">
        <f>ABS(m*g*M232)</f>
        <v>0.40278073850500584</v>
      </c>
      <c r="P232" s="1">
        <f>ABS(m*((B232*l)^2)/2)</f>
        <v>0.47633125207897531</v>
      </c>
      <c r="Q232" s="1">
        <f t="shared" si="26"/>
        <v>0.87911199058398115</v>
      </c>
    </row>
    <row r="233" spans="1:17" x14ac:dyDescent="0.3">
      <c r="A233" s="1">
        <f t="shared" si="23"/>
        <v>0.55587044625573478</v>
      </c>
      <c r="B233" s="1">
        <f t="shared" si="24"/>
        <v>3.0819774050390532</v>
      </c>
      <c r="C233" s="1">
        <f>g_1/l_1*SIN(A233)</f>
        <v>-17.589429771318247</v>
      </c>
      <c r="D233" s="1">
        <f>A233+B233*dt_2/2</f>
        <v>0.57128033328093009</v>
      </c>
      <c r="E233" s="1">
        <f>B233+C233*dt_2/2</f>
        <v>2.9940302561824619</v>
      </c>
      <c r="F233" s="1">
        <f>g/l*SIN(D233)</f>
        <v>-18.023650666015691</v>
      </c>
      <c r="G233" s="1">
        <f>E233*dt_2</f>
        <v>2.994030256182462E-2</v>
      </c>
      <c r="H233" s="1">
        <f>F233*dt_2</f>
        <v>-0.18023650666015692</v>
      </c>
      <c r="I233" s="1"/>
      <c r="J233" s="1">
        <f t="shared" si="25"/>
        <v>-1.0149258805391619</v>
      </c>
      <c r="K233" s="1">
        <f>l*COS(J233)</f>
        <v>0.15830486794186419</v>
      </c>
      <c r="L233" s="1">
        <f>l*SIN(J233)</f>
        <v>-0.25483243275907591</v>
      </c>
      <c r="M233" s="1">
        <f>L233+l</f>
        <v>4.5167567240924078E-2</v>
      </c>
      <c r="N233" s="1">
        <v>6.39</v>
      </c>
      <c r="O233" s="1">
        <f>ABS(m*g*M233)</f>
        <v>0.45167567240924078</v>
      </c>
      <c r="P233" s="1">
        <f>ABS(m*((B233*l)^2)/2)</f>
        <v>0.42743631263270643</v>
      </c>
      <c r="Q233" s="1">
        <f t="shared" si="26"/>
        <v>0.87911198504194721</v>
      </c>
    </row>
    <row r="234" spans="1:17" x14ac:dyDescent="0.3">
      <c r="A234" s="1">
        <f t="shared" si="23"/>
        <v>0.58581074881755946</v>
      </c>
      <c r="B234" s="1">
        <f t="shared" si="24"/>
        <v>2.9017408983788964</v>
      </c>
      <c r="C234" s="1">
        <f>g_1/l_1*SIN(A234)</f>
        <v>-18.429171061997046</v>
      </c>
      <c r="D234" s="1">
        <f>A234+B234*dt_2/2</f>
        <v>0.60031945330945391</v>
      </c>
      <c r="E234" s="1">
        <f>B234+C234*dt_2/2</f>
        <v>2.8095950430689109</v>
      </c>
      <c r="F234" s="1">
        <f>g/l*SIN(D234)</f>
        <v>-18.830203359104814</v>
      </c>
      <c r="G234" s="1">
        <f>E234*dt_2</f>
        <v>2.8095950430689111E-2</v>
      </c>
      <c r="H234" s="1">
        <f>F234*dt_2</f>
        <v>-0.18830203359104813</v>
      </c>
      <c r="I234" s="1"/>
      <c r="J234" s="1">
        <f t="shared" si="25"/>
        <v>-0.9849855779773371</v>
      </c>
      <c r="K234" s="1">
        <f>l*COS(J234)</f>
        <v>0.16586253955797339</v>
      </c>
      <c r="L234" s="1">
        <f>l*SIN(J234)</f>
        <v>-0.24997923508039566</v>
      </c>
      <c r="M234" s="1">
        <f>L234+l</f>
        <v>5.0020764919604332E-2</v>
      </c>
      <c r="N234" s="1">
        <v>6.42</v>
      </c>
      <c r="O234" s="1">
        <f>ABS(m*g*M234)</f>
        <v>0.50020764919604332</v>
      </c>
      <c r="P234" s="1">
        <f>ABS(m*((B234*l)^2)/2)</f>
        <v>0.37890451085961435</v>
      </c>
      <c r="Q234" s="1">
        <f t="shared" si="26"/>
        <v>0.87911216005565773</v>
      </c>
    </row>
    <row r="235" spans="1:17" x14ac:dyDescent="0.3">
      <c r="A235" s="1">
        <f t="shared" si="23"/>
        <v>0.61390669924824859</v>
      </c>
      <c r="B235" s="1">
        <f t="shared" si="24"/>
        <v>2.7134388647878485</v>
      </c>
      <c r="C235" s="1">
        <f>g_1/l_1*SIN(A235)</f>
        <v>-19.202173287289185</v>
      </c>
      <c r="D235" s="1">
        <f>A235+B235*dt_2/2</f>
        <v>0.62747389357218786</v>
      </c>
      <c r="E235" s="1">
        <f>B235+C235*dt_2/2</f>
        <v>2.6174279983514026</v>
      </c>
      <c r="F235" s="1">
        <f>g/l*SIN(D235)</f>
        <v>-19.570057230074212</v>
      </c>
      <c r="G235" s="1">
        <f>E235*dt_2</f>
        <v>2.6174279983514025E-2</v>
      </c>
      <c r="H235" s="1">
        <f>F235*dt_2</f>
        <v>-0.19570057230074211</v>
      </c>
      <c r="I235" s="1"/>
      <c r="J235" s="1">
        <f t="shared" si="25"/>
        <v>-0.95688962754664797</v>
      </c>
      <c r="K235" s="1">
        <f>l*COS(J235)</f>
        <v>0.17281955958560263</v>
      </c>
      <c r="L235" s="1">
        <f>l*SIN(J235)</f>
        <v>-0.24522112434420967</v>
      </c>
      <c r="M235" s="1">
        <f>L235+l</f>
        <v>5.4778875655790316E-2</v>
      </c>
      <c r="N235" s="1">
        <v>6.45</v>
      </c>
      <c r="O235" s="1">
        <f>ABS(m*g*M235)</f>
        <v>0.54778875655790316</v>
      </c>
      <c r="P235" s="1">
        <f>ABS(m*((B235*l)^2)/2)</f>
        <v>0.33132377128235252</v>
      </c>
      <c r="Q235" s="1">
        <f t="shared" si="26"/>
        <v>0.87911252784025562</v>
      </c>
    </row>
    <row r="236" spans="1:17" x14ac:dyDescent="0.3">
      <c r="A236" s="1">
        <f t="shared" si="23"/>
        <v>0.64008097923176266</v>
      </c>
      <c r="B236" s="1">
        <f t="shared" si="24"/>
        <v>2.5177382924871061</v>
      </c>
      <c r="C236" s="1">
        <f>g_1/l_1*SIN(A236)</f>
        <v>-19.908679750083319</v>
      </c>
      <c r="D236" s="1">
        <f>A236+B236*dt_2/2</f>
        <v>0.65266967069419823</v>
      </c>
      <c r="E236" s="1">
        <f>B236+C236*dt_2/2</f>
        <v>2.4181948937366897</v>
      </c>
      <c r="F236" s="1">
        <f>g/l*SIN(D236)</f>
        <v>-20.243650939176487</v>
      </c>
      <c r="G236" s="1">
        <f>E236*dt_2</f>
        <v>2.4181948937366898E-2</v>
      </c>
      <c r="H236" s="1">
        <f>F236*dt_2</f>
        <v>-0.20243650939176486</v>
      </c>
      <c r="I236" s="1"/>
      <c r="J236" s="1">
        <f t="shared" si="25"/>
        <v>-0.9307153475631339</v>
      </c>
      <c r="K236" s="1">
        <f>l*COS(J236)</f>
        <v>0.17917811775074985</v>
      </c>
      <c r="L236" s="1">
        <f>l*SIN(J236)</f>
        <v>-0.24061421844790973</v>
      </c>
      <c r="M236" s="1">
        <f>L236+l</f>
        <v>5.9385781552090261E-2</v>
      </c>
      <c r="N236" s="1">
        <v>6.48</v>
      </c>
      <c r="O236" s="1">
        <f>ABS(m*g*M236)</f>
        <v>0.59385781552090267</v>
      </c>
      <c r="P236" s="1">
        <f>ABS(m*((B236*l)^2)/2)</f>
        <v>0.285255274925515</v>
      </c>
      <c r="Q236" s="1">
        <f t="shared" si="26"/>
        <v>0.87911309044641772</v>
      </c>
    </row>
    <row r="237" spans="1:17" x14ac:dyDescent="0.3">
      <c r="A237" s="1">
        <f t="shared" si="23"/>
        <v>0.66426292816912957</v>
      </c>
      <c r="B237" s="1">
        <f t="shared" si="24"/>
        <v>2.3153017830953413</v>
      </c>
      <c r="C237" s="1">
        <f>g_1/l_1*SIN(A237)</f>
        <v>-20.549298365623017</v>
      </c>
      <c r="D237" s="1">
        <f>A237+B237*dt_2/2</f>
        <v>0.67583943708460625</v>
      </c>
      <c r="E237" s="1">
        <f>B237+C237*dt_2/2</f>
        <v>2.2125552912672264</v>
      </c>
      <c r="F237" s="1">
        <f>g/l*SIN(D237)</f>
        <v>-20.851748361644887</v>
      </c>
      <c r="G237" s="1">
        <f>E237*dt_2</f>
        <v>2.2125552912672264E-2</v>
      </c>
      <c r="H237" s="1">
        <f>F237*dt_2</f>
        <v>-0.20851748361644887</v>
      </c>
      <c r="I237" s="1"/>
      <c r="J237" s="1">
        <f t="shared" si="25"/>
        <v>-0.90653339862576698</v>
      </c>
      <c r="K237" s="1">
        <f>l*COS(J237)</f>
        <v>0.18494368529060712</v>
      </c>
      <c r="L237" s="1">
        <f>l*SIN(J237)</f>
        <v>-0.23621141647077276</v>
      </c>
      <c r="M237" s="1">
        <f>L237+l</f>
        <v>6.3788583529227227E-2</v>
      </c>
      <c r="N237" s="1">
        <v>6.51</v>
      </c>
      <c r="O237" s="1">
        <f>ABS(m*g*M237)</f>
        <v>0.63788583529227227</v>
      </c>
      <c r="P237" s="1">
        <f>ABS(m*((B237*l)^2)/2)</f>
        <v>0.24122800560620097</v>
      </c>
      <c r="Q237" s="1">
        <f t="shared" si="26"/>
        <v>0.87911384089847322</v>
      </c>
    </row>
    <row r="238" spans="1:17" x14ac:dyDescent="0.3">
      <c r="A238" s="1">
        <f t="shared" si="23"/>
        <v>0.68638848108180184</v>
      </c>
      <c r="B238" s="1">
        <f t="shared" si="24"/>
        <v>2.1067842994788926</v>
      </c>
      <c r="C238" s="1">
        <f>g_1/l_1*SIN(A238)</f>
        <v>-21.124922250284293</v>
      </c>
      <c r="D238" s="1">
        <f>A238+B238*dt_2/2</f>
        <v>0.69692240257919635</v>
      </c>
      <c r="E238" s="1">
        <f>B238+C238*dt_2/2</f>
        <v>2.0011596882274709</v>
      </c>
      <c r="F238" s="1">
        <f>g/l*SIN(D238)</f>
        <v>-21.395358790833392</v>
      </c>
      <c r="G238" s="1">
        <f>E238*dt_2</f>
        <v>2.0011596882274711E-2</v>
      </c>
      <c r="H238" s="1">
        <f>F238*dt_2</f>
        <v>-0.21395358790833391</v>
      </c>
      <c r="I238" s="1"/>
      <c r="J238" s="1">
        <f t="shared" si="25"/>
        <v>-0.88440784571309472</v>
      </c>
      <c r="K238" s="1">
        <f>l*COS(J238)</f>
        <v>0.19012430025255864</v>
      </c>
      <c r="L238" s="1">
        <f>l*SIN(J238)</f>
        <v>-0.23206195391204248</v>
      </c>
      <c r="M238" s="1">
        <f>L238+l</f>
        <v>6.7938046087957504E-2</v>
      </c>
      <c r="N238" s="1">
        <v>6.54</v>
      </c>
      <c r="O238" s="1">
        <f>ABS(m*g*M238)</f>
        <v>0.67938046087957504</v>
      </c>
      <c r="P238" s="1">
        <f>ABS(m*((B238*l)^2)/2)</f>
        <v>0.19973430380388454</v>
      </c>
      <c r="Q238" s="1">
        <f t="shared" si="26"/>
        <v>0.87911476468345962</v>
      </c>
    </row>
    <row r="239" spans="1:17" x14ac:dyDescent="0.3">
      <c r="A239" s="1">
        <f t="shared" si="23"/>
        <v>0.70640007796407656</v>
      </c>
      <c r="B239" s="1">
        <f t="shared" si="24"/>
        <v>1.8928307115705587</v>
      </c>
      <c r="C239" s="1">
        <f>g_1/l_1*SIN(A239)</f>
        <v>-21.636650319808769</v>
      </c>
      <c r="D239" s="1">
        <f>A239+B239*dt_2/2</f>
        <v>0.71586423152192935</v>
      </c>
      <c r="E239" s="1">
        <f>B239+C239*dt_2/2</f>
        <v>1.7846474599715147</v>
      </c>
      <c r="F239" s="1">
        <f>g/l*SIN(D239)</f>
        <v>-21.875658238597286</v>
      </c>
      <c r="G239" s="1">
        <f>E239*dt_2</f>
        <v>1.7846474599715147E-2</v>
      </c>
      <c r="H239" s="1">
        <f>F239*dt_2</f>
        <v>-0.21875658238597287</v>
      </c>
      <c r="I239" s="1"/>
      <c r="J239" s="1">
        <f t="shared" si="25"/>
        <v>-0.86439624883082</v>
      </c>
      <c r="K239" s="1">
        <f>l*COS(J239)</f>
        <v>0.19472985287827893</v>
      </c>
      <c r="L239" s="1">
        <f>l*SIN(J239)</f>
        <v>-0.22821105231343167</v>
      </c>
      <c r="M239" s="1">
        <f>L239+l</f>
        <v>7.1788947686568322E-2</v>
      </c>
      <c r="N239" s="1">
        <v>6.57</v>
      </c>
      <c r="O239" s="1">
        <f>ABS(m*g*M239)</f>
        <v>0.71788947686568316</v>
      </c>
      <c r="P239" s="1">
        <f>ABS(m*((B239*l)^2)/2)</f>
        <v>0.16122636461991183</v>
      </c>
      <c r="Q239" s="1">
        <f t="shared" si="26"/>
        <v>0.87911584148559496</v>
      </c>
    </row>
    <row r="240" spans="1:17" x14ac:dyDescent="0.3">
      <c r="A240" s="1">
        <f t="shared" si="23"/>
        <v>0.72424655256379167</v>
      </c>
      <c r="B240" s="1">
        <f t="shared" si="24"/>
        <v>1.6740741291845858</v>
      </c>
      <c r="C240" s="1">
        <f>g_1/l_1*SIN(A240)</f>
        <v>-22.0857099840287</v>
      </c>
      <c r="D240" s="1">
        <f>A240+B240*dt_2/2</f>
        <v>0.73261692320971461</v>
      </c>
      <c r="E240" s="1">
        <f>B240+C240*dt_2/2</f>
        <v>1.5636455792644424</v>
      </c>
      <c r="F240" s="1">
        <f>g/l*SIN(D240)</f>
        <v>-22.29391378368874</v>
      </c>
      <c r="G240" s="1">
        <f>E240*dt_2</f>
        <v>1.5636455792644423E-2</v>
      </c>
      <c r="H240" s="1">
        <f>F240*dt_2</f>
        <v>-0.2229391378368874</v>
      </c>
      <c r="I240" s="1"/>
      <c r="J240" s="1">
        <f t="shared" si="25"/>
        <v>-0.84654977423110489</v>
      </c>
      <c r="K240" s="1">
        <f>l*COS(J240)</f>
        <v>0.19877138985625831</v>
      </c>
      <c r="L240" s="1">
        <f>l*SIN(J240)</f>
        <v>-0.22469965414884682</v>
      </c>
      <c r="M240" s="1">
        <f>L240+l</f>
        <v>7.5300345851153166E-2</v>
      </c>
      <c r="N240" s="1">
        <v>6.6</v>
      </c>
      <c r="O240" s="1">
        <f>ABS(m*g*M240)</f>
        <v>0.75300345851153172</v>
      </c>
      <c r="P240" s="1">
        <f>ABS(m*((B240*l)^2)/2)</f>
        <v>0.12611358855023083</v>
      </c>
      <c r="Q240" s="1">
        <f t="shared" si="26"/>
        <v>0.87911704706176252</v>
      </c>
    </row>
    <row r="241" spans="1:17" x14ac:dyDescent="0.3">
      <c r="A241" s="1">
        <f t="shared" si="23"/>
        <v>0.73988300835643606</v>
      </c>
      <c r="B241" s="1">
        <f t="shared" si="24"/>
        <v>1.4511349913476983</v>
      </c>
      <c r="C241" s="1">
        <f>g_1/l_1*SIN(A241)</f>
        <v>-22.473383745447727</v>
      </c>
      <c r="D241" s="1">
        <f>A241+B241*dt_2/2</f>
        <v>0.74713868331317457</v>
      </c>
      <c r="E241" s="1">
        <f>B241+C241*dt_2/2</f>
        <v>1.3387680726204596</v>
      </c>
      <c r="F241" s="1">
        <f>g/l*SIN(D241)</f>
        <v>-22.651412632608778</v>
      </c>
      <c r="G241" s="1">
        <f>E241*dt_2</f>
        <v>1.3387680726204595E-2</v>
      </c>
      <c r="H241" s="1">
        <f>F241*dt_2</f>
        <v>-0.22651412632608778</v>
      </c>
      <c r="I241" s="1"/>
      <c r="J241" s="1">
        <f t="shared" si="25"/>
        <v>-0.8309133184384605</v>
      </c>
      <c r="K241" s="1">
        <f>l*COS(J241)</f>
        <v>0.20226045370902951</v>
      </c>
      <c r="L241" s="1">
        <f>l*SIN(J241)</f>
        <v>-0.22156423191800956</v>
      </c>
      <c r="M241" s="1">
        <f>L241+l</f>
        <v>7.8435768081990431E-2</v>
      </c>
      <c r="N241" s="1">
        <v>6.63</v>
      </c>
      <c r="O241" s="1">
        <f>ABS(m*g*M241)</f>
        <v>0.78435768081990431</v>
      </c>
      <c r="P241" s="1">
        <f>ABS(m*((B241*l)^2)/2)</f>
        <v>9.4760674340115786E-2</v>
      </c>
      <c r="Q241" s="1">
        <f t="shared" si="26"/>
        <v>0.87911835516002013</v>
      </c>
    </row>
    <row r="242" spans="1:17" x14ac:dyDescent="0.3">
      <c r="A242" s="1">
        <f t="shared" si="23"/>
        <v>0.75327068908264061</v>
      </c>
      <c r="B242" s="1">
        <f t="shared" si="24"/>
        <v>1.2246208650216106</v>
      </c>
      <c r="C242" s="1">
        <f>g_1/l_1*SIN(A242)</f>
        <v>-22.800941222384871</v>
      </c>
      <c r="D242" s="1">
        <f>A242+B242*dt_2/2</f>
        <v>0.75939379340774871</v>
      </c>
      <c r="E242" s="1">
        <f>B242+C242*dt_2/2</f>
        <v>1.1106161589096863</v>
      </c>
      <c r="F242" s="1">
        <f>g/l*SIN(D242)</f>
        <v>-22.94939727282711</v>
      </c>
      <c r="G242" s="1">
        <f>E242*dt_2</f>
        <v>1.1106161589096863E-2</v>
      </c>
      <c r="H242" s="1">
        <f>F242*dt_2</f>
        <v>-0.2294939727282711</v>
      </c>
      <c r="I242" s="1"/>
      <c r="J242" s="1">
        <f t="shared" si="25"/>
        <v>-0.81752563771225595</v>
      </c>
      <c r="K242" s="1">
        <f>l*COS(J242)</f>
        <v>0.20520847100146383</v>
      </c>
      <c r="L242" s="1">
        <f>l*SIN(J242)</f>
        <v>-0.21883665924438109</v>
      </c>
      <c r="M242" s="1">
        <f>L242+l</f>
        <v>8.1163340755618901E-2</v>
      </c>
      <c r="N242" s="1">
        <v>6.66</v>
      </c>
      <c r="O242" s="1">
        <f>ABS(m*g*M242)</f>
        <v>0.81163340755618907</v>
      </c>
      <c r="P242" s="1">
        <f>ABS(m*((B242*l)^2)/2)</f>
        <v>6.7486331837082497E-2</v>
      </c>
      <c r="Q242" s="1">
        <f t="shared" si="26"/>
        <v>0.87911973939327159</v>
      </c>
    </row>
    <row r="243" spans="1:17" x14ac:dyDescent="0.3">
      <c r="A243" s="1">
        <f t="shared" si="23"/>
        <v>0.76437685067173744</v>
      </c>
      <c r="B243" s="1">
        <f t="shared" si="24"/>
        <v>0.9951268922933395</v>
      </c>
      <c r="C243" s="1">
        <f>g_1/l_1*SIN(A243)</f>
        <v>-23.069577839991997</v>
      </c>
      <c r="D243" s="1">
        <f>A243+B243*dt_2/2</f>
        <v>0.76935248513320409</v>
      </c>
      <c r="E243" s="1">
        <f>B243+C243*dt_2/2</f>
        <v>0.87977900309337953</v>
      </c>
      <c r="F243" s="1">
        <f>g/l*SIN(D243)</f>
        <v>-23.189007829733843</v>
      </c>
      <c r="G243" s="1">
        <f>E243*dt_2</f>
        <v>8.7977900309337952E-3</v>
      </c>
      <c r="H243" s="1">
        <f>F243*dt_2</f>
        <v>-0.23189007829733843</v>
      </c>
      <c r="I243" s="1"/>
      <c r="J243" s="1">
        <f t="shared" si="25"/>
        <v>-0.80641947612315912</v>
      </c>
      <c r="K243" s="1">
        <f>l*COS(J243)</f>
        <v>0.20762620055992795</v>
      </c>
      <c r="L243" s="1">
        <f>l*SIN(J243)</f>
        <v>-0.21654413139369205</v>
      </c>
      <c r="M243" s="1">
        <f>L243+l</f>
        <v>8.3455868606307937E-2</v>
      </c>
      <c r="N243" s="1">
        <v>6.69</v>
      </c>
      <c r="O243" s="1">
        <f>ABS(m*g*M243)</f>
        <v>0.83455868606307937</v>
      </c>
      <c r="P243" s="1">
        <f>ABS(m*((B243*l)^2)/2)</f>
        <v>4.4562488929442985E-2</v>
      </c>
      <c r="Q243" s="1">
        <f t="shared" si="26"/>
        <v>0.8791211749925224</v>
      </c>
    </row>
    <row r="244" spans="1:17" x14ac:dyDescent="0.3">
      <c r="A244" s="1">
        <f t="shared" si="23"/>
        <v>0.77317464070267128</v>
      </c>
      <c r="B244" s="1">
        <f t="shared" si="24"/>
        <v>0.76323681399600107</v>
      </c>
      <c r="C244" s="1">
        <f>g_1/l_1*SIN(A244)</f>
        <v>-23.280361176320017</v>
      </c>
      <c r="D244" s="1">
        <f>A244+B244*dt_2/2</f>
        <v>0.77699082477265125</v>
      </c>
      <c r="E244" s="1">
        <f>B244+C244*dt_2/2</f>
        <v>0.64683500811440098</v>
      </c>
      <c r="F244" s="1">
        <f>g/l*SIN(D244)</f>
        <v>-23.371232495958555</v>
      </c>
      <c r="G244" s="1">
        <f>E244*dt_2</f>
        <v>6.4683500811440102E-3</v>
      </c>
      <c r="H244" s="1">
        <f>F244*dt_2</f>
        <v>-0.23371232495958555</v>
      </c>
      <c r="I244" s="1"/>
      <c r="J244" s="1">
        <f t="shared" si="25"/>
        <v>-0.79762168609222528</v>
      </c>
      <c r="K244" s="1">
        <f>l*COS(J244)</f>
        <v>0.20952325058688012</v>
      </c>
      <c r="L244" s="1">
        <f>l*SIN(J244)</f>
        <v>-0.214709122916348</v>
      </c>
      <c r="M244" s="1">
        <f>L244+l</f>
        <v>8.5290877083651989E-2</v>
      </c>
      <c r="N244" s="1">
        <v>6.72</v>
      </c>
      <c r="O244" s="1">
        <f>ABS(m*g*M244)</f>
        <v>0.85290877083651995</v>
      </c>
      <c r="P244" s="1">
        <f>ABS(m*((B244*l)^2)/2)</f>
        <v>2.6213869540744485E-2</v>
      </c>
      <c r="Q244" s="1">
        <f t="shared" si="26"/>
        <v>0.8791226403772644</v>
      </c>
    </row>
    <row r="245" spans="1:17" x14ac:dyDescent="0.3">
      <c r="A245" s="1">
        <f t="shared" si="23"/>
        <v>0.77964299078381527</v>
      </c>
      <c r="B245" s="1">
        <f t="shared" si="24"/>
        <v>0.52952448903641547</v>
      </c>
      <c r="C245" s="1">
        <f>g_1/l_1*SIN(A245)</f>
        <v>-23.434185723412597</v>
      </c>
      <c r="D245" s="1">
        <f>A245+B245*dt_2/2</f>
        <v>0.7822906132289974</v>
      </c>
      <c r="E245" s="1">
        <f>B245+C245*dt_2/2</f>
        <v>0.41235356041935245</v>
      </c>
      <c r="F245" s="1">
        <f>g/l*SIN(D245)</f>
        <v>-23.496866690349378</v>
      </c>
      <c r="G245" s="1">
        <f>E245*dt_2</f>
        <v>4.1235356041935244E-3</v>
      </c>
      <c r="H245" s="1">
        <f>F245*dt_2</f>
        <v>-0.2349686669034938</v>
      </c>
      <c r="I245" s="1"/>
      <c r="J245" s="1">
        <f t="shared" si="25"/>
        <v>-0.79115333601108129</v>
      </c>
      <c r="K245" s="1">
        <f>l*COS(J245)</f>
        <v>0.21090767151071341</v>
      </c>
      <c r="L245" s="1">
        <f>l*SIN(J245)</f>
        <v>-0.2133493709808609</v>
      </c>
      <c r="M245" s="1">
        <f>L245+l</f>
        <v>8.6650629019139086E-2</v>
      </c>
      <c r="N245" s="1">
        <v>6.75</v>
      </c>
      <c r="O245" s="1">
        <f>ABS(m*g*M245)</f>
        <v>0.86650629019139092</v>
      </c>
      <c r="P245" s="1">
        <f>ABS(m*((B245*l)^2)/2)</f>
        <v>1.2617828302017459E-2</v>
      </c>
      <c r="Q245" s="1">
        <f t="shared" si="26"/>
        <v>0.87912411849340832</v>
      </c>
    </row>
    <row r="246" spans="1:17" x14ac:dyDescent="0.3">
      <c r="A246" s="1">
        <f t="shared" si="23"/>
        <v>0.78376652638800881</v>
      </c>
      <c r="B246" s="1">
        <f t="shared" si="24"/>
        <v>0.29455582213292164</v>
      </c>
      <c r="C246" s="1">
        <f>g_1/l_1*SIN(A246)</f>
        <v>-23.531736628704252</v>
      </c>
      <c r="D246" s="1">
        <f>A246+B246*dt_2/2</f>
        <v>0.78523930549867338</v>
      </c>
      <c r="E246" s="1">
        <f>B246+C246*dt_2/2</f>
        <v>0.17689713898940038</v>
      </c>
      <c r="F246" s="1">
        <f>g/l*SIN(D246)</f>
        <v>-23.566481425577908</v>
      </c>
      <c r="G246" s="1">
        <f>E246*dt_2</f>
        <v>1.7689713898940038E-3</v>
      </c>
      <c r="H246" s="1">
        <f>F246*dt_2</f>
        <v>-0.23566481425577909</v>
      </c>
      <c r="I246" s="1"/>
      <c r="J246" s="1">
        <f t="shared" si="25"/>
        <v>-0.78702980040688775</v>
      </c>
      <c r="K246" s="1">
        <f>l*COS(J246)</f>
        <v>0.21178562965833825</v>
      </c>
      <c r="L246" s="1">
        <f>l*SIN(J246)</f>
        <v>-0.21247787430747042</v>
      </c>
      <c r="M246" s="1">
        <f>L246+l</f>
        <v>8.7522125692529568E-2</v>
      </c>
      <c r="N246" s="1">
        <v>6.78</v>
      </c>
      <c r="O246" s="1">
        <f>ABS(m*g*M246)</f>
        <v>0.87522125692529573</v>
      </c>
      <c r="P246" s="1">
        <f>ABS(m*((B246*l)^2)/2)</f>
        <v>3.904340955858062E-3</v>
      </c>
      <c r="Q246" s="1">
        <f t="shared" si="26"/>
        <v>0.87912559788115374</v>
      </c>
    </row>
    <row r="247" spans="1:17" x14ac:dyDescent="0.3">
      <c r="A247" s="1">
        <f t="shared" si="23"/>
        <v>0.78553549777790277</v>
      </c>
      <c r="B247" s="1">
        <f t="shared" si="24"/>
        <v>5.8891007877142548E-2</v>
      </c>
      <c r="C247" s="1">
        <f>g_1/l_1*SIN(A247)</f>
        <v>-23.573462819655862</v>
      </c>
      <c r="D247" s="1">
        <f>A247+B247*dt_2/2</f>
        <v>0.78582995281728851</v>
      </c>
      <c r="E247" s="1">
        <f>B247+C247*dt_2/2</f>
        <v>-5.8976306221136768E-2</v>
      </c>
      <c r="F247" s="1">
        <f>g/l*SIN(D247)</f>
        <v>-23.580401216221233</v>
      </c>
      <c r="G247" s="1">
        <f>E247*dt_2</f>
        <v>-5.8976306221136766E-4</v>
      </c>
      <c r="H247" s="1">
        <f>F247*dt_2</f>
        <v>-0.23580401216221233</v>
      </c>
      <c r="I247" s="1"/>
      <c r="J247" s="1">
        <f t="shared" si="25"/>
        <v>-0.78526082901699379</v>
      </c>
      <c r="K247" s="1">
        <f>l*COS(J247)</f>
        <v>0.2121611653769028</v>
      </c>
      <c r="L247" s="1">
        <f>l*SIN(J247)</f>
        <v>-0.21210289933406029</v>
      </c>
      <c r="M247" s="1">
        <f>L247+l</f>
        <v>8.7897100665939698E-2</v>
      </c>
      <c r="N247" s="1">
        <v>6.81</v>
      </c>
      <c r="O247" s="1">
        <f>ABS(m*g*M247)</f>
        <v>0.87897100665939698</v>
      </c>
      <c r="P247" s="1">
        <f>ABS(m*((B247*l)^2)/2)</f>
        <v>1.5606678639535496E-4</v>
      </c>
      <c r="Q247" s="1">
        <f t="shared" si="26"/>
        <v>0.87912707344579233</v>
      </c>
    </row>
    <row r="248" spans="1:17" x14ac:dyDescent="0.3">
      <c r="A248" s="1">
        <f t="shared" si="23"/>
        <v>0.7849457347156914</v>
      </c>
      <c r="B248" s="1">
        <f t="shared" si="24"/>
        <v>-0.17691300428506979</v>
      </c>
      <c r="C248" s="1">
        <f>g_1/l_1*SIN(A248)</f>
        <v>-23.559559781304678</v>
      </c>
      <c r="D248" s="1">
        <f>A248+B248*dt_2/2</f>
        <v>0.78406116969426609</v>
      </c>
      <c r="E248" s="1">
        <f>B248+C248*dt_2/2</f>
        <v>-0.29471080319159315</v>
      </c>
      <c r="F248" s="1">
        <f>g/l*SIN(D248)</f>
        <v>-23.538691738641596</v>
      </c>
      <c r="G248" s="1">
        <f>E248*dt_2</f>
        <v>-2.9471080319159316E-3</v>
      </c>
      <c r="H248" s="1">
        <f>F248*dt_2</f>
        <v>-0.23538691738641596</v>
      </c>
      <c r="I248" s="1"/>
      <c r="J248" s="1">
        <f t="shared" si="25"/>
        <v>-0.78585059207920516</v>
      </c>
      <c r="K248" s="1">
        <f>l*COS(J248)</f>
        <v>0.21203603803174212</v>
      </c>
      <c r="L248" s="1">
        <f>l*SIN(J248)</f>
        <v>-0.21222798725851785</v>
      </c>
      <c r="M248" s="1">
        <f>L248+l</f>
        <v>8.7772012741482136E-2</v>
      </c>
      <c r="N248" s="1">
        <v>6.84</v>
      </c>
      <c r="O248" s="1">
        <f>ABS(m*g*M248)</f>
        <v>0.87772012741482142</v>
      </c>
      <c r="P248" s="1">
        <f>ABS(m*((B248*l)^2)/2)</f>
        <v>1.4084194988326104E-3</v>
      </c>
      <c r="Q248" s="1">
        <f t="shared" si="26"/>
        <v>0.87912854691365405</v>
      </c>
    </row>
    <row r="249" spans="1:17" x14ac:dyDescent="0.3">
      <c r="A249" s="1">
        <f t="shared" si="23"/>
        <v>0.78199862668377551</v>
      </c>
      <c r="B249" s="1">
        <f t="shared" si="24"/>
        <v>-0.41229992167148577</v>
      </c>
      <c r="C249" s="1">
        <f>g_1/l_1*SIN(A249)</f>
        <v>-23.489962146467388</v>
      </c>
      <c r="D249" s="1">
        <f>A249+B249*dt_2/2</f>
        <v>0.77993712707541807</v>
      </c>
      <c r="E249" s="1">
        <f>B249+C249*dt_2/2</f>
        <v>-0.52974973240382273</v>
      </c>
      <c r="F249" s="1">
        <f>g/l*SIN(D249)</f>
        <v>-23.441157353238218</v>
      </c>
      <c r="G249" s="1">
        <f>E249*dt_2</f>
        <v>-5.2974973240382276E-3</v>
      </c>
      <c r="H249" s="1">
        <f>F249*dt_2</f>
        <v>-0.23441157353238218</v>
      </c>
      <c r="I249" s="1"/>
      <c r="J249" s="1">
        <f t="shared" si="25"/>
        <v>-0.78879770011112105</v>
      </c>
      <c r="K249" s="1">
        <f>l*COS(J249)</f>
        <v>0.21140965931820649</v>
      </c>
      <c r="L249" s="1">
        <f>l*SIN(J249)</f>
        <v>-0.21285195781800992</v>
      </c>
      <c r="M249" s="1">
        <f>L249+l</f>
        <v>8.7148042181990071E-2</v>
      </c>
      <c r="N249" s="1">
        <v>6.87</v>
      </c>
      <c r="O249" s="1">
        <f>ABS(m*g*M249)</f>
        <v>0.87148042181990071</v>
      </c>
      <c r="P249" s="1">
        <f>ABS(m*((B249*l)^2)/2)</f>
        <v>7.6496051434640977E-3</v>
      </c>
      <c r="Q249" s="1">
        <f t="shared" si="26"/>
        <v>0.87913002696336484</v>
      </c>
    </row>
    <row r="250" spans="1:17" x14ac:dyDescent="0.3">
      <c r="A250" s="1">
        <f t="shared" si="23"/>
        <v>0.77670112935973723</v>
      </c>
      <c r="B250" s="1">
        <f t="shared" si="24"/>
        <v>-0.64671149520386795</v>
      </c>
      <c r="C250" s="1">
        <f>g_1/l_1*SIN(A250)</f>
        <v>-23.364346164112259</v>
      </c>
      <c r="D250" s="1">
        <f>A250+B250*dt_2/2</f>
        <v>0.77346757188371784</v>
      </c>
      <c r="E250" s="1">
        <f>B250+C250*dt_2/2</f>
        <v>-0.76353322602442919</v>
      </c>
      <c r="F250" s="1">
        <f>g/l*SIN(D250)</f>
        <v>-23.287348510386845</v>
      </c>
      <c r="G250" s="1">
        <f>E250*dt_2</f>
        <v>-7.6353322602442921E-3</v>
      </c>
      <c r="H250" s="1">
        <f>F250*dt_2</f>
        <v>-0.23287348510386846</v>
      </c>
      <c r="I250" s="1"/>
      <c r="J250" s="1">
        <f t="shared" si="25"/>
        <v>-0.79409519743515933</v>
      </c>
      <c r="K250" s="1">
        <f>l*COS(J250)</f>
        <v>0.21027911547701031</v>
      </c>
      <c r="L250" s="1">
        <f>l*SIN(J250)</f>
        <v>-0.21396890800816401</v>
      </c>
      <c r="M250" s="1">
        <f>L250+l</f>
        <v>8.6031091991835978E-2</v>
      </c>
      <c r="N250" s="1">
        <v>6.9</v>
      </c>
      <c r="O250" s="1">
        <f>ABS(m*g*M250)</f>
        <v>0.86031091991835984</v>
      </c>
      <c r="P250" s="1">
        <f>ABS(m*((B250*l)^2)/2)</f>
        <v>1.8820609111297012E-2</v>
      </c>
      <c r="Q250" s="1">
        <f t="shared" si="26"/>
        <v>0.87913152902965686</v>
      </c>
    </row>
    <row r="251" spans="1:17" x14ac:dyDescent="0.3">
      <c r="A251" s="1">
        <f t="shared" si="23"/>
        <v>0.76906579709949296</v>
      </c>
      <c r="B251" s="1">
        <f t="shared" si="24"/>
        <v>-0.87958498030773646</v>
      </c>
      <c r="C251" s="1">
        <f>g_1/l_1*SIN(A251)</f>
        <v>-23.182142024142085</v>
      </c>
      <c r="D251" s="1">
        <f>A251+B251*dt_2/2</f>
        <v>0.76466787219795429</v>
      </c>
      <c r="E251" s="1">
        <f>B251+C251*dt_2/2</f>
        <v>-0.99549569042844688</v>
      </c>
      <c r="F251" s="1">
        <f>g/l*SIN(D251)</f>
        <v>-23.076578974483578</v>
      </c>
      <c r="G251" s="1">
        <f>E251*dt_2</f>
        <v>-9.9549569042844694E-3</v>
      </c>
      <c r="H251" s="1">
        <f>F251*dt_2</f>
        <v>-0.23076578974483578</v>
      </c>
      <c r="I251" s="1"/>
      <c r="J251" s="1">
        <f t="shared" si="25"/>
        <v>-0.80173052969540359</v>
      </c>
      <c r="K251" s="1">
        <f>l*COS(J251)</f>
        <v>0.20863927821727873</v>
      </c>
      <c r="L251" s="1">
        <f>l*SIN(J251)</f>
        <v>-0.2155682063407611</v>
      </c>
      <c r="M251" s="1">
        <f>L251+l</f>
        <v>8.4431793659238891E-2</v>
      </c>
      <c r="N251" s="1">
        <v>6.93</v>
      </c>
      <c r="O251" s="1">
        <f>ABS(m*g*M251)</f>
        <v>0.84431793659238896</v>
      </c>
      <c r="P251" s="1">
        <f>ABS(m*((B251*l)^2)/2)</f>
        <v>3.4815138191233247E-2</v>
      </c>
      <c r="Q251" s="1">
        <f t="shared" si="26"/>
        <v>0.87913307478362224</v>
      </c>
    </row>
    <row r="252" spans="1:17" x14ac:dyDescent="0.3">
      <c r="A252" s="1">
        <f t="shared" si="23"/>
        <v>0.75911084019520847</v>
      </c>
      <c r="B252" s="1">
        <f t="shared" si="24"/>
        <v>-1.1103507700525723</v>
      </c>
      <c r="C252" s="1">
        <f>g_1/l_1*SIN(A252)</f>
        <v>-22.942555927241749</v>
      </c>
      <c r="D252" s="1">
        <f>A252+B252*dt_2/2</f>
        <v>0.75355908634494562</v>
      </c>
      <c r="E252" s="1">
        <f>B252+C252*dt_2/2</f>
        <v>-1.2250635496887812</v>
      </c>
      <c r="F252" s="1">
        <f>g/l*SIN(D252)</f>
        <v>-22.807952706678552</v>
      </c>
      <c r="G252" s="1">
        <f>E252*dt_2</f>
        <v>-1.2250635496887811E-2</v>
      </c>
      <c r="H252" s="1">
        <f>F252*dt_2</f>
        <v>-0.22807952706678553</v>
      </c>
      <c r="I252" s="1"/>
      <c r="J252" s="1">
        <f t="shared" si="25"/>
        <v>-0.81168548659968809</v>
      </c>
      <c r="K252" s="1">
        <f>l*COS(J252)</f>
        <v>0.20648300334517572</v>
      </c>
      <c r="L252" s="1">
        <f>l*SIN(J252)</f>
        <v>-0.21763448561649448</v>
      </c>
      <c r="M252" s="1">
        <f>L252+l</f>
        <v>8.2365514383505506E-2</v>
      </c>
      <c r="N252" s="1">
        <v>6.96</v>
      </c>
      <c r="O252" s="1">
        <f>ABS(m*g*M252)</f>
        <v>0.823655143835055</v>
      </c>
      <c r="P252" s="1">
        <f>ABS(m*((B252*l)^2)/2)</f>
        <v>5.5479547465035306E-2</v>
      </c>
      <c r="Q252" s="1">
        <f t="shared" si="26"/>
        <v>0.87913469130009037</v>
      </c>
    </row>
    <row r="253" spans="1:17" x14ac:dyDescent="0.3">
      <c r="A253" s="1">
        <f t="shared" si="23"/>
        <v>0.74686020469832071</v>
      </c>
      <c r="B253" s="1">
        <f t="shared" si="24"/>
        <v>-1.3384302971193578</v>
      </c>
      <c r="C253" s="1">
        <f>g_1/l_1*SIN(A253)</f>
        <v>-22.644601687444503</v>
      </c>
      <c r="D253" s="1">
        <f>A253+B253*dt_2/2</f>
        <v>0.74016805321272394</v>
      </c>
      <c r="E253" s="1">
        <f>B253+C253*dt_2/2</f>
        <v>-1.4516533055565803</v>
      </c>
      <c r="F253" s="1">
        <f>g/l*SIN(D253)</f>
        <v>-22.480400137325709</v>
      </c>
      <c r="G253" s="1">
        <f>E253*dt_2</f>
        <v>-1.4516533055565804E-2</v>
      </c>
      <c r="H253" s="1">
        <f>F253*dt_2</f>
        <v>-0.2248040013732571</v>
      </c>
      <c r="I253" s="1"/>
      <c r="J253" s="1">
        <f t="shared" si="25"/>
        <v>-0.82393612209657585</v>
      </c>
      <c r="K253" s="1">
        <f>l*COS(J253)</f>
        <v>0.20380141518700051</v>
      </c>
      <c r="L253" s="1">
        <f>l*SIN(J253)</f>
        <v>-0.22014763947809166</v>
      </c>
      <c r="M253" s="1">
        <f>L253+l</f>
        <v>7.9852360521908333E-2</v>
      </c>
      <c r="N253" s="1">
        <v>6.99</v>
      </c>
      <c r="O253" s="1">
        <f>ABS(m*g*M253)</f>
        <v>0.79852360521908339</v>
      </c>
      <c r="P253" s="1">
        <f>ABS(m*((B253*l)^2)/2)</f>
        <v>8.0612804711115552E-2</v>
      </c>
      <c r="Q253" s="1">
        <f t="shared" si="26"/>
        <v>0.87913640993019893</v>
      </c>
    </row>
    <row r="254" spans="1:17" x14ac:dyDescent="0.3">
      <c r="A254" s="1">
        <f t="shared" si="23"/>
        <v>0.73234367164275493</v>
      </c>
      <c r="B254" s="1">
        <f t="shared" si="24"/>
        <v>-1.5632342984926149</v>
      </c>
      <c r="C254" s="1">
        <f>g_1/l_1*SIN(A254)</f>
        <v>-22.287141534390685</v>
      </c>
      <c r="D254" s="1">
        <f>A254+B254*dt_2/2</f>
        <v>0.72452750015029188</v>
      </c>
      <c r="E254" s="1">
        <f>B254+C254*dt_2/2</f>
        <v>-1.6746700061645683</v>
      </c>
      <c r="F254" s="1">
        <f>g/l*SIN(D254)</f>
        <v>-22.092723426253539</v>
      </c>
      <c r="G254" s="1">
        <f>E254*dt_2</f>
        <v>-1.6746700061645685E-2</v>
      </c>
      <c r="H254" s="1">
        <f>F254*dt_2</f>
        <v>-0.22092723426253538</v>
      </c>
      <c r="I254" s="1"/>
      <c r="J254" s="1">
        <f t="shared" si="25"/>
        <v>-0.83845265515214162</v>
      </c>
      <c r="K254" s="1">
        <f>l*COS(J254)</f>
        <v>0.20058427380951613</v>
      </c>
      <c r="L254" s="1">
        <f>l*SIN(J254)</f>
        <v>-0.22308283013335886</v>
      </c>
      <c r="M254" s="1">
        <f>L254+l</f>
        <v>7.6917169866641127E-2</v>
      </c>
      <c r="N254" s="1">
        <v>7.02</v>
      </c>
      <c r="O254" s="1">
        <f>ABS(m*g*M254)</f>
        <v>0.76917169866641122</v>
      </c>
      <c r="P254" s="1">
        <f>ABS(m*((B254*l)^2)/2)</f>
        <v>0.10996656623926637</v>
      </c>
      <c r="Q254" s="1">
        <f t="shared" si="26"/>
        <v>0.87913826490567759</v>
      </c>
    </row>
    <row r="255" spans="1:17" x14ac:dyDescent="0.3">
      <c r="A255" s="1">
        <f t="shared" si="23"/>
        <v>0.71559697158110924</v>
      </c>
      <c r="B255" s="1">
        <f t="shared" si="24"/>
        <v>-1.7841615327551503</v>
      </c>
      <c r="C255" s="1">
        <f>g_1/l_1*SIN(A255)</f>
        <v>-21.868935635120334</v>
      </c>
      <c r="D255" s="1">
        <f>A255+B255*dt_2/2</f>
        <v>0.70667616391733346</v>
      </c>
      <c r="E255" s="1">
        <f>B255+C255*dt_2/2</f>
        <v>-1.8935062109307519</v>
      </c>
      <c r="F255" s="1">
        <f>g/l*SIN(D255)</f>
        <v>-21.643650146878812</v>
      </c>
      <c r="G255" s="1">
        <f>E255*dt_2</f>
        <v>-1.893506210930752E-2</v>
      </c>
      <c r="H255" s="1">
        <f>F255*dt_2</f>
        <v>-0.21643650146878812</v>
      </c>
      <c r="I255" s="1"/>
      <c r="J255" s="1">
        <f t="shared" si="25"/>
        <v>-0.85519935521378732</v>
      </c>
      <c r="K255" s="1">
        <f>l*COS(J255)</f>
        <v>0.19682042071608299</v>
      </c>
      <c r="L255" s="1">
        <f>l*SIN(J255)</f>
        <v>-0.22641051651622562</v>
      </c>
      <c r="M255" s="1">
        <f>L255+l</f>
        <v>7.3589483483774365E-2</v>
      </c>
      <c r="N255" s="1">
        <v>7.05</v>
      </c>
      <c r="O255" s="1">
        <f>ABS(m*g*M255)</f>
        <v>0.73589483483774365</v>
      </c>
      <c r="P255" s="1">
        <f>ABS(m*((B255*l)^2)/2)</f>
        <v>0.14324545687334433</v>
      </c>
      <c r="Q255" s="1">
        <f t="shared" si="26"/>
        <v>0.87914029171108798</v>
      </c>
    </row>
    <row r="256" spans="1:17" x14ac:dyDescent="0.3">
      <c r="A256" s="1">
        <f t="shared" si="23"/>
        <v>0.69666190947180173</v>
      </c>
      <c r="B256" s="1">
        <f t="shared" si="24"/>
        <v>-2.0005980342239384</v>
      </c>
      <c r="C256" s="1">
        <f>g_1/l_1*SIN(A256)</f>
        <v>-21.388699677052227</v>
      </c>
      <c r="D256" s="1">
        <f>A256+B256*dt_2/2</f>
        <v>0.68665891930068201</v>
      </c>
      <c r="E256" s="1">
        <f>B256+C256*dt_2/2</f>
        <v>-2.1075415326091997</v>
      </c>
      <c r="F256" s="1">
        <f>g/l*SIN(D256)</f>
        <v>-21.131894635637245</v>
      </c>
      <c r="G256" s="1">
        <f>E256*dt_2</f>
        <v>-2.1075415326091997E-2</v>
      </c>
      <c r="H256" s="1">
        <f>F256*dt_2</f>
        <v>-0.21131894635637247</v>
      </c>
      <c r="I256" s="1"/>
      <c r="J256" s="1">
        <f t="shared" si="25"/>
        <v>-0.87413441732309483</v>
      </c>
      <c r="K256" s="1">
        <f>l*COS(J256)</f>
        <v>0.19249829709347005</v>
      </c>
      <c r="L256" s="1">
        <f>l*SIN(J256)</f>
        <v>-0.23009651369830472</v>
      </c>
      <c r="M256" s="1">
        <f>L256+l</f>
        <v>6.9903486301695267E-2</v>
      </c>
      <c r="N256" s="1">
        <v>7.08</v>
      </c>
      <c r="O256" s="1">
        <f>ABS(m*g*M256)</f>
        <v>0.69903486301695272</v>
      </c>
      <c r="P256" s="1">
        <f>ABS(m*((B256*l)^2)/2)</f>
        <v>0.18010766225433086</v>
      </c>
      <c r="Q256" s="1">
        <f t="shared" si="26"/>
        <v>0.87914252527128356</v>
      </c>
    </row>
    <row r="257" spans="1:17" x14ac:dyDescent="0.3">
      <c r="A257" s="1">
        <f t="shared" si="23"/>
        <v>0.6755864941457097</v>
      </c>
      <c r="B257" s="1">
        <f t="shared" si="24"/>
        <v>-2.2119169805803107</v>
      </c>
      <c r="C257" s="1">
        <f>g_1/l_1*SIN(A257)</f>
        <v>-20.845169642772007</v>
      </c>
      <c r="D257" s="1">
        <f>A257+B257*dt_2/2</f>
        <v>0.66452690924280811</v>
      </c>
      <c r="E257" s="1">
        <f>B257+C257*dt_2/2</f>
        <v>-2.3161428287941708</v>
      </c>
      <c r="F257" s="1">
        <f>g/l*SIN(D257)</f>
        <v>-20.556226021024951</v>
      </c>
      <c r="G257" s="1">
        <f>E257*dt_2</f>
        <v>-2.3161428287941706E-2</v>
      </c>
      <c r="H257" s="1">
        <f>F257*dt_2</f>
        <v>-0.20556226021024951</v>
      </c>
      <c r="I257" s="1"/>
      <c r="J257" s="1">
        <f t="shared" si="25"/>
        <v>-0.89520983264918685</v>
      </c>
      <c r="K257" s="1">
        <f>l*COS(J257)</f>
        <v>0.18760652678494805</v>
      </c>
      <c r="L257" s="1">
        <f>l*SIN(J257)</f>
        <v>-0.23410209547906349</v>
      </c>
      <c r="M257" s="1">
        <f>L257+l</f>
        <v>6.5897904520936496E-2</v>
      </c>
      <c r="N257" s="1">
        <v>7.11</v>
      </c>
      <c r="O257" s="1">
        <f>ABS(m*g*M257)</f>
        <v>0.6589790452093649</v>
      </c>
      <c r="P257" s="1">
        <f>ABS(m*((B257*l)^2)/2)</f>
        <v>0.22016595280407833</v>
      </c>
      <c r="Q257" s="1">
        <f t="shared" si="26"/>
        <v>0.87914499801344326</v>
      </c>
    </row>
    <row r="258" spans="1:17" x14ac:dyDescent="0.3">
      <c r="A258" s="1">
        <f t="shared" si="23"/>
        <v>0.65242506585776805</v>
      </c>
      <c r="B258" s="1">
        <f t="shared" si="24"/>
        <v>-2.4174792407905601</v>
      </c>
      <c r="C258" s="1">
        <f>g_1/l_1*SIN(A258)</f>
        <v>-20.237172665021372</v>
      </c>
      <c r="D258" s="1">
        <f>A258+B258*dt_2/2</f>
        <v>0.64033766965381522</v>
      </c>
      <c r="E258" s="1">
        <f>B258+C258*dt_2/2</f>
        <v>-2.5186651041156671</v>
      </c>
      <c r="F258" s="1">
        <f>g/l*SIN(D258)</f>
        <v>-19.91554169025958</v>
      </c>
      <c r="G258" s="1">
        <f>E258*dt_2</f>
        <v>-2.5186651041156673E-2</v>
      </c>
      <c r="H258" s="1">
        <f>F258*dt_2</f>
        <v>-0.19915541690259581</v>
      </c>
      <c r="I258" s="1"/>
      <c r="J258" s="1">
        <f t="shared" si="25"/>
        <v>-0.91837126093712851</v>
      </c>
      <c r="K258" s="1">
        <f>l*COS(J258)</f>
        <v>0.18213455398519238</v>
      </c>
      <c r="L258" s="1">
        <f>l*SIN(J258)</f>
        <v>-0.23838415267088342</v>
      </c>
      <c r="M258" s="1">
        <f>L258+l</f>
        <v>6.1615847329116569E-2</v>
      </c>
      <c r="N258" s="1">
        <v>7.14</v>
      </c>
      <c r="O258" s="1">
        <f>ABS(m*g*M258)</f>
        <v>0.61615847329116569</v>
      </c>
      <c r="P258" s="1">
        <f>ABS(m*((B258*l)^2)/2)</f>
        <v>0.26298926458439859</v>
      </c>
      <c r="Q258" s="1">
        <f t="shared" si="26"/>
        <v>0.87914773787556433</v>
      </c>
    </row>
    <row r="259" spans="1:17" x14ac:dyDescent="0.3">
      <c r="A259" s="1">
        <f t="shared" si="23"/>
        <v>0.62723841481661136</v>
      </c>
      <c r="B259" s="1">
        <f t="shared" si="24"/>
        <v>-2.6166346576931558</v>
      </c>
      <c r="C259" s="1">
        <f>g_1/l_1*SIN(A259)</f>
        <v>-19.563702582413107</v>
      </c>
      <c r="D259" s="1">
        <f>A259+B259*dt_2/2</f>
        <v>0.6141552415281456</v>
      </c>
      <c r="E259" s="1">
        <f>B259+C259*dt_2/2</f>
        <v>-2.7144531706052213</v>
      </c>
      <c r="F259" s="1">
        <f>g/l*SIN(D259)</f>
        <v>-19.208944673831599</v>
      </c>
      <c r="G259" s="1">
        <f>E259*dt_2</f>
        <v>-2.7144531706052213E-2</v>
      </c>
      <c r="H259" s="1">
        <f>F259*dt_2</f>
        <v>-0.19208944673831599</v>
      </c>
      <c r="I259" s="1"/>
      <c r="J259" s="1">
        <f t="shared" si="25"/>
        <v>-0.9435579119782852</v>
      </c>
      <c r="K259" s="1">
        <f>l*COS(J259)</f>
        <v>0.17607332324171793</v>
      </c>
      <c r="L259" s="1">
        <f>l*SIN(J259)</f>
        <v>-0.24289541955874239</v>
      </c>
      <c r="M259" s="1">
        <f>L259+l</f>
        <v>5.7104580441257602E-2</v>
      </c>
      <c r="N259" s="1">
        <v>7.17</v>
      </c>
      <c r="O259" s="1">
        <f>ABS(m*g*M259)</f>
        <v>0.57104580441257602</v>
      </c>
      <c r="P259" s="1">
        <f>ABS(m*((B259*l)^2)/2)</f>
        <v>0.30810496193284403</v>
      </c>
      <c r="Q259" s="1">
        <f t="shared" si="26"/>
        <v>0.87915076634542011</v>
      </c>
    </row>
    <row r="260" spans="1:17" x14ac:dyDescent="0.3">
      <c r="A260" s="1">
        <f t="shared" si="23"/>
        <v>0.60009388311055911</v>
      </c>
      <c r="B260" s="1">
        <f t="shared" si="24"/>
        <v>-2.8087241044314717</v>
      </c>
      <c r="C260" s="1">
        <f>g_1/l_1*SIN(A260)</f>
        <v>-18.823998532710476</v>
      </c>
      <c r="D260" s="1">
        <f>A260+B260*dt_2/2</f>
        <v>0.58605026258840176</v>
      </c>
      <c r="E260" s="1">
        <f>B260+C260*dt_2/2</f>
        <v>-2.902844097095024</v>
      </c>
      <c r="F260" s="1">
        <f>g/l*SIN(D260)</f>
        <v>-18.435823141013547</v>
      </c>
      <c r="G260" s="1">
        <f>E260*dt_2</f>
        <v>-2.9028440970950239E-2</v>
      </c>
      <c r="H260" s="1">
        <f>F260*dt_2</f>
        <v>-0.18435823141013546</v>
      </c>
      <c r="I260" s="1"/>
      <c r="J260" s="1">
        <f t="shared" si="25"/>
        <v>-0.97070244368433745</v>
      </c>
      <c r="K260" s="1">
        <f>l*COS(J260)</f>
        <v>0.16941598679439429</v>
      </c>
      <c r="L260" s="1">
        <f>l*SIN(J260)</f>
        <v>-0.24758478026421904</v>
      </c>
      <c r="M260" s="1">
        <f>L260+l</f>
        <v>5.2415219735780949E-2</v>
      </c>
      <c r="N260" s="1">
        <v>7.2</v>
      </c>
      <c r="O260" s="1">
        <f>ABS(m*g*M260)</f>
        <v>0.52415219735780949</v>
      </c>
      <c r="P260" s="1">
        <f>ABS(m*((B260*l)^2)/2)</f>
        <v>0.35500189926664671</v>
      </c>
      <c r="Q260" s="1">
        <f t="shared" si="26"/>
        <v>0.8791540966244562</v>
      </c>
    </row>
    <row r="261" spans="1:17" x14ac:dyDescent="0.3">
      <c r="A261" s="1">
        <f t="shared" si="23"/>
        <v>0.57106544213960886</v>
      </c>
      <c r="B261" s="1">
        <f t="shared" si="24"/>
        <v>-2.9930823358416072</v>
      </c>
      <c r="C261" s="1">
        <f>g_1/l_1*SIN(A261)</f>
        <v>-18.017624635145761</v>
      </c>
      <c r="D261" s="1">
        <f>A261+B261*dt_2/2</f>
        <v>0.5561000304604008</v>
      </c>
      <c r="E261" s="1">
        <f>B261+C261*dt_2/2</f>
        <v>-3.0831704590173361</v>
      </c>
      <c r="F261" s="1">
        <f>g/l*SIN(D261)</f>
        <v>-17.595929918967787</v>
      </c>
      <c r="G261" s="1">
        <f>E261*dt_2</f>
        <v>-3.0831704590173363E-2</v>
      </c>
      <c r="H261" s="1">
        <f>F261*dt_2</f>
        <v>-0.17595929918967787</v>
      </c>
      <c r="I261" s="1"/>
      <c r="J261" s="1">
        <f t="shared" si="25"/>
        <v>-0.9997308846552877</v>
      </c>
      <c r="K261" s="1">
        <f>l*COS(J261)</f>
        <v>0.16215862171631187</v>
      </c>
      <c r="L261" s="1">
        <f>l*SIN(J261)</f>
        <v>-0.25239766520922113</v>
      </c>
      <c r="M261" s="1">
        <f>L261+l</f>
        <v>4.7602334790778855E-2</v>
      </c>
      <c r="N261" s="1">
        <v>7.23</v>
      </c>
      <c r="O261" s="1">
        <f>ABS(m*g*M261)</f>
        <v>0.47602334790778855</v>
      </c>
      <c r="P261" s="1">
        <f>ABS(m*((B261*l)^2)/2)</f>
        <v>0.40313438411071728</v>
      </c>
      <c r="Q261" s="1">
        <f t="shared" si="26"/>
        <v>0.87915773201850578</v>
      </c>
    </row>
    <row r="262" spans="1:17" x14ac:dyDescent="0.3">
      <c r="A262" s="1">
        <f t="shared" si="23"/>
        <v>0.54023373754943549</v>
      </c>
      <c r="B262" s="1">
        <f t="shared" si="24"/>
        <v>-3.1690416350312849</v>
      </c>
      <c r="C262" s="1">
        <f>g_1/l_1*SIN(A262)</f>
        <v>-17.144548544404707</v>
      </c>
      <c r="D262" s="1">
        <f>A262+B262*dt_2/2</f>
        <v>0.52438852937427904</v>
      </c>
      <c r="E262" s="1">
        <f>B262+C262*dt_2/2</f>
        <v>-3.2547643777533084</v>
      </c>
      <c r="F262" s="1">
        <f>g/l*SIN(D262)</f>
        <v>-16.689459694462915</v>
      </c>
      <c r="G262" s="1">
        <f>E262*dt_2</f>
        <v>-3.2547643777533088E-2</v>
      </c>
      <c r="H262" s="1">
        <f>F262*dt_2</f>
        <v>-0.16689459694462916</v>
      </c>
      <c r="I262" s="1"/>
      <c r="J262" s="1">
        <f t="shared" si="25"/>
        <v>-1.0305625892454611</v>
      </c>
      <c r="K262" s="1">
        <f>l*COS(J262)</f>
        <v>0.15430093689964236</v>
      </c>
      <c r="L262" s="1">
        <f>l*SIN(J262)</f>
        <v>-0.25727654551453494</v>
      </c>
      <c r="M262" s="1">
        <f>L262+l</f>
        <v>4.2723454485465051E-2</v>
      </c>
      <c r="N262" s="1">
        <v>7.26</v>
      </c>
      <c r="O262" s="1">
        <f>ABS(m*g*M262)</f>
        <v>0.42723454485465051</v>
      </c>
      <c r="P262" s="1">
        <f>ABS(m*((B262*l)^2)/2)</f>
        <v>0.45192711980527916</v>
      </c>
      <c r="Q262" s="1">
        <f t="shared" si="26"/>
        <v>0.87916166465992962</v>
      </c>
    </row>
    <row r="263" spans="1:17" x14ac:dyDescent="0.3">
      <c r="A263" s="1">
        <f t="shared" si="23"/>
        <v>0.50768609377190244</v>
      </c>
      <c r="B263" s="1">
        <f t="shared" si="24"/>
        <v>-3.3359362319759143</v>
      </c>
      <c r="C263" s="1">
        <f>g_1/l_1*SIN(A263)</f>
        <v>-16.205216428124888</v>
      </c>
      <c r="D263" s="1">
        <f>A263+B263*dt_2/2</f>
        <v>0.49100641261202288</v>
      </c>
      <c r="E263" s="1">
        <f>B263+C263*dt_2/2</f>
        <v>-3.4169623141165388</v>
      </c>
      <c r="F263" s="1">
        <f>g/l*SIN(D263)</f>
        <v>-15.717121353254038</v>
      </c>
      <c r="G263" s="1">
        <f>E263*dt_2</f>
        <v>-3.4169623141165388E-2</v>
      </c>
      <c r="H263" s="1">
        <f>F263*dt_2</f>
        <v>-0.15717121353254038</v>
      </c>
      <c r="I263" s="1"/>
      <c r="J263" s="1">
        <f t="shared" si="25"/>
        <v>-1.0631102330229942</v>
      </c>
      <c r="K263" s="1">
        <f>l*COS(J263)</f>
        <v>0.14584694785312399</v>
      </c>
      <c r="L263" s="1">
        <f>l*SIN(J263)</f>
        <v>-0.26216152998090342</v>
      </c>
      <c r="M263" s="1">
        <f>L263+l</f>
        <v>3.7838470019096571E-2</v>
      </c>
      <c r="N263" s="1">
        <v>7.29</v>
      </c>
      <c r="O263" s="1">
        <f>ABS(m*g*M263)</f>
        <v>0.37838470019096571</v>
      </c>
      <c r="P263" s="1">
        <f>ABS(m*((B263*l)^2)/2)</f>
        <v>0.50078117447143466</v>
      </c>
      <c r="Q263" s="1">
        <f t="shared" si="26"/>
        <v>0.87916587466240037</v>
      </c>
    </row>
    <row r="264" spans="1:17" x14ac:dyDescent="0.3">
      <c r="A264" s="1">
        <f t="shared" si="23"/>
        <v>0.47351647063073704</v>
      </c>
      <c r="B264" s="1">
        <f t="shared" si="24"/>
        <v>-3.4931074455084548</v>
      </c>
      <c r="C264" s="1">
        <f>g_1/l_1*SIN(A264)</f>
        <v>-15.200621750792317</v>
      </c>
      <c r="D264" s="1">
        <f>A264+B264*dt_2/2</f>
        <v>0.45605093340319475</v>
      </c>
      <c r="E264" s="1">
        <f>B264+C264*dt_2/2</f>
        <v>-3.5691105542624162</v>
      </c>
      <c r="F264" s="1">
        <f>g/l*SIN(D264)</f>
        <v>-14.680202782230282</v>
      </c>
      <c r="G264" s="1">
        <f>E264*dt_2</f>
        <v>-3.5691105542624162E-2</v>
      </c>
      <c r="H264" s="1">
        <f>F264*dt_2</f>
        <v>-0.14680202782230281</v>
      </c>
      <c r="I264" s="1"/>
      <c r="J264" s="1">
        <f t="shared" si="25"/>
        <v>-1.0972798561641595</v>
      </c>
      <c r="K264" s="1">
        <f>l*COS(J264)</f>
        <v>0.13680559575713086</v>
      </c>
      <c r="L264" s="1">
        <f>l*SIN(J264)</f>
        <v>-0.26699106533653233</v>
      </c>
      <c r="M264" s="1">
        <f>L264+l</f>
        <v>3.3008934663467659E-2</v>
      </c>
      <c r="N264" s="1">
        <v>7.32</v>
      </c>
      <c r="O264" s="1">
        <f>ABS(m*g*M264)</f>
        <v>0.33008934663467659</v>
      </c>
      <c r="P264" s="1">
        <f>ABS(m*((B264*l)^2)/2)</f>
        <v>0.54908098316399701</v>
      </c>
      <c r="Q264" s="1">
        <f t="shared" si="26"/>
        <v>0.8791703297986736</v>
      </c>
    </row>
    <row r="265" spans="1:17" x14ac:dyDescent="0.3">
      <c r="A265" s="1">
        <f t="shared" si="23"/>
        <v>0.43782536508811287</v>
      </c>
      <c r="B265" s="1">
        <f t="shared" si="24"/>
        <v>-3.6399094733307575</v>
      </c>
      <c r="C265" s="1">
        <f>g_1/l_1*SIN(A265)</f>
        <v>-14.132365164065291</v>
      </c>
      <c r="D265" s="1">
        <f>A265+B265*dt_2/2</f>
        <v>0.41962581772145907</v>
      </c>
      <c r="E265" s="1">
        <f>B265+C265*dt_2/2</f>
        <v>-3.7105712991510842</v>
      </c>
      <c r="F265" s="1">
        <f>g/l*SIN(D265)</f>
        <v>-13.580625427386385</v>
      </c>
      <c r="G265" s="1">
        <f>E265*dt_2</f>
        <v>-3.7105712991510845E-2</v>
      </c>
      <c r="H265" s="1">
        <f>F265*dt_2</f>
        <v>-0.13580625427386386</v>
      </c>
      <c r="I265" s="1"/>
      <c r="J265" s="1">
        <f t="shared" si="25"/>
        <v>-1.1329709617067838</v>
      </c>
      <c r="K265" s="1">
        <f>l*COS(J265)</f>
        <v>0.12719128647658759</v>
      </c>
      <c r="L265" s="1">
        <f>l*SIN(J265)</f>
        <v>-0.27170273580593668</v>
      </c>
      <c r="M265" s="1">
        <f>L265+l</f>
        <v>2.829726419406331E-2</v>
      </c>
      <c r="N265" s="1">
        <v>7.35</v>
      </c>
      <c r="O265" s="1">
        <f>ABS(m*g*M265)</f>
        <v>0.2829726419406331</v>
      </c>
      <c r="P265" s="1">
        <f>ABS(m*((B265*l)^2)/2)</f>
        <v>0.5962023438319346</v>
      </c>
      <c r="Q265" s="1">
        <f t="shared" si="26"/>
        <v>0.8791749857725677</v>
      </c>
    </row>
    <row r="266" spans="1:17" x14ac:dyDescent="0.3">
      <c r="A266" s="1">
        <f t="shared" si="23"/>
        <v>0.40071965209660204</v>
      </c>
      <c r="B266" s="1">
        <f t="shared" si="24"/>
        <v>-3.7757157276046214</v>
      </c>
      <c r="C266" s="1">
        <f>g_1/l_1*SIN(A266)</f>
        <v>-13.002702829572025</v>
      </c>
      <c r="D266" s="1">
        <f>A266+B266*dt_2/2</f>
        <v>0.38184107345857893</v>
      </c>
      <c r="E266" s="1">
        <f>B266+C266*dt_2/2</f>
        <v>-3.8407292417524816</v>
      </c>
      <c r="F266" s="1">
        <f>g/l*SIN(D266)</f>
        <v>-12.420985987758435</v>
      </c>
      <c r="G266" s="1">
        <f>E266*dt_2</f>
        <v>-3.8407292417524816E-2</v>
      </c>
      <c r="H266" s="1">
        <f>F266*dt_2</f>
        <v>-0.12420985987758436</v>
      </c>
      <c r="I266" s="1"/>
      <c r="J266" s="1">
        <f t="shared" si="25"/>
        <v>-1.1700766746982945</v>
      </c>
      <c r="K266" s="1">
        <f>l*COS(J266)</f>
        <v>0.11702432546614824</v>
      </c>
      <c r="L266" s="1">
        <f>l*SIN(J266)</f>
        <v>-0.27623415293767167</v>
      </c>
      <c r="M266" s="1">
        <f>L266+l</f>
        <v>2.3765847062328316E-2</v>
      </c>
      <c r="N266" s="1">
        <v>7.38</v>
      </c>
      <c r="O266" s="1">
        <f>ABS(m*g*M266)</f>
        <v>0.23765847062328316</v>
      </c>
      <c r="P266" s="1">
        <f>ABS(m*((B266*l)^2)/2)</f>
        <v>0.64152131650564026</v>
      </c>
      <c r="Q266" s="1">
        <f t="shared" si="26"/>
        <v>0.87917978712892342</v>
      </c>
    </row>
    <row r="267" spans="1:17" x14ac:dyDescent="0.3">
      <c r="A267" s="1">
        <f t="shared" si="23"/>
        <v>0.36231235967907721</v>
      </c>
      <c r="B267" s="1">
        <f t="shared" si="24"/>
        <v>-3.8999255874822056</v>
      </c>
      <c r="C267" s="1">
        <f>g_1/l_1*SIN(A267)</f>
        <v>-11.814580653977011</v>
      </c>
      <c r="D267" s="1">
        <f>A267+B267*dt_2/2</f>
        <v>0.34281273174166615</v>
      </c>
      <c r="E267" s="1">
        <f>B267+C267*dt_2/2</f>
        <v>-3.9589984907520908</v>
      </c>
      <c r="F267" s="1">
        <f>g/l*SIN(D267)</f>
        <v>-11.204582847755338</v>
      </c>
      <c r="G267" s="1">
        <f>E267*dt_2</f>
        <v>-3.9589984907520907E-2</v>
      </c>
      <c r="H267" s="1">
        <f>F267*dt_2</f>
        <v>-0.11204582847755339</v>
      </c>
      <c r="I267" s="1"/>
      <c r="J267" s="1">
        <f t="shared" si="25"/>
        <v>-1.2084839671158194</v>
      </c>
      <c r="K267" s="1">
        <f>l*COS(J267)</f>
        <v>0.10633122588579311</v>
      </c>
      <c r="L267" s="1">
        <f>l*SIN(J267)</f>
        <v>-0.28052392126452325</v>
      </c>
      <c r="M267" s="1">
        <f>L267+l</f>
        <v>1.9476078735476743E-2</v>
      </c>
      <c r="N267" s="1">
        <v>7.41</v>
      </c>
      <c r="O267" s="1">
        <f>ABS(m*g*M267)</f>
        <v>0.19476078735476743</v>
      </c>
      <c r="P267" s="1">
        <f>ABS(m*((B267*l)^2)/2)</f>
        <v>0.68442388145542921</v>
      </c>
      <c r="Q267" s="1">
        <f t="shared" si="26"/>
        <v>0.87918466881019663</v>
      </c>
    </row>
    <row r="268" spans="1:17" x14ac:dyDescent="0.3">
      <c r="A268" s="1">
        <f t="shared" si="23"/>
        <v>0.3227223747715563</v>
      </c>
      <c r="B268" s="1">
        <f t="shared" si="24"/>
        <v>-4.011971415959759</v>
      </c>
      <c r="C268" s="1">
        <f>g_1/l_1*SIN(A268)</f>
        <v>-10.571652210061856</v>
      </c>
      <c r="D268" s="1">
        <f>A268+B268*dt_2/2</f>
        <v>0.3026625176917575</v>
      </c>
      <c r="E268" s="1">
        <f>B268+C268*dt_2/2</f>
        <v>-4.064829677010068</v>
      </c>
      <c r="F268" s="1">
        <f>g/l*SIN(D268)</f>
        <v>-9.9354252163044539</v>
      </c>
      <c r="G268" s="1">
        <f>E268*dt_2</f>
        <v>-4.0648296770100678E-2</v>
      </c>
      <c r="H268" s="1">
        <f>F268*dt_2</f>
        <v>-9.935425216304454E-2</v>
      </c>
      <c r="I268" s="1"/>
      <c r="J268" s="1">
        <f t="shared" si="25"/>
        <v>-1.2480739520233404</v>
      </c>
      <c r="K268" s="1">
        <f>l*COS(J268)</f>
        <v>9.5144869890556691E-2</v>
      </c>
      <c r="L268" s="1">
        <f>l*SIN(J268)</f>
        <v>-0.28451266005840414</v>
      </c>
      <c r="M268" s="1">
        <f>L268+l</f>
        <v>1.5487339941595846E-2</v>
      </c>
      <c r="N268" s="1">
        <v>7.44</v>
      </c>
      <c r="O268" s="1">
        <f>ABS(m*g*M268)</f>
        <v>0.15487339941595846</v>
      </c>
      <c r="P268" s="1">
        <f>ABS(m*((B268*l)^2)/2)</f>
        <v>0.72431615891151679</v>
      </c>
      <c r="Q268" s="1">
        <f t="shared" si="26"/>
        <v>0.87918955832747525</v>
      </c>
    </row>
    <row r="269" spans="1:17" x14ac:dyDescent="0.3">
      <c r="A269" s="1">
        <f t="shared" si="23"/>
        <v>0.28207407800145562</v>
      </c>
      <c r="B269" s="1">
        <f t="shared" si="24"/>
        <v>-4.1113256681228032</v>
      </c>
      <c r="C269" s="1">
        <f>g_1/l_1*SIN(A269)</f>
        <v>-9.2782785554890435</v>
      </c>
      <c r="D269" s="1">
        <f>A269+B269*dt_2/2</f>
        <v>0.26151744966084162</v>
      </c>
      <c r="E269" s="1">
        <f>B269+C269*dt_2/2</f>
        <v>-4.1577170609002483</v>
      </c>
      <c r="F269" s="1">
        <f>g/l*SIN(D269)</f>
        <v>-8.6182234496757708</v>
      </c>
      <c r="G269" s="1">
        <f>E269*dt_2</f>
        <v>-4.1577170609002484E-2</v>
      </c>
      <c r="H269" s="1">
        <f>F269*dt_2</f>
        <v>-8.6182234496757715E-2</v>
      </c>
      <c r="I269" s="1"/>
      <c r="J269" s="1">
        <f t="shared" si="25"/>
        <v>-1.2887222487934409</v>
      </c>
      <c r="K269" s="1">
        <f>l*COS(J269)</f>
        <v>8.3504506999401415E-2</v>
      </c>
      <c r="L269" s="1">
        <f>l*SIN(J269)</f>
        <v>-0.28814405652518138</v>
      </c>
      <c r="M269" s="1">
        <f>L269+l</f>
        <v>1.1855943474818609E-2</v>
      </c>
      <c r="N269" s="1">
        <v>7.47</v>
      </c>
      <c r="O269" s="1">
        <f>ABS(m*g*M269)</f>
        <v>0.11855943474818609</v>
      </c>
      <c r="P269" s="1">
        <f>ABS(m*((B269*l)^2)/2)</f>
        <v>0.76063494372144347</v>
      </c>
      <c r="Q269" s="1">
        <f t="shared" si="26"/>
        <v>0.87919437846962956</v>
      </c>
    </row>
    <row r="270" spans="1:17" x14ac:dyDescent="0.3">
      <c r="A270" s="1">
        <f t="shared" si="23"/>
        <v>0.24049690739245314</v>
      </c>
      <c r="B270" s="1">
        <f t="shared" si="24"/>
        <v>-4.1975079026195612</v>
      </c>
      <c r="C270" s="1">
        <f>g_1/l_1*SIN(A270)</f>
        <v>-7.9395087360380687</v>
      </c>
      <c r="D270" s="1">
        <f>A270+B270*dt_2/2</f>
        <v>0.21950936787935532</v>
      </c>
      <c r="E270" s="1">
        <f>B270+C270*dt_2/2</f>
        <v>-4.2372054462997513</v>
      </c>
      <c r="F270" s="1">
        <f>g/l*SIN(D270)</f>
        <v>-7.2583596732959563</v>
      </c>
      <c r="G270" s="1">
        <f>E270*dt_2</f>
        <v>-4.2372054462997515E-2</v>
      </c>
      <c r="H270" s="1">
        <f>F270*dt_2</f>
        <v>-7.2583596732959568E-2</v>
      </c>
      <c r="I270" s="1"/>
      <c r="J270" s="1">
        <f t="shared" si="25"/>
        <v>-1.3302994194024433</v>
      </c>
      <c r="K270" s="1">
        <f>l*COS(J270)</f>
        <v>7.1455578624342653E-2</v>
      </c>
      <c r="L270" s="1">
        <f>l*SIN(J270)</f>
        <v>-0.29136592162341218</v>
      </c>
      <c r="M270" s="1">
        <f>L270+l</f>
        <v>8.634078376587806E-3</v>
      </c>
      <c r="N270" s="1">
        <v>7.5</v>
      </c>
      <c r="O270" s="1">
        <f>ABS(m*g*M270)</f>
        <v>8.634078376587806E-2</v>
      </c>
      <c r="P270" s="1">
        <f>ABS(m*((B270*l)^2)/2)</f>
        <v>0.79285826666491488</v>
      </c>
      <c r="Q270" s="1">
        <f t="shared" si="26"/>
        <v>0.87919905043079294</v>
      </c>
    </row>
    <row r="271" spans="1:17" x14ac:dyDescent="0.3">
      <c r="A271" s="1">
        <f t="shared" si="23"/>
        <v>0.19812485292945561</v>
      </c>
      <c r="B271" s="1">
        <f t="shared" si="24"/>
        <v>-4.270091499352521</v>
      </c>
      <c r="C271" s="1">
        <f>g_1/l_1*SIN(A271)</f>
        <v>-6.5610404540517635</v>
      </c>
      <c r="D271" s="1">
        <f>A271+B271*dt_2/2</f>
        <v>0.17677439543269302</v>
      </c>
      <c r="E271" s="1">
        <f>B271+C271*dt_2/2</f>
        <v>-4.3028967016227799</v>
      </c>
      <c r="F271" s="1">
        <f>g/l*SIN(D271)</f>
        <v>-5.8618385620648432</v>
      </c>
      <c r="G271" s="1">
        <f>E271*dt_2</f>
        <v>-4.3028967016227798E-2</v>
      </c>
      <c r="H271" s="1">
        <f>F271*dt_2</f>
        <v>-5.8618385620648431E-2</v>
      </c>
      <c r="I271" s="1"/>
      <c r="J271" s="1">
        <f t="shared" si="25"/>
        <v>-1.3726714738654409</v>
      </c>
      <c r="K271" s="1">
        <f>l*COS(J271)</f>
        <v>5.9049364086465911E-2</v>
      </c>
      <c r="L271" s="1">
        <f>l*SIN(J271)</f>
        <v>-0.29413121663805764</v>
      </c>
      <c r="M271" s="1">
        <f>L271+l</f>
        <v>5.8687833619423535E-3</v>
      </c>
      <c r="N271" s="1">
        <v>7.53</v>
      </c>
      <c r="O271" s="1">
        <f>ABS(m*g*M271)</f>
        <v>5.8687833619423535E-2</v>
      </c>
      <c r="P271" s="1">
        <f>ABS(m*((B271*l)^2)/2)</f>
        <v>0.82051566357791983</v>
      </c>
      <c r="Q271" s="1">
        <f t="shared" si="26"/>
        <v>0.87920349719734336</v>
      </c>
    </row>
    <row r="272" spans="1:17" x14ac:dyDescent="0.3">
      <c r="A272" s="1">
        <f t="shared" si="23"/>
        <v>0.15509588591322782</v>
      </c>
      <c r="B272" s="1">
        <f t="shared" si="24"/>
        <v>-4.3287098849731693</v>
      </c>
      <c r="C272" s="1">
        <f>g_1/l_1*SIN(A272)</f>
        <v>-5.1491611656404155</v>
      </c>
      <c r="D272" s="1">
        <f>A272+B272*dt_2/2</f>
        <v>0.13345233648836197</v>
      </c>
      <c r="E272" s="1">
        <f>B272+C272*dt_2/2</f>
        <v>-4.3544556908013714</v>
      </c>
      <c r="F272" s="1">
        <f>g/l*SIN(D272)</f>
        <v>-4.4352189532037132</v>
      </c>
      <c r="G272" s="1">
        <f>E272*dt_2</f>
        <v>-4.3544556908013718E-2</v>
      </c>
      <c r="H272" s="1">
        <f>F272*dt_2</f>
        <v>-4.435218953203713E-2</v>
      </c>
      <c r="I272" s="1"/>
      <c r="J272" s="1">
        <f t="shared" si="25"/>
        <v>-1.4157004408816687</v>
      </c>
      <c r="K272" s="1">
        <f>l*COS(J272)</f>
        <v>4.634245049076377E-2</v>
      </c>
      <c r="L272" s="1">
        <f>l*SIN(J272)</f>
        <v>-0.29639901700665455</v>
      </c>
      <c r="M272" s="1">
        <f>L272+l</f>
        <v>3.6009829933454363E-3</v>
      </c>
      <c r="N272" s="1">
        <v>7.56</v>
      </c>
      <c r="O272" s="1">
        <f>ABS(m*g*M272)</f>
        <v>3.6009829933454363E-2</v>
      </c>
      <c r="P272" s="1">
        <f>ABS(m*((B272*l)^2)/2)</f>
        <v>0.84319781707189922</v>
      </c>
      <c r="Q272" s="1">
        <f t="shared" si="26"/>
        <v>0.87920764700535359</v>
      </c>
    </row>
    <row r="273" spans="1:17" x14ac:dyDescent="0.3">
      <c r="A273" s="1">
        <f t="shared" si="23"/>
        <v>0.1115513290052141</v>
      </c>
      <c r="B273" s="1">
        <f t="shared" si="24"/>
        <v>-4.3730620745052065</v>
      </c>
      <c r="C273" s="1">
        <f>g_1/l_1*SIN(A273)</f>
        <v>-3.7106707015322873</v>
      </c>
      <c r="D273" s="1">
        <f>A273+B273*dt_2/2</f>
        <v>8.9686018632688061E-2</v>
      </c>
      <c r="E273" s="1">
        <f>B273+C273*dt_2/2</f>
        <v>-4.3916154280128676</v>
      </c>
      <c r="F273" s="1">
        <f>g/l*SIN(D273)</f>
        <v>-2.98552780573177</v>
      </c>
      <c r="G273" s="1">
        <f>E273*dt_2</f>
        <v>-4.3916154280128676E-2</v>
      </c>
      <c r="H273" s="1">
        <f>F273*dt_2</f>
        <v>-2.9855278057317702E-2</v>
      </c>
      <c r="I273" s="1"/>
      <c r="J273" s="1">
        <f t="shared" si="25"/>
        <v>-1.4592449977896824</v>
      </c>
      <c r="K273" s="1">
        <f>l*COS(J273)</f>
        <v>3.3396036313790609E-2</v>
      </c>
      <c r="L273" s="1">
        <f>l*SIN(J273)</f>
        <v>-0.29813537991745959</v>
      </c>
      <c r="M273" s="1">
        <f>L273+l</f>
        <v>1.8646200825404025E-3</v>
      </c>
      <c r="N273" s="1">
        <v>7.59</v>
      </c>
      <c r="O273" s="1">
        <f>ABS(m*g*M273)</f>
        <v>1.8646200825404025E-2</v>
      </c>
      <c r="P273" s="1">
        <f>ABS(m*((B273*l)^2)/2)</f>
        <v>0.8605652358364102</v>
      </c>
      <c r="Q273" s="1">
        <f t="shared" si="26"/>
        <v>0.87921143666181423</v>
      </c>
    </row>
    <row r="274" spans="1:17" x14ac:dyDescent="0.3">
      <c r="A274" s="1">
        <f t="shared" si="23"/>
        <v>6.7635174725085428E-2</v>
      </c>
      <c r="B274" s="1">
        <f t="shared" si="24"/>
        <v>-4.4029173525625245</v>
      </c>
      <c r="C274" s="1">
        <f>g_1/l_1*SIN(A274)</f>
        <v>-2.2527873381281385</v>
      </c>
      <c r="D274" s="1">
        <f>A274+B274*dt_2/2</f>
        <v>4.5620587962272807E-2</v>
      </c>
      <c r="E274" s="1">
        <f>B274+C274*dt_2/2</f>
        <v>-4.4141812892531656</v>
      </c>
      <c r="F274" s="1">
        <f>g/l*SIN(D274)</f>
        <v>-1.5201588352788624</v>
      </c>
      <c r="G274" s="1">
        <f>E274*dt_2</f>
        <v>-4.4141812892531655E-2</v>
      </c>
      <c r="H274" s="1">
        <f>F274*dt_2</f>
        <v>-1.5201588352788625E-2</v>
      </c>
      <c r="I274" s="1"/>
      <c r="J274" s="1">
        <f t="shared" si="25"/>
        <v>-1.5031611520698112</v>
      </c>
      <c r="K274" s="1">
        <f>l*COS(J274)</f>
        <v>2.027508604315326E-2</v>
      </c>
      <c r="L274" s="1">
        <f>l*SIN(J274)</f>
        <v>-0.29931408400865928</v>
      </c>
      <c r="M274" s="1">
        <f>L274+l</f>
        <v>6.8591599134071313E-4</v>
      </c>
      <c r="N274" s="1">
        <v>7.62</v>
      </c>
      <c r="O274" s="1">
        <f>ABS(m*g*M274)</f>
        <v>6.8591599134071313E-3</v>
      </c>
      <c r="P274" s="1">
        <f>ABS(m*((B274*l)^2)/2)</f>
        <v>0.87235565460732856</v>
      </c>
      <c r="Q274" s="1">
        <f t="shared" si="26"/>
        <v>0.87921481452073569</v>
      </c>
    </row>
    <row r="275" spans="1:17" x14ac:dyDescent="0.3">
      <c r="A275" s="1">
        <f t="shared" si="23"/>
        <v>2.3493361832553773E-2</v>
      </c>
      <c r="B275" s="1">
        <f t="shared" si="24"/>
        <v>-4.4181189409153134</v>
      </c>
      <c r="C275" s="1">
        <f>g_1/l_1*SIN(A275)</f>
        <v>-0.78304002484911828</v>
      </c>
      <c r="D275" s="1">
        <f>A275+B275*dt_2/2</f>
        <v>1.4027671279772044E-3</v>
      </c>
      <c r="E275" s="1">
        <f>B275+C275*dt_2/2</f>
        <v>-4.4220341410395587</v>
      </c>
      <c r="F275" s="1">
        <f>g/l*SIN(D275)</f>
        <v>-4.6758888930892251E-2</v>
      </c>
      <c r="G275" s="1">
        <f>E275*dt_2</f>
        <v>-4.4220341410395589E-2</v>
      </c>
      <c r="H275" s="1">
        <f>F275*dt_2</f>
        <v>-4.6758888930892252E-4</v>
      </c>
      <c r="I275" s="1"/>
      <c r="J275" s="1">
        <f t="shared" si="25"/>
        <v>-1.5473029649623429</v>
      </c>
      <c r="K275" s="1">
        <f>l*COS(J275)</f>
        <v>7.0473602236420544E-3</v>
      </c>
      <c r="L275" s="1">
        <f>l*SIN(J275)</f>
        <v>-0.2999172131003458</v>
      </c>
      <c r="M275" s="1">
        <f>L275+l</f>
        <v>8.2786899654185842E-5</v>
      </c>
      <c r="N275" s="1">
        <v>7.65</v>
      </c>
      <c r="O275" s="1">
        <f>ABS(m*g*M275)</f>
        <v>8.2786899654185842E-4</v>
      </c>
      <c r="P275" s="1">
        <f>ABS(m*((B275*l)^2)/2)</f>
        <v>0.87838987392335932</v>
      </c>
      <c r="Q275" s="1">
        <f t="shared" si="26"/>
        <v>0.87921774291990118</v>
      </c>
    </row>
    <row r="276" spans="1:17" x14ac:dyDescent="0.3">
      <c r="A276" s="1">
        <f t="shared" si="23"/>
        <v>-2.0726979577841816E-2</v>
      </c>
      <c r="B276" s="1">
        <f t="shared" si="24"/>
        <v>-4.4185865298046227</v>
      </c>
      <c r="C276" s="1">
        <f>g_1/l_1*SIN(A276)</f>
        <v>0.69084985104811314</v>
      </c>
      <c r="D276" s="1">
        <f>A276+B276*dt_2/2</f>
        <v>-4.2819912226864931E-2</v>
      </c>
      <c r="E276" s="1">
        <f>B276+C276*dt_2/2</f>
        <v>-4.4151322805493818</v>
      </c>
      <c r="F276" s="1">
        <f>g/l*SIN(D276)</f>
        <v>1.4268942684872294</v>
      </c>
      <c r="G276" s="1">
        <f>E276*dt_2</f>
        <v>-4.4151322805493817E-2</v>
      </c>
      <c r="H276" s="1">
        <f>F276*dt_2</f>
        <v>1.4268942684872294E-2</v>
      </c>
      <c r="I276" s="1"/>
      <c r="J276" s="1">
        <f t="shared" si="25"/>
        <v>-1.5915233063727383</v>
      </c>
      <c r="K276" s="1">
        <f>l*COS(J276)</f>
        <v>-6.2176486594329805E-3</v>
      </c>
      <c r="L276" s="1">
        <f>l*SIN(J276)</f>
        <v>-0.29993556115463843</v>
      </c>
      <c r="M276" s="1">
        <f>L276+l</f>
        <v>6.4438845361558528E-5</v>
      </c>
      <c r="N276" s="1">
        <v>7.68</v>
      </c>
      <c r="O276" s="1">
        <f>ABS(m*g*M276)</f>
        <v>6.4438845361558528E-4</v>
      </c>
      <c r="P276" s="1">
        <f>ABS(m*((B276*l)^2)/2)</f>
        <v>0.87857581146168839</v>
      </c>
      <c r="Q276" s="1">
        <f t="shared" si="26"/>
        <v>0.87922019991530398</v>
      </c>
    </row>
    <row r="277" spans="1:17" x14ac:dyDescent="0.3">
      <c r="A277" s="1">
        <f t="shared" si="23"/>
        <v>-6.487830238333564E-2</v>
      </c>
      <c r="B277" s="1">
        <f t="shared" si="24"/>
        <v>-4.4043175871197509</v>
      </c>
      <c r="C277" s="1">
        <f>g_1/l_1*SIN(A277)</f>
        <v>2.161093257771133</v>
      </c>
      <c r="D277" s="1">
        <f>A277+B277*dt_2/2</f>
        <v>-8.6899890318934386E-2</v>
      </c>
      <c r="E277" s="1">
        <f>B277+C277*dt_2/2</f>
        <v>-4.3935121208308949</v>
      </c>
      <c r="F277" s="1">
        <f>g/l*SIN(D277)</f>
        <v>2.8930186512489131</v>
      </c>
      <c r="G277" s="1">
        <f>E277*dt_2</f>
        <v>-4.3935121208308947E-2</v>
      </c>
      <c r="H277" s="1">
        <f>F277*dt_2</f>
        <v>2.8930186512489131E-2</v>
      </c>
      <c r="I277" s="1"/>
      <c r="J277" s="1">
        <f t="shared" si="25"/>
        <v>-1.6356746291782323</v>
      </c>
      <c r="K277" s="1">
        <f>l*COS(J277)</f>
        <v>-1.9449839319940189E-2</v>
      </c>
      <c r="L277" s="1">
        <f>l*SIN(J277)</f>
        <v>-0.29936884231734689</v>
      </c>
      <c r="M277" s="1">
        <f>L277+l</f>
        <v>6.3115768265309402E-4</v>
      </c>
      <c r="N277" s="1">
        <v>7.71</v>
      </c>
      <c r="O277" s="1">
        <f>ABS(m*g*M277)</f>
        <v>6.3115768265309402E-3</v>
      </c>
      <c r="P277" s="1">
        <f>ABS(m*((B277*l)^2)/2)</f>
        <v>0.87291060336955528</v>
      </c>
      <c r="Q277" s="1">
        <f t="shared" si="26"/>
        <v>0.87922218019608622</v>
      </c>
    </row>
    <row r="278" spans="1:17" x14ac:dyDescent="0.3">
      <c r="A278" s="1">
        <f t="shared" si="23"/>
        <v>-0.10881342359164459</v>
      </c>
      <c r="B278" s="1">
        <f t="shared" si="24"/>
        <v>-4.3753874006072619</v>
      </c>
      <c r="C278" s="1">
        <f>g_1/l_1*SIN(A278)</f>
        <v>3.6199606325080986</v>
      </c>
      <c r="D278" s="1">
        <f>A278+B278*dt_2/2</f>
        <v>-0.13069036059468089</v>
      </c>
      <c r="E278" s="1">
        <f>B278+C278*dt_2/2</f>
        <v>-4.3572875974447216</v>
      </c>
      <c r="F278" s="1">
        <f>g/l*SIN(D278)</f>
        <v>4.3439548977419635</v>
      </c>
      <c r="G278" s="1">
        <f>E278*dt_2</f>
        <v>-4.3572875974447214E-2</v>
      </c>
      <c r="H278" s="1">
        <f>F278*dt_2</f>
        <v>4.3439548977419633E-2</v>
      </c>
      <c r="I278" s="1"/>
      <c r="J278" s="1">
        <f t="shared" si="25"/>
        <v>-1.679609750386541</v>
      </c>
      <c r="K278" s="1">
        <f>l*COS(J278)</f>
        <v>-3.257964569257283E-2</v>
      </c>
      <c r="L278" s="1">
        <f>l*SIN(J278)</f>
        <v>-0.29822569756234357</v>
      </c>
      <c r="M278" s="1">
        <f>L278+l</f>
        <v>1.7743024376564165E-3</v>
      </c>
      <c r="N278" s="1">
        <v>7.74</v>
      </c>
      <c r="O278" s="1">
        <f>ABS(m*g*M278)</f>
        <v>1.7743024376564165E-2</v>
      </c>
      <c r="P278" s="1">
        <f>ABS(m*((B278*l)^2)/2)</f>
        <v>0.86148067074267465</v>
      </c>
      <c r="Q278" s="1">
        <f t="shared" si="26"/>
        <v>0.87922369511923881</v>
      </c>
    </row>
    <row r="279" spans="1:17" x14ac:dyDescent="0.3">
      <c r="A279" s="1">
        <f t="shared" ref="A279:A342" si="27">A278+G278</f>
        <v>-0.15238629956609179</v>
      </c>
      <c r="B279" s="1">
        <f t="shared" ref="B279:B342" si="28">B278+H278</f>
        <v>-4.3319478516298426</v>
      </c>
      <c r="C279" s="1">
        <f>g_1/l_1*SIN(A279)</f>
        <v>5.0599069582181002</v>
      </c>
      <c r="D279" s="1">
        <f>A279+B279*dt_2/2</f>
        <v>-0.174046038824241</v>
      </c>
      <c r="E279" s="1">
        <f>B279+C279*dt_2/2</f>
        <v>-4.3066483168387517</v>
      </c>
      <c r="F279" s="1">
        <f>g/l*SIN(D279)</f>
        <v>5.7722889208791877</v>
      </c>
      <c r="G279" s="1">
        <f>E279*dt_2</f>
        <v>-4.3066483168387515E-2</v>
      </c>
      <c r="H279" s="1">
        <f>F279*dt_2</f>
        <v>5.7722889208791879E-2</v>
      </c>
      <c r="I279" s="1"/>
      <c r="J279" s="1">
        <f t="shared" si="25"/>
        <v>-1.7231826263609884</v>
      </c>
      <c r="K279" s="1">
        <f>l*COS(J279)</f>
        <v>-4.5539162623962882E-2</v>
      </c>
      <c r="L279" s="1">
        <f>l*SIN(J279)</f>
        <v>-0.29652349766503877</v>
      </c>
      <c r="M279" s="1">
        <f>L279+l</f>
        <v>3.4765023349612179E-3</v>
      </c>
      <c r="N279" s="1">
        <v>7.77</v>
      </c>
      <c r="O279" s="1">
        <f>ABS(m*g*M279)</f>
        <v>3.4765023349612179E-2</v>
      </c>
      <c r="P279" s="1">
        <f>ABS(m*((B279*l)^2)/2)</f>
        <v>0.8444597485158184</v>
      </c>
      <c r="Q279" s="1">
        <f t="shared" si="26"/>
        <v>0.87922477186543058</v>
      </c>
    </row>
    <row r="280" spans="1:17" x14ac:dyDescent="0.3">
      <c r="A280" s="1">
        <f t="shared" si="27"/>
        <v>-0.1954527827344793</v>
      </c>
      <c r="B280" s="1">
        <f t="shared" si="28"/>
        <v>-4.2742249624210507</v>
      </c>
      <c r="C280" s="1">
        <f>g_1/l_1*SIN(A280)</f>
        <v>6.4736905510488478</v>
      </c>
      <c r="D280" s="1">
        <f>A280+B280*dt_2/2</f>
        <v>-0.21682390754658457</v>
      </c>
      <c r="E280" s="1">
        <f>B280+C280*dt_2/2</f>
        <v>-4.2418565096658067</v>
      </c>
      <c r="F280" s="1">
        <f>g/l*SIN(D280)</f>
        <v>7.1709662355411821</v>
      </c>
      <c r="G280" s="1">
        <f>E280*dt_2</f>
        <v>-4.2418565096658069E-2</v>
      </c>
      <c r="H280" s="1">
        <f>F280*dt_2</f>
        <v>7.1709662355411818E-2</v>
      </c>
      <c r="I280" s="1"/>
      <c r="J280" s="1">
        <f t="shared" si="25"/>
        <v>-1.766249109529376</v>
      </c>
      <c r="K280" s="1">
        <f>l*COS(J280)</f>
        <v>-5.8263214959439646E-2</v>
      </c>
      <c r="L280" s="1">
        <f>l*SIN(J280)</f>
        <v>-0.2942879504542959</v>
      </c>
      <c r="M280" s="1">
        <f>L280+l</f>
        <v>5.7120495457040898E-3</v>
      </c>
      <c r="N280" s="1">
        <v>7.8</v>
      </c>
      <c r="O280" s="1">
        <f>ABS(m*g*M280)</f>
        <v>5.7120495457040898E-2</v>
      </c>
      <c r="P280" s="1">
        <f>ABS(m*((B280*l)^2)/2)</f>
        <v>0.82210495632224545</v>
      </c>
      <c r="Q280" s="1">
        <f t="shared" si="26"/>
        <v>0.87922545177928635</v>
      </c>
    </row>
    <row r="281" spans="1:17" x14ac:dyDescent="0.3">
      <c r="A281" s="1">
        <f t="shared" si="27"/>
        <v>-0.23787134783113736</v>
      </c>
      <c r="B281" s="1">
        <f t="shared" si="28"/>
        <v>-4.202515300065639</v>
      </c>
      <c r="C281" s="1">
        <f>g_1/l_1*SIN(A281)</f>
        <v>7.8544816255871872</v>
      </c>
      <c r="D281" s="1">
        <f>A281+B281*dt_2/2</f>
        <v>-0.25888392433146556</v>
      </c>
      <c r="E281" s="1">
        <f>B281+C281*dt_2/2</f>
        <v>-4.1632428919377027</v>
      </c>
      <c r="F281" s="1">
        <f>g/l*SIN(D281)</f>
        <v>8.5333942554068862</v>
      </c>
      <c r="G281" s="1">
        <f>E281*dt_2</f>
        <v>-4.1632428919377025E-2</v>
      </c>
      <c r="H281" s="1">
        <f>F281*dt_2</f>
        <v>8.533394255406887E-2</v>
      </c>
      <c r="I281" s="1"/>
      <c r="J281" s="1">
        <f t="shared" si="25"/>
        <v>-1.8086676746260339</v>
      </c>
      <c r="K281" s="1">
        <f>l*COS(J281)</f>
        <v>-7.0690334630284665E-2</v>
      </c>
      <c r="L281" s="1">
        <f>l*SIN(J281)</f>
        <v>-0.29155252801143461</v>
      </c>
      <c r="M281" s="1">
        <f>L281+l</f>
        <v>8.4474719885653804E-3</v>
      </c>
      <c r="N281" s="1">
        <v>7.83</v>
      </c>
      <c r="O281" s="1">
        <f>ABS(m*g*M281)</f>
        <v>8.4474719885653804E-2</v>
      </c>
      <c r="P281" s="1">
        <f>ABS(m*((B281*l)^2)/2)</f>
        <v>0.79475106812786045</v>
      </c>
      <c r="Q281" s="1">
        <f t="shared" si="26"/>
        <v>0.87922578801351425</v>
      </c>
    </row>
    <row r="282" spans="1:17" x14ac:dyDescent="0.3">
      <c r="A282" s="1">
        <f t="shared" si="27"/>
        <v>-0.27950377675051441</v>
      </c>
      <c r="B282" s="1">
        <f t="shared" si="28"/>
        <v>-4.1171813575115701</v>
      </c>
      <c r="C282" s="1">
        <f>g_1/l_1*SIN(A282)</f>
        <v>9.1959572168862636</v>
      </c>
      <c r="D282" s="1">
        <f>A282+B282*dt_2/2</f>
        <v>-0.30008968353807225</v>
      </c>
      <c r="E282" s="1">
        <f>B282+C282*dt_2/2</f>
        <v>-4.0712015714271388</v>
      </c>
      <c r="F282" s="1">
        <f>g/l*SIN(D282)</f>
        <v>9.8535294476388096</v>
      </c>
      <c r="G282" s="1">
        <f>E282*dt_2</f>
        <v>-4.0712015714271389E-2</v>
      </c>
      <c r="H282" s="1">
        <f>F282*dt_2</f>
        <v>9.8535294476388091E-2</v>
      </c>
      <c r="I282" s="1"/>
      <c r="J282" s="1">
        <f t="shared" ref="J282:J345" si="29">A282-PI()/2</f>
        <v>-1.850300103545411</v>
      </c>
      <c r="K282" s="1">
        <f>l*COS(J282)</f>
        <v>-8.2763614951976358E-2</v>
      </c>
      <c r="L282" s="1">
        <f>l*SIN(J282)</f>
        <v>-0.28835773622374167</v>
      </c>
      <c r="M282" s="1">
        <f>L282+l</f>
        <v>1.1642263776258321E-2</v>
      </c>
      <c r="N282" s="1">
        <v>7.86</v>
      </c>
      <c r="O282" s="1">
        <f>ABS(m*g*M282)</f>
        <v>0.11642263776258321</v>
      </c>
      <c r="P282" s="1">
        <f>ABS(m*((B282*l)^2)/2)</f>
        <v>0.76280320487883668</v>
      </c>
      <c r="Q282" s="1">
        <f t="shared" ref="Q282:Q345" si="30">O282+P282</f>
        <v>0.8792258426414199</v>
      </c>
    </row>
    <row r="283" spans="1:17" x14ac:dyDescent="0.3">
      <c r="A283" s="1">
        <f t="shared" si="27"/>
        <v>-0.32021579246478582</v>
      </c>
      <c r="B283" s="1">
        <f t="shared" si="28"/>
        <v>-4.0186460630351819</v>
      </c>
      <c r="C283" s="1">
        <f>g_1/l_1*SIN(A283)</f>
        <v>10.492379704698129</v>
      </c>
      <c r="D283" s="1">
        <f>A283+B283*dt_2/2</f>
        <v>-0.34030902277996172</v>
      </c>
      <c r="E283" s="1">
        <f>B283+C283*dt_2/2</f>
        <v>-3.9661841645116911</v>
      </c>
      <c r="F283" s="1">
        <f>g/l*SIN(D283)</f>
        <v>11.125946962685106</v>
      </c>
      <c r="G283" s="1">
        <f>E283*dt_2</f>
        <v>-3.9661841645116915E-2</v>
      </c>
      <c r="H283" s="1">
        <f>F283*dt_2</f>
        <v>0.11125946962685106</v>
      </c>
      <c r="I283" s="1"/>
      <c r="J283" s="1">
        <f t="shared" si="29"/>
        <v>-1.8910121192596825</v>
      </c>
      <c r="K283" s="1">
        <f>l*COS(J283)</f>
        <v>-9.4431417342283164E-2</v>
      </c>
      <c r="L283" s="1">
        <f>l*SIN(J283)</f>
        <v>-0.28475025446648428</v>
      </c>
      <c r="M283" s="1">
        <f>L283+l</f>
        <v>1.5249745533515713E-2</v>
      </c>
      <c r="N283" s="1">
        <v>7.89</v>
      </c>
      <c r="O283" s="1">
        <f>ABS(m*g*M283)</f>
        <v>0.15249745533515713</v>
      </c>
      <c r="P283" s="1">
        <f>ABS(m*((B283*l)^2)/2)</f>
        <v>0.72672822809766757</v>
      </c>
      <c r="Q283" s="1">
        <f t="shared" si="30"/>
        <v>0.8792256834328247</v>
      </c>
    </row>
    <row r="284" spans="1:17" x14ac:dyDescent="0.3">
      <c r="A284" s="1">
        <f t="shared" si="27"/>
        <v>-0.35987763410990276</v>
      </c>
      <c r="B284" s="1">
        <f t="shared" si="28"/>
        <v>-3.9073865934083307</v>
      </c>
      <c r="C284" s="1">
        <f>g_1/l_1*SIN(A284)</f>
        <v>11.738656959671127</v>
      </c>
      <c r="D284" s="1">
        <f>A284+B284*dt_2/2</f>
        <v>-0.37941456707694443</v>
      </c>
      <c r="E284" s="1">
        <f>B284+C284*dt_2/2</f>
        <v>-3.8486933086099753</v>
      </c>
      <c r="F284" s="1">
        <f>g/l*SIN(D284)</f>
        <v>12.345891167626442</v>
      </c>
      <c r="G284" s="1">
        <f>E284*dt_2</f>
        <v>-3.8486933086099753E-2</v>
      </c>
      <c r="H284" s="1">
        <f>F284*dt_2</f>
        <v>0.12345891167626442</v>
      </c>
      <c r="I284" s="1"/>
      <c r="J284" s="1">
        <f t="shared" si="29"/>
        <v>-1.9306739609047994</v>
      </c>
      <c r="K284" s="1">
        <f>l*COS(J284)</f>
        <v>-0.10564791263704014</v>
      </c>
      <c r="L284" s="1">
        <f>l*SIN(J284)</f>
        <v>-0.28078197690634688</v>
      </c>
      <c r="M284" s="1">
        <f>L284+l</f>
        <v>1.9218023093653114E-2</v>
      </c>
      <c r="N284" s="1">
        <v>7.92</v>
      </c>
      <c r="O284" s="1">
        <f>ABS(m*g*M284)</f>
        <v>0.19218023093653114</v>
      </c>
      <c r="P284" s="1">
        <f>ABS(m*((B284*l)^2)/2)</f>
        <v>0.68704514956562224</v>
      </c>
      <c r="Q284" s="1">
        <f t="shared" si="30"/>
        <v>0.87922538050215338</v>
      </c>
    </row>
    <row r="285" spans="1:17" x14ac:dyDescent="0.3">
      <c r="A285" s="1">
        <f t="shared" si="27"/>
        <v>-0.39836456719600249</v>
      </c>
      <c r="B285" s="1">
        <f t="shared" si="28"/>
        <v>-3.7839276817320662</v>
      </c>
      <c r="C285" s="1">
        <f>g_1/l_1*SIN(A285)</f>
        <v>12.930382961304952</v>
      </c>
      <c r="D285" s="1">
        <f>A285+B285*dt_2/2</f>
        <v>-0.41728420560466284</v>
      </c>
      <c r="E285" s="1">
        <f>B285+C285*dt_2/2</f>
        <v>-3.7192757669255414</v>
      </c>
      <c r="F285" s="1">
        <f>g/l*SIN(D285)</f>
        <v>13.509306351853661</v>
      </c>
      <c r="G285" s="1">
        <f>E285*dt_2</f>
        <v>-3.7192757669255415E-2</v>
      </c>
      <c r="H285" s="1">
        <f>F285*dt_2</f>
        <v>0.13509306351853662</v>
      </c>
      <c r="I285" s="1"/>
      <c r="J285" s="1">
        <f t="shared" si="29"/>
        <v>-1.9691608939908991</v>
      </c>
      <c r="K285" s="1">
        <f>l*COS(J285)</f>
        <v>-0.11637344665174457</v>
      </c>
      <c r="L285" s="1">
        <f>l*SIN(J285)</f>
        <v>-0.27650898884917569</v>
      </c>
      <c r="M285" s="1">
        <f>L285+l</f>
        <v>2.3491011150824304E-2</v>
      </c>
      <c r="N285" s="1">
        <v>7.95</v>
      </c>
      <c r="O285" s="1">
        <f>ABS(m*g*M285)</f>
        <v>0.23491011150824304</v>
      </c>
      <c r="P285" s="1">
        <f>ABS(m*((B285*l)^2)/2)</f>
        <v>0.64431489152601928</v>
      </c>
      <c r="Q285" s="1">
        <f t="shared" si="30"/>
        <v>0.87922500303426232</v>
      </c>
    </row>
    <row r="286" spans="1:17" x14ac:dyDescent="0.3">
      <c r="A286" s="1">
        <f t="shared" si="27"/>
        <v>-0.43555732486525789</v>
      </c>
      <c r="B286" s="1">
        <f t="shared" si="28"/>
        <v>-3.6488346182135296</v>
      </c>
      <c r="C286" s="1">
        <f>g_1/l_1*SIN(A286)</f>
        <v>14.063858570575384</v>
      </c>
      <c r="D286" s="1">
        <f>A286+B286*dt_2/2</f>
        <v>-0.45380149795632552</v>
      </c>
      <c r="E286" s="1">
        <f>B286+C286*dt_2/2</f>
        <v>-3.5785153253606525</v>
      </c>
      <c r="F286" s="1">
        <f>g/l*SIN(D286)</f>
        <v>14.612847692073098</v>
      </c>
      <c r="G286" s="1">
        <f>E286*dt_2</f>
        <v>-3.5785153253606525E-2</v>
      </c>
      <c r="H286" s="1">
        <f>F286*dt_2</f>
        <v>0.14612847692073097</v>
      </c>
      <c r="I286" s="1"/>
      <c r="J286" s="1">
        <f t="shared" si="29"/>
        <v>-2.0063536516601546</v>
      </c>
      <c r="K286" s="1">
        <f>l*COS(J286)</f>
        <v>-0.12657472713517845</v>
      </c>
      <c r="L286" s="1">
        <f>l*SIN(J286)</f>
        <v>-0.2719905116923293</v>
      </c>
      <c r="M286" s="1">
        <f>L286+l</f>
        <v>2.8009488307670694E-2</v>
      </c>
      <c r="N286" s="1">
        <v>7.98</v>
      </c>
      <c r="O286" s="1">
        <f>ABS(m*g*M286)</f>
        <v>0.28009488307670694</v>
      </c>
      <c r="P286" s="1">
        <f>ABS(m*((B286*l)^2)/2)</f>
        <v>0.5991297331983062</v>
      </c>
      <c r="Q286" s="1">
        <f t="shared" si="30"/>
        <v>0.87922461627501314</v>
      </c>
    </row>
    <row r="287" spans="1:17" x14ac:dyDescent="0.3">
      <c r="A287" s="1">
        <f t="shared" si="27"/>
        <v>-0.47134247811886443</v>
      </c>
      <c r="B287" s="1">
        <f t="shared" si="28"/>
        <v>-3.5027061412927987</v>
      </c>
      <c r="C287" s="1">
        <f>g_1/l_1*SIN(A287)</f>
        <v>15.136092927713198</v>
      </c>
      <c r="D287" s="1">
        <f>A287+B287*dt_2/2</f>
        <v>-0.48885600882532843</v>
      </c>
      <c r="E287" s="1">
        <f>B287+C287*dt_2/2</f>
        <v>-3.4270256766542326</v>
      </c>
      <c r="F287" s="1">
        <f>g/l*SIN(D287)</f>
        <v>15.65387331434049</v>
      </c>
      <c r="G287" s="1">
        <f>E287*dt_2</f>
        <v>-3.4270256766542329E-2</v>
      </c>
      <c r="H287" s="1">
        <f>F287*dt_2</f>
        <v>0.15653873314340491</v>
      </c>
      <c r="I287" s="1"/>
      <c r="J287" s="1">
        <f t="shared" si="29"/>
        <v>-2.042138804913761</v>
      </c>
      <c r="K287" s="1">
        <f>l*COS(J287)</f>
        <v>-0.13622483634941876</v>
      </c>
      <c r="L287" s="1">
        <f>l*SIN(J287)</f>
        <v>-0.267287848510878</v>
      </c>
      <c r="M287" s="1">
        <f>L287+l</f>
        <v>3.2712151489121988E-2</v>
      </c>
      <c r="N287" s="1">
        <v>8.01</v>
      </c>
      <c r="O287" s="1">
        <f>ABS(m*g*M287)</f>
        <v>0.32712151489121988</v>
      </c>
      <c r="P287" s="1">
        <f>ABS(m*((B287*l)^2)/2)</f>
        <v>0.55210276405126302</v>
      </c>
      <c r="Q287" s="1">
        <f t="shared" si="30"/>
        <v>0.8792242789424829</v>
      </c>
    </row>
    <row r="288" spans="1:17" x14ac:dyDescent="0.3">
      <c r="A288" s="1">
        <f t="shared" si="27"/>
        <v>-0.5056127348854067</v>
      </c>
      <c r="B288" s="1">
        <f t="shared" si="28"/>
        <v>-3.3461674081493937</v>
      </c>
      <c r="C288" s="1">
        <f>g_1/l_1*SIN(A288)</f>
        <v>16.144786646679872</v>
      </c>
      <c r="D288" s="1">
        <f>A288+B288*dt_2/2</f>
        <v>-0.52234357192615366</v>
      </c>
      <c r="E288" s="1">
        <f>B288+C288*dt_2/2</f>
        <v>-3.2654434749159944</v>
      </c>
      <c r="F288" s="1">
        <f>g/l*SIN(D288)</f>
        <v>16.630418937814351</v>
      </c>
      <c r="G288" s="1">
        <f>E288*dt_2</f>
        <v>-3.2654434749159945E-2</v>
      </c>
      <c r="H288" s="1">
        <f>F288*dt_2</f>
        <v>0.16630418937814351</v>
      </c>
      <c r="I288" s="1"/>
      <c r="J288" s="1">
        <f t="shared" si="29"/>
        <v>-2.0764090616803035</v>
      </c>
      <c r="K288" s="1">
        <f>l*COS(J288)</f>
        <v>-0.14530307982011889</v>
      </c>
      <c r="L288" s="1">
        <f>l*SIN(J288)</f>
        <v>-0.26246335933761905</v>
      </c>
      <c r="M288" s="1">
        <f>L288+l</f>
        <v>3.7536640662380938E-2</v>
      </c>
      <c r="N288" s="1">
        <v>8.0399999999999991</v>
      </c>
      <c r="O288" s="1">
        <f>ABS(m*g*M288)</f>
        <v>0.37536640662380938</v>
      </c>
      <c r="P288" s="1">
        <f>ABS(m*((B288*l)^2)/2)</f>
        <v>0.50385763455125532</v>
      </c>
      <c r="Q288" s="1">
        <f t="shared" si="30"/>
        <v>0.8792240411750647</v>
      </c>
    </row>
    <row r="289" spans="1:17" x14ac:dyDescent="0.3">
      <c r="A289" s="1">
        <f t="shared" si="27"/>
        <v>-0.53826716963456667</v>
      </c>
      <c r="B289" s="1">
        <f t="shared" si="28"/>
        <v>-3.1798632187712501</v>
      </c>
      <c r="C289" s="1">
        <f>g_1/l_1*SIN(A289)</f>
        <v>17.088298561699887</v>
      </c>
      <c r="D289" s="1">
        <f>A289+B289*dt_2/2</f>
        <v>-0.55416648572842286</v>
      </c>
      <c r="E289" s="1">
        <f>B289+C289*dt_2/2</f>
        <v>-3.0944217259627509</v>
      </c>
      <c r="F289" s="1">
        <f>g/l*SIN(D289)</f>
        <v>17.541157103102279</v>
      </c>
      <c r="G289" s="1">
        <f>E289*dt_2</f>
        <v>-3.094421725962751E-2</v>
      </c>
      <c r="H289" s="1">
        <f>F289*dt_2</f>
        <v>0.17541157103102278</v>
      </c>
      <c r="I289" s="1"/>
      <c r="J289" s="1">
        <f t="shared" si="29"/>
        <v>-2.1090634964294632</v>
      </c>
      <c r="K289" s="1">
        <f>l*COS(J289)</f>
        <v>-0.15379468705529892</v>
      </c>
      <c r="L289" s="1">
        <f>l*SIN(J289)</f>
        <v>-0.2575794910965597</v>
      </c>
      <c r="M289" s="1">
        <f>L289+l</f>
        <v>4.242050890344029E-2</v>
      </c>
      <c r="N289" s="1">
        <v>8.07</v>
      </c>
      <c r="O289" s="1">
        <f>ABS(m*g*M289)</f>
        <v>0.4242050890344029</v>
      </c>
      <c r="P289" s="1">
        <f>ABS(m*((B289*l)^2)/2)</f>
        <v>0.45501885405424142</v>
      </c>
      <c r="Q289" s="1">
        <f t="shared" si="30"/>
        <v>0.87922394308864438</v>
      </c>
    </row>
    <row r="290" spans="1:17" x14ac:dyDescent="0.3">
      <c r="A290" s="1">
        <f t="shared" si="27"/>
        <v>-0.56921138689419415</v>
      </c>
      <c r="B290" s="1">
        <f t="shared" si="28"/>
        <v>-3.0044516477402272</v>
      </c>
      <c r="C290" s="1">
        <f>g_1/l_1*SIN(A290)</f>
        <v>17.965598228617946</v>
      </c>
      <c r="D290" s="1">
        <f>A290+B290*dt_2/2</f>
        <v>-0.58423364513289533</v>
      </c>
      <c r="E290" s="1">
        <f>B290+C290*dt_2/2</f>
        <v>-2.9146236565971373</v>
      </c>
      <c r="F290" s="1">
        <f>g/l*SIN(D290)</f>
        <v>18.385343364156768</v>
      </c>
      <c r="G290" s="1">
        <f>E290*dt_2</f>
        <v>-2.9146236565971373E-2</v>
      </c>
      <c r="H290" s="1">
        <f>F290*dt_2</f>
        <v>0.18385343364156767</v>
      </c>
      <c r="I290" s="1"/>
      <c r="J290" s="1">
        <f t="shared" si="29"/>
        <v>-2.1400077136890907</v>
      </c>
      <c r="K290" s="1">
        <f>l*COS(J290)</f>
        <v>-0.16169038405756145</v>
      </c>
      <c r="L290" s="1">
        <f>l*SIN(J290)</f>
        <v>-0.25269788226916001</v>
      </c>
      <c r="M290" s="1">
        <f>L290+l</f>
        <v>4.7302117730839977E-2</v>
      </c>
      <c r="N290" s="1">
        <v>8.1</v>
      </c>
      <c r="O290" s="1">
        <f>ABS(m*g*M290)</f>
        <v>0.47302117730839977</v>
      </c>
      <c r="P290" s="1">
        <f>ABS(m*((B290*l)^2)/2)</f>
        <v>0.40620283666240348</v>
      </c>
      <c r="Q290" s="1">
        <f t="shared" si="30"/>
        <v>0.87922401397080319</v>
      </c>
    </row>
    <row r="291" spans="1:17" x14ac:dyDescent="0.3">
      <c r="A291" s="1">
        <f t="shared" si="27"/>
        <v>-0.59835762346016552</v>
      </c>
      <c r="B291" s="1">
        <f t="shared" si="28"/>
        <v>-2.8205982140986596</v>
      </c>
      <c r="C291" s="1">
        <f>g_1/l_1*SIN(A291)</f>
        <v>18.776206687322698</v>
      </c>
      <c r="D291" s="1">
        <f>A291+B291*dt_2/2</f>
        <v>-0.61246061453065881</v>
      </c>
      <c r="E291" s="1">
        <f>B291+C291*dt_2/2</f>
        <v>-2.726717180662046</v>
      </c>
      <c r="F291" s="1">
        <f>g/l*SIN(D291)</f>
        <v>19.162752054679849</v>
      </c>
      <c r="G291" s="1">
        <f>E291*dt_2</f>
        <v>-2.7267171806620461E-2</v>
      </c>
      <c r="H291" s="1">
        <f>F291*dt_2</f>
        <v>0.19162752054679849</v>
      </c>
      <c r="I291" s="1"/>
      <c r="J291" s="1">
        <f t="shared" si="29"/>
        <v>-2.1691539502550619</v>
      </c>
      <c r="K291" s="1">
        <f>l*COS(J291)</f>
        <v>-0.1689858601859042</v>
      </c>
      <c r="L291" s="1">
        <f>l*SIN(J291)</f>
        <v>-0.24787855707428591</v>
      </c>
      <c r="M291" s="1">
        <f>L291+l</f>
        <v>5.2121442925714079E-2</v>
      </c>
      <c r="N291" s="1">
        <v>8.1300000000000008</v>
      </c>
      <c r="O291" s="1">
        <f>ABS(m*g*M291)</f>
        <v>0.52121442925714079</v>
      </c>
      <c r="P291" s="1">
        <f>ABS(m*((B291*l)^2)/2)</f>
        <v>0.35800984284194465</v>
      </c>
      <c r="Q291" s="1">
        <f t="shared" si="30"/>
        <v>0.87922427209908549</v>
      </c>
    </row>
    <row r="292" spans="1:17" x14ac:dyDescent="0.3">
      <c r="A292" s="1">
        <f t="shared" si="27"/>
        <v>-0.62562479526678594</v>
      </c>
      <c r="B292" s="1">
        <f t="shared" si="28"/>
        <v>-2.6289706935518611</v>
      </c>
      <c r="C292" s="1">
        <f>g_1/l_1*SIN(A292)</f>
        <v>19.520128154138323</v>
      </c>
      <c r="D292" s="1">
        <f>A292+B292*dt_2/2</f>
        <v>-0.63876964873454523</v>
      </c>
      <c r="E292" s="1">
        <f>B292+C292*dt_2/2</f>
        <v>-2.5313700527811696</v>
      </c>
      <c r="F292" s="1">
        <f>g/l*SIN(D292)</f>
        <v>19.873604335804945</v>
      </c>
      <c r="G292" s="1">
        <f>E292*dt_2</f>
        <v>-2.5313700527811695E-2</v>
      </c>
      <c r="H292" s="1">
        <f>F292*dt_2</f>
        <v>0.19873604335804945</v>
      </c>
      <c r="I292" s="1"/>
      <c r="J292" s="1">
        <f t="shared" si="29"/>
        <v>-2.1964211220616825</v>
      </c>
      <c r="K292" s="1">
        <f>l*COS(J292)</f>
        <v>-0.17568115338724485</v>
      </c>
      <c r="L292" s="1">
        <f>l*SIN(J292)</f>
        <v>-0.24317921857043487</v>
      </c>
      <c r="M292" s="1">
        <f>L292+l</f>
        <v>5.682078142956512E-2</v>
      </c>
      <c r="N292" s="1">
        <v>8.16</v>
      </c>
      <c r="O292" s="1">
        <f>ABS(m*g*M292)</f>
        <v>0.56820781429565126</v>
      </c>
      <c r="P292" s="1">
        <f>ABS(m*((B292*l)^2)/2)</f>
        <v>0.31101691083995486</v>
      </c>
      <c r="Q292" s="1">
        <f t="shared" si="30"/>
        <v>0.87922472513560612</v>
      </c>
    </row>
    <row r="293" spans="1:17" x14ac:dyDescent="0.3">
      <c r="A293" s="1">
        <f t="shared" si="27"/>
        <v>-0.65093849579459762</v>
      </c>
      <c r="B293" s="1">
        <f t="shared" si="28"/>
        <v>-2.4302346501938117</v>
      </c>
      <c r="C293" s="1">
        <f>g_1/l_1*SIN(A293)</f>
        <v>20.197775346904567</v>
      </c>
      <c r="D293" s="1">
        <f>A293+B293*dt_2/2</f>
        <v>-0.66308966904556665</v>
      </c>
      <c r="E293" s="1">
        <f>B293+C293*dt_2/2</f>
        <v>-2.3292457734592888</v>
      </c>
      <c r="F293" s="1">
        <f>g/l*SIN(D293)</f>
        <v>20.518491207092126</v>
      </c>
      <c r="G293" s="1">
        <f>E293*dt_2</f>
        <v>-2.3292457734592889E-2</v>
      </c>
      <c r="H293" s="1">
        <f>F293*dt_2</f>
        <v>0.20518491207092127</v>
      </c>
      <c r="I293" s="1"/>
      <c r="J293" s="1">
        <f t="shared" si="29"/>
        <v>-2.221734822589494</v>
      </c>
      <c r="K293" s="1">
        <f>l*COS(J293)</f>
        <v>-0.181779978122141</v>
      </c>
      <c r="L293" s="1">
        <f>l*SIN(J293)</f>
        <v>-0.23865464494518837</v>
      </c>
      <c r="M293" s="1">
        <f>L293+l</f>
        <v>6.1345355054811618E-2</v>
      </c>
      <c r="N293" s="1">
        <v>8.19</v>
      </c>
      <c r="O293" s="1">
        <f>ABS(m*g*M293)</f>
        <v>0.61345355054811623</v>
      </c>
      <c r="P293" s="1">
        <f>ABS(m*((B293*l)^2)/2)</f>
        <v>0.26577182047511871</v>
      </c>
      <c r="Q293" s="1">
        <f t="shared" si="30"/>
        <v>0.87922537102323495</v>
      </c>
    </row>
    <row r="294" spans="1:17" x14ac:dyDescent="0.3">
      <c r="A294" s="1">
        <f t="shared" si="27"/>
        <v>-0.67423095352919049</v>
      </c>
      <c r="B294" s="1">
        <f t="shared" si="28"/>
        <v>-2.2250497381228902</v>
      </c>
      <c r="C294" s="1">
        <f>g_1/l_1*SIN(A294)</f>
        <v>20.809891068970124</v>
      </c>
      <c r="D294" s="1">
        <f>A294+B294*dt_2/2</f>
        <v>-0.68535620221980498</v>
      </c>
      <c r="E294" s="1">
        <f>B294+C294*dt_2/2</f>
        <v>-2.1210002827780396</v>
      </c>
      <c r="F294" s="1">
        <f>g/l*SIN(D294)</f>
        <v>21.098294038580143</v>
      </c>
      <c r="G294" s="1">
        <f>E294*dt_2</f>
        <v>-2.1210002827780398E-2</v>
      </c>
      <c r="H294" s="1">
        <f>F294*dt_2</f>
        <v>0.21098294038580143</v>
      </c>
      <c r="I294" s="1"/>
      <c r="J294" s="1">
        <f t="shared" si="29"/>
        <v>-2.2450272803240869</v>
      </c>
      <c r="K294" s="1">
        <f>l*COS(J294)</f>
        <v>-0.18728901962073105</v>
      </c>
      <c r="L294" s="1">
        <f>l*SIN(J294)</f>
        <v>-0.23435618858802387</v>
      </c>
      <c r="M294" s="1">
        <f>L294+l</f>
        <v>6.5643811411976116E-2</v>
      </c>
      <c r="N294" s="1">
        <v>8.2200000000000006</v>
      </c>
      <c r="O294" s="1">
        <f>ABS(m*g*M294)</f>
        <v>0.65643811411976116</v>
      </c>
      <c r="P294" s="1">
        <f>ABS(m*((B294*l)^2)/2)</f>
        <v>0.22278808517043341</v>
      </c>
      <c r="Q294" s="1">
        <f t="shared" si="30"/>
        <v>0.87922619929019463</v>
      </c>
    </row>
    <row r="295" spans="1:17" x14ac:dyDescent="0.3">
      <c r="A295" s="1">
        <f t="shared" si="27"/>
        <v>-0.6954409563569709</v>
      </c>
      <c r="B295" s="1">
        <f t="shared" si="28"/>
        <v>-2.014066797737089</v>
      </c>
      <c r="C295" s="1">
        <f>g_1/l_1*SIN(A295)</f>
        <v>21.357468514113233</v>
      </c>
      <c r="D295" s="1">
        <f>A295+B295*dt_2/2</f>
        <v>-0.70551129034565629</v>
      </c>
      <c r="E295" s="1">
        <f>B295+C295*dt_2/2</f>
        <v>-1.9072794551665229</v>
      </c>
      <c r="F295" s="1">
        <f>g/l*SIN(D295)</f>
        <v>21.614104981613483</v>
      </c>
      <c r="G295" s="1">
        <f>E295*dt_2</f>
        <v>-1.9072794551665228E-2</v>
      </c>
      <c r="H295" s="1">
        <f>F295*dt_2</f>
        <v>0.21614104981613483</v>
      </c>
      <c r="I295" s="1"/>
      <c r="J295" s="1">
        <f t="shared" si="29"/>
        <v>-2.2662372831518676</v>
      </c>
      <c r="K295" s="1">
        <f>l*COS(J295)</f>
        <v>-0.19221721662701907</v>
      </c>
      <c r="L295" s="1">
        <f>l*SIN(J295)</f>
        <v>-0.23033137352988109</v>
      </c>
      <c r="M295" s="1">
        <f>L295+l</f>
        <v>6.96686264701189E-2</v>
      </c>
      <c r="N295" s="1">
        <v>8.25</v>
      </c>
      <c r="O295" s="1">
        <f>ABS(m*g*M295)</f>
        <v>0.696686264701189</v>
      </c>
      <c r="P295" s="1">
        <f>ABS(m*((B295*l)^2)/2)</f>
        <v>0.18254092795861193</v>
      </c>
      <c r="Q295" s="1">
        <f t="shared" si="30"/>
        <v>0.87922719265980098</v>
      </c>
    </row>
    <row r="296" spans="1:17" x14ac:dyDescent="0.3">
      <c r="A296" s="1">
        <f t="shared" si="27"/>
        <v>-0.71451375090863611</v>
      </c>
      <c r="B296" s="1">
        <f t="shared" si="28"/>
        <v>-1.7979257479209541</v>
      </c>
      <c r="C296" s="1">
        <f>g_1/l_1*SIN(A296)</f>
        <v>21.841672526756074</v>
      </c>
      <c r="D296" s="1">
        <f>A296+B296*dt_2/2</f>
        <v>-0.72350337964824085</v>
      </c>
      <c r="E296" s="1">
        <f>B296+C296*dt_2/2</f>
        <v>-1.6887173852871737</v>
      </c>
      <c r="F296" s="1">
        <f>g/l*SIN(D296)</f>
        <v>22.067149364802393</v>
      </c>
      <c r="G296" s="1">
        <f>E296*dt_2</f>
        <v>-1.6887173852871737E-2</v>
      </c>
      <c r="H296" s="1">
        <f>F296*dt_2</f>
        <v>0.22067149364802394</v>
      </c>
      <c r="I296" s="1"/>
      <c r="J296" s="1">
        <f t="shared" si="29"/>
        <v>-2.2853100777035324</v>
      </c>
      <c r="K296" s="1">
        <f>l*COS(J296)</f>
        <v>-0.19657505274080458</v>
      </c>
      <c r="L296" s="1">
        <f>l*SIN(J296)</f>
        <v>-0.22662358359171245</v>
      </c>
      <c r="M296" s="1">
        <f>L296+l</f>
        <v>7.3376416408287543E-2</v>
      </c>
      <c r="N296" s="1">
        <v>8.2799999999999994</v>
      </c>
      <c r="O296" s="1">
        <f>ABS(m*g*M296)</f>
        <v>0.73376416408287537</v>
      </c>
      <c r="P296" s="1">
        <f>ABS(m*((B296*l)^2)/2)</f>
        <v>0.14546416477667046</v>
      </c>
      <c r="Q296" s="1">
        <f t="shared" si="30"/>
        <v>0.87922832885954583</v>
      </c>
    </row>
    <row r="297" spans="1:17" x14ac:dyDescent="0.3">
      <c r="A297" s="1">
        <f t="shared" si="27"/>
        <v>-0.73140092476150786</v>
      </c>
      <c r="B297" s="1">
        <f t="shared" si="28"/>
        <v>-1.5772542542729302</v>
      </c>
      <c r="C297" s="1">
        <f>g_1/l_1*SIN(A297)</f>
        <v>22.263763784610727</v>
      </c>
      <c r="D297" s="1">
        <f>A297+B297*dt_2/2</f>
        <v>-0.73928719603287252</v>
      </c>
      <c r="E297" s="1">
        <f>B297+C297*dt_2/2</f>
        <v>-1.4659354353498766</v>
      </c>
      <c r="F297" s="1">
        <f>g/l*SIN(D297)</f>
        <v>22.458711901838786</v>
      </c>
      <c r="G297" s="1">
        <f>E297*dt_2</f>
        <v>-1.4659354353498766E-2</v>
      </c>
      <c r="H297" s="1">
        <f>F297*dt_2</f>
        <v>0.22458711901838788</v>
      </c>
      <c r="I297" s="1"/>
      <c r="J297" s="1">
        <f t="shared" si="29"/>
        <v>-2.3021972515564046</v>
      </c>
      <c r="K297" s="1">
        <f>l*COS(J297)</f>
        <v>-0.20037387406149657</v>
      </c>
      <c r="L297" s="1">
        <f>l*SIN(J297)</f>
        <v>-0.22327183116906507</v>
      </c>
      <c r="M297" s="1">
        <f>L297+l</f>
        <v>7.6728168830934917E-2</v>
      </c>
      <c r="N297" s="1">
        <v>8.31</v>
      </c>
      <c r="O297" s="1">
        <f>ABS(m*g*M297)</f>
        <v>0.76728168830934917</v>
      </c>
      <c r="P297" s="1">
        <f>ABS(m*((B297*l)^2)/2)</f>
        <v>0.11194789421799256</v>
      </c>
      <c r="Q297" s="1">
        <f t="shared" si="30"/>
        <v>0.87922958252734174</v>
      </c>
    </row>
    <row r="298" spans="1:17" x14ac:dyDescent="0.3">
      <c r="A298" s="1">
        <f t="shared" si="27"/>
        <v>-0.74606027911500661</v>
      </c>
      <c r="B298" s="1">
        <f t="shared" si="28"/>
        <v>-1.3526671352545423</v>
      </c>
      <c r="C298" s="1">
        <f>g_1/l_1*SIN(A298)</f>
        <v>22.625027585837724</v>
      </c>
      <c r="D298" s="1">
        <f>A298+B298*dt_2/2</f>
        <v>-0.75282361479127935</v>
      </c>
      <c r="E298" s="1">
        <f>B298+C298*dt_2/2</f>
        <v>-1.2395419973253536</v>
      </c>
      <c r="F298" s="1">
        <f>g/l*SIN(D298)</f>
        <v>22.790068250255885</v>
      </c>
      <c r="G298" s="1">
        <f>E298*dt_2</f>
        <v>-1.2395419973253536E-2</v>
      </c>
      <c r="H298" s="1">
        <f>F298*dt_2</f>
        <v>0.22790068250255885</v>
      </c>
      <c r="I298" s="1"/>
      <c r="J298" s="1">
        <f t="shared" si="29"/>
        <v>-2.3168566059099032</v>
      </c>
      <c r="K298" s="1">
        <f>l*COS(J298)</f>
        <v>-0.2036252482725395</v>
      </c>
      <c r="L298" s="1">
        <f>l*SIN(J298)</f>
        <v>-0.22031059499249381</v>
      </c>
      <c r="M298" s="1">
        <f>L298+l</f>
        <v>7.9689405007506181E-2</v>
      </c>
      <c r="N298" s="1">
        <v>8.34</v>
      </c>
      <c r="O298" s="1">
        <f>ABS(m*g*M298)</f>
        <v>0.79689405007506187</v>
      </c>
      <c r="P298" s="1">
        <f>ABS(m*((B298*l)^2)/2)</f>
        <v>8.2336877045897844E-2</v>
      </c>
      <c r="Q298" s="1">
        <f t="shared" si="30"/>
        <v>0.87923092712095974</v>
      </c>
    </row>
    <row r="299" spans="1:17" x14ac:dyDescent="0.3">
      <c r="A299" s="1">
        <f t="shared" si="27"/>
        <v>-0.75845569908826016</v>
      </c>
      <c r="B299" s="1">
        <f t="shared" si="28"/>
        <v>-1.1247664527519834</v>
      </c>
      <c r="C299" s="1">
        <f>g_1/l_1*SIN(A299)</f>
        <v>22.926708638365383</v>
      </c>
      <c r="D299" s="1">
        <f>A299+B299*dt_2/2</f>
        <v>-0.76407953135202011</v>
      </c>
      <c r="E299" s="1">
        <f>B299+C299*dt_2/2</f>
        <v>-1.0101329095601566</v>
      </c>
      <c r="F299" s="1">
        <f>g/l*SIN(D299)</f>
        <v>23.062423181121186</v>
      </c>
      <c r="G299" s="1">
        <f>E299*dt_2</f>
        <v>-1.0101329095601566E-2</v>
      </c>
      <c r="H299" s="1">
        <f>F299*dt_2</f>
        <v>0.23062423181121186</v>
      </c>
      <c r="I299" s="1"/>
      <c r="J299" s="1">
        <f t="shared" si="29"/>
        <v>-2.3292520258831568</v>
      </c>
      <c r="K299" s="1">
        <f>l*COS(J299)</f>
        <v>-0.20634037774528843</v>
      </c>
      <c r="L299" s="1">
        <f>l*SIN(J299)</f>
        <v>-0.21776971440476217</v>
      </c>
      <c r="M299" s="1">
        <f>L299+l</f>
        <v>8.2230285595237818E-2</v>
      </c>
      <c r="N299" s="1">
        <v>8.3699999999999992</v>
      </c>
      <c r="O299" s="1">
        <f>ABS(m*g*M299)</f>
        <v>0.82230285595237818</v>
      </c>
      <c r="P299" s="1">
        <f>ABS(m*((B299*l)^2)/2)</f>
        <v>5.6929480795632578E-2</v>
      </c>
      <c r="Q299" s="1">
        <f t="shared" si="30"/>
        <v>0.87923233674801071</v>
      </c>
    </row>
    <row r="300" spans="1:17" x14ac:dyDescent="0.3">
      <c r="A300" s="1">
        <f t="shared" si="27"/>
        <v>-0.76855702818386173</v>
      </c>
      <c r="B300" s="1">
        <f t="shared" si="28"/>
        <v>-0.89414222094077156</v>
      </c>
      <c r="C300" s="1">
        <f>g_1/l_1*SIN(A300)</f>
        <v>23.16995297963609</v>
      </c>
      <c r="D300" s="1">
        <f>A300+B300*dt_2/2</f>
        <v>-0.77302773928856561</v>
      </c>
      <c r="E300" s="1">
        <f>B300+C300*dt_2/2</f>
        <v>-0.77829245604259112</v>
      </c>
      <c r="F300" s="1">
        <f>g/l*SIN(D300)</f>
        <v>23.276856361384137</v>
      </c>
      <c r="G300" s="1">
        <f>E300*dt_2</f>
        <v>-7.7829245604259115E-3</v>
      </c>
      <c r="H300" s="1">
        <f>F300*dt_2</f>
        <v>0.23276856361384138</v>
      </c>
      <c r="I300" s="1"/>
      <c r="J300" s="1">
        <f t="shared" si="29"/>
        <v>-2.3393533549787584</v>
      </c>
      <c r="K300" s="1">
        <f>l*COS(J300)</f>
        <v>-0.20852957681672479</v>
      </c>
      <c r="L300" s="1">
        <f>l*SIN(J300)</f>
        <v>-0.21567432761605557</v>
      </c>
      <c r="M300" s="1">
        <f>L300+l</f>
        <v>8.4325672383944422E-2</v>
      </c>
      <c r="N300" s="1">
        <v>8.4</v>
      </c>
      <c r="O300" s="1">
        <f>ABS(m*g*M300)</f>
        <v>0.84325672383944417</v>
      </c>
      <c r="P300" s="1">
        <f>ABS(m*((B300*l)^2)/2)</f>
        <v>3.5977064007100303E-2</v>
      </c>
      <c r="Q300" s="1">
        <f t="shared" si="30"/>
        <v>0.87923378784654449</v>
      </c>
    </row>
    <row r="301" spans="1:17" x14ac:dyDescent="0.3">
      <c r="A301" s="1">
        <f t="shared" si="27"/>
        <v>-0.77633995274428769</v>
      </c>
      <c r="B301" s="1">
        <f t="shared" si="28"/>
        <v>-0.66137365732693021</v>
      </c>
      <c r="C301" s="1">
        <f>g_1/l_1*SIN(A301)</f>
        <v>23.355757910820248</v>
      </c>
      <c r="D301" s="1">
        <f>A301+B301*dt_2/2</f>
        <v>-0.77964682103092231</v>
      </c>
      <c r="E301" s="1">
        <f>B301+C301*dt_2/2</f>
        <v>-0.54459486777282895</v>
      </c>
      <c r="F301" s="1">
        <f>g/l*SIN(D301)</f>
        <v>23.434276521108586</v>
      </c>
      <c r="G301" s="1">
        <f>E301*dt_2</f>
        <v>-5.4459486777282892E-3</v>
      </c>
      <c r="H301" s="1">
        <f>F301*dt_2</f>
        <v>0.23434276521108588</v>
      </c>
      <c r="I301" s="1"/>
      <c r="J301" s="1">
        <f t="shared" si="29"/>
        <v>-2.3471362795391841</v>
      </c>
      <c r="K301" s="1">
        <f>l*COS(J301)</f>
        <v>-0.21020182119738215</v>
      </c>
      <c r="L301" s="1">
        <f>l*SIN(J301)</f>
        <v>-0.21404484194977411</v>
      </c>
      <c r="M301" s="1">
        <f>L301+l</f>
        <v>8.5955158050225883E-2</v>
      </c>
      <c r="N301" s="1">
        <v>8.43</v>
      </c>
      <c r="O301" s="1">
        <f>ABS(m*g*M301)</f>
        <v>0.85955158050225888</v>
      </c>
      <c r="P301" s="1">
        <f>ABS(m*((B301*l)^2)/2)</f>
        <v>1.9683680157269987E-2</v>
      </c>
      <c r="Q301" s="1">
        <f t="shared" si="30"/>
        <v>0.87923526065952884</v>
      </c>
    </row>
    <row r="302" spans="1:17" x14ac:dyDescent="0.3">
      <c r="A302" s="1">
        <f t="shared" si="27"/>
        <v>-0.78178590142201598</v>
      </c>
      <c r="B302" s="1">
        <f t="shared" si="28"/>
        <v>-0.42703089211584433</v>
      </c>
      <c r="C302" s="1">
        <f>g_1/l_1*SIN(A302)</f>
        <v>23.484930616305142</v>
      </c>
      <c r="D302" s="1">
        <f>A302+B302*dt_2/2</f>
        <v>-0.7839210558825952</v>
      </c>
      <c r="E302" s="1">
        <f>B302+C302*dt_2/2</f>
        <v>-0.30960623903431861</v>
      </c>
      <c r="F302" s="1">
        <f>g/l*SIN(D302)</f>
        <v>23.535384580897997</v>
      </c>
      <c r="G302" s="1">
        <f>E302*dt_2</f>
        <v>-3.0960623903431863E-3</v>
      </c>
      <c r="H302" s="1">
        <f>F302*dt_2</f>
        <v>0.23535384580897997</v>
      </c>
      <c r="I302" s="1"/>
      <c r="J302" s="1">
        <f t="shared" si="29"/>
        <v>-2.3525822282169124</v>
      </c>
      <c r="K302" s="1">
        <f>l*COS(J302)</f>
        <v>-0.21136437554674622</v>
      </c>
      <c r="L302" s="1">
        <f>l*SIN(J302)</f>
        <v>-0.2128969251767954</v>
      </c>
      <c r="M302" s="1">
        <f>L302+l</f>
        <v>8.710307482320459E-2</v>
      </c>
      <c r="N302" s="1">
        <v>8.4600000000000009</v>
      </c>
      <c r="O302" s="1">
        <f>ABS(m*g*M302)</f>
        <v>0.87103074823204585</v>
      </c>
      <c r="P302" s="1">
        <f>ABS(m*((B302*l)^2)/2)</f>
        <v>8.2059922269564246E-3</v>
      </c>
      <c r="Q302" s="1">
        <f t="shared" si="30"/>
        <v>0.87923674045900224</v>
      </c>
    </row>
    <row r="303" spans="1:17" x14ac:dyDescent="0.3">
      <c r="A303" s="1">
        <f t="shared" si="27"/>
        <v>-0.7848819638123592</v>
      </c>
      <c r="B303" s="1">
        <f t="shared" si="28"/>
        <v>-0.19167704630686436</v>
      </c>
      <c r="C303" s="1">
        <f>g_1/l_1*SIN(A303)</f>
        <v>23.558055958904998</v>
      </c>
      <c r="D303" s="1">
        <f>A303+B303*dt_2/2</f>
        <v>-0.78584034904389355</v>
      </c>
      <c r="E303" s="1">
        <f>B303+C303*dt_2/2</f>
        <v>-7.3886766512339372E-2</v>
      </c>
      <c r="F303" s="1">
        <f>g/l*SIN(D303)</f>
        <v>23.580646150528835</v>
      </c>
      <c r="G303" s="1">
        <f>E303*dt_2</f>
        <v>-7.3886766512339368E-4</v>
      </c>
      <c r="H303" s="1">
        <f>F303*dt_2</f>
        <v>0.23580646150528836</v>
      </c>
      <c r="I303" s="1"/>
      <c r="J303" s="1">
        <f t="shared" si="29"/>
        <v>-2.3556782906072558</v>
      </c>
      <c r="K303" s="1">
        <f>l*COS(J303)</f>
        <v>-0.21202250363014497</v>
      </c>
      <c r="L303" s="1">
        <f>l*SIN(J303)</f>
        <v>-0.21224150855665619</v>
      </c>
      <c r="M303" s="1">
        <f>L303+l</f>
        <v>8.77584914433438E-2</v>
      </c>
      <c r="N303" s="1">
        <v>8.49</v>
      </c>
      <c r="O303" s="1">
        <f>ABS(m*g*M303)</f>
        <v>0.877584914433438</v>
      </c>
      <c r="P303" s="1">
        <f>ABS(m*((B303*l)^2)/2)</f>
        <v>1.6533040536415718E-3</v>
      </c>
      <c r="Q303" s="1">
        <f t="shared" si="30"/>
        <v>0.87923821848707961</v>
      </c>
    </row>
    <row r="304" spans="1:17" x14ac:dyDescent="0.3">
      <c r="A304" s="1">
        <f t="shared" si="27"/>
        <v>-0.78562083147748263</v>
      </c>
      <c r="B304" s="1">
        <f t="shared" si="28"/>
        <v>4.4129415198424005E-2</v>
      </c>
      <c r="C304" s="1">
        <f>g_1/l_1*SIN(A304)</f>
        <v>23.575473792167863</v>
      </c>
      <c r="D304" s="1">
        <f>A304+B304*dt_2/2</f>
        <v>-0.78540018440149051</v>
      </c>
      <c r="E304" s="1">
        <f>B304+C304*dt_2/2</f>
        <v>0.16200678415926334</v>
      </c>
      <c r="F304" s="1">
        <f>g/l*SIN(D304)</f>
        <v>23.570273675025554</v>
      </c>
      <c r="G304" s="1">
        <f>E304*dt_2</f>
        <v>1.6200678415926335E-3</v>
      </c>
      <c r="H304" s="1">
        <f>F304*dt_2</f>
        <v>0.23570273675025555</v>
      </c>
      <c r="I304" s="1"/>
      <c r="J304" s="1">
        <f t="shared" si="29"/>
        <v>-2.3564171582723792</v>
      </c>
      <c r="K304" s="1">
        <f>l*COS(J304)</f>
        <v>-0.21217926412951074</v>
      </c>
      <c r="L304" s="1">
        <f>l*SIN(J304)</f>
        <v>-0.21208479406468375</v>
      </c>
      <c r="M304" s="1">
        <f>L304+l</f>
        <v>8.7915205935316237E-2</v>
      </c>
      <c r="N304" s="1">
        <v>8.52</v>
      </c>
      <c r="O304" s="1">
        <f>ABS(m*g*M304)</f>
        <v>0.87915205935316232</v>
      </c>
      <c r="P304" s="1">
        <f>ABS(m*((B304*l)^2)/2)</f>
        <v>8.7633237858970278E-5</v>
      </c>
      <c r="Q304" s="1">
        <f t="shared" si="30"/>
        <v>0.8792396925910213</v>
      </c>
    </row>
    <row r="305" spans="1:17" x14ac:dyDescent="0.3">
      <c r="A305" s="1">
        <f t="shared" si="27"/>
        <v>-0.78400076363589</v>
      </c>
      <c r="B305" s="1">
        <f t="shared" si="28"/>
        <v>0.27983215194867955</v>
      </c>
      <c r="C305" s="1">
        <f>g_1/l_1*SIN(A305)</f>
        <v>23.537266008929574</v>
      </c>
      <c r="D305" s="1">
        <f>A305+B305*dt_2/2</f>
        <v>-0.78260160287614655</v>
      </c>
      <c r="E305" s="1">
        <f>B305+C305*dt_2/2</f>
        <v>0.3975184819933274</v>
      </c>
      <c r="F305" s="1">
        <f>g/l*SIN(D305)</f>
        <v>23.504218393477974</v>
      </c>
      <c r="G305" s="1">
        <f>E305*dt_2</f>
        <v>3.9751848199332737E-3</v>
      </c>
      <c r="H305" s="1">
        <f>F305*dt_2</f>
        <v>0.23504218393477974</v>
      </c>
      <c r="I305" s="1"/>
      <c r="J305" s="1">
        <f t="shared" si="29"/>
        <v>-2.3547970904307864</v>
      </c>
      <c r="K305" s="1">
        <f>l*COS(J305)</f>
        <v>-0.21183539408036611</v>
      </c>
      <c r="L305" s="1">
        <f>l*SIN(J305)</f>
        <v>-0.21242826039587104</v>
      </c>
      <c r="M305" s="1">
        <f>L305+l</f>
        <v>8.7571739604128951E-2</v>
      </c>
      <c r="N305" s="1">
        <v>8.5500000000000007</v>
      </c>
      <c r="O305" s="1">
        <f>ABS(m*g*M305)</f>
        <v>0.87571739604128951</v>
      </c>
      <c r="P305" s="1">
        <f>ABS(m*((B305*l)^2)/2)</f>
        <v>3.5237714968902999E-3</v>
      </c>
      <c r="Q305" s="1">
        <f t="shared" si="30"/>
        <v>0.87924116753817982</v>
      </c>
    </row>
    <row r="306" spans="1:17" x14ac:dyDescent="0.3">
      <c r="A306" s="1">
        <f t="shared" si="27"/>
        <v>-0.78002557881595669</v>
      </c>
      <c r="B306" s="1">
        <f t="shared" si="28"/>
        <v>0.51487433588345932</v>
      </c>
      <c r="C306" s="1">
        <f>g_1/l_1*SIN(A306)</f>
        <v>23.443253443229626</v>
      </c>
      <c r="D306" s="1">
        <f>A306+B306*dt_2/2</f>
        <v>-0.77745120713653937</v>
      </c>
      <c r="E306" s="1">
        <f>B306+C306*dt_2/2</f>
        <v>0.63209060309960741</v>
      </c>
      <c r="F306" s="1">
        <f>g/l*SIN(D306)</f>
        <v>23.38217218127992</v>
      </c>
      <c r="G306" s="1">
        <f>E306*dt_2</f>
        <v>6.320906030996074E-3</v>
      </c>
      <c r="H306" s="1">
        <f>F306*dt_2</f>
        <v>0.2338217218127992</v>
      </c>
      <c r="I306" s="1"/>
      <c r="J306" s="1">
        <f t="shared" si="29"/>
        <v>-2.3508219056108532</v>
      </c>
      <c r="K306" s="1">
        <f>l*COS(J306)</f>
        <v>-0.21098928098906661</v>
      </c>
      <c r="L306" s="1">
        <f>l*SIN(J306)</f>
        <v>-0.2132686646174648</v>
      </c>
      <c r="M306" s="1">
        <f>L306+l</f>
        <v>8.6731335382535191E-2</v>
      </c>
      <c r="N306" s="1">
        <v>8.58</v>
      </c>
      <c r="O306" s="1">
        <f>ABS(m*g*M306)</f>
        <v>0.86731335382535191</v>
      </c>
      <c r="P306" s="1">
        <f>ABS(m*((B306*l)^2)/2)</f>
        <v>1.1929301178814496E-2</v>
      </c>
      <c r="Q306" s="1">
        <f t="shared" si="30"/>
        <v>0.87924265500416643</v>
      </c>
    </row>
    <row r="307" spans="1:17" x14ac:dyDescent="0.3">
      <c r="A307" s="1">
        <f t="shared" si="27"/>
        <v>-0.77370467278496058</v>
      </c>
      <c r="B307" s="1">
        <f t="shared" si="28"/>
        <v>0.74869605769625847</v>
      </c>
      <c r="C307" s="1">
        <f>g_1/l_1*SIN(A307)</f>
        <v>23.293002652661652</v>
      </c>
      <c r="D307" s="1">
        <f>A307+B307*dt_2/2</f>
        <v>-0.76996119249647932</v>
      </c>
      <c r="E307" s="1">
        <f>B307+C307*dt_2/2</f>
        <v>0.86516107095956674</v>
      </c>
      <c r="F307" s="1">
        <f>g/l*SIN(D307)</f>
        <v>23.203579259410922</v>
      </c>
      <c r="G307" s="1">
        <f>E307*dt_2</f>
        <v>8.6516107095956675E-3</v>
      </c>
      <c r="H307" s="1">
        <f>F307*dt_2</f>
        <v>0.23203579259410922</v>
      </c>
      <c r="I307" s="1"/>
      <c r="J307" s="1">
        <f t="shared" si="29"/>
        <v>-2.3445009995798571</v>
      </c>
      <c r="K307" s="1">
        <f>l*COS(J307)</f>
        <v>-0.20963702387395486</v>
      </c>
      <c r="L307" s="1">
        <f>l*SIN(J307)</f>
        <v>-0.2145980387172047</v>
      </c>
      <c r="M307" s="1">
        <f>L307+l</f>
        <v>8.5401961282795286E-2</v>
      </c>
      <c r="N307" s="1">
        <v>8.61</v>
      </c>
      <c r="O307" s="1">
        <f>ABS(m*g*M307)</f>
        <v>0.85401961282795291</v>
      </c>
      <c r="P307" s="1">
        <f>ABS(m*((B307*l)^2)/2)</f>
        <v>2.5224560406446359E-2</v>
      </c>
      <c r="Q307" s="1">
        <f t="shared" si="30"/>
        <v>0.8792441732343993</v>
      </c>
    </row>
    <row r="308" spans="1:17" x14ac:dyDescent="0.3">
      <c r="A308" s="1">
        <f t="shared" si="27"/>
        <v>-0.76505306207536494</v>
      </c>
      <c r="B308" s="1">
        <f t="shared" si="28"/>
        <v>0.98073185029036769</v>
      </c>
      <c r="C308" s="1">
        <f>g_1/l_1*SIN(A308)</f>
        <v>23.085842521115087</v>
      </c>
      <c r="D308" s="1">
        <f>A308+B308*dt_2/2</f>
        <v>-0.76014940282391308</v>
      </c>
      <c r="E308" s="1">
        <f>B308+C308*dt_2/2</f>
        <v>1.0961610628959431</v>
      </c>
      <c r="F308" s="1">
        <f>g/l*SIN(D308)</f>
        <v>22.967657665608304</v>
      </c>
      <c r="G308" s="1">
        <f>E308*dt_2</f>
        <v>1.0961610628959432E-2</v>
      </c>
      <c r="H308" s="1">
        <f>F308*dt_2</f>
        <v>0.22967657665608304</v>
      </c>
      <c r="I308" s="1"/>
      <c r="J308" s="1">
        <f t="shared" si="29"/>
        <v>-2.3358493888702614</v>
      </c>
      <c r="K308" s="1">
        <f>l*COS(J308)</f>
        <v>-0.20777258269003573</v>
      </c>
      <c r="L308" s="1">
        <f>l*SIN(J308)</f>
        <v>-0.21640368269119697</v>
      </c>
      <c r="M308" s="1">
        <f>L308+l</f>
        <v>8.3596317308803014E-2</v>
      </c>
      <c r="N308" s="1">
        <v>8.64</v>
      </c>
      <c r="O308" s="1">
        <f>ABS(m*g*M308)</f>
        <v>0.83596317308803014</v>
      </c>
      <c r="P308" s="1">
        <f>ABS(m*((B308*l)^2)/2)</f>
        <v>4.3282573297828565E-2</v>
      </c>
      <c r="Q308" s="1">
        <f t="shared" si="30"/>
        <v>0.87924574638585873</v>
      </c>
    </row>
    <row r="309" spans="1:17" x14ac:dyDescent="0.3">
      <c r="A309" s="1">
        <f t="shared" si="27"/>
        <v>-0.75409145144640555</v>
      </c>
      <c r="B309" s="1">
        <f t="shared" si="28"/>
        <v>1.2104084269464508</v>
      </c>
      <c r="C309" s="1">
        <f>g_1/l_1*SIN(A309)</f>
        <v>22.820890528398916</v>
      </c>
      <c r="D309" s="1">
        <f>A309+B309*dt_2/2</f>
        <v>-0.74803940931167334</v>
      </c>
      <c r="E309" s="1">
        <f>B309+C309*dt_2/2</f>
        <v>1.3245128795884453</v>
      </c>
      <c r="F309" s="1">
        <f>g/l*SIN(D309)</f>
        <v>22.67343028262383</v>
      </c>
      <c r="G309" s="1">
        <f>E309*dt_2</f>
        <v>1.3245128795884454E-2</v>
      </c>
      <c r="H309" s="1">
        <f>F309*dt_2</f>
        <v>0.2267343028262383</v>
      </c>
      <c r="I309" s="1"/>
      <c r="J309" s="1">
        <f t="shared" si="29"/>
        <v>-2.324887778241302</v>
      </c>
      <c r="K309" s="1">
        <f>l*COS(J309)</f>
        <v>-0.20538801475559018</v>
      </c>
      <c r="L309" s="1">
        <f>l*SIN(J309)</f>
        <v>-0.21866815816382015</v>
      </c>
      <c r="M309" s="1">
        <f>L309+l</f>
        <v>8.1331841836179836E-2</v>
      </c>
      <c r="N309" s="1">
        <v>8.67</v>
      </c>
      <c r="O309" s="1">
        <f>ABS(m*g*M309)</f>
        <v>0.8133184183617983</v>
      </c>
      <c r="P309" s="1">
        <f>ABS(m*((B309*l)^2)/2)</f>
        <v>6.5928985201034171E-2</v>
      </c>
      <c r="Q309" s="1">
        <f t="shared" si="30"/>
        <v>0.87924740356283249</v>
      </c>
    </row>
    <row r="310" spans="1:17" x14ac:dyDescent="0.3">
      <c r="A310" s="1">
        <f t="shared" si="27"/>
        <v>-0.74084632265052108</v>
      </c>
      <c r="B310" s="1">
        <f t="shared" si="28"/>
        <v>1.4371427297726891</v>
      </c>
      <c r="C310" s="1">
        <f>g_1/l_1*SIN(A310)</f>
        <v>22.497088424602921</v>
      </c>
      <c r="D310" s="1">
        <f>A310+B310*dt_2/2</f>
        <v>-0.73366060900165764</v>
      </c>
      <c r="E310" s="1">
        <f>B310+C310*dt_2/2</f>
        <v>1.5496281718957037</v>
      </c>
      <c r="F310" s="1">
        <f>g/l*SIN(D310)</f>
        <v>22.319765099854763</v>
      </c>
      <c r="G310" s="1">
        <f>E310*dt_2</f>
        <v>1.5496281718957037E-2</v>
      </c>
      <c r="H310" s="1">
        <f>F310*dt_2</f>
        <v>0.22319765099854763</v>
      </c>
      <c r="I310" s="1"/>
      <c r="J310" s="1">
        <f t="shared" si="29"/>
        <v>-2.3116426494454174</v>
      </c>
      <c r="K310" s="1">
        <f>l*COS(J310)</f>
        <v>-0.20247379582142622</v>
      </c>
      <c r="L310" s="1">
        <f>l*SIN(J310)</f>
        <v>-0.2213692887589952</v>
      </c>
      <c r="M310" s="1">
        <f>L310+l</f>
        <v>7.8630711241004791E-2</v>
      </c>
      <c r="N310" s="1">
        <v>8.6999999999999993</v>
      </c>
      <c r="O310" s="1">
        <f>ABS(m*g*M310)</f>
        <v>0.78630711241004791</v>
      </c>
      <c r="P310" s="1">
        <f>ABS(m*((B310*l)^2)/2)</f>
        <v>9.2942065158232334E-2</v>
      </c>
      <c r="Q310" s="1">
        <f t="shared" si="30"/>
        <v>0.87924917756828025</v>
      </c>
    </row>
    <row r="311" spans="1:17" x14ac:dyDescent="0.3">
      <c r="A311" s="1">
        <f t="shared" si="27"/>
        <v>-0.72535004093156408</v>
      </c>
      <c r="B311" s="1">
        <f t="shared" si="28"/>
        <v>1.6603403807712367</v>
      </c>
      <c r="C311" s="1">
        <f>g_1/l_1*SIN(A311)</f>
        <v>22.113246915546441</v>
      </c>
      <c r="D311" s="1">
        <f>A311+B311*dt_2/2</f>
        <v>-0.71704833902770793</v>
      </c>
      <c r="E311" s="1">
        <f>B311+C311*dt_2/2</f>
        <v>1.770906615348969</v>
      </c>
      <c r="F311" s="1">
        <f>g/l*SIN(D311)</f>
        <v>21.905424239565153</v>
      </c>
      <c r="G311" s="1">
        <f>E311*dt_2</f>
        <v>1.7709066153489689E-2</v>
      </c>
      <c r="H311" s="1">
        <f>F311*dt_2</f>
        <v>0.21905424239565155</v>
      </c>
      <c r="I311" s="1"/>
      <c r="J311" s="1">
        <f t="shared" si="29"/>
        <v>-2.2961463677264606</v>
      </c>
      <c r="K311" s="1">
        <f>l*COS(J311)</f>
        <v>-0.19901922223991794</v>
      </c>
      <c r="L311" s="1">
        <f>l*SIN(J311)</f>
        <v>-0.22448017546994689</v>
      </c>
      <c r="M311" s="1">
        <f>L311+l</f>
        <v>7.5519824530053098E-2</v>
      </c>
      <c r="N311" s="1">
        <v>8.73</v>
      </c>
      <c r="O311" s="1">
        <f>ABS(m*g*M311)</f>
        <v>0.75519824530053103</v>
      </c>
      <c r="P311" s="1">
        <f>ABS(m*((B311*l)^2)/2)</f>
        <v>0.12405285810088086</v>
      </c>
      <c r="Q311" s="1">
        <f t="shared" si="30"/>
        <v>0.87925110340141188</v>
      </c>
    </row>
    <row r="312" spans="1:17" x14ac:dyDescent="0.3">
      <c r="A312" s="1">
        <f t="shared" si="27"/>
        <v>-0.70764097477807442</v>
      </c>
      <c r="B312" s="1">
        <f t="shared" si="28"/>
        <v>1.8793946231668883</v>
      </c>
      <c r="C312" s="1">
        <f>g_1/l_1*SIN(A312)</f>
        <v>21.66809880537982</v>
      </c>
      <c r="D312" s="1">
        <f>A312+B312*dt_2/2</f>
        <v>-0.69824400166223999</v>
      </c>
      <c r="E312" s="1">
        <f>B312+C312*dt_2/2</f>
        <v>1.9877351171937874</v>
      </c>
      <c r="F312" s="1">
        <f>g/l*SIN(D312)</f>
        <v>21.429121102877318</v>
      </c>
      <c r="G312" s="1">
        <f>E312*dt_2</f>
        <v>1.9877351171937875E-2</v>
      </c>
      <c r="H312" s="1">
        <f>F312*dt_2</f>
        <v>0.21429121102877319</v>
      </c>
      <c r="I312" s="1"/>
      <c r="J312" s="1">
        <f t="shared" si="29"/>
        <v>-2.2784373015729709</v>
      </c>
      <c r="K312" s="1">
        <f>l*COS(J312)</f>
        <v>-0.19501288924841831</v>
      </c>
      <c r="L312" s="1">
        <f>l*SIN(J312)</f>
        <v>-0.22796923701891036</v>
      </c>
      <c r="M312" s="1">
        <f>L312+l</f>
        <v>7.2030762981089624E-2</v>
      </c>
      <c r="N312" s="1">
        <v>8.76</v>
      </c>
      <c r="O312" s="1">
        <f>ABS(m*g*M312)</f>
        <v>0.72030762981089624</v>
      </c>
      <c r="P312" s="1">
        <f>ABS(m*((B312*l)^2)/2)</f>
        <v>0.15894558673148745</v>
      </c>
      <c r="Q312" s="1">
        <f t="shared" si="30"/>
        <v>0.87925321654238364</v>
      </c>
    </row>
    <row r="313" spans="1:17" x14ac:dyDescent="0.3">
      <c r="A313" s="1">
        <f t="shared" si="27"/>
        <v>-0.68776362360613652</v>
      </c>
      <c r="B313" s="1">
        <f t="shared" si="28"/>
        <v>2.0936858341956617</v>
      </c>
      <c r="C313" s="1">
        <f>g_1/l_1*SIN(A313)</f>
        <v>21.160359849886326</v>
      </c>
      <c r="D313" s="1">
        <f>A313+B313*dt_2/2</f>
        <v>-0.67729519443515818</v>
      </c>
      <c r="E313" s="1">
        <f>B313+C313*dt_2/2</f>
        <v>2.1994876334450932</v>
      </c>
      <c r="F313" s="1">
        <f>g/l*SIN(D313)</f>
        <v>20.889584781705221</v>
      </c>
      <c r="G313" s="1">
        <f>E313*dt_2</f>
        <v>2.1994876334450932E-2</v>
      </c>
      <c r="H313" s="1">
        <f>F313*dt_2</f>
        <v>0.2088958478170522</v>
      </c>
      <c r="I313" s="1"/>
      <c r="J313" s="1">
        <f t="shared" si="29"/>
        <v>-2.258559950401033</v>
      </c>
      <c r="K313" s="1">
        <f>l*COS(J313)</f>
        <v>-0.19044323864897686</v>
      </c>
      <c r="L313" s="1">
        <f>l*SIN(J313)</f>
        <v>-0.23180028656774526</v>
      </c>
      <c r="M313" s="1">
        <f>L313+l</f>
        <v>6.8199713432254727E-2</v>
      </c>
      <c r="N313" s="1">
        <v>8.7899999999999991</v>
      </c>
      <c r="O313" s="1">
        <f>ABS(m*g*M313)</f>
        <v>0.68199713432254727</v>
      </c>
      <c r="P313" s="1">
        <f>ABS(m*((B313*l)^2)/2)</f>
        <v>0.19725841675402128</v>
      </c>
      <c r="Q313" s="1">
        <f t="shared" si="30"/>
        <v>0.8792555510765685</v>
      </c>
    </row>
    <row r="314" spans="1:17" x14ac:dyDescent="0.3">
      <c r="A314" s="1">
        <f t="shared" si="27"/>
        <v>-0.66576874727168556</v>
      </c>
      <c r="B314" s="1">
        <f t="shared" si="28"/>
        <v>2.3025816820127138</v>
      </c>
      <c r="C314" s="1">
        <f>g_1/l_1*SIN(A314)</f>
        <v>20.588796348922482</v>
      </c>
      <c r="D314" s="1">
        <f>A314+B314*dt_2/2</f>
        <v>-0.65425583886162197</v>
      </c>
      <c r="E314" s="1">
        <f>B314+C314*dt_2/2</f>
        <v>2.4055256637573263</v>
      </c>
      <c r="F314" s="1">
        <f>g/l*SIN(D314)</f>
        <v>20.285630642203451</v>
      </c>
      <c r="G314" s="1">
        <f>E314*dt_2</f>
        <v>2.4055256637573266E-2</v>
      </c>
      <c r="H314" s="1">
        <f>F314*dt_2</f>
        <v>0.2028563064220345</v>
      </c>
      <c r="I314" s="1"/>
      <c r="J314" s="1">
        <f t="shared" si="29"/>
        <v>-2.2365650740665819</v>
      </c>
      <c r="K314" s="1">
        <f>l*COS(J314)</f>
        <v>-0.18529916714030226</v>
      </c>
      <c r="L314" s="1">
        <f>l*SIN(J314)</f>
        <v>-0.23593265703821148</v>
      </c>
      <c r="M314" s="1">
        <f>L314+l</f>
        <v>6.4067342961788509E-2</v>
      </c>
      <c r="N314" s="1">
        <v>8.82</v>
      </c>
      <c r="O314" s="1">
        <f>ABS(m*g*M314)</f>
        <v>0.64067342961788509</v>
      </c>
      <c r="P314" s="1">
        <f>ABS(m*((B314*l)^2)/2)</f>
        <v>0.23858470810532245</v>
      </c>
      <c r="Q314" s="1">
        <f t="shared" si="30"/>
        <v>0.8792581377232076</v>
      </c>
    </row>
    <row r="315" spans="1:17" x14ac:dyDescent="0.3">
      <c r="A315" s="1">
        <f t="shared" si="27"/>
        <v>-0.64171349063411232</v>
      </c>
      <c r="B315" s="1">
        <f t="shared" si="28"/>
        <v>2.5054379884347484</v>
      </c>
      <c r="C315" s="1">
        <f>g_1/l_1*SIN(A315)</f>
        <v>19.952298252032531</v>
      </c>
      <c r="D315" s="1">
        <f>A315+B315*dt_2/2</f>
        <v>-0.62918630069193859</v>
      </c>
      <c r="E315" s="1">
        <f>B315+C315*dt_2/2</f>
        <v>2.6051994796949112</v>
      </c>
      <c r="F315" s="1">
        <f>g/l*SIN(D315)</f>
        <v>19.616235718404045</v>
      </c>
      <c r="G315" s="1">
        <f>E315*dt_2</f>
        <v>2.6051994796949113E-2</v>
      </c>
      <c r="H315" s="1">
        <f>F315*dt_2</f>
        <v>0.19616235718404046</v>
      </c>
      <c r="I315" s="1"/>
      <c r="J315" s="1">
        <f t="shared" si="29"/>
        <v>-2.2125098174290088</v>
      </c>
      <c r="K315" s="1">
        <f>l*COS(J315)</f>
        <v>-0.17957068426829273</v>
      </c>
      <c r="L315" s="1">
        <f>l*SIN(J315)</f>
        <v>-0.24032138762793695</v>
      </c>
      <c r="M315" s="1">
        <f>L315+l</f>
        <v>5.9678612372063039E-2</v>
      </c>
      <c r="N315" s="1">
        <v>8.85</v>
      </c>
      <c r="O315" s="1">
        <f>ABS(m*g*M315)</f>
        <v>0.59678612372063045</v>
      </c>
      <c r="P315" s="1">
        <f>ABS(m*((B315*l)^2)/2)</f>
        <v>0.28247487812513816</v>
      </c>
      <c r="Q315" s="1">
        <f t="shared" si="30"/>
        <v>0.87926100184576861</v>
      </c>
    </row>
    <row r="316" spans="1:17" x14ac:dyDescent="0.3">
      <c r="A316" s="1">
        <f t="shared" si="27"/>
        <v>-0.61566149583716323</v>
      </c>
      <c r="B316" s="1">
        <f t="shared" si="28"/>
        <v>2.7016003456187887</v>
      </c>
      <c r="C316" s="1">
        <f>g_1/l_1*SIN(A316)</f>
        <v>19.249956274973773</v>
      </c>
      <c r="D316" s="1">
        <f>A316+B316*dt_2/2</f>
        <v>-0.60215349410906926</v>
      </c>
      <c r="E316" s="1">
        <f>B316+C316*dt_2/2</f>
        <v>2.7978501269936578</v>
      </c>
      <c r="F316" s="1">
        <f>g/l*SIN(D316)</f>
        <v>18.880617271044986</v>
      </c>
      <c r="G316" s="1">
        <f>E316*dt_2</f>
        <v>2.7978501269936579E-2</v>
      </c>
      <c r="H316" s="1">
        <f>F316*dt_2</f>
        <v>0.18880617271044986</v>
      </c>
      <c r="I316" s="1"/>
      <c r="J316" s="1">
        <f t="shared" si="29"/>
        <v>-2.1864578226320597</v>
      </c>
      <c r="K316" s="1">
        <f>l*COS(J316)</f>
        <v>-0.1732496064747639</v>
      </c>
      <c r="L316" s="1">
        <f>l*SIN(J316)</f>
        <v>-0.2449174837702271</v>
      </c>
      <c r="M316" s="1">
        <f>L316+l</f>
        <v>5.5082516229772893E-2</v>
      </c>
      <c r="N316" s="1">
        <v>8.8800000000000008</v>
      </c>
      <c r="O316" s="1">
        <f>ABS(m*g*M316)</f>
        <v>0.55082516229772893</v>
      </c>
      <c r="P316" s="1">
        <f>ABS(m*((B316*l)^2)/2)</f>
        <v>0.32843899923514014</v>
      </c>
      <c r="Q316" s="1">
        <f t="shared" si="30"/>
        <v>0.87926416153286913</v>
      </c>
    </row>
    <row r="317" spans="1:17" x14ac:dyDescent="0.3">
      <c r="A317" s="1">
        <f t="shared" si="27"/>
        <v>-0.58768299456722661</v>
      </c>
      <c r="B317" s="1">
        <f t="shared" si="28"/>
        <v>2.8904065183292387</v>
      </c>
      <c r="C317" s="1">
        <f>g_1/l_1*SIN(A317)</f>
        <v>18.48114123841021</v>
      </c>
      <c r="D317" s="1">
        <f>A317+B317*dt_2/2</f>
        <v>-0.57323096197558043</v>
      </c>
      <c r="E317" s="1">
        <f>B317+C317*dt_2/2</f>
        <v>2.9828122245212896</v>
      </c>
      <c r="F317" s="1">
        <f>g/l*SIN(D317)</f>
        <v>18.078312580037686</v>
      </c>
      <c r="G317" s="1">
        <f>E317*dt_2</f>
        <v>2.9828122245212897E-2</v>
      </c>
      <c r="H317" s="1">
        <f>F317*dt_2</f>
        <v>0.18078312580037686</v>
      </c>
      <c r="I317" s="1"/>
      <c r="J317" s="1">
        <f t="shared" si="29"/>
        <v>-2.1584793213621234</v>
      </c>
      <c r="K317" s="1">
        <f>l*COS(J317)</f>
        <v>-0.16633027114569193</v>
      </c>
      <c r="L317" s="1">
        <f>l*SIN(J317)</f>
        <v>-0.24966826170060261</v>
      </c>
      <c r="M317" s="1">
        <f>L317+l</f>
        <v>5.0331738299397383E-2</v>
      </c>
      <c r="N317" s="1">
        <v>8.91</v>
      </c>
      <c r="O317" s="1">
        <f>ABS(m*g*M317)</f>
        <v>0.50331738299397388</v>
      </c>
      <c r="P317" s="1">
        <f>ABS(m*((B317*l)^2)/2)</f>
        <v>0.3759502428540068</v>
      </c>
      <c r="Q317" s="1">
        <f t="shared" si="30"/>
        <v>0.87926762584798068</v>
      </c>
    </row>
    <row r="318" spans="1:17" x14ac:dyDescent="0.3">
      <c r="A318" s="1">
        <f t="shared" si="27"/>
        <v>-0.5578548723220137</v>
      </c>
      <c r="B318" s="1">
        <f t="shared" si="28"/>
        <v>3.0711896441296154</v>
      </c>
      <c r="C318" s="1">
        <f>g_1/l_1*SIN(A318)</f>
        <v>17.645583559343461</v>
      </c>
      <c r="D318" s="1">
        <f>A318+B318*dt_2/2</f>
        <v>-0.54249892410136558</v>
      </c>
      <c r="E318" s="1">
        <f>B318+C318*dt_2/2</f>
        <v>3.1594175619263325</v>
      </c>
      <c r="F318" s="1">
        <f>g/l*SIN(D318)</f>
        <v>17.209257767554998</v>
      </c>
      <c r="G318" s="1">
        <f>E318*dt_2</f>
        <v>3.1594175619263323E-2</v>
      </c>
      <c r="H318" s="1">
        <f>F318*dt_2</f>
        <v>0.17209257767554997</v>
      </c>
      <c r="I318" s="1"/>
      <c r="J318" s="1">
        <f t="shared" si="29"/>
        <v>-2.1286511991169101</v>
      </c>
      <c r="K318" s="1">
        <f>l*COS(J318)</f>
        <v>-0.15881025203409108</v>
      </c>
      <c r="L318" s="1">
        <f>l*SIN(J318)</f>
        <v>-0.25451778690077531</v>
      </c>
      <c r="M318" s="1">
        <f>L318+l</f>
        <v>4.5482213099224678E-2</v>
      </c>
      <c r="N318" s="1">
        <v>8.94</v>
      </c>
      <c r="O318" s="1">
        <f>ABS(m*g*M318)</f>
        <v>0.45482213099224678</v>
      </c>
      <c r="P318" s="1">
        <f>ABS(m*((B318*l)^2)/2)</f>
        <v>0.42444926235940467</v>
      </c>
      <c r="Q318" s="1">
        <f t="shared" si="30"/>
        <v>0.87927139335165139</v>
      </c>
    </row>
    <row r="319" spans="1:17" x14ac:dyDescent="0.3">
      <c r="A319" s="1">
        <f t="shared" si="27"/>
        <v>-0.52626069670275033</v>
      </c>
      <c r="B319" s="1">
        <f t="shared" si="28"/>
        <v>3.2432822218051651</v>
      </c>
      <c r="C319" s="1">
        <f>g_1/l_1*SIN(A319)</f>
        <v>16.743450570729966</v>
      </c>
      <c r="D319" s="1">
        <f>A319+B319*dt_2/2</f>
        <v>-0.5100442855937245</v>
      </c>
      <c r="E319" s="1">
        <f>B319+C319*dt_2/2</f>
        <v>3.3269994746588147</v>
      </c>
      <c r="F319" s="1">
        <f>g/l*SIN(D319)</f>
        <v>16.273863213762528</v>
      </c>
      <c r="G319" s="1">
        <f>E319*dt_2</f>
        <v>3.326999474658815E-2</v>
      </c>
      <c r="H319" s="1">
        <f>F319*dt_2</f>
        <v>0.16273863213762529</v>
      </c>
      <c r="I319" s="1"/>
      <c r="J319" s="1">
        <f t="shared" si="29"/>
        <v>-2.0970570234976469</v>
      </c>
      <c r="K319" s="1">
        <f>l*COS(J319)</f>
        <v>-0.15069105513656963</v>
      </c>
      <c r="L319" s="1">
        <f>l*SIN(J319)</f>
        <v>-0.25940741296622061</v>
      </c>
      <c r="M319" s="1">
        <f>L319+l</f>
        <v>4.0592587033779381E-2</v>
      </c>
      <c r="N319" s="1">
        <v>8.9700000000000006</v>
      </c>
      <c r="O319" s="1">
        <f>ABS(m*g*M319)</f>
        <v>0.40592587033779381</v>
      </c>
      <c r="P319" s="1">
        <f>ABS(m*((B319*l)^2)/2)</f>
        <v>0.47334958066248511</v>
      </c>
      <c r="Q319" s="1">
        <f t="shared" si="30"/>
        <v>0.87927545100027893</v>
      </c>
    </row>
    <row r="320" spans="1:17" x14ac:dyDescent="0.3">
      <c r="A320" s="1">
        <f t="shared" si="27"/>
        <v>-0.49299070195616218</v>
      </c>
      <c r="B320" s="1">
        <f t="shared" si="28"/>
        <v>3.4060208539427905</v>
      </c>
      <c r="C320" s="1">
        <f>g_1/l_1*SIN(A320)</f>
        <v>15.775419137870859</v>
      </c>
      <c r="D320" s="1">
        <f>A320+B320*dt_2/2</f>
        <v>-0.47596059768644822</v>
      </c>
      <c r="E320" s="1">
        <f>B320+C320*dt_2/2</f>
        <v>3.4848979496321446</v>
      </c>
      <c r="F320" s="1">
        <f>g/l*SIN(D320)</f>
        <v>15.273082952483742</v>
      </c>
      <c r="G320" s="1">
        <f>E320*dt_2</f>
        <v>3.4848979496321444E-2</v>
      </c>
      <c r="H320" s="1">
        <f>F320*dt_2</f>
        <v>0.15273082952483744</v>
      </c>
      <c r="I320" s="1"/>
      <c r="J320" s="1">
        <f t="shared" si="29"/>
        <v>-2.0637870287510589</v>
      </c>
      <c r="K320" s="1">
        <f>l*COS(J320)</f>
        <v>-0.14197877224083774</v>
      </c>
      <c r="L320" s="1">
        <f>l*SIN(J320)</f>
        <v>-0.26427642390683342</v>
      </c>
      <c r="M320" s="1">
        <f>L320+l</f>
        <v>3.5723576093166565E-2</v>
      </c>
      <c r="N320" s="1">
        <v>9</v>
      </c>
      <c r="O320" s="1">
        <f>ABS(m*g*M320)</f>
        <v>0.35723576093166565</v>
      </c>
      <c r="P320" s="1">
        <f>ABS(m*((B320*l)^2)/2)</f>
        <v>0.52204401258719291</v>
      </c>
      <c r="Q320" s="1">
        <f t="shared" si="30"/>
        <v>0.87927977351885855</v>
      </c>
    </row>
    <row r="321" spans="1:17" x14ac:dyDescent="0.3">
      <c r="A321" s="1">
        <f t="shared" si="27"/>
        <v>-0.45814172245984075</v>
      </c>
      <c r="B321" s="1">
        <f t="shared" si="28"/>
        <v>3.5587516834676278</v>
      </c>
      <c r="C321" s="1">
        <f>g_1/l_1*SIN(A321)</f>
        <v>14.742740905777612</v>
      </c>
      <c r="D321" s="1">
        <f>A321+B321*dt_2/2</f>
        <v>-0.44034796404250259</v>
      </c>
      <c r="E321" s="1">
        <f>B321+C321*dt_2/2</f>
        <v>3.6324653879965161</v>
      </c>
      <c r="F321" s="1">
        <f>g/l*SIN(D321)</f>
        <v>14.208475343989496</v>
      </c>
      <c r="G321" s="1">
        <f>E321*dt_2</f>
        <v>3.6324653879965162E-2</v>
      </c>
      <c r="H321" s="1">
        <f>F321*dt_2</f>
        <v>0.14208475343989496</v>
      </c>
      <c r="I321" s="1"/>
      <c r="J321" s="1">
        <f t="shared" si="29"/>
        <v>-2.0289380492547373</v>
      </c>
      <c r="K321" s="1">
        <f>l*COS(J321)</f>
        <v>-0.13268466815199847</v>
      </c>
      <c r="L321" s="1">
        <f>l*SIN(J321)</f>
        <v>-0.26906277861754502</v>
      </c>
      <c r="M321" s="1">
        <f>L321+l</f>
        <v>3.0937221382454971E-2</v>
      </c>
      <c r="N321" s="1">
        <v>9.0299999999999994</v>
      </c>
      <c r="O321" s="1">
        <f>ABS(m*g*M321)</f>
        <v>0.30937221382454971</v>
      </c>
      <c r="P321" s="1">
        <f>ABS(m*((B321*l)^2)/2)</f>
        <v>0.56991210950626536</v>
      </c>
      <c r="Q321" s="1">
        <f t="shared" si="30"/>
        <v>0.87928432333081508</v>
      </c>
    </row>
    <row r="322" spans="1:17" x14ac:dyDescent="0.3">
      <c r="A322" s="1">
        <f t="shared" si="27"/>
        <v>-0.42181706857987561</v>
      </c>
      <c r="B322" s="1">
        <f t="shared" si="28"/>
        <v>3.7008364369075228</v>
      </c>
      <c r="C322" s="1">
        <f>g_1/l_1*SIN(A322)</f>
        <v>13.647297473722714</v>
      </c>
      <c r="D322" s="1">
        <f>A322+B322*dt_2/2</f>
        <v>-0.40331288639533802</v>
      </c>
      <c r="E322" s="1">
        <f>B322+C322*dt_2/2</f>
        <v>3.7690729242761365</v>
      </c>
      <c r="F322" s="1">
        <f>g/l*SIN(D322)</f>
        <v>13.082252339669294</v>
      </c>
      <c r="G322" s="1">
        <f>E322*dt_2</f>
        <v>3.7690729242761366E-2</v>
      </c>
      <c r="H322" s="1">
        <f>F322*dt_2</f>
        <v>0.13082252339669295</v>
      </c>
      <c r="I322" s="1"/>
      <c r="J322" s="1">
        <f t="shared" si="29"/>
        <v>-1.9926133953747722</v>
      </c>
      <c r="K322" s="1">
        <f>l*COS(J322)</f>
        <v>-0.12282567726350441</v>
      </c>
      <c r="L322" s="1">
        <f>l*SIN(J322)</f>
        <v>-0.27370395138682496</v>
      </c>
      <c r="M322" s="1">
        <f>L322+l</f>
        <v>2.6296048613175027E-2</v>
      </c>
      <c r="N322" s="1">
        <v>9.06</v>
      </c>
      <c r="O322" s="1">
        <f>ABS(m*g*M322)</f>
        <v>0.26296048613175027</v>
      </c>
      <c r="P322" s="1">
        <f>ABS(m*((B322*l)^2)/2)</f>
        <v>0.6163285649734066</v>
      </c>
      <c r="Q322" s="1">
        <f t="shared" si="30"/>
        <v>0.87928905110515687</v>
      </c>
    </row>
    <row r="323" spans="1:17" x14ac:dyDescent="0.3">
      <c r="A323" s="1">
        <f t="shared" si="27"/>
        <v>-0.38412633933711426</v>
      </c>
      <c r="B323" s="1">
        <f t="shared" si="28"/>
        <v>3.8316589603042157</v>
      </c>
      <c r="C323" s="1">
        <f>g_1/l_1*SIN(A323)</f>
        <v>12.491642872950733</v>
      </c>
      <c r="D323" s="1">
        <f>A323+B323*dt_2/2</f>
        <v>-0.36496804453559317</v>
      </c>
      <c r="E323" s="1">
        <f>B323+C323*dt_2/2</f>
        <v>3.8941171746689696</v>
      </c>
      <c r="F323" s="1">
        <f>g/l*SIN(D323)</f>
        <v>11.897314797868846</v>
      </c>
      <c r="G323" s="1">
        <f>E323*dt_2</f>
        <v>3.89411717466897E-2</v>
      </c>
      <c r="H323" s="1">
        <f>F323*dt_2</f>
        <v>0.11897314797868846</v>
      </c>
      <c r="I323" s="1"/>
      <c r="J323" s="1">
        <f t="shared" si="29"/>
        <v>-1.9549226661320107</v>
      </c>
      <c r="K323" s="1">
        <f>l*COS(J323)</f>
        <v>-0.11242478585655652</v>
      </c>
      <c r="L323" s="1">
        <f>l*SIN(J323)</f>
        <v>-0.27813785705133237</v>
      </c>
      <c r="M323" s="1">
        <f>L323+l</f>
        <v>2.1862142948667618E-2</v>
      </c>
      <c r="N323" s="1">
        <v>9.09</v>
      </c>
      <c r="O323" s="1">
        <f>ABS(m*g*M323)</f>
        <v>0.21862142948667618</v>
      </c>
      <c r="P323" s="1">
        <f>ABS(m*((B323*l)^2)/2)</f>
        <v>0.6606724674635811</v>
      </c>
      <c r="Q323" s="1">
        <f t="shared" si="30"/>
        <v>0.87929389695025728</v>
      </c>
    </row>
    <row r="324" spans="1:17" x14ac:dyDescent="0.3">
      <c r="A324" s="1">
        <f t="shared" si="27"/>
        <v>-0.34518516759042456</v>
      </c>
      <c r="B324" s="1">
        <f t="shared" si="28"/>
        <v>3.9506321082829041</v>
      </c>
      <c r="C324" s="1">
        <f>g_1/l_1*SIN(A324)</f>
        <v>11.279030937429383</v>
      </c>
      <c r="D324" s="1">
        <f>A324+B324*dt_2/2</f>
        <v>-0.32543200704901004</v>
      </c>
      <c r="E324" s="1">
        <f>B324+C324*dt_2/2</f>
        <v>4.007027262970051</v>
      </c>
      <c r="F324" s="1">
        <f>g/l*SIN(D324)</f>
        <v>10.657271594725472</v>
      </c>
      <c r="G324" s="1">
        <f>E324*dt_2</f>
        <v>4.0070272629700511E-2</v>
      </c>
      <c r="H324" s="1">
        <f>F324*dt_2</f>
        <v>0.10657271594725472</v>
      </c>
      <c r="I324" s="1"/>
      <c r="J324" s="1">
        <f t="shared" si="29"/>
        <v>-1.9159814943853211</v>
      </c>
      <c r="K324" s="1">
        <f>l*COS(J324)</f>
        <v>-0.1015112784368644</v>
      </c>
      <c r="L324" s="1">
        <f>l*SIN(J324)</f>
        <v>-0.28230384402291336</v>
      </c>
      <c r="M324" s="1">
        <f>L324+l</f>
        <v>1.7696155977086625E-2</v>
      </c>
      <c r="N324" s="1">
        <v>9.1199999999999992</v>
      </c>
      <c r="O324" s="1">
        <f>ABS(m*g*M324)</f>
        <v>0.17696155977086625</v>
      </c>
      <c r="P324" s="1">
        <f>ABS(m*((B324*l)^2)/2)</f>
        <v>0.70233723247481206</v>
      </c>
      <c r="Q324" s="1">
        <f t="shared" si="30"/>
        <v>0.87929879224567831</v>
      </c>
    </row>
    <row r="325" spans="1:17" x14ac:dyDescent="0.3">
      <c r="A325" s="1">
        <f t="shared" si="27"/>
        <v>-0.30511489496072403</v>
      </c>
      <c r="B325" s="1">
        <f t="shared" si="28"/>
        <v>4.0572048242301593</v>
      </c>
      <c r="C325" s="1">
        <f>g_1/l_1*SIN(A325)</f>
        <v>10.013425514503652</v>
      </c>
      <c r="D325" s="1">
        <f>A325+B325*dt_2/2</f>
        <v>-0.2848288708395732</v>
      </c>
      <c r="E325" s="1">
        <f>B325+C325*dt_2/2</f>
        <v>4.1072719518026775</v>
      </c>
      <c r="F325" s="1">
        <f>g/l*SIN(D325)</f>
        <v>9.3664407028769308</v>
      </c>
      <c r="G325" s="1">
        <f>E325*dt_2</f>
        <v>4.1072719518026775E-2</v>
      </c>
      <c r="H325" s="1">
        <f>F325*dt_2</f>
        <v>9.3664407028769311E-2</v>
      </c>
      <c r="I325" s="1"/>
      <c r="J325" s="1">
        <f t="shared" si="29"/>
        <v>-1.8759112217556206</v>
      </c>
      <c r="K325" s="1">
        <f>l*COS(J325)</f>
        <v>-9.0120829630532848E-2</v>
      </c>
      <c r="L325" s="1">
        <f>l*SIN(J325)</f>
        <v>-0.28614373322983061</v>
      </c>
      <c r="M325" s="1">
        <f>L325+l</f>
        <v>1.3856266770169379E-2</v>
      </c>
      <c r="N325" s="1">
        <v>9.15</v>
      </c>
      <c r="O325" s="1">
        <f>ABS(m*g*M325)</f>
        <v>0.13856266770169379</v>
      </c>
      <c r="P325" s="1">
        <f>ABS(m*((B325*l)^2)/2)</f>
        <v>0.74074099435904139</v>
      </c>
      <c r="Q325" s="1">
        <f t="shared" si="30"/>
        <v>0.87930366206073518</v>
      </c>
    </row>
    <row r="326" spans="1:17" x14ac:dyDescent="0.3">
      <c r="A326" s="1">
        <f t="shared" si="27"/>
        <v>-0.26404217544269726</v>
      </c>
      <c r="B326" s="1">
        <f t="shared" si="28"/>
        <v>4.1508692312589286</v>
      </c>
      <c r="C326" s="1">
        <f>g_1/l_1*SIN(A326)</f>
        <v>8.6994919617343847</v>
      </c>
      <c r="D326" s="1">
        <f>A326+B326*dt_2/2</f>
        <v>-0.24328782928640261</v>
      </c>
      <c r="E326" s="1">
        <f>B326+C326*dt_2/2</f>
        <v>4.1943666910676001</v>
      </c>
      <c r="F326" s="1">
        <f>g/l*SIN(D326)</f>
        <v>8.0298309784613942</v>
      </c>
      <c r="G326" s="1">
        <f>E326*dt_2</f>
        <v>4.1943666910676004E-2</v>
      </c>
      <c r="H326" s="1">
        <f>F326*dt_2</f>
        <v>8.0298309784613942E-2</v>
      </c>
      <c r="I326" s="1"/>
      <c r="J326" s="1">
        <f t="shared" si="29"/>
        <v>-1.8348385022375937</v>
      </c>
      <c r="K326" s="1">
        <f>l*COS(J326)</f>
        <v>-7.8295427655609415E-2</v>
      </c>
      <c r="L326" s="1">
        <f>l*SIN(J326)</f>
        <v>-0.28960287638113202</v>
      </c>
      <c r="M326" s="1">
        <f>L326+l</f>
        <v>1.0397123618867965E-2</v>
      </c>
      <c r="N326" s="1">
        <v>9.18</v>
      </c>
      <c r="O326" s="1">
        <f>ABS(m*g*M326)</f>
        <v>0.10397123618867965</v>
      </c>
      <c r="P326" s="1">
        <f>ABS(m*((B326*l)^2)/2)</f>
        <v>0.77533719187554384</v>
      </c>
      <c r="Q326" s="1">
        <f t="shared" si="30"/>
        <v>0.87930842806422349</v>
      </c>
    </row>
    <row r="327" spans="1:17" x14ac:dyDescent="0.3">
      <c r="A327" s="1">
        <f t="shared" si="27"/>
        <v>-0.22209850853202126</v>
      </c>
      <c r="B327" s="1">
        <f t="shared" si="28"/>
        <v>4.2311675410435425</v>
      </c>
      <c r="C327" s="1">
        <f>g_1/l_1*SIN(A327)</f>
        <v>7.3425690062901703</v>
      </c>
      <c r="D327" s="1">
        <f>A327+B327*dt_2/2</f>
        <v>-0.20094267082680356</v>
      </c>
      <c r="E327" s="1">
        <f>B327+C327*dt_2/2</f>
        <v>4.2678803860749932</v>
      </c>
      <c r="F327" s="1">
        <f>g/l*SIN(D327)</f>
        <v>6.6531040852633092</v>
      </c>
      <c r="G327" s="1">
        <f>E327*dt_2</f>
        <v>4.2678803860749931E-2</v>
      </c>
      <c r="H327" s="1">
        <f>F327*dt_2</f>
        <v>6.6531040852633089E-2</v>
      </c>
      <c r="I327" s="1"/>
      <c r="J327" s="1">
        <f t="shared" si="29"/>
        <v>-1.7928948353269178</v>
      </c>
      <c r="K327" s="1">
        <f>l*COS(J327)</f>
        <v>-6.6083121056611516E-2</v>
      </c>
      <c r="L327" s="1">
        <f>l*SIN(J327)</f>
        <v>-0.29263120324295089</v>
      </c>
      <c r="M327" s="1">
        <f>L327+l</f>
        <v>7.3687967570491009E-3</v>
      </c>
      <c r="N327" s="1">
        <v>9.2100000000000009</v>
      </c>
      <c r="O327" s="1">
        <f>ABS(m*g*M327)</f>
        <v>7.3687967570491009E-2</v>
      </c>
      <c r="P327" s="1">
        <f>ABS(m*((B327*l)^2)/2)</f>
        <v>0.80562504421712067</v>
      </c>
      <c r="Q327" s="1">
        <f t="shared" si="30"/>
        <v>0.87931301178761168</v>
      </c>
    </row>
    <row r="328" spans="1:17" x14ac:dyDescent="0.3">
      <c r="A328" s="1">
        <f t="shared" si="27"/>
        <v>-0.17941970467127133</v>
      </c>
      <c r="B328" s="1">
        <f t="shared" si="28"/>
        <v>4.2976985818961753</v>
      </c>
      <c r="C328" s="1">
        <f>g_1/l_1*SIN(A328)</f>
        <v>5.9486207805098319</v>
      </c>
      <c r="D328" s="1">
        <f>A328+B328*dt_2/2</f>
        <v>-0.15793121176179045</v>
      </c>
      <c r="E328" s="1">
        <f>B328+C328*dt_2/2</f>
        <v>4.3274416857987248</v>
      </c>
      <c r="F328" s="1">
        <f>g/l*SIN(D328)</f>
        <v>5.242516764904801</v>
      </c>
      <c r="G328" s="1">
        <f>E328*dt_2</f>
        <v>4.3274416857987247E-2</v>
      </c>
      <c r="H328" s="1">
        <f>F328*dt_2</f>
        <v>5.2425167649048011E-2</v>
      </c>
      <c r="I328" s="1"/>
      <c r="J328" s="1">
        <f t="shared" si="29"/>
        <v>-1.7502160314661679</v>
      </c>
      <c r="K328" s="1">
        <f>l*COS(J328)</f>
        <v>-5.3537587024588468E-2</v>
      </c>
      <c r="L328" s="1">
        <f>l*SIN(J328)</f>
        <v>-0.295184225146915</v>
      </c>
      <c r="M328" s="1">
        <f>L328+l</f>
        <v>4.8157748530849864E-3</v>
      </c>
      <c r="N328" s="1">
        <v>9.24</v>
      </c>
      <c r="O328" s="1">
        <f>ABS(m*g*M328)</f>
        <v>4.8157748530849864E-2</v>
      </c>
      <c r="P328" s="1">
        <f>ABS(m*((B328*l)^2)/2)</f>
        <v>0.83115958953745772</v>
      </c>
      <c r="Q328" s="1">
        <f t="shared" si="30"/>
        <v>0.87931733806830759</v>
      </c>
    </row>
    <row r="329" spans="1:17" x14ac:dyDescent="0.3">
      <c r="A329" s="1">
        <f t="shared" si="27"/>
        <v>-0.13614528781328408</v>
      </c>
      <c r="B329" s="1">
        <f t="shared" si="28"/>
        <v>4.3501237495452232</v>
      </c>
      <c r="C329" s="1">
        <f>g_1/l_1*SIN(A329)</f>
        <v>4.524169656935503</v>
      </c>
      <c r="D329" s="1">
        <f>A329+B329*dt_2/2</f>
        <v>-0.11439466906555797</v>
      </c>
      <c r="E329" s="1">
        <f>B329+C329*dt_2/2</f>
        <v>4.3727445978299011</v>
      </c>
      <c r="F329" s="1">
        <f>g/l*SIN(D329)</f>
        <v>3.8048444938090329</v>
      </c>
      <c r="G329" s="1">
        <f>E329*dt_2</f>
        <v>4.3727445978299015E-2</v>
      </c>
      <c r="H329" s="1">
        <f>F329*dt_2</f>
        <v>3.8048444938090328E-2</v>
      </c>
      <c r="I329" s="1"/>
      <c r="J329" s="1">
        <f t="shared" si="29"/>
        <v>-1.7069416146081806</v>
      </c>
      <c r="K329" s="1">
        <f>l*COS(J329)</f>
        <v>-4.0717526912419498E-2</v>
      </c>
      <c r="L329" s="1">
        <f>l*SIN(J329)</f>
        <v>-0.297223961016161</v>
      </c>
      <c r="M329" s="1">
        <f>L329+l</f>
        <v>2.7760389838389909E-3</v>
      </c>
      <c r="N329" s="1">
        <v>9.27</v>
      </c>
      <c r="O329" s="1">
        <f>ABS(m*g*M329)</f>
        <v>2.7760389838389909E-2</v>
      </c>
      <c r="P329" s="1">
        <f>ABS(m*((B329*l)^2)/2)</f>
        <v>0.85156094863608245</v>
      </c>
      <c r="Q329" s="1">
        <f t="shared" si="30"/>
        <v>0.87932133847447236</v>
      </c>
    </row>
    <row r="330" spans="1:17" x14ac:dyDescent="0.3">
      <c r="A330" s="1">
        <f t="shared" si="27"/>
        <v>-9.2417841834985068E-2</v>
      </c>
      <c r="B330" s="1">
        <f t="shared" si="28"/>
        <v>4.3881721944833139</v>
      </c>
      <c r="C330" s="1">
        <f>g_1/l_1*SIN(A330)</f>
        <v>3.0762113440762597</v>
      </c>
      <c r="D330" s="1">
        <f>A330+B330*dt_2/2</f>
        <v>-7.0476980862568497E-2</v>
      </c>
      <c r="E330" s="1">
        <f>B330+C330*dt_2/2</f>
        <v>4.4035532512036948</v>
      </c>
      <c r="F330" s="1">
        <f>g/l*SIN(D330)</f>
        <v>2.3472884033224375</v>
      </c>
      <c r="G330" s="1">
        <f>E330*dt_2</f>
        <v>4.403553251203695E-2</v>
      </c>
      <c r="H330" s="1">
        <f>F330*dt_2</f>
        <v>2.3472884033224374E-2</v>
      </c>
      <c r="I330" s="1"/>
      <c r="J330" s="1">
        <f t="shared" si="29"/>
        <v>-1.6632141686298816</v>
      </c>
      <c r="K330" s="1">
        <f>l*COS(J330)</f>
        <v>-2.7685902096686303E-2</v>
      </c>
      <c r="L330" s="1">
        <f>l*SIN(J330)</f>
        <v>-0.29871975298780074</v>
      </c>
      <c r="M330" s="1">
        <f>L330+l</f>
        <v>1.2802470121992537E-3</v>
      </c>
      <c r="N330" s="1">
        <v>9.3000000000000007</v>
      </c>
      <c r="O330" s="1">
        <f>ABS(m*g*M330)</f>
        <v>1.2802470121992537E-2</v>
      </c>
      <c r="P330" s="1">
        <f>ABS(m*((B330*l)^2)/2)</f>
        <v>0.86652248437964252</v>
      </c>
      <c r="Q330" s="1">
        <f t="shared" si="30"/>
        <v>0.87932495450163506</v>
      </c>
    </row>
    <row r="331" spans="1:17" x14ac:dyDescent="0.3">
      <c r="A331" s="1">
        <f t="shared" si="27"/>
        <v>-4.8382309322948118E-2</v>
      </c>
      <c r="B331" s="1">
        <f t="shared" si="28"/>
        <v>4.4116450785165382</v>
      </c>
      <c r="C331" s="1">
        <f>g_1/l_1*SIN(A331)</f>
        <v>1.6121145198202242</v>
      </c>
      <c r="D331" s="1">
        <f>A331+B331*dt_2/2</f>
        <v>-2.6324083930365425E-2</v>
      </c>
      <c r="E331" s="1">
        <f>B331+C331*dt_2/2</f>
        <v>4.4197056511156392</v>
      </c>
      <c r="F331" s="1">
        <f>g/l*SIN(D331)</f>
        <v>0.87736812636438877</v>
      </c>
      <c r="G331" s="1">
        <f>E331*dt_2</f>
        <v>4.4197056511156393E-2</v>
      </c>
      <c r="H331" s="1">
        <f>F331*dt_2</f>
        <v>8.7736812636438882E-3</v>
      </c>
      <c r="I331" s="1"/>
      <c r="J331" s="1">
        <f t="shared" si="29"/>
        <v>-1.6191786361178446</v>
      </c>
      <c r="K331" s="1">
        <f>l*COS(J331)</f>
        <v>-1.4509030678381982E-2</v>
      </c>
      <c r="L331" s="1">
        <f>l*SIN(J331)</f>
        <v>-0.29964894131095099</v>
      </c>
      <c r="M331" s="1">
        <f>L331+l</f>
        <v>3.5105868904899973E-4</v>
      </c>
      <c r="N331" s="1">
        <v>9.33</v>
      </c>
      <c r="O331" s="1">
        <f>ABS(m*g*M331)</f>
        <v>3.5105868904899973E-3</v>
      </c>
      <c r="P331" s="1">
        <f>ABS(m*((B331*l)^2)/2)</f>
        <v>0.87581755344596357</v>
      </c>
      <c r="Q331" s="1">
        <f t="shared" si="30"/>
        <v>0.87932814033645357</v>
      </c>
    </row>
    <row r="332" spans="1:17" x14ac:dyDescent="0.3">
      <c r="A332" s="1">
        <f t="shared" si="27"/>
        <v>-4.1852528117917245E-3</v>
      </c>
      <c r="B332" s="1">
        <f t="shared" si="28"/>
        <v>4.4204187597801825</v>
      </c>
      <c r="C332" s="1">
        <f>g_1/l_1*SIN(A332)</f>
        <v>0.13950801978054844</v>
      </c>
      <c r="D332" s="1">
        <f>A332+B332*dt_2/2</f>
        <v>1.7916840987109189E-2</v>
      </c>
      <c r="E332" s="1">
        <f>B332+C332*dt_2/2</f>
        <v>4.4211162998790856</v>
      </c>
      <c r="F332" s="1">
        <f>g/l*SIN(D332)</f>
        <v>-0.59719608040374073</v>
      </c>
      <c r="G332" s="1">
        <f>E332*dt_2</f>
        <v>4.4211162998790854E-2</v>
      </c>
      <c r="H332" s="1">
        <f>F332*dt_2</f>
        <v>-5.9719608040374071E-3</v>
      </c>
      <c r="I332" s="1"/>
      <c r="J332" s="1">
        <f t="shared" si="29"/>
        <v>-1.5749815796066884</v>
      </c>
      <c r="K332" s="1">
        <f>l*COS(J332)</f>
        <v>-1.2555721780249489E-3</v>
      </c>
      <c r="L332" s="1">
        <f>l*SIN(J332)</f>
        <v>-0.2999973725526705</v>
      </c>
      <c r="M332" s="1">
        <f>L332+l</f>
        <v>2.6274473294840561E-6</v>
      </c>
      <c r="N332" s="1">
        <v>9.36</v>
      </c>
      <c r="O332" s="1">
        <f>ABS(m*g*M332)</f>
        <v>2.6274473294840561E-5</v>
      </c>
      <c r="P332" s="1">
        <f>ABS(m*((B332*l)^2)/2)</f>
        <v>0.87930459053174548</v>
      </c>
      <c r="Q332" s="1">
        <f t="shared" si="30"/>
        <v>0.87933086500504032</v>
      </c>
    </row>
    <row r="333" spans="1:17" x14ac:dyDescent="0.3">
      <c r="A333" s="1">
        <f t="shared" si="27"/>
        <v>4.0025910186999129E-2</v>
      </c>
      <c r="B333" s="1">
        <f t="shared" si="28"/>
        <v>4.4144467989761447</v>
      </c>
      <c r="C333" s="1">
        <f>g_1/l_1*SIN(A333)</f>
        <v>-1.3338407878273744</v>
      </c>
      <c r="D333" s="1">
        <f>A333+B333*dt_2/2</f>
        <v>6.2098144181879852E-2</v>
      </c>
      <c r="E333" s="1">
        <f>B333+C333*dt_2/2</f>
        <v>4.4077775950370075</v>
      </c>
      <c r="F333" s="1">
        <f>g/l*SIN(D333)</f>
        <v>-2.0686080537007192</v>
      </c>
      <c r="G333" s="1">
        <f>E333*dt_2</f>
        <v>4.4077775950370074E-2</v>
      </c>
      <c r="H333" s="1">
        <f>F333*dt_2</f>
        <v>-2.0686080537007191E-2</v>
      </c>
      <c r="I333" s="1"/>
      <c r="J333" s="1">
        <f t="shared" si="29"/>
        <v>-1.5307704166078975</v>
      </c>
      <c r="K333" s="1">
        <f>l*COS(J333)</f>
        <v>1.200456709044637E-2</v>
      </c>
      <c r="L333" s="1">
        <f>l*SIN(J333)</f>
        <v>-0.29975972105833526</v>
      </c>
      <c r="M333" s="1">
        <f>L333+l</f>
        <v>2.4027894166472885E-4</v>
      </c>
      <c r="N333" s="1">
        <v>9.39</v>
      </c>
      <c r="O333" s="1">
        <f>ABS(m*g*M333)</f>
        <v>2.4027894166472885E-3</v>
      </c>
      <c r="P333" s="1">
        <f>ABS(m*((B333*l)^2)/2)</f>
        <v>0.87693032434458285</v>
      </c>
      <c r="Q333" s="1">
        <f t="shared" si="30"/>
        <v>0.87933311376123013</v>
      </c>
    </row>
    <row r="334" spans="1:17" x14ac:dyDescent="0.3">
      <c r="A334" s="1">
        <f t="shared" si="27"/>
        <v>8.410368613736921E-2</v>
      </c>
      <c r="B334" s="1">
        <f t="shared" si="28"/>
        <v>4.3937607184391378</v>
      </c>
      <c r="C334" s="1">
        <f>g_1/l_1*SIN(A334)</f>
        <v>-2.8001523647223805</v>
      </c>
      <c r="D334" s="1">
        <f>A334+B334*dt_2/2</f>
        <v>0.1060724897295649</v>
      </c>
      <c r="E334" s="1">
        <f>B334+C334*dt_2/2</f>
        <v>4.3797599566155263</v>
      </c>
      <c r="F334" s="1">
        <f>g/l*SIN(D334)</f>
        <v>-3.5291230469232873</v>
      </c>
      <c r="G334" s="1">
        <f>E334*dt_2</f>
        <v>4.3797599566155261E-2</v>
      </c>
      <c r="H334" s="1">
        <f>F334*dt_2</f>
        <v>-3.5291230469232875E-2</v>
      </c>
      <c r="I334" s="1"/>
      <c r="J334" s="1">
        <f t="shared" si="29"/>
        <v>-1.4866926406575274</v>
      </c>
      <c r="K334" s="1">
        <f>l*COS(J334)</f>
        <v>2.5201371282501429E-2</v>
      </c>
      <c r="L334" s="1">
        <f>l*SIN(J334)</f>
        <v>-0.29893961076692649</v>
      </c>
      <c r="M334" s="1">
        <f>L334+l</f>
        <v>1.0603892330734999E-3</v>
      </c>
      <c r="N334" s="1">
        <v>9.42</v>
      </c>
      <c r="O334" s="1">
        <f>ABS(m*g*M334)</f>
        <v>1.0603892330734999E-2</v>
      </c>
      <c r="P334" s="1">
        <f>ABS(m*((B334*l)^2)/2)</f>
        <v>0.86873099629044637</v>
      </c>
      <c r="Q334" s="1">
        <f t="shared" si="30"/>
        <v>0.87933488862118137</v>
      </c>
    </row>
    <row r="335" spans="1:17" x14ac:dyDescent="0.3">
      <c r="A335" s="1">
        <f t="shared" si="27"/>
        <v>0.12790128570352446</v>
      </c>
      <c r="B335" s="1">
        <f t="shared" si="28"/>
        <v>4.3584694879699049</v>
      </c>
      <c r="C335" s="1">
        <f>g_1/l_1*SIN(A335)</f>
        <v>-4.2517617843967948</v>
      </c>
      <c r="D335" s="1">
        <f>A335+B335*dt_2/2</f>
        <v>0.149693633143374</v>
      </c>
      <c r="E335" s="1">
        <f>B335+C335*dt_2/2</f>
        <v>4.3372106790479208</v>
      </c>
      <c r="F335" s="1">
        <f>g/l*SIN(D335)</f>
        <v>-4.9711732926029324</v>
      </c>
      <c r="G335" s="1">
        <f>E335*dt_2</f>
        <v>4.337210679047921E-2</v>
      </c>
      <c r="H335" s="1">
        <f>F335*dt_2</f>
        <v>-4.9711732926029324E-2</v>
      </c>
      <c r="I335" s="1"/>
      <c r="J335" s="1">
        <f t="shared" si="29"/>
        <v>-1.4428950410913721</v>
      </c>
      <c r="K335" s="1">
        <f>l*COS(J335)</f>
        <v>3.8265856059571154E-2</v>
      </c>
      <c r="L335" s="1">
        <f>l*SIN(J335)</f>
        <v>-0.29754953244800803</v>
      </c>
      <c r="M335" s="1">
        <f>L335+l</f>
        <v>2.4504675519919639E-3</v>
      </c>
      <c r="N335" s="1">
        <v>9.4499999999999993</v>
      </c>
      <c r="O335" s="1">
        <f>ABS(m*g*M335)</f>
        <v>2.4504675519919639E-2</v>
      </c>
      <c r="P335" s="1">
        <f>ABS(m*((B335*l)^2)/2)</f>
        <v>0.854831532490409</v>
      </c>
      <c r="Q335" s="1">
        <f t="shared" si="30"/>
        <v>0.87933620801032863</v>
      </c>
    </row>
    <row r="336" spans="1:17" x14ac:dyDescent="0.3">
      <c r="A336" s="1">
        <f t="shared" si="27"/>
        <v>0.17127339249400367</v>
      </c>
      <c r="B336" s="1">
        <f t="shared" si="28"/>
        <v>4.3087577550438754</v>
      </c>
      <c r="C336" s="1">
        <f>g_1/l_1*SIN(A336)</f>
        <v>-5.6812415935075489</v>
      </c>
      <c r="D336" s="1">
        <f>A336+B336*dt_2/2</f>
        <v>0.19281718126922304</v>
      </c>
      <c r="E336" s="1">
        <f>B336+C336*dt_2/2</f>
        <v>4.2803515470763376</v>
      </c>
      <c r="F336" s="1">
        <f>g/l*SIN(D336)</f>
        <v>-6.3874875271604479</v>
      </c>
      <c r="G336" s="1">
        <f>E336*dt_2</f>
        <v>4.280351547076338E-2</v>
      </c>
      <c r="H336" s="1">
        <f>F336*dt_2</f>
        <v>-6.3874875271604487E-2</v>
      </c>
      <c r="I336" s="1"/>
      <c r="J336" s="1">
        <f t="shared" si="29"/>
        <v>-1.3995229343008928</v>
      </c>
      <c r="K336" s="1">
        <f>l*COS(J336)</f>
        <v>5.1131174341567984E-2</v>
      </c>
      <c r="L336" s="1">
        <f>l*SIN(J336)</f>
        <v>-0.2956105597072814</v>
      </c>
      <c r="M336" s="1">
        <f>L336+l</f>
        <v>4.3894402927185938E-3</v>
      </c>
      <c r="N336" s="1">
        <v>9.48</v>
      </c>
      <c r="O336" s="1">
        <f>ABS(m*g*M336)</f>
        <v>4.3894402927185938E-2</v>
      </c>
      <c r="P336" s="1">
        <f>ABS(m*((B336*l)^2)/2)</f>
        <v>0.835442702624283</v>
      </c>
      <c r="Q336" s="1">
        <f t="shared" si="30"/>
        <v>0.87933710555146893</v>
      </c>
    </row>
    <row r="337" spans="1:17" x14ac:dyDescent="0.3">
      <c r="A337" s="1">
        <f t="shared" si="27"/>
        <v>0.21407690796476705</v>
      </c>
      <c r="B337" s="1">
        <f t="shared" si="28"/>
        <v>4.2448828797722706</v>
      </c>
      <c r="C337" s="1">
        <f>g_1/l_1*SIN(A337)</f>
        <v>-7.0815166134735579</v>
      </c>
      <c r="D337" s="1">
        <f>A337+B337*dt_2/2</f>
        <v>0.23530132236362841</v>
      </c>
      <c r="E337" s="1">
        <f>B337+C337*dt_2/2</f>
        <v>4.2094752967049027</v>
      </c>
      <c r="F337" s="1">
        <f>g/l*SIN(D337)</f>
        <v>-7.7712005085822149</v>
      </c>
      <c r="G337" s="1">
        <f>E337*dt_2</f>
        <v>4.209475296704903E-2</v>
      </c>
      <c r="H337" s="1">
        <f>F337*dt_2</f>
        <v>-7.7712005085822156E-2</v>
      </c>
      <c r="I337" s="1"/>
      <c r="J337" s="1">
        <f t="shared" si="29"/>
        <v>-1.3567194188301295</v>
      </c>
      <c r="K337" s="1">
        <f>l*COS(J337)</f>
        <v>6.3733649521262037E-2</v>
      </c>
      <c r="L337" s="1">
        <f>l*SIN(J337)</f>
        <v>-0.29315187517514013</v>
      </c>
      <c r="M337" s="1">
        <f>L337+l</f>
        <v>6.8481248248598581E-3</v>
      </c>
      <c r="N337" s="1">
        <v>9.51</v>
      </c>
      <c r="O337" s="1">
        <f>ABS(m*g*M337)</f>
        <v>6.8481248248598581E-2</v>
      </c>
      <c r="P337" s="1">
        <f>ABS(m*((B337*l)^2)/2)</f>
        <v>0.81085637983426773</v>
      </c>
      <c r="Q337" s="1">
        <f t="shared" si="30"/>
        <v>0.87933762808286631</v>
      </c>
    </row>
    <row r="338" spans="1:17" x14ac:dyDescent="0.3">
      <c r="A338" s="1">
        <f t="shared" si="27"/>
        <v>0.25617166093181609</v>
      </c>
      <c r="B338" s="1">
        <f t="shared" si="28"/>
        <v>4.1671708746864482</v>
      </c>
      <c r="C338" s="1">
        <f>g_1/l_1*SIN(A338)</f>
        <v>-8.4459669504599795</v>
      </c>
      <c r="D338" s="1">
        <f>A338+B338*dt_2/2</f>
        <v>0.27700751530524831</v>
      </c>
      <c r="E338" s="1">
        <f>B338+C338*dt_2/2</f>
        <v>4.1249410399341482</v>
      </c>
      <c r="F338" s="1">
        <f>g/l*SIN(D338)</f>
        <v>-9.1159490596626576</v>
      </c>
      <c r="G338" s="1">
        <f>E338*dt_2</f>
        <v>4.1249410399341484E-2</v>
      </c>
      <c r="H338" s="1">
        <f>F338*dt_2</f>
        <v>-9.1159490596626577E-2</v>
      </c>
      <c r="I338" s="1"/>
      <c r="J338" s="1">
        <f t="shared" si="29"/>
        <v>-1.3146246658630805</v>
      </c>
      <c r="K338" s="1">
        <f>l*COS(J338)</f>
        <v>7.601370255413982E-2</v>
      </c>
      <c r="L338" s="1">
        <f>l*SIN(J338)</f>
        <v>-0.29021012564004506</v>
      </c>
      <c r="M338" s="1">
        <f>L338+l</f>
        <v>9.7898743599549309E-3</v>
      </c>
      <c r="N338" s="1">
        <v>9.5399999999999991</v>
      </c>
      <c r="O338" s="1">
        <f>ABS(m*g*M338)</f>
        <v>9.7898743599549309E-2</v>
      </c>
      <c r="P338" s="1">
        <f>ABS(m*((B338*l)^2)/2)</f>
        <v>0.78143908944757567</v>
      </c>
      <c r="Q338" s="1">
        <f t="shared" si="30"/>
        <v>0.87933783304712498</v>
      </c>
    </row>
    <row r="339" spans="1:17" x14ac:dyDescent="0.3">
      <c r="A339" s="1">
        <f t="shared" si="27"/>
        <v>0.29742107133115758</v>
      </c>
      <c r="B339" s="1">
        <f t="shared" si="28"/>
        <v>4.0760113840898216</v>
      </c>
      <c r="C339" s="1">
        <f>g_1/l_1*SIN(A339)</f>
        <v>-9.7685160666333832</v>
      </c>
      <c r="D339" s="1">
        <f>A339+B339*dt_2/2</f>
        <v>0.31780112825160667</v>
      </c>
      <c r="E339" s="1">
        <f>B339+C339*dt_2/2</f>
        <v>4.0271688037566546</v>
      </c>
      <c r="F339" s="1">
        <f>g/l*SIN(D339)</f>
        <v>-10.415951829484653</v>
      </c>
      <c r="G339" s="1">
        <f>E339*dt_2</f>
        <v>4.0271688037566547E-2</v>
      </c>
      <c r="H339" s="1">
        <f>F339*dt_2</f>
        <v>-0.10415951829484653</v>
      </c>
      <c r="I339" s="1"/>
      <c r="J339" s="1">
        <f t="shared" si="29"/>
        <v>-1.273375255463739</v>
      </c>
      <c r="K339" s="1">
        <f>l*COS(J339)</f>
        <v>8.7916644599700458E-2</v>
      </c>
      <c r="L339" s="1">
        <f>l*SIN(J339)</f>
        <v>-0.28682863107146389</v>
      </c>
      <c r="M339" s="1">
        <f>L339+l</f>
        <v>1.3171368928536098E-2</v>
      </c>
      <c r="N339" s="1">
        <v>9.57</v>
      </c>
      <c r="O339" s="1">
        <f>ABS(m*g*M339)</f>
        <v>0.13171368928536098</v>
      </c>
      <c r="P339" s="1">
        <f>ABS(m*((B339*l)^2)/2)</f>
        <v>0.74762409614534198</v>
      </c>
      <c r="Q339" s="1">
        <f t="shared" si="30"/>
        <v>0.87933778543070296</v>
      </c>
    </row>
    <row r="340" spans="1:17" x14ac:dyDescent="0.3">
      <c r="A340" s="1">
        <f t="shared" si="27"/>
        <v>0.33769275936872412</v>
      </c>
      <c r="B340" s="1">
        <f t="shared" si="28"/>
        <v>3.9718518657949748</v>
      </c>
      <c r="C340" s="1">
        <f>g_1/l_1*SIN(A340)</f>
        <v>-11.043701485520845</v>
      </c>
      <c r="D340" s="1">
        <f>A340+B340*dt_2/2</f>
        <v>0.35755201869769898</v>
      </c>
      <c r="E340" s="1">
        <f>B340+C340*dt_2/2</f>
        <v>3.9166333583673705</v>
      </c>
      <c r="F340" s="1">
        <f>g/l*SIN(D340)</f>
        <v>-11.666070737237593</v>
      </c>
      <c r="G340" s="1">
        <f>E340*dt_2</f>
        <v>3.9166333583673704E-2</v>
      </c>
      <c r="H340" s="1">
        <f>F340*dt_2</f>
        <v>-0.11666070737237594</v>
      </c>
      <c r="I340" s="1"/>
      <c r="J340" s="1">
        <f t="shared" si="29"/>
        <v>-1.2331035674261726</v>
      </c>
      <c r="K340" s="1">
        <f>l*COS(J340)</f>
        <v>9.9393313369687583E-2</v>
      </c>
      <c r="L340" s="1">
        <f>l*SIN(J340)</f>
        <v>-0.28305647715146015</v>
      </c>
      <c r="M340" s="1">
        <f>L340+l</f>
        <v>1.6943522848539838E-2</v>
      </c>
      <c r="N340" s="1">
        <v>9.6</v>
      </c>
      <c r="O340" s="1">
        <f>ABS(m*g*M340)</f>
        <v>0.16943522848539838</v>
      </c>
      <c r="P340" s="1">
        <f>ABS(m*((B340*l)^2)/2)</f>
        <v>0.70990232597185587</v>
      </c>
      <c r="Q340" s="1">
        <f t="shared" si="30"/>
        <v>0.87933755445725426</v>
      </c>
    </row>
    <row r="341" spans="1:17" x14ac:dyDescent="0.3">
      <c r="A341" s="1">
        <f t="shared" si="27"/>
        <v>0.37685909295239783</v>
      </c>
      <c r="B341" s="1">
        <f t="shared" si="28"/>
        <v>3.8551911584225991</v>
      </c>
      <c r="C341" s="1">
        <f>g_1/l_1*SIN(A341)</f>
        <v>-12.266726509712065</v>
      </c>
      <c r="D341" s="1">
        <f>A341+B341*dt_2/2</f>
        <v>0.39613504874451083</v>
      </c>
      <c r="E341" s="1">
        <f>B341+C341*dt_2/2</f>
        <v>3.7938575258740386</v>
      </c>
      <c r="F341" s="1">
        <f>g/l*SIN(D341)</f>
        <v>-12.861852893127736</v>
      </c>
      <c r="G341" s="1">
        <f>E341*dt_2</f>
        <v>3.7938575258740385E-2</v>
      </c>
      <c r="H341" s="1">
        <f>F341*dt_2</f>
        <v>-0.12861852893127737</v>
      </c>
      <c r="I341" s="1"/>
      <c r="J341" s="1">
        <f t="shared" si="29"/>
        <v>-1.1939372338424987</v>
      </c>
      <c r="K341" s="1">
        <f>l*COS(J341)</f>
        <v>0.11040053858740859</v>
      </c>
      <c r="L341" s="1">
        <f>l*SIN(J341)</f>
        <v>-0.27894752388148225</v>
      </c>
      <c r="M341" s="1">
        <f>L341+l</f>
        <v>2.1052476118517738E-2</v>
      </c>
      <c r="N341" s="1">
        <v>9.6300000000000008</v>
      </c>
      <c r="O341" s="1">
        <f>ABS(m*g*M341)</f>
        <v>0.21052476118517738</v>
      </c>
      <c r="P341" s="1">
        <f>ABS(m*((B341*l)^2)/2)</f>
        <v>0.6688124490590901</v>
      </c>
      <c r="Q341" s="1">
        <f t="shared" si="30"/>
        <v>0.87933721024426748</v>
      </c>
    </row>
    <row r="342" spans="1:17" x14ac:dyDescent="0.3">
      <c r="A342" s="1">
        <f t="shared" si="27"/>
        <v>0.41479766821113823</v>
      </c>
      <c r="B342" s="1">
        <f t="shared" si="28"/>
        <v>3.7265726294913217</v>
      </c>
      <c r="C342" s="1">
        <f>g_1/l_1*SIN(A342)</f>
        <v>-13.433492167060741</v>
      </c>
      <c r="D342" s="1">
        <f>A342+B342*dt_2/2</f>
        <v>0.43343053135859483</v>
      </c>
      <c r="E342" s="1">
        <f>B342+C342*dt_2/2</f>
        <v>3.6594051686560181</v>
      </c>
      <c r="F342" s="1">
        <f>g/l*SIN(D342)</f>
        <v>-13.999552628070102</v>
      </c>
      <c r="G342" s="1">
        <f>E342*dt_2</f>
        <v>3.6594051686560179E-2</v>
      </c>
      <c r="H342" s="1">
        <f>F342*dt_2</f>
        <v>-0.13999552628070103</v>
      </c>
      <c r="I342" s="1"/>
      <c r="J342" s="1">
        <f t="shared" si="29"/>
        <v>-1.1559986585837583</v>
      </c>
      <c r="K342" s="1">
        <f>l*COS(J342)</f>
        <v>0.12090142950354668</v>
      </c>
      <c r="L342" s="1">
        <f>l*SIN(J342)</f>
        <v>-0.27455936397070657</v>
      </c>
      <c r="M342" s="1">
        <f>L342+l</f>
        <v>2.5440636029293417E-2</v>
      </c>
      <c r="N342" s="1">
        <v>9.66</v>
      </c>
      <c r="O342" s="1">
        <f>ABS(m*g*M342)</f>
        <v>0.25440636029293417</v>
      </c>
      <c r="P342" s="1">
        <f>ABS(m*((B342*l)^2)/2)</f>
        <v>0.62493046032932398</v>
      </c>
      <c r="Q342" s="1">
        <f t="shared" si="30"/>
        <v>0.87933682062225815</v>
      </c>
    </row>
    <row r="343" spans="1:17" x14ac:dyDescent="0.3">
      <c r="A343" s="1">
        <f t="shared" ref="A343:A406" si="31">A342+G342</f>
        <v>0.45139171989769838</v>
      </c>
      <c r="B343" s="1">
        <f t="shared" ref="B343:B406" si="32">B342+H342</f>
        <v>3.5865771032106206</v>
      </c>
      <c r="C343" s="1">
        <f>g_1/l_1*SIN(A343)</f>
        <v>-14.540609420565838</v>
      </c>
      <c r="D343" s="1">
        <f>A343+B343*dt_2/2</f>
        <v>0.46932460541375148</v>
      </c>
      <c r="E343" s="1">
        <f>B343+C343*dt_2/2</f>
        <v>3.5138740561077912</v>
      </c>
      <c r="F343" s="1">
        <f>g/l*SIN(D343)</f>
        <v>-15.076134057863928</v>
      </c>
      <c r="G343" s="1">
        <f>E343*dt_2</f>
        <v>3.5138740561077915E-2</v>
      </c>
      <c r="H343" s="1">
        <f>F343*dt_2</f>
        <v>-0.1507613405786393</v>
      </c>
      <c r="I343" s="1"/>
      <c r="J343" s="1">
        <f t="shared" si="29"/>
        <v>-1.1194046068971981</v>
      </c>
      <c r="K343" s="1">
        <f>l*COS(J343)</f>
        <v>0.13086548478509255</v>
      </c>
      <c r="L343" s="1">
        <f>l*SIN(J343)</f>
        <v>-0.26995226409860446</v>
      </c>
      <c r="M343" s="1">
        <f>L343+l</f>
        <v>3.0047735901395534E-2</v>
      </c>
      <c r="N343" s="1">
        <v>9.69</v>
      </c>
      <c r="O343" s="1">
        <f>ABS(m*g*M343)</f>
        <v>0.30047735901395534</v>
      </c>
      <c r="P343" s="1">
        <f>ABS(m*((B343*l)^2)/2)</f>
        <v>0.57885908927736085</v>
      </c>
      <c r="Q343" s="1">
        <f t="shared" si="30"/>
        <v>0.87933644829131619</v>
      </c>
    </row>
    <row r="344" spans="1:17" x14ac:dyDescent="0.3">
      <c r="A344" s="1">
        <f t="shared" si="31"/>
        <v>0.48653046045877629</v>
      </c>
      <c r="B344" s="1">
        <f t="shared" si="32"/>
        <v>3.4358157626319814</v>
      </c>
      <c r="C344" s="1">
        <f>g_1/l_1*SIN(A344)</f>
        <v>-15.585392431554201</v>
      </c>
      <c r="D344" s="1">
        <f>A344+B344*dt_2/2</f>
        <v>0.50370953927193618</v>
      </c>
      <c r="E344" s="1">
        <f>B344+C344*dt_2/2</f>
        <v>3.3578888004742105</v>
      </c>
      <c r="F344" s="1">
        <f>g/l*SIN(D344)</f>
        <v>-16.08925531694814</v>
      </c>
      <c r="G344" s="1">
        <f>E344*dt_2</f>
        <v>3.3578888004742104E-2</v>
      </c>
      <c r="H344" s="1">
        <f>F344*dt_2</f>
        <v>-0.16089255316948139</v>
      </c>
      <c r="I344" s="1"/>
      <c r="J344" s="1">
        <f t="shared" si="29"/>
        <v>-1.0842658663361202</v>
      </c>
      <c r="K344" s="1">
        <f>l*COS(J344)</f>
        <v>0.14026853188398783</v>
      </c>
      <c r="L344" s="1">
        <f>l*SIN(J344)</f>
        <v>-0.2651881199509335</v>
      </c>
      <c r="M344" s="1">
        <f>L344+l</f>
        <v>3.481188004906649E-2</v>
      </c>
      <c r="N344" s="1">
        <v>9.7200000000000006</v>
      </c>
      <c r="O344" s="1">
        <f>ABS(m*g*M344)</f>
        <v>0.3481188004906649</v>
      </c>
      <c r="P344" s="1">
        <f>ABS(m*((B344*l)^2)/2)</f>
        <v>0.53121734796376718</v>
      </c>
      <c r="Q344" s="1">
        <f t="shared" si="30"/>
        <v>0.87933614845443209</v>
      </c>
    </row>
    <row r="345" spans="1:17" x14ac:dyDescent="0.3">
      <c r="A345" s="1">
        <f t="shared" si="31"/>
        <v>0.52010934846351842</v>
      </c>
      <c r="B345" s="1">
        <f t="shared" si="32"/>
        <v>3.2749232094625</v>
      </c>
      <c r="C345" s="1">
        <f>g_1/l_1*SIN(A345)</f>
        <v>-16.565834318894591</v>
      </c>
      <c r="D345" s="1">
        <f>A345+B345*dt_2/2</f>
        <v>0.53648396451083091</v>
      </c>
      <c r="E345" s="1">
        <f>B345+C345*dt_2/2</f>
        <v>3.1920940378680269</v>
      </c>
      <c r="F345" s="1">
        <f>g/l*SIN(D345)</f>
        <v>-17.03723619008278</v>
      </c>
      <c r="G345" s="1">
        <f>E345*dt_2</f>
        <v>3.192094037868027E-2</v>
      </c>
      <c r="H345" s="1">
        <f>F345*dt_2</f>
        <v>-0.1703723619008278</v>
      </c>
      <c r="I345" s="1"/>
      <c r="J345" s="1">
        <f t="shared" si="29"/>
        <v>-1.0506869783313781</v>
      </c>
      <c r="K345" s="1">
        <f>l*COS(J345)</f>
        <v>0.14909250887005135</v>
      </c>
      <c r="L345" s="1">
        <f>l*SIN(J345)</f>
        <v>-0.2603294524229513</v>
      </c>
      <c r="M345" s="1">
        <f>L345+l</f>
        <v>3.9670547577048687E-2</v>
      </c>
      <c r="N345" s="1">
        <v>9.75</v>
      </c>
      <c r="O345" s="1">
        <f>ABS(m*g*M345)</f>
        <v>0.39670547577048687</v>
      </c>
      <c r="P345" s="1">
        <f>ABS(m*((B345*l)^2)/2)</f>
        <v>0.48263049125442725</v>
      </c>
      <c r="Q345" s="1">
        <f t="shared" si="30"/>
        <v>0.87933596702491412</v>
      </c>
    </row>
    <row r="346" spans="1:17" x14ac:dyDescent="0.3">
      <c r="A346" s="1">
        <f t="shared" si="31"/>
        <v>0.55203028884219874</v>
      </c>
      <c r="B346" s="1">
        <f t="shared" si="32"/>
        <v>3.1045508475616721</v>
      </c>
      <c r="C346" s="1">
        <f>g_1/l_1*SIN(A346)</f>
        <v>-17.480567382977938</v>
      </c>
      <c r="D346" s="1">
        <f>A346+B346*dt_2/2</f>
        <v>0.56755304308000709</v>
      </c>
      <c r="E346" s="1">
        <f>B346+C346*dt_2/2</f>
        <v>3.0171480106467823</v>
      </c>
      <c r="F346" s="1">
        <f>g/l*SIN(D346)</f>
        <v>-17.919011327451887</v>
      </c>
      <c r="G346" s="1">
        <f>E346*dt_2</f>
        <v>3.0171480106467825E-2</v>
      </c>
      <c r="H346" s="1">
        <f>F346*dt_2</f>
        <v>-0.17919011327451886</v>
      </c>
      <c r="I346" s="1"/>
      <c r="J346" s="1">
        <f t="shared" ref="J346:J409" si="33">A346-PI()/2</f>
        <v>-1.0187660379526977</v>
      </c>
      <c r="K346" s="1">
        <f>l*COS(J346)</f>
        <v>0.1573251064468015</v>
      </c>
      <c r="L346" s="1">
        <f>l*SIN(J346)</f>
        <v>-0.25543846789687447</v>
      </c>
      <c r="M346" s="1">
        <f>L346+l</f>
        <v>4.4561532103125523E-2</v>
      </c>
      <c r="N346" s="1">
        <v>9.7799999999999994</v>
      </c>
      <c r="O346" s="1">
        <f>ABS(m*g*M346)</f>
        <v>0.44561532103125523</v>
      </c>
      <c r="P346" s="1">
        <f>ABS(m*((B346*l)^2)/2)</f>
        <v>0.43372061842931531</v>
      </c>
      <c r="Q346" s="1">
        <f t="shared" ref="Q346:Q409" si="34">O346+P346</f>
        <v>0.87933593946057054</v>
      </c>
    </row>
    <row r="347" spans="1:17" x14ac:dyDescent="0.3">
      <c r="A347">
        <f t="shared" si="31"/>
        <v>0.5822017689486666</v>
      </c>
      <c r="B347">
        <f t="shared" si="32"/>
        <v>2.9253607342871533</v>
      </c>
      <c r="C347">
        <f>g_1/l_1*SIN(A347)</f>
        <v>-18.328810148072169</v>
      </c>
      <c r="D347">
        <f>A347+B347*dt_2/2</f>
        <v>0.59682857262010236</v>
      </c>
      <c r="E347">
        <f>B347+C347*dt_2/2</f>
        <v>2.8337166835467924</v>
      </c>
      <c r="F347">
        <f>g/l*SIN(D347)</f>
        <v>-18.734071541503674</v>
      </c>
      <c r="G347">
        <f>E347*dt_2</f>
        <v>2.8337166835467924E-2</v>
      </c>
      <c r="H347">
        <f>F347*dt_2</f>
        <v>-0.18734071541503675</v>
      </c>
      <c r="J347">
        <f t="shared" si="33"/>
        <v>-0.98859455784622996</v>
      </c>
      <c r="K347">
        <f>l*COS(J347)</f>
        <v>0.1649592913326495</v>
      </c>
      <c r="L347">
        <f>l*SIN(J347)</f>
        <v>-0.25057620039227596</v>
      </c>
      <c r="M347">
        <f>L347+l</f>
        <v>4.9423799607724028E-2</v>
      </c>
      <c r="N347">
        <v>9.81</v>
      </c>
      <c r="O347">
        <f>ABS(m*g*M347)</f>
        <v>0.49423799607724028</v>
      </c>
      <c r="P347">
        <f>ABS(m*((B347*l)^2)/2)</f>
        <v>0.38509809415690821</v>
      </c>
      <c r="Q347">
        <f t="shared" si="34"/>
        <v>0.87933609023414849</v>
      </c>
    </row>
    <row r="348" spans="1:17" x14ac:dyDescent="0.3">
      <c r="A348">
        <f t="shared" si="31"/>
        <v>0.61053893578413454</v>
      </c>
      <c r="B348">
        <f t="shared" si="32"/>
        <v>2.7380200188721164</v>
      </c>
      <c r="C348">
        <f>g_1/l_1*SIN(A348)</f>
        <v>-19.110303817704157</v>
      </c>
      <c r="D348">
        <f>A348+B348*dt_2/2</f>
        <v>0.6242290358784951</v>
      </c>
      <c r="E348">
        <f>B348+C348*dt_2/2</f>
        <v>2.6424684997835954</v>
      </c>
      <c r="F348">
        <f>g/l*SIN(D348)</f>
        <v>-19.482395854889553</v>
      </c>
      <c r="G348">
        <f>E348*dt_2</f>
        <v>2.6424684997835957E-2</v>
      </c>
      <c r="H348">
        <f>F348*dt_2</f>
        <v>-0.19482395854889553</v>
      </c>
      <c r="J348">
        <f t="shared" si="33"/>
        <v>-0.96025739101076202</v>
      </c>
      <c r="K348">
        <f>l*COS(J348)</f>
        <v>0.1719927343593374</v>
      </c>
      <c r="L348">
        <f>l*SIN(J348)</f>
        <v>-0.24580174801575028</v>
      </c>
      <c r="M348">
        <f>L348+l</f>
        <v>5.4198251984249712E-2</v>
      </c>
      <c r="N348">
        <v>9.84</v>
      </c>
      <c r="O348">
        <f>ABS(m*g*M348)</f>
        <v>0.54198251984249712</v>
      </c>
      <c r="P348">
        <f>ABS(m*((B348*l)^2)/2)</f>
        <v>0.33735391306850088</v>
      </c>
      <c r="Q348">
        <f t="shared" si="34"/>
        <v>0.87933643291099806</v>
      </c>
    </row>
    <row r="349" spans="1:17" x14ac:dyDescent="0.3">
      <c r="A349">
        <f t="shared" si="31"/>
        <v>0.63696362078197044</v>
      </c>
      <c r="B349">
        <f t="shared" si="32"/>
        <v>2.5431960603232211</v>
      </c>
      <c r="C349">
        <f>g_1/l_1*SIN(A349)</f>
        <v>-19.825240842185327</v>
      </c>
      <c r="D349">
        <f>A349+B349*dt_2/2</f>
        <v>0.64967960108358658</v>
      </c>
      <c r="E349">
        <f>B349+C349*dt_2/2</f>
        <v>2.4440698561122947</v>
      </c>
      <c r="F349">
        <f>g/l*SIN(D349)</f>
        <v>-20.164377009704275</v>
      </c>
      <c r="G349">
        <f>E349*dt_2</f>
        <v>2.4440698561122947E-2</v>
      </c>
      <c r="H349">
        <f>F349*dt_2</f>
        <v>-0.20164377009704276</v>
      </c>
      <c r="J349">
        <f t="shared" si="33"/>
        <v>-0.93383270601292612</v>
      </c>
      <c r="K349">
        <f>l*COS(J349)</f>
        <v>0.17842716757966795</v>
      </c>
      <c r="L349">
        <f>l*SIN(J349)</f>
        <v>-0.24117161082825875</v>
      </c>
      <c r="M349">
        <f>L349+l</f>
        <v>5.8828389171741241E-2</v>
      </c>
      <c r="N349">
        <v>9.8699999999999992</v>
      </c>
      <c r="O349">
        <f>ABS(m*g*M349)</f>
        <v>0.58828389171741247</v>
      </c>
      <c r="P349">
        <f>ABS(m*((B349*l)^2)/2)</f>
        <v>0.29105307905595984</v>
      </c>
      <c r="Q349">
        <f t="shared" si="34"/>
        <v>0.87933697077337225</v>
      </c>
    </row>
    <row r="350" spans="1:17" x14ac:dyDescent="0.3">
      <c r="A350">
        <f t="shared" si="31"/>
        <v>0.66140431934309341</v>
      </c>
      <c r="B350">
        <f t="shared" si="32"/>
        <v>2.3415522902261783</v>
      </c>
      <c r="C350">
        <f>g_1/l_1*SIN(A350)</f>
        <v>-20.474188280422439</v>
      </c>
      <c r="D350">
        <f>A350+B350*dt_2/2</f>
        <v>0.67311208079422424</v>
      </c>
      <c r="E350">
        <f>B350+C350*dt_2/2</f>
        <v>2.2391813488240659</v>
      </c>
      <c r="F350">
        <f>g/l*SIN(D350)</f>
        <v>-20.780743077159869</v>
      </c>
      <c r="G350">
        <f>E350*dt_2</f>
        <v>2.239181348824066E-2</v>
      </c>
      <c r="H350">
        <f>F350*dt_2</f>
        <v>-0.20780743077159869</v>
      </c>
      <c r="J350">
        <f t="shared" si="33"/>
        <v>-0.90939200745180315</v>
      </c>
      <c r="K350">
        <f>l*COS(J350)</f>
        <v>0.18426769452380196</v>
      </c>
      <c r="L350">
        <f>l*SIN(J350)</f>
        <v>-0.23673913228463686</v>
      </c>
      <c r="M350">
        <f>L350+l</f>
        <v>6.3260867715363128E-2</v>
      </c>
      <c r="N350">
        <v>9.9</v>
      </c>
      <c r="O350">
        <f>ABS(m*g*M350)</f>
        <v>0.63260867715363123</v>
      </c>
      <c r="P350">
        <f>ABS(m*((B350*l)^2)/2)</f>
        <v>0.24672902075385575</v>
      </c>
      <c r="Q350">
        <f t="shared" si="34"/>
        <v>0.87933769790748695</v>
      </c>
    </row>
    <row r="351" spans="1:17" x14ac:dyDescent="0.3">
      <c r="A351">
        <f t="shared" si="31"/>
        <v>0.68379613283133411</v>
      </c>
      <c r="B351">
        <f t="shared" si="32"/>
        <v>2.1337448594545796</v>
      </c>
      <c r="C351">
        <f>g_1/l_1*SIN(A351)</f>
        <v>-21.058008520359039</v>
      </c>
      <c r="D351">
        <f>A351+B351*dt_2/2</f>
        <v>0.69446485712860706</v>
      </c>
      <c r="E351">
        <f>B351+C351*dt_2/2</f>
        <v>2.0284548168527845</v>
      </c>
      <c r="F351">
        <f>g/l*SIN(D351)</f>
        <v>-21.332477646376319</v>
      </c>
      <c r="G351">
        <f>E351*dt_2</f>
        <v>2.0284548168527844E-2</v>
      </c>
      <c r="H351">
        <f>F351*dt_2</f>
        <v>-0.21332477646376319</v>
      </c>
      <c r="J351">
        <f t="shared" si="33"/>
        <v>-0.88700019396356244</v>
      </c>
      <c r="K351">
        <f>l*COS(J351)</f>
        <v>0.18952207668323134</v>
      </c>
      <c r="L351">
        <f>l*SIN(J351)</f>
        <v>-0.23255404199814583</v>
      </c>
      <c r="M351">
        <f>L351+l</f>
        <v>6.7445958001854156E-2</v>
      </c>
      <c r="N351">
        <v>9.93</v>
      </c>
      <c r="O351">
        <f>ABS(m*g*M351)</f>
        <v>0.67445958001854156</v>
      </c>
      <c r="P351">
        <f>ABS(m*((B351*l)^2)/2)</f>
        <v>0.20487902063619792</v>
      </c>
      <c r="Q351">
        <f t="shared" si="34"/>
        <v>0.87933860065473946</v>
      </c>
    </row>
    <row r="352" spans="1:17" x14ac:dyDescent="0.3">
      <c r="A352">
        <f t="shared" si="31"/>
        <v>0.70408068099986199</v>
      </c>
      <c r="B352">
        <f t="shared" si="32"/>
        <v>1.9204200829908165</v>
      </c>
      <c r="C352">
        <f>g_1/l_1*SIN(A352)</f>
        <v>-21.577779727397662</v>
      </c>
      <c r="D352">
        <f>A352+B352*dt_2/2</f>
        <v>0.71368278141481611</v>
      </c>
      <c r="E352">
        <f>B352+C352*dt_2/2</f>
        <v>1.8125311843538281</v>
      </c>
      <c r="F352">
        <f>g/l*SIN(D352)</f>
        <v>-21.820740845487435</v>
      </c>
      <c r="G352">
        <f>E352*dt_2</f>
        <v>1.8125311843538282E-2</v>
      </c>
      <c r="H352">
        <f>F352*dt_2</f>
        <v>-0.21820740845487435</v>
      </c>
      <c r="J352">
        <f t="shared" si="33"/>
        <v>-0.86671564579503457</v>
      </c>
      <c r="K352">
        <f>l*COS(J352)</f>
        <v>0.19420001754657895</v>
      </c>
      <c r="L352">
        <f>l*SIN(J352)</f>
        <v>-0.22866209389601161</v>
      </c>
      <c r="M352">
        <f>L352+l</f>
        <v>7.133790610398838E-2</v>
      </c>
      <c r="N352">
        <v>9.9600000000000009</v>
      </c>
      <c r="O352">
        <f>ABS(m*g*M352)</f>
        <v>0.7133790610398838</v>
      </c>
      <c r="P352">
        <f>ABS(m*((B352*l)^2)/2)</f>
        <v>0.16596059828195045</v>
      </c>
      <c r="Q352">
        <f t="shared" si="34"/>
        <v>0.87933965932183422</v>
      </c>
    </row>
    <row r="353" spans="1:17" x14ac:dyDescent="0.3">
      <c r="A353">
        <f t="shared" si="31"/>
        <v>0.72220599284340026</v>
      </c>
      <c r="B353">
        <f t="shared" si="32"/>
        <v>1.702212674535942</v>
      </c>
      <c r="C353">
        <f>g_1/l_1*SIN(A353)</f>
        <v>-22.034718142295201</v>
      </c>
      <c r="D353">
        <f>A353+B353*dt_2/2</f>
        <v>0.73071705621607996</v>
      </c>
      <c r="E353">
        <f>B353+C353*dt_2/2</f>
        <v>1.592039083824466</v>
      </c>
      <c r="F353">
        <f>g/l*SIN(D353)</f>
        <v>-22.246793181770947</v>
      </c>
      <c r="G353">
        <f>E353*dt_2</f>
        <v>1.5920390838244661E-2</v>
      </c>
      <c r="H353">
        <f>F353*dt_2</f>
        <v>-0.22246793181770946</v>
      </c>
      <c r="J353">
        <f t="shared" si="33"/>
        <v>-0.8485903339514963</v>
      </c>
      <c r="K353">
        <f>l*COS(J353)</f>
        <v>0.19831246328065683</v>
      </c>
      <c r="L353">
        <f>l*SIN(J353)</f>
        <v>-0.22510479094758987</v>
      </c>
      <c r="M353">
        <f>L353+l</f>
        <v>7.4895209052410122E-2</v>
      </c>
      <c r="N353">
        <v>9.99</v>
      </c>
      <c r="O353">
        <f>ABS(m*g*M353)</f>
        <v>0.74895209052410117</v>
      </c>
      <c r="P353">
        <f>ABS(m*((B353*l)^2)/2)</f>
        <v>0.13038875952078621</v>
      </c>
      <c r="Q353">
        <f t="shared" si="34"/>
        <v>0.87934085004488738</v>
      </c>
    </row>
    <row r="354" spans="1:17" x14ac:dyDescent="0.3">
      <c r="A354">
        <f t="shared" si="31"/>
        <v>0.73812638368164496</v>
      </c>
      <c r="B354">
        <f t="shared" si="32"/>
        <v>1.4797447427182326</v>
      </c>
      <c r="C354">
        <f>g_1/l_1*SIN(A354)</f>
        <v>-22.430104072426126</v>
      </c>
      <c r="D354">
        <f>A354+B354*dt_2/2</f>
        <v>0.74552510739523614</v>
      </c>
      <c r="E354">
        <f>B354+C354*dt_2/2</f>
        <v>1.367594222356102</v>
      </c>
      <c r="F354">
        <f>g/l*SIN(D354)</f>
        <v>-22.611923902014905</v>
      </c>
      <c r="G354">
        <f>E354*dt_2</f>
        <v>1.367594222356102E-2</v>
      </c>
      <c r="H354">
        <f>F354*dt_2</f>
        <v>-0.22611923902014905</v>
      </c>
      <c r="J354">
        <f t="shared" si="33"/>
        <v>-0.8326699431132516</v>
      </c>
      <c r="K354">
        <f>l*COS(J354)</f>
        <v>0.20187093665183514</v>
      </c>
      <c r="L354">
        <f>l*SIN(J354)</f>
        <v>-0.22191918559536661</v>
      </c>
      <c r="M354">
        <f>L354+l</f>
        <v>7.8080814404633381E-2</v>
      </c>
      <c r="N354">
        <v>10.02</v>
      </c>
      <c r="O354">
        <f>ABS(m*g*M354)</f>
        <v>0.78080814404633381</v>
      </c>
      <c r="P354">
        <f>ABS(m*((B354*l)^2)/2)</f>
        <v>9.8534002662101175E-2</v>
      </c>
      <c r="Q354">
        <f t="shared" si="34"/>
        <v>0.87934214670843502</v>
      </c>
    </row>
    <row r="355" spans="1:17" x14ac:dyDescent="0.3">
      <c r="A355">
        <f t="shared" si="31"/>
        <v>0.75180232590520601</v>
      </c>
      <c r="B355">
        <f t="shared" si="32"/>
        <v>1.2536255036980837</v>
      </c>
      <c r="C355">
        <f>g_1/l_1*SIN(A355)</f>
        <v>-22.765213133406338</v>
      </c>
      <c r="D355">
        <f>A355+B355*dt_2/2</f>
        <v>0.75807045342369639</v>
      </c>
      <c r="E355">
        <f>B355+C355*dt_2/2</f>
        <v>1.1397994380310519</v>
      </c>
      <c r="F355">
        <f>g/l*SIN(D355)</f>
        <v>-22.917385288565864</v>
      </c>
      <c r="G355">
        <f>E355*dt_2</f>
        <v>1.1397994380310519E-2</v>
      </c>
      <c r="H355">
        <f>F355*dt_2</f>
        <v>-0.22917385288565864</v>
      </c>
      <c r="J355">
        <f t="shared" si="33"/>
        <v>-0.81899400088969054</v>
      </c>
      <c r="K355">
        <f>l*COS(J355)</f>
        <v>0.20488691820065705</v>
      </c>
      <c r="L355">
        <f>l*SIN(J355)</f>
        <v>-0.21913774378284825</v>
      </c>
      <c r="M355">
        <f>L355+l</f>
        <v>8.0862256217151735E-2</v>
      </c>
      <c r="N355">
        <v>10.050000000000001</v>
      </c>
      <c r="O355">
        <f>ABS(m*g*M355)</f>
        <v>0.80862256217151729</v>
      </c>
      <c r="P355">
        <f>ABS(m*((B355*l)^2)/2)</f>
        <v>7.0720960658502335E-2</v>
      </c>
      <c r="Q355">
        <f t="shared" si="34"/>
        <v>0.8793435228300196</v>
      </c>
    </row>
    <row r="356" spans="1:17" x14ac:dyDescent="0.3">
      <c r="A356">
        <f t="shared" si="31"/>
        <v>0.76320032028551654</v>
      </c>
      <c r="B356">
        <f t="shared" si="32"/>
        <v>1.0244516508124251</v>
      </c>
      <c r="C356">
        <f>g_1/l_1*SIN(A356)</f>
        <v>-23.041254018624414</v>
      </c>
      <c r="D356">
        <f>A356+B356*dt_2/2</f>
        <v>0.76832257853957864</v>
      </c>
      <c r="E356">
        <f>B356+C356*dt_2/2</f>
        <v>0.90924538071930294</v>
      </c>
      <c r="F356">
        <f>g/l*SIN(D356)</f>
        <v>-23.164334035190315</v>
      </c>
      <c r="G356">
        <f>E356*dt_2</f>
        <v>9.0924538071930298E-3</v>
      </c>
      <c r="H356">
        <f>F356*dt_2</f>
        <v>-0.23164334035190315</v>
      </c>
      <c r="J356">
        <f t="shared" si="33"/>
        <v>-0.80759600650938002</v>
      </c>
      <c r="K356">
        <f>l*COS(J356)</f>
        <v>0.20737128616761974</v>
      </c>
      <c r="L356">
        <f>l*SIN(J356)</f>
        <v>-0.21678825999852289</v>
      </c>
      <c r="M356">
        <f>L356+l</f>
        <v>8.3211740001477102E-2</v>
      </c>
      <c r="N356">
        <v>10.08</v>
      </c>
      <c r="O356">
        <f>ABS(m*g*M356)</f>
        <v>0.83211740001477108</v>
      </c>
      <c r="P356">
        <f>ABS(m*((B356*l)^2)/2)</f>
        <v>4.7227553318353627E-2</v>
      </c>
      <c r="Q356">
        <f t="shared" si="34"/>
        <v>0.87934495333312468</v>
      </c>
    </row>
    <row r="357" spans="1:17" x14ac:dyDescent="0.3">
      <c r="A357">
        <f t="shared" si="31"/>
        <v>0.77229277409270958</v>
      </c>
      <c r="B357">
        <f t="shared" si="32"/>
        <v>0.79280831046052191</v>
      </c>
      <c r="C357">
        <f>g_1/l_1*SIN(A357)</f>
        <v>-23.259313814793241</v>
      </c>
      <c r="D357">
        <f>A357+B357*dt_2/2</f>
        <v>0.77625681564501214</v>
      </c>
      <c r="E357">
        <f>B357+C357*dt_2/2</f>
        <v>0.67651174138655568</v>
      </c>
      <c r="F357">
        <f>g/l*SIN(D357)</f>
        <v>-23.353780600410452</v>
      </c>
      <c r="G357">
        <f>E357*dt_2</f>
        <v>6.7651174138655566E-3</v>
      </c>
      <c r="H357">
        <f>F357*dt_2</f>
        <v>-0.23353780600410454</v>
      </c>
      <c r="J357">
        <f t="shared" si="33"/>
        <v>-0.79850355270218698</v>
      </c>
      <c r="K357">
        <f>l*COS(J357)</f>
        <v>0.20933382433313916</v>
      </c>
      <c r="L357">
        <f>l*SIN(J357)</f>
        <v>-0.21489381096267623</v>
      </c>
      <c r="M357">
        <f>L357+l</f>
        <v>8.5106189037323754E-2</v>
      </c>
      <c r="N357">
        <v>10.11</v>
      </c>
      <c r="O357">
        <f>ABS(m*g*M357)</f>
        <v>0.85106189037323754</v>
      </c>
      <c r="P357">
        <f>ABS(m*((B357*l)^2)/2)</f>
        <v>2.8284525771087025E-2</v>
      </c>
      <c r="Q357">
        <f t="shared" si="34"/>
        <v>0.87934641614432452</v>
      </c>
    </row>
    <row r="358" spans="1:17" x14ac:dyDescent="0.3">
      <c r="A358">
        <f t="shared" si="31"/>
        <v>0.77905789150657512</v>
      </c>
      <c r="B358">
        <f t="shared" si="32"/>
        <v>0.55927050445641735</v>
      </c>
      <c r="C358">
        <f>g_1/l_1*SIN(A358)</f>
        <v>-23.420311650431934</v>
      </c>
      <c r="D358">
        <f>A358+B358*dt_2/2</f>
        <v>0.78185424402885717</v>
      </c>
      <c r="E358">
        <f>B358+C358*dt_2/2</f>
        <v>0.44216894620425767</v>
      </c>
      <c r="F358">
        <f>g/l*SIN(D358)</f>
        <v>-23.486547220442105</v>
      </c>
      <c r="G358">
        <f>E358*dt_2</f>
        <v>4.4216894620425764E-3</v>
      </c>
      <c r="H358">
        <f>F358*dt_2</f>
        <v>-0.23486547220442106</v>
      </c>
      <c r="J358">
        <f t="shared" si="33"/>
        <v>-0.79173843528832144</v>
      </c>
      <c r="K358">
        <f>l*COS(J358)</f>
        <v>0.21078280485388742</v>
      </c>
      <c r="L358">
        <f>l*SIN(J358)</f>
        <v>-0.21347273638085032</v>
      </c>
      <c r="M358">
        <f>L358+l</f>
        <v>8.6527263619149669E-2</v>
      </c>
      <c r="N358">
        <v>10.14</v>
      </c>
      <c r="O358">
        <f>ABS(m*g*M358)</f>
        <v>0.86527263619149664</v>
      </c>
      <c r="P358">
        <f>ABS(m*((B358*l)^2)/2)</f>
        <v>1.4075257371972098E-2</v>
      </c>
      <c r="Q358">
        <f t="shared" si="34"/>
        <v>0.87934789356346876</v>
      </c>
    </row>
    <row r="359" spans="1:17" x14ac:dyDescent="0.3">
      <c r="A359">
        <f t="shared" si="31"/>
        <v>0.78347958096861769</v>
      </c>
      <c r="B359">
        <f t="shared" si="32"/>
        <v>0.32440503225199629</v>
      </c>
      <c r="C359">
        <f>g_1/l_1*SIN(A359)</f>
        <v>-23.524961265272498</v>
      </c>
      <c r="D359">
        <f>A359+B359*dt_2/2</f>
        <v>0.78510160612987767</v>
      </c>
      <c r="E359">
        <f>B359+C359*dt_2/2</f>
        <v>0.2067802259256338</v>
      </c>
      <c r="F359">
        <f>g/l*SIN(D359)</f>
        <v>-23.563235081367679</v>
      </c>
      <c r="G359">
        <f>E359*dt_2</f>
        <v>2.0678022592563383E-3</v>
      </c>
      <c r="H359">
        <f>F359*dt_2</f>
        <v>-0.23563235081367681</v>
      </c>
      <c r="J359">
        <f t="shared" si="33"/>
        <v>-0.78731674582627886</v>
      </c>
      <c r="K359">
        <f>l*COS(J359)</f>
        <v>0.21172465138745247</v>
      </c>
      <c r="L359">
        <f>l*SIN(J359)</f>
        <v>-0.2125386364754929</v>
      </c>
      <c r="M359">
        <f>L359+l</f>
        <v>8.7461363524507091E-2</v>
      </c>
      <c r="N359">
        <v>10.17</v>
      </c>
      <c r="O359">
        <f>ABS(m*g*M359)</f>
        <v>0.87461363524507085</v>
      </c>
      <c r="P359">
        <f>ABS(m*((B359*l)^2)/2)</f>
        <v>4.7357381227688435E-3</v>
      </c>
      <c r="Q359">
        <f t="shared" si="34"/>
        <v>0.87934937336783969</v>
      </c>
    </row>
    <row r="360" spans="1:17" x14ac:dyDescent="0.3">
      <c r="A360">
        <f t="shared" si="31"/>
        <v>0.78554738322787399</v>
      </c>
      <c r="B360">
        <f t="shared" si="32"/>
        <v>8.8772681438319484E-2</v>
      </c>
      <c r="C360">
        <f>g_1/l_1*SIN(A360)</f>
        <v>-23.573742922257352</v>
      </c>
      <c r="D360">
        <f>A360+B360*dt_2/2</f>
        <v>0.78599124663506559</v>
      </c>
      <c r="E360">
        <f>B360+C360*dt_2/2</f>
        <v>-2.9096033172967287E-2</v>
      </c>
      <c r="F360">
        <f>g/l*SIN(D360)</f>
        <v>-23.584200999316383</v>
      </c>
      <c r="G360">
        <f>E360*dt_2</f>
        <v>-2.9096033172967286E-4</v>
      </c>
      <c r="H360">
        <f>F360*dt_2</f>
        <v>-0.23584200999316385</v>
      </c>
      <c r="J360">
        <f t="shared" si="33"/>
        <v>-0.78524894356702257</v>
      </c>
      <c r="K360">
        <f>l*COS(J360)</f>
        <v>0.21216368630031615</v>
      </c>
      <c r="L360">
        <f>l*SIN(J360)</f>
        <v>-0.21210037768816217</v>
      </c>
      <c r="M360">
        <f>L360+l</f>
        <v>8.7899622311837816E-2</v>
      </c>
      <c r="N360">
        <v>10.199999999999999</v>
      </c>
      <c r="O360">
        <f>ABS(m*g*M360)</f>
        <v>0.87899622311837811</v>
      </c>
      <c r="P360">
        <f>ABS(m*((B360*l)^2)/2)</f>
        <v>3.5462650363872087E-4</v>
      </c>
      <c r="Q360">
        <f t="shared" si="34"/>
        <v>0.87935084962201682</v>
      </c>
    </row>
    <row r="361" spans="1:17" x14ac:dyDescent="0.3">
      <c r="A361">
        <f t="shared" si="31"/>
        <v>0.78525642289614428</v>
      </c>
      <c r="B361">
        <f t="shared" si="32"/>
        <v>-0.14706932855484436</v>
      </c>
      <c r="C361">
        <f>g_1/l_1*SIN(A361)</f>
        <v>-23.5668849471408</v>
      </c>
      <c r="D361">
        <f>A361+B361*dt_2/2</f>
        <v>0.78452107625337009</v>
      </c>
      <c r="E361">
        <f>B361+C361*dt_2/2</f>
        <v>-0.26490375329054838</v>
      </c>
      <c r="F361">
        <f>g/l*SIN(D361)</f>
        <v>-23.549543833886794</v>
      </c>
      <c r="G361">
        <f>E361*dt_2</f>
        <v>-2.649037532905484E-3</v>
      </c>
      <c r="H361">
        <f>F361*dt_2</f>
        <v>-0.23549543833886794</v>
      </c>
      <c r="J361">
        <f t="shared" si="33"/>
        <v>-0.78553990389875228</v>
      </c>
      <c r="K361">
        <f>l*COS(J361)</f>
        <v>0.21210196452426719</v>
      </c>
      <c r="L361">
        <f>l*SIN(J361)</f>
        <v>-0.21216209992585031</v>
      </c>
      <c r="M361">
        <f>L361+l</f>
        <v>8.7837900074149683E-2</v>
      </c>
      <c r="N361">
        <v>10.23</v>
      </c>
      <c r="O361">
        <f>ABS(m*g*M361)</f>
        <v>0.87837900074149688</v>
      </c>
      <c r="P361">
        <f>ABS(m*((B361*l)^2)/2)</f>
        <v>9.7332243307077422E-4</v>
      </c>
      <c r="Q361">
        <f t="shared" si="34"/>
        <v>0.87935232317456768</v>
      </c>
    </row>
    <row r="362" spans="1:17" x14ac:dyDescent="0.3">
      <c r="A362">
        <f t="shared" si="31"/>
        <v>0.78260738536323882</v>
      </c>
      <c r="B362">
        <f t="shared" si="32"/>
        <v>-0.38256476689371233</v>
      </c>
      <c r="C362">
        <f>g_1/l_1*SIN(A362)</f>
        <v>-23.504355068235284</v>
      </c>
      <c r="D362">
        <f>A362+B362*dt_2/2</f>
        <v>0.78069456152877026</v>
      </c>
      <c r="E362">
        <f>B362+C362*dt_2/2</f>
        <v>-0.5000865422348888</v>
      </c>
      <c r="F362">
        <f>g/l*SIN(D362)</f>
        <v>-23.459100757265965</v>
      </c>
      <c r="G362">
        <f>E362*dt_2</f>
        <v>-5.0008654223488878E-3</v>
      </c>
      <c r="H362">
        <f>F362*dt_2</f>
        <v>-0.23459100757265966</v>
      </c>
      <c r="J362">
        <f t="shared" si="33"/>
        <v>-0.78818894143165774</v>
      </c>
      <c r="K362">
        <f>l*COS(J362)</f>
        <v>0.21153919561411758</v>
      </c>
      <c r="L362">
        <f>l*SIN(J362)</f>
        <v>-0.21272322092082965</v>
      </c>
      <c r="M362">
        <f>L362+l</f>
        <v>8.7276779079170336E-2</v>
      </c>
      <c r="N362">
        <v>10.26</v>
      </c>
      <c r="O362">
        <f>ABS(m*g*M362)</f>
        <v>0.8727677907917033</v>
      </c>
      <c r="P362">
        <f>ABS(m*((B362*l)^2)/2)</f>
        <v>6.5860110390798194E-3</v>
      </c>
      <c r="Q362">
        <f t="shared" si="34"/>
        <v>0.87935380183078315</v>
      </c>
    </row>
    <row r="363" spans="1:17" x14ac:dyDescent="0.3">
      <c r="A363">
        <f t="shared" si="31"/>
        <v>0.77760651994088992</v>
      </c>
      <c r="B363">
        <f t="shared" si="32"/>
        <v>-0.61715577446637204</v>
      </c>
      <c r="C363">
        <f>g_1/l_1*SIN(A363)</f>
        <v>-23.385861633138692</v>
      </c>
      <c r="D363">
        <f>A363+B363*dt_2/2</f>
        <v>0.77452074106855806</v>
      </c>
      <c r="E363">
        <f>B363+C363*dt_2/2</f>
        <v>-0.73408508263206551</v>
      </c>
      <c r="F363">
        <f>g/l*SIN(D363)</f>
        <v>-23.312453411324839</v>
      </c>
      <c r="G363">
        <f>E363*dt_2</f>
        <v>-7.3408508263206555E-3</v>
      </c>
      <c r="H363">
        <f>F363*dt_2</f>
        <v>-0.23312453411324841</v>
      </c>
      <c r="J363">
        <f t="shared" si="33"/>
        <v>-0.79318980685400664</v>
      </c>
      <c r="K363">
        <f>l*COS(J363)</f>
        <v>0.21047275469824825</v>
      </c>
      <c r="L363">
        <f>l*SIN(J363)</f>
        <v>-0.21377843560502313</v>
      </c>
      <c r="M363">
        <f>L363+l</f>
        <v>8.6221564394976857E-2</v>
      </c>
      <c r="N363">
        <v>10.29</v>
      </c>
      <c r="O363">
        <f>ABS(m*g*M363)</f>
        <v>0.86221564394976857</v>
      </c>
      <c r="P363">
        <f>ABS(m*((B363*l)^2)/2)</f>
        <v>1.7139656248073436E-2</v>
      </c>
      <c r="Q363">
        <f t="shared" si="34"/>
        <v>0.87935530019784203</v>
      </c>
    </row>
    <row r="364" spans="1:17" x14ac:dyDescent="0.3">
      <c r="A364">
        <f t="shared" si="31"/>
        <v>0.77026566911456928</v>
      </c>
      <c r="B364">
        <f t="shared" si="32"/>
        <v>-0.85028030857962045</v>
      </c>
      <c r="C364">
        <f>g_1/l_1*SIN(A364)</f>
        <v>-23.210864691680293</v>
      </c>
      <c r="D364">
        <f>A364+B364*dt_2/2</f>
        <v>0.76601426757167124</v>
      </c>
      <c r="E364">
        <f>B364+C364*dt_2/2</f>
        <v>-0.96633463203802195</v>
      </c>
      <c r="F364">
        <f>g/l*SIN(D364)</f>
        <v>-23.108943898336566</v>
      </c>
      <c r="G364">
        <f>E364*dt_2</f>
        <v>-9.6633463203802204E-3</v>
      </c>
      <c r="H364">
        <f>F364*dt_2</f>
        <v>-0.23108943898336567</v>
      </c>
      <c r="J364">
        <f t="shared" si="33"/>
        <v>-0.80053065768032727</v>
      </c>
      <c r="K364">
        <f>l*COS(J364)</f>
        <v>0.20889778222512265</v>
      </c>
      <c r="L364">
        <f>l*SIN(J364)</f>
        <v>-0.21531771079366699</v>
      </c>
      <c r="M364">
        <f>L364+l</f>
        <v>8.4682289206333E-2</v>
      </c>
      <c r="N364">
        <v>10.32</v>
      </c>
      <c r="O364">
        <f>ABS(m*g*M364)</f>
        <v>0.84682289206333006</v>
      </c>
      <c r="P364">
        <f>ABS(m*((B364*l)^2)/2)</f>
        <v>3.2533947142121461E-2</v>
      </c>
      <c r="Q364">
        <f t="shared" si="34"/>
        <v>0.87935683920545149</v>
      </c>
    </row>
    <row r="365" spans="1:17" x14ac:dyDescent="0.3">
      <c r="A365">
        <f t="shared" si="31"/>
        <v>0.76060232279418905</v>
      </c>
      <c r="B365">
        <f t="shared" si="32"/>
        <v>-1.0813697475629862</v>
      </c>
      <c r="C365">
        <f>g_1/l_1*SIN(A365)</f>
        <v>-22.978596845587429</v>
      </c>
      <c r="D365">
        <f>A365+B365*dt_2/2</f>
        <v>0.75519547405637411</v>
      </c>
      <c r="E365">
        <f>B365+C365*dt_2/2</f>
        <v>-1.1962627317909234</v>
      </c>
      <c r="F365">
        <f>g/l*SIN(D365)</f>
        <v>-22.847700458558652</v>
      </c>
      <c r="G365">
        <f>E365*dt_2</f>
        <v>-1.1962627317909234E-2</v>
      </c>
      <c r="H365">
        <f>F365*dt_2</f>
        <v>-0.22847700458558654</v>
      </c>
      <c r="J365">
        <f t="shared" si="33"/>
        <v>-0.81019400400070751</v>
      </c>
      <c r="K365">
        <f>l*COS(J365)</f>
        <v>0.20680737161028687</v>
      </c>
      <c r="L365">
        <f>l*SIN(J365)</f>
        <v>-0.21732627785807382</v>
      </c>
      <c r="M365">
        <f>L365+l</f>
        <v>8.267372214192617E-2</v>
      </c>
      <c r="N365">
        <v>10.35</v>
      </c>
      <c r="O365">
        <f>ABS(m*g*M365)</f>
        <v>0.82673722141926165</v>
      </c>
      <c r="P365">
        <f>ABS(m*((B365*l)^2)/2)</f>
        <v>5.2621223892499638E-2</v>
      </c>
      <c r="Q365">
        <f t="shared" si="34"/>
        <v>0.87935844531176133</v>
      </c>
    </row>
    <row r="366" spans="1:17" x14ac:dyDescent="0.3">
      <c r="A366">
        <f t="shared" si="31"/>
        <v>0.74863969547627984</v>
      </c>
      <c r="B366">
        <f t="shared" si="32"/>
        <v>-1.3098467521485728</v>
      </c>
      <c r="C366">
        <f>g_1/l_1*SIN(A366)</f>
        <v>-22.688093666341629</v>
      </c>
      <c r="D366">
        <f>A366+B366*dt_2/2</f>
        <v>0.74209046171553694</v>
      </c>
      <c r="E366">
        <f>B366+C366*dt_2/2</f>
        <v>-1.4232872204802809</v>
      </c>
      <c r="F366">
        <f>g/l*SIN(D366)</f>
        <v>-22.527672580840175</v>
      </c>
      <c r="G366">
        <f>E366*dt_2</f>
        <v>-1.4232872204802809E-2</v>
      </c>
      <c r="H366">
        <f>F366*dt_2</f>
        <v>-0.22527672580840175</v>
      </c>
      <c r="J366">
        <f t="shared" si="33"/>
        <v>-0.82215663131861672</v>
      </c>
      <c r="K366">
        <f>l*COS(J366)</f>
        <v>0.20419284299707466</v>
      </c>
      <c r="L366">
        <f>l*SIN(J366)</f>
        <v>-0.21978462837235005</v>
      </c>
      <c r="M366">
        <f>L366+l</f>
        <v>8.021537162764994E-2</v>
      </c>
      <c r="N366">
        <v>10.38</v>
      </c>
      <c r="O366">
        <f>ABS(m*g*M366)</f>
        <v>0.80215371627649934</v>
      </c>
      <c r="P366">
        <f>ABS(m*((B366*l)^2)/2)</f>
        <v>7.7206433135137406E-2</v>
      </c>
      <c r="Q366">
        <f t="shared" si="34"/>
        <v>0.87936014941163676</v>
      </c>
    </row>
    <row r="367" spans="1:17" x14ac:dyDescent="0.3">
      <c r="A367">
        <f t="shared" si="31"/>
        <v>0.73440682327147699</v>
      </c>
      <c r="B367">
        <f t="shared" si="32"/>
        <v>-1.5351234779569745</v>
      </c>
      <c r="C367">
        <f>g_1/l_1*SIN(A367)</f>
        <v>-22.338233364945069</v>
      </c>
      <c r="D367">
        <f>A367+B367*dt_2/2</f>
        <v>0.72673120588169215</v>
      </c>
      <c r="E367">
        <f>B367+C367*dt_2/2</f>
        <v>-1.6468146447816998</v>
      </c>
      <c r="F367">
        <f>g/l*SIN(D367)</f>
        <v>-22.147675162838187</v>
      </c>
      <c r="G367">
        <f>E367*dt_2</f>
        <v>-1.6468146447816998E-2</v>
      </c>
      <c r="H367">
        <f>F367*dt_2</f>
        <v>-0.22147675162838187</v>
      </c>
      <c r="J367">
        <f t="shared" si="33"/>
        <v>-0.83638950352341956</v>
      </c>
      <c r="K367">
        <f>l*COS(J367)</f>
        <v>0.20104410028450562</v>
      </c>
      <c r="L367">
        <f>l*SIN(J367)</f>
        <v>-0.22266851986931976</v>
      </c>
      <c r="M367">
        <f>L367+l</f>
        <v>7.7331480130680225E-2</v>
      </c>
      <c r="N367">
        <v>10.41</v>
      </c>
      <c r="O367">
        <f>ABS(m*g*M367)</f>
        <v>0.7733148013068023</v>
      </c>
      <c r="P367">
        <f>ABS(m*((B367*l)^2)/2)</f>
        <v>0.10604718416586228</v>
      </c>
      <c r="Q367">
        <f t="shared" si="34"/>
        <v>0.87936198547266464</v>
      </c>
    </row>
    <row r="368" spans="1:17" x14ac:dyDescent="0.3">
      <c r="A368">
        <f t="shared" si="31"/>
        <v>0.71793867682365997</v>
      </c>
      <c r="B368">
        <f t="shared" si="32"/>
        <v>-1.7566002295853562</v>
      </c>
      <c r="C368">
        <f>g_1/l_1*SIN(A368)</f>
        <v>-21.927785253852271</v>
      </c>
      <c r="D368">
        <f>A368+B368*dt_2/2</f>
        <v>0.70915567567573323</v>
      </c>
      <c r="E368">
        <f>B368+C368*dt_2/2</f>
        <v>-1.8662391558546176</v>
      </c>
      <c r="F368">
        <f>g/l*SIN(D368)</f>
        <v>-21.706441179278034</v>
      </c>
      <c r="G368">
        <f>E368*dt_2</f>
        <v>-1.8662391558546178E-2</v>
      </c>
      <c r="H368">
        <f>F368*dt_2</f>
        <v>-0.21706441179278035</v>
      </c>
      <c r="J368">
        <f t="shared" si="33"/>
        <v>-0.85285764997123659</v>
      </c>
      <c r="K368">
        <f>l*COS(J368)</f>
        <v>0.19735006728467042</v>
      </c>
      <c r="L368">
        <f>l*SIN(J368)</f>
        <v>-0.22594900075622387</v>
      </c>
      <c r="M368">
        <f>L368+l</f>
        <v>7.4050999243776117E-2</v>
      </c>
      <c r="N368">
        <v>10.44</v>
      </c>
      <c r="O368">
        <f>ABS(m*g*M368)</f>
        <v>0.74050999243776117</v>
      </c>
      <c r="P368">
        <f>ABS(m*((B368*l)^2)/2)</f>
        <v>0.13885399649606969</v>
      </c>
      <c r="Q368">
        <f t="shared" si="34"/>
        <v>0.87936398893383083</v>
      </c>
    </row>
    <row r="369" spans="1:17" x14ac:dyDescent="0.3">
      <c r="A369">
        <f t="shared" si="31"/>
        <v>0.69927628526511376</v>
      </c>
      <c r="B369">
        <f t="shared" si="32"/>
        <v>-1.9736646413781367</v>
      </c>
      <c r="C369">
        <f>g_1/l_1*SIN(A369)</f>
        <v>-21.455466367217255</v>
      </c>
      <c r="D369">
        <f>A369+B369*dt_2/2</f>
        <v>0.68940796205822308</v>
      </c>
      <c r="E369">
        <f>B369+C369*dt_2/2</f>
        <v>-2.0809419732142231</v>
      </c>
      <c r="F369">
        <f>g/l*SIN(D369)</f>
        <v>-21.202682126311377</v>
      </c>
      <c r="G369">
        <f>E369*dt_2</f>
        <v>-2.0809419732142231E-2</v>
      </c>
      <c r="H369">
        <f>F369*dt_2</f>
        <v>-0.21202682126311378</v>
      </c>
      <c r="J369">
        <f t="shared" si="33"/>
        <v>-0.8715200415297828</v>
      </c>
      <c r="K369">
        <f>l*COS(J369)</f>
        <v>0.19309919730495531</v>
      </c>
      <c r="L369">
        <f>l*SIN(J369)</f>
        <v>-0.22959246503355013</v>
      </c>
      <c r="M369">
        <f>L369+l</f>
        <v>7.0407534966449858E-2</v>
      </c>
      <c r="N369">
        <v>10.47</v>
      </c>
      <c r="O369">
        <f>ABS(m*g*M369)</f>
        <v>0.70407534966449858</v>
      </c>
      <c r="P369">
        <f>ABS(m*((B369*l)^2)/2)</f>
        <v>0.175290845248183</v>
      </c>
      <c r="Q369">
        <f t="shared" si="34"/>
        <v>0.87936619491268164</v>
      </c>
    </row>
    <row r="370" spans="1:17" x14ac:dyDescent="0.3">
      <c r="A370">
        <f t="shared" si="31"/>
        <v>0.67846686553297153</v>
      </c>
      <c r="B370">
        <f t="shared" si="32"/>
        <v>-2.1856914626412505</v>
      </c>
      <c r="C370">
        <f>g_1/l_1*SIN(A370)</f>
        <v>-20.920005398682719</v>
      </c>
      <c r="D370">
        <f>A370+B370*dt_2/2</f>
        <v>0.66753840821976529</v>
      </c>
      <c r="E370">
        <f>B370+C370*dt_2/2</f>
        <v>-2.2902914896346642</v>
      </c>
      <c r="F370">
        <f>g/l*SIN(D370)</f>
        <v>-20.635155286811266</v>
      </c>
      <c r="G370">
        <f>E370*dt_2</f>
        <v>-2.2902914896346643E-2</v>
      </c>
      <c r="H370">
        <f>F370*dt_2</f>
        <v>-0.20635155286811266</v>
      </c>
      <c r="J370">
        <f t="shared" si="33"/>
        <v>-0.89232946126192503</v>
      </c>
      <c r="K370">
        <f>l*COS(J370)</f>
        <v>0.18828004858814446</v>
      </c>
      <c r="L370">
        <f>l*SIN(J370)</f>
        <v>-0.23356074863650778</v>
      </c>
      <c r="M370">
        <f>L370+l</f>
        <v>6.6439251363492213E-2</v>
      </c>
      <c r="N370">
        <v>10.5</v>
      </c>
      <c r="O370">
        <f>ABS(m*g*M370)</f>
        <v>0.66439251363492213</v>
      </c>
      <c r="P370">
        <f>ABS(m*((B370*l)^2)/2)</f>
        <v>0.2149761226438282</v>
      </c>
      <c r="Q370">
        <f t="shared" si="34"/>
        <v>0.87936863627875028</v>
      </c>
    </row>
    <row r="371" spans="1:17" x14ac:dyDescent="0.3">
      <c r="A371">
        <f t="shared" si="31"/>
        <v>0.65556395063662487</v>
      </c>
      <c r="B371">
        <f t="shared" si="32"/>
        <v>-2.3920430155093633</v>
      </c>
      <c r="C371">
        <f>g_1/l_1*SIN(A371)</f>
        <v>-20.320212877367908</v>
      </c>
      <c r="D371">
        <f>A371+B371*dt_2/2</f>
        <v>0.64360373555907802</v>
      </c>
      <c r="E371">
        <f>B371+C371*dt_2/2</f>
        <v>-2.4936440798962027</v>
      </c>
      <c r="F371">
        <f>g/l*SIN(D371)</f>
        <v>-20.002736608427163</v>
      </c>
      <c r="G371">
        <f>E371*dt_2</f>
        <v>-2.4936440798962029E-2</v>
      </c>
      <c r="H371">
        <f>F371*dt_2</f>
        <v>-0.20002736608427163</v>
      </c>
      <c r="J371">
        <f t="shared" si="33"/>
        <v>-0.91523237615827169</v>
      </c>
      <c r="K371">
        <f>l*COS(J371)</f>
        <v>0.18288191589631114</v>
      </c>
      <c r="L371">
        <f>l*SIN(J371)</f>
        <v>-0.23781127987985468</v>
      </c>
      <c r="M371">
        <f>L371+l</f>
        <v>6.2188720120145313E-2</v>
      </c>
      <c r="N371">
        <v>10.53</v>
      </c>
      <c r="O371">
        <f>ABS(m*g*M371)</f>
        <v>0.62188720120145313</v>
      </c>
      <c r="P371">
        <f>ABS(m*((B371*l)^2)/2)</f>
        <v>0.2574841404621207</v>
      </c>
      <c r="Q371">
        <f t="shared" si="34"/>
        <v>0.87937134166357378</v>
      </c>
    </row>
    <row r="372" spans="1:17" x14ac:dyDescent="0.3">
      <c r="A372">
        <f t="shared" si="31"/>
        <v>0.6306275098376628</v>
      </c>
      <c r="B372">
        <f t="shared" si="32"/>
        <v>-2.592070381593635</v>
      </c>
      <c r="C372">
        <f>g_1/l_1*SIN(A372)</f>
        <v>-19.655056237540425</v>
      </c>
      <c r="D372">
        <f>A372+B372*dt_2/2</f>
        <v>0.61766715792969462</v>
      </c>
      <c r="E372">
        <f>B372+C372*dt_2/2</f>
        <v>-2.6903456627813371</v>
      </c>
      <c r="F372">
        <f>g/l*SIN(D372)</f>
        <v>-19.304497710515363</v>
      </c>
      <c r="G372">
        <f>E372*dt_2</f>
        <v>-2.6903456627813373E-2</v>
      </c>
      <c r="H372">
        <f>F372*dt_2</f>
        <v>-0.19304497710515364</v>
      </c>
      <c r="J372">
        <f t="shared" si="33"/>
        <v>-0.94016881695723376</v>
      </c>
      <c r="K372">
        <f>l*COS(J372)</f>
        <v>0.17689550613786384</v>
      </c>
      <c r="L372">
        <f>l*SIN(J372)</f>
        <v>-0.24229729653512225</v>
      </c>
      <c r="M372">
        <f>L372+l</f>
        <v>5.7702703464877741E-2</v>
      </c>
      <c r="N372">
        <v>10.56</v>
      </c>
      <c r="O372">
        <f>ABS(m*g*M372)</f>
        <v>0.57702703464877736</v>
      </c>
      <c r="P372">
        <f>ABS(m*((B372*l)^2)/2)</f>
        <v>0.30234729884107375</v>
      </c>
      <c r="Q372">
        <f t="shared" si="34"/>
        <v>0.87937433348985117</v>
      </c>
    </row>
    <row r="373" spans="1:17" x14ac:dyDescent="0.3">
      <c r="A373">
        <f t="shared" si="31"/>
        <v>0.60372405320984945</v>
      </c>
      <c r="B373">
        <f t="shared" si="32"/>
        <v>-2.7851153586987887</v>
      </c>
      <c r="C373">
        <f>g_1/l_1*SIN(A373)</f>
        <v>-18.923738154953142</v>
      </c>
      <c r="D373">
        <f>A373+B373*dt_2/2</f>
        <v>0.58979847641635552</v>
      </c>
      <c r="E373">
        <f>B373+C373*dt_2/2</f>
        <v>-2.8797340494735546</v>
      </c>
      <c r="F373">
        <f>g/l*SIN(D373)</f>
        <v>-18.539785249102344</v>
      </c>
      <c r="G373">
        <f>E373*dt_2</f>
        <v>-2.8797340494735545E-2</v>
      </c>
      <c r="H373">
        <f>F373*dt_2</f>
        <v>-0.18539785249102345</v>
      </c>
      <c r="J373">
        <f t="shared" si="33"/>
        <v>-0.9670722735850471</v>
      </c>
      <c r="K373">
        <f>l*COS(J373)</f>
        <v>0.1703136433945783</v>
      </c>
      <c r="L373">
        <f>l*SIN(J373)</f>
        <v>-0.24696814141436221</v>
      </c>
      <c r="M373">
        <f>L373+l</f>
        <v>5.3031858585637776E-2</v>
      </c>
      <c r="N373">
        <v>10.59</v>
      </c>
      <c r="O373">
        <f>ABS(m*g*M373)</f>
        <v>0.5303185858563777</v>
      </c>
      <c r="P373">
        <f>ABS(m*((B373*l)^2)/2)</f>
        <v>0.34905904025669471</v>
      </c>
      <c r="Q373">
        <f t="shared" si="34"/>
        <v>0.87937762611307235</v>
      </c>
    </row>
    <row r="374" spans="1:17" x14ac:dyDescent="0.3">
      <c r="A374">
        <f t="shared" si="31"/>
        <v>0.57492671271511386</v>
      </c>
      <c r="B374">
        <f t="shared" si="32"/>
        <v>-2.9705132111898123</v>
      </c>
      <c r="C374">
        <f>g_1/l_1*SIN(A374)</f>
        <v>-18.125776236596014</v>
      </c>
      <c r="D374">
        <f>A374+B374*dt_2/2</f>
        <v>0.56007414665916477</v>
      </c>
      <c r="E374">
        <f>B374+C374*dt_2/2</f>
        <v>-3.0611420923727923</v>
      </c>
      <c r="F374">
        <f>g/l*SIN(D374)</f>
        <v>-17.708300586553648</v>
      </c>
      <c r="G374">
        <f>E374*dt_2</f>
        <v>-3.0611420923727924E-2</v>
      </c>
      <c r="H374">
        <f>F374*dt_2</f>
        <v>-0.17708300586553649</v>
      </c>
      <c r="J374">
        <f t="shared" si="33"/>
        <v>-0.99586961407978269</v>
      </c>
      <c r="K374">
        <f>l*COS(J374)</f>
        <v>0.16313198612936416</v>
      </c>
      <c r="L374">
        <f>l*SIN(J374)</f>
        <v>-0.25176964690265768</v>
      </c>
      <c r="M374">
        <f>L374+l</f>
        <v>4.8230353097342304E-2</v>
      </c>
      <c r="N374">
        <v>10.62</v>
      </c>
      <c r="O374">
        <f>ABS(m*g*M374)</f>
        <v>0.48230353097342304</v>
      </c>
      <c r="P374">
        <f>ABS(m*((B374*l)^2)/2)</f>
        <v>0.39707769320339442</v>
      </c>
      <c r="Q374">
        <f t="shared" si="34"/>
        <v>0.87938122417681752</v>
      </c>
    </row>
    <row r="375" spans="1:17" x14ac:dyDescent="0.3">
      <c r="A375">
        <f t="shared" si="31"/>
        <v>0.54431529179138594</v>
      </c>
      <c r="B375">
        <f t="shared" si="32"/>
        <v>-3.1475962170553489</v>
      </c>
      <c r="C375">
        <f>g_1/l_1*SIN(A375)</f>
        <v>-17.261081878369954</v>
      </c>
      <c r="D375">
        <f>A375+B375*dt_2/2</f>
        <v>0.52857731070610914</v>
      </c>
      <c r="E375">
        <f>B375+C375*dt_2/2</f>
        <v>-3.2339016264471985</v>
      </c>
      <c r="F375">
        <f>g/l*SIN(D375)</f>
        <v>-16.810177454201149</v>
      </c>
      <c r="G375">
        <f>E375*dt_2</f>
        <v>-3.2339016264471984E-2</v>
      </c>
      <c r="H375">
        <f>F375*dt_2</f>
        <v>-0.1681017745420115</v>
      </c>
      <c r="J375">
        <f t="shared" si="33"/>
        <v>-1.0264810350035107</v>
      </c>
      <c r="K375">
        <f>l*COS(J375)</f>
        <v>0.15534973690532952</v>
      </c>
      <c r="L375">
        <f>l*SIN(J375)</f>
        <v>-0.25664461662665922</v>
      </c>
      <c r="M375">
        <f>L375+l</f>
        <v>4.3355383373340772E-2</v>
      </c>
      <c r="N375">
        <v>10.65</v>
      </c>
      <c r="O375">
        <f>ABS(m*g*M375)</f>
        <v>0.43355383373340772</v>
      </c>
      <c r="P375">
        <f>ABS(m*((B375*l)^2)/2)</f>
        <v>0.44583128755295143</v>
      </c>
      <c r="Q375">
        <f t="shared" si="34"/>
        <v>0.87938512128635915</v>
      </c>
    </row>
    <row r="376" spans="1:17" x14ac:dyDescent="0.3">
      <c r="A376">
        <f t="shared" si="31"/>
        <v>0.51197627552691394</v>
      </c>
      <c r="B376">
        <f t="shared" si="32"/>
        <v>-3.3156979915973603</v>
      </c>
      <c r="C376">
        <f>g_1/l_1*SIN(A376)</f>
        <v>-16.33003586812686</v>
      </c>
      <c r="D376">
        <f>A376+B376*dt_2/2</f>
        <v>0.49539778556892711</v>
      </c>
      <c r="E376">
        <f>B376+C376*dt_2/2</f>
        <v>-3.3973481709379945</v>
      </c>
      <c r="F376">
        <f>g/l*SIN(D376)</f>
        <v>-15.846055084422447</v>
      </c>
      <c r="G376">
        <f>E376*dt_2</f>
        <v>-3.3973481709379943E-2</v>
      </c>
      <c r="H376">
        <f>F376*dt_2</f>
        <v>-0.15846055084422447</v>
      </c>
      <c r="J376">
        <f t="shared" si="33"/>
        <v>-1.0588200512679826</v>
      </c>
      <c r="K376">
        <f>l*COS(J376)</f>
        <v>0.14697032281314173</v>
      </c>
      <c r="L376">
        <f>l*SIN(J376)</f>
        <v>-0.26153340936140623</v>
      </c>
      <c r="M376">
        <f>L376+l</f>
        <v>3.8466590638593756E-2</v>
      </c>
      <c r="N376">
        <v>10.68</v>
      </c>
      <c r="O376">
        <f>ABS(m*g*M376)</f>
        <v>0.38466590638593756</v>
      </c>
      <c r="P376">
        <f>ABS(m*((B376*l)^2)/2)</f>
        <v>0.49472339271672455</v>
      </c>
      <c r="Q376">
        <f t="shared" si="34"/>
        <v>0.87938929910266217</v>
      </c>
    </row>
    <row r="377" spans="1:17" x14ac:dyDescent="0.3">
      <c r="A377">
        <f t="shared" si="31"/>
        <v>0.47800279381753397</v>
      </c>
      <c r="B377">
        <f t="shared" si="32"/>
        <v>-3.4741585424415846</v>
      </c>
      <c r="C377">
        <f>g_1/l_1*SIN(A377)</f>
        <v>-15.333558133200297</v>
      </c>
      <c r="D377">
        <f>A377+B377*dt_2/2</f>
        <v>0.46063200110532604</v>
      </c>
      <c r="E377">
        <f>B377+C377*dt_2/2</f>
        <v>-3.5508263331075862</v>
      </c>
      <c r="F377">
        <f>g/l*SIN(D377)</f>
        <v>-14.817144147820501</v>
      </c>
      <c r="G377">
        <f>E377*dt_2</f>
        <v>-3.5508263331075866E-2</v>
      </c>
      <c r="H377">
        <f>F377*dt_2</f>
        <v>-0.14817144147820502</v>
      </c>
      <c r="J377">
        <f t="shared" si="33"/>
        <v>-1.0927935329773626</v>
      </c>
      <c r="K377">
        <f>l*COS(J377)</f>
        <v>0.13800202319880267</v>
      </c>
      <c r="L377">
        <f>l*SIN(J377)</f>
        <v>-0.2663746264061897</v>
      </c>
      <c r="M377">
        <f>L377+l</f>
        <v>3.3625373593810293E-2</v>
      </c>
      <c r="N377">
        <v>10.71</v>
      </c>
      <c r="O377">
        <f>ABS(m*g*M377)</f>
        <v>0.33625373593810293</v>
      </c>
      <c r="P377">
        <f>ABS(m*((B377*l)^2)/2)</f>
        <v>0.54313999101089261</v>
      </c>
      <c r="Q377">
        <f t="shared" si="34"/>
        <v>0.87939372694899554</v>
      </c>
    </row>
    <row r="378" spans="1:17" x14ac:dyDescent="0.3">
      <c r="A378">
        <f t="shared" si="31"/>
        <v>0.44249453048645809</v>
      </c>
      <c r="B378">
        <f t="shared" si="32"/>
        <v>-3.6223299839197898</v>
      </c>
      <c r="C378">
        <f>g_1/l_1*SIN(A378)</f>
        <v>-14.273168936319149</v>
      </c>
      <c r="D378">
        <f>A378+B378*dt_2/2</f>
        <v>0.42438288056685913</v>
      </c>
      <c r="E378">
        <f>B378+C378*dt_2/2</f>
        <v>-3.6936958286013857</v>
      </c>
      <c r="F378">
        <f>g/l*SIN(D378)</f>
        <v>-13.725282785309432</v>
      </c>
      <c r="G378">
        <f>E378*dt_2</f>
        <v>-3.6936958286013857E-2</v>
      </c>
      <c r="H378">
        <f>F378*dt_2</f>
        <v>-0.13725282785309431</v>
      </c>
      <c r="J378">
        <f t="shared" si="33"/>
        <v>-1.1283017963084385</v>
      </c>
      <c r="K378">
        <f>l*COS(J378)</f>
        <v>0.12845852042687231</v>
      </c>
      <c r="L378">
        <f>l*SIN(J378)</f>
        <v>-0.2711058991053843</v>
      </c>
      <c r="M378">
        <f>L378+l</f>
        <v>2.8894100894615693E-2</v>
      </c>
      <c r="N378">
        <v>10.74</v>
      </c>
      <c r="O378">
        <f>ABS(m*g*M378)</f>
        <v>0.28894100894615693</v>
      </c>
      <c r="P378">
        <f>ABS(m*((B378*l)^2)/2)</f>
        <v>0.59045735305819547</v>
      </c>
      <c r="Q378">
        <f t="shared" si="34"/>
        <v>0.8793983620043524</v>
      </c>
    </row>
    <row r="379" spans="1:17" x14ac:dyDescent="0.3">
      <c r="A379">
        <f t="shared" si="31"/>
        <v>0.40555757220044425</v>
      </c>
      <c r="B379">
        <f t="shared" si="32"/>
        <v>-3.759582811772884</v>
      </c>
      <c r="C379">
        <f>g_1/l_1*SIN(A379)</f>
        <v>-13.151038834754752</v>
      </c>
      <c r="D379">
        <f>A379+B379*dt_2/2</f>
        <v>0.38675965814157981</v>
      </c>
      <c r="E379">
        <f>B379+C379*dt_2/2</f>
        <v>-3.8253380059466577</v>
      </c>
      <c r="F379">
        <f>g/l*SIN(D379)</f>
        <v>-12.572980095787752</v>
      </c>
      <c r="G379">
        <f>E379*dt_2</f>
        <v>-3.8253380059466581E-2</v>
      </c>
      <c r="H379">
        <f>F379*dt_2</f>
        <v>-0.12572980095787753</v>
      </c>
      <c r="J379">
        <f t="shared" si="33"/>
        <v>-1.1652387545944523</v>
      </c>
      <c r="K379">
        <f>l*COS(J379)</f>
        <v>0.11835934951279278</v>
      </c>
      <c r="L379">
        <f>l*SIN(J379)</f>
        <v>-0.27566476812046281</v>
      </c>
      <c r="M379">
        <f>L379+l</f>
        <v>2.4335231879537178E-2</v>
      </c>
      <c r="N379">
        <v>10.77</v>
      </c>
      <c r="O379">
        <f>ABS(m*g*M379)</f>
        <v>0.24335231879537178</v>
      </c>
      <c r="P379">
        <f>ABS(m*((B379*l)^2)/2)</f>
        <v>0.63605083133601459</v>
      </c>
      <c r="Q379">
        <f t="shared" si="34"/>
        <v>0.87940315013138637</v>
      </c>
    </row>
    <row r="380" spans="1:17" x14ac:dyDescent="0.3">
      <c r="A380">
        <f t="shared" si="31"/>
        <v>0.36730419214097765</v>
      </c>
      <c r="B380">
        <f t="shared" si="32"/>
        <v>-3.8853126127307616</v>
      </c>
      <c r="C380">
        <f>g_1/l_1*SIN(A380)</f>
        <v>-11.970024854206162</v>
      </c>
      <c r="D380">
        <f>A380+B380*dt_2/2</f>
        <v>0.34787762907732384</v>
      </c>
      <c r="E380">
        <f>B380+C380*dt_2/2</f>
        <v>-3.9451627370017923</v>
      </c>
      <c r="F380">
        <f>g/l*SIN(D380)</f>
        <v>-11.363444644558317</v>
      </c>
      <c r="G380">
        <f>E380*dt_2</f>
        <v>-3.9451627370017922E-2</v>
      </c>
      <c r="H380">
        <f>F380*dt_2</f>
        <v>-0.11363444644558318</v>
      </c>
      <c r="J380">
        <f t="shared" si="33"/>
        <v>-1.2034921346539189</v>
      </c>
      <c r="K380">
        <f>l*COS(J380)</f>
        <v>0.10773022368785547</v>
      </c>
      <c r="L380">
        <f>l*SIN(J380)</f>
        <v>-0.27998964070866017</v>
      </c>
      <c r="M380">
        <f>L380+l</f>
        <v>2.0010359291339819E-2</v>
      </c>
      <c r="N380">
        <v>10.8</v>
      </c>
      <c r="O380">
        <f>ABS(m*g*M380)</f>
        <v>0.20010359291339819</v>
      </c>
      <c r="P380">
        <f>ABS(m*((B380*l)^2)/2)</f>
        <v>0.67930443443901323</v>
      </c>
      <c r="Q380">
        <f t="shared" si="34"/>
        <v>0.87940802735241141</v>
      </c>
    </row>
    <row r="381" spans="1:17" x14ac:dyDescent="0.3">
      <c r="A381">
        <f t="shared" si="31"/>
        <v>0.3278525647709597</v>
      </c>
      <c r="B381">
        <f t="shared" si="32"/>
        <v>-3.998947059176345</v>
      </c>
      <c r="C381">
        <f>g_1/l_1*SIN(A381)</f>
        <v>-10.733690604708643</v>
      </c>
      <c r="D381">
        <f>A381+B381*dt_2/2</f>
        <v>0.30785782947507795</v>
      </c>
      <c r="E381">
        <f>B381+C381*dt_2/2</f>
        <v>-4.0526155121998881</v>
      </c>
      <c r="F381">
        <f>g/l*SIN(D381)</f>
        <v>-10.10059590532401</v>
      </c>
      <c r="G381">
        <f>E381*dt_2</f>
        <v>-4.0526155121998884E-2</v>
      </c>
      <c r="H381">
        <f>F381*dt_2</f>
        <v>-0.1010059590532401</v>
      </c>
      <c r="J381">
        <f t="shared" si="33"/>
        <v>-1.2429437620239367</v>
      </c>
      <c r="K381">
        <f>l*COS(J381)</f>
        <v>9.6603215442377821E-2</v>
      </c>
      <c r="L381">
        <f>l*SIN(J381)</f>
        <v>-0.28402080692476306</v>
      </c>
      <c r="M381">
        <f>L381+l</f>
        <v>1.597919307523693E-2</v>
      </c>
      <c r="N381">
        <v>10.83</v>
      </c>
      <c r="O381">
        <f>ABS(m*g*M381)</f>
        <v>0.1597919307523693</v>
      </c>
      <c r="P381">
        <f>ABS(m*((B381*l)^2)/2)</f>
        <v>0.71962099119428113</v>
      </c>
      <c r="Q381">
        <f t="shared" si="34"/>
        <v>0.87941292194665044</v>
      </c>
    </row>
    <row r="382" spans="1:17" x14ac:dyDescent="0.3">
      <c r="A382">
        <f t="shared" si="31"/>
        <v>0.28732640964896083</v>
      </c>
      <c r="B382">
        <f t="shared" si="32"/>
        <v>-4.0999530182295851</v>
      </c>
      <c r="C382">
        <f>g_1/l_1*SIN(A382)</f>
        <v>-9.4463084857549067</v>
      </c>
      <c r="D382">
        <f>A382+B382*dt_2/2</f>
        <v>0.26682664455781291</v>
      </c>
      <c r="E382">
        <f>B382+C382*dt_2/2</f>
        <v>-4.1471845606583599</v>
      </c>
      <c r="F382">
        <f>g/l*SIN(D382)</f>
        <v>-8.7890570395538248</v>
      </c>
      <c r="G382">
        <f>E382*dt_2</f>
        <v>-4.1471845606583603E-2</v>
      </c>
      <c r="H382">
        <f>F382*dt_2</f>
        <v>-8.7890570395538256E-2</v>
      </c>
      <c r="J382">
        <f t="shared" si="33"/>
        <v>-1.2834699171459358</v>
      </c>
      <c r="K382">
        <f>l*COS(J382)</f>
        <v>8.5016776371794139E-2</v>
      </c>
      <c r="L382">
        <f>l*SIN(J382)</f>
        <v>-0.28770149067279499</v>
      </c>
      <c r="M382">
        <f>L382+l</f>
        <v>1.2298509327204998E-2</v>
      </c>
      <c r="N382">
        <v>10.86</v>
      </c>
      <c r="O382">
        <f>ABS(m*g*M382)</f>
        <v>0.12298509327204998</v>
      </c>
      <c r="P382">
        <f>ABS(m*((B382*l)^2)/2)</f>
        <v>0.75643266382604479</v>
      </c>
      <c r="Q382">
        <f t="shared" si="34"/>
        <v>0.87941775709809478</v>
      </c>
    </row>
    <row r="383" spans="1:17" x14ac:dyDescent="0.3">
      <c r="A383">
        <f t="shared" si="31"/>
        <v>0.24585456404237724</v>
      </c>
      <c r="B383">
        <f t="shared" si="32"/>
        <v>-4.1878435886251237</v>
      </c>
      <c r="C383">
        <f>g_1/l_1*SIN(A383)</f>
        <v>-8.1128426864927015</v>
      </c>
      <c r="D383">
        <f>A383+B383*dt_2/2</f>
        <v>0.22491534609925162</v>
      </c>
      <c r="E383">
        <f>B383+C383*dt_2/2</f>
        <v>-4.2284078020575873</v>
      </c>
      <c r="F383">
        <f>g/l*SIN(D383)</f>
        <v>-7.4341280402944143</v>
      </c>
      <c r="G383">
        <f>E383*dt_2</f>
        <v>-4.228407802057587E-2</v>
      </c>
      <c r="H383">
        <f>F383*dt_2</f>
        <v>-7.4341280402944146E-2</v>
      </c>
      <c r="J383">
        <f t="shared" si="33"/>
        <v>-1.3249417627525193</v>
      </c>
      <c r="K383">
        <f>l*COS(J383)</f>
        <v>7.3015584178434331E-2</v>
      </c>
      <c r="L383">
        <f>l*SIN(J383)</f>
        <v>-0.29097890725460146</v>
      </c>
      <c r="M383">
        <f>L383+l</f>
        <v>9.021092745398529E-3</v>
      </c>
      <c r="N383">
        <v>10.89</v>
      </c>
      <c r="O383">
        <f>ABS(m*g*M383)</f>
        <v>9.021092745398529E-2</v>
      </c>
      <c r="P383">
        <f>ABS(m*((B383*l)^2)/2)</f>
        <v>0.78921152652548487</v>
      </c>
      <c r="Q383">
        <f t="shared" si="34"/>
        <v>0.87942245397947016</v>
      </c>
    </row>
    <row r="384" spans="1:17" x14ac:dyDescent="0.3">
      <c r="A384">
        <f t="shared" si="31"/>
        <v>0.20357048602180136</v>
      </c>
      <c r="B384">
        <f t="shared" si="32"/>
        <v>-4.2621848690280677</v>
      </c>
      <c r="C384">
        <f>g_1/l_1*SIN(A384)</f>
        <v>-6.7389123674275018</v>
      </c>
      <c r="D384">
        <f>A384+B384*dt_2/2</f>
        <v>0.18225956167666102</v>
      </c>
      <c r="E384">
        <f>B384+C384*dt_2/2</f>
        <v>-4.2958794308652051</v>
      </c>
      <c r="F384">
        <f>g/l*SIN(D384)</f>
        <v>-6.0417390003331857</v>
      </c>
      <c r="G384">
        <f>E384*dt_2</f>
        <v>-4.295879430865205E-2</v>
      </c>
      <c r="H384">
        <f>F384*dt_2</f>
        <v>-6.0417390003331857E-2</v>
      </c>
      <c r="J384">
        <f t="shared" si="33"/>
        <v>-1.3672258407730953</v>
      </c>
      <c r="K384">
        <f>l*COS(J384)</f>
        <v>6.0650211306847501E-2</v>
      </c>
      <c r="L384">
        <f>l*SIN(J384)</f>
        <v>-0.29380529584817688</v>
      </c>
      <c r="M384">
        <f>L384+l</f>
        <v>6.194704151823105E-3</v>
      </c>
      <c r="N384">
        <v>10.92</v>
      </c>
      <c r="O384">
        <f>ABS(m*g*M384)</f>
        <v>6.194704151823105E-2</v>
      </c>
      <c r="P384">
        <f>ABS(m*((B384*l)^2)/2)</f>
        <v>0.81747989359973117</v>
      </c>
      <c r="Q384">
        <f t="shared" si="34"/>
        <v>0.87942693511796222</v>
      </c>
    </row>
    <row r="385" spans="1:17" x14ac:dyDescent="0.3">
      <c r="A385">
        <f t="shared" si="31"/>
        <v>0.16061169171314932</v>
      </c>
      <c r="B385">
        <f t="shared" si="32"/>
        <v>-4.3226022590313997</v>
      </c>
      <c r="C385">
        <f>g_1/l_1*SIN(A385)</f>
        <v>-5.3307351839678727</v>
      </c>
      <c r="D385">
        <f>A385+B385*dt_2/2</f>
        <v>0.13899868041799232</v>
      </c>
      <c r="E385">
        <f>B385+C385*dt_2/2</f>
        <v>-4.3492559349512394</v>
      </c>
      <c r="F385">
        <f>g/l*SIN(D385)</f>
        <v>-4.6183840728896728</v>
      </c>
      <c r="G385">
        <f>E385*dt_2</f>
        <v>-4.3492559349512398E-2</v>
      </c>
      <c r="H385">
        <f>F385*dt_2</f>
        <v>-4.6183840728896731E-2</v>
      </c>
      <c r="J385">
        <f t="shared" si="33"/>
        <v>-1.4101846350817473</v>
      </c>
      <c r="K385">
        <f>l*COS(J385)</f>
        <v>4.7976616655710853E-2</v>
      </c>
      <c r="L385">
        <f>l*SIN(J385)</f>
        <v>-0.29613889351834716</v>
      </c>
      <c r="M385">
        <f>L385+l</f>
        <v>3.8611064816528318E-3</v>
      </c>
      <c r="N385">
        <v>10.95</v>
      </c>
      <c r="O385">
        <f>ABS(m*g*M385)</f>
        <v>3.8611064816528318E-2</v>
      </c>
      <c r="P385">
        <f>ABS(m*((B385*l)^2)/2)</f>
        <v>0.84082006304025125</v>
      </c>
      <c r="Q385">
        <f t="shared" si="34"/>
        <v>0.87943112785677957</v>
      </c>
    </row>
    <row r="386" spans="1:17" x14ac:dyDescent="0.3">
      <c r="A386">
        <f t="shared" si="31"/>
        <v>0.11711913236363691</v>
      </c>
      <c r="B386">
        <f t="shared" si="32"/>
        <v>-4.3687860997602961</v>
      </c>
      <c r="C386">
        <f>g_1/l_1*SIN(A386)</f>
        <v>-3.895052140257846</v>
      </c>
      <c r="D386">
        <f>A386+B386*dt_2/2</f>
        <v>9.5275201864835429E-2</v>
      </c>
      <c r="E386">
        <f>B386+C386*dt_2/2</f>
        <v>-4.388261360461585</v>
      </c>
      <c r="F386">
        <f>g/l*SIN(D386)</f>
        <v>-3.171037532971924</v>
      </c>
      <c r="G386">
        <f>E386*dt_2</f>
        <v>-4.3882613604615851E-2</v>
      </c>
      <c r="H386">
        <f>F386*dt_2</f>
        <v>-3.1710375329719244E-2</v>
      </c>
      <c r="J386">
        <f t="shared" si="33"/>
        <v>-1.4536771944312596</v>
      </c>
      <c r="K386">
        <f>l*COS(J386)</f>
        <v>3.5055469262320629E-2</v>
      </c>
      <c r="L386">
        <f>l*SIN(J386)</f>
        <v>-0.29794481716384746</v>
      </c>
      <c r="M386">
        <f>L386+l</f>
        <v>2.0551828361525248E-3</v>
      </c>
      <c r="N386">
        <v>10.98</v>
      </c>
      <c r="O386">
        <f>ABS(m*g*M386)</f>
        <v>2.0551828361525248E-2</v>
      </c>
      <c r="P386">
        <f>ABS(m*((B386*l)^2)/2)</f>
        <v>0.85888313934564486</v>
      </c>
      <c r="Q386">
        <f t="shared" si="34"/>
        <v>0.87943496770717011</v>
      </c>
    </row>
    <row r="387" spans="1:17" x14ac:dyDescent="0.3">
      <c r="A387">
        <f t="shared" si="31"/>
        <v>7.3236518759021069E-2</v>
      </c>
      <c r="B387">
        <f t="shared" si="32"/>
        <v>-4.4004964750900157</v>
      </c>
      <c r="C387">
        <f>g_1/l_1*SIN(A387)</f>
        <v>-2.4390355966367343</v>
      </c>
      <c r="D387">
        <f>A387+B387*dt_2/2</f>
        <v>5.1234036383570991E-2</v>
      </c>
      <c r="E387">
        <f>B387+C387*dt_2/2</f>
        <v>-4.4126916530731997</v>
      </c>
      <c r="F387">
        <f>g/l*SIN(D387)</f>
        <v>-1.7070541687337082</v>
      </c>
      <c r="G387">
        <f>E387*dt_2</f>
        <v>-4.4126916530731995E-2</v>
      </c>
      <c r="H387">
        <f>F387*dt_2</f>
        <v>-1.7070541687337081E-2</v>
      </c>
      <c r="J387">
        <f t="shared" si="33"/>
        <v>-1.4975598080358754</v>
      </c>
      <c r="K387">
        <f>l*COS(J387)</f>
        <v>2.1951320369730649E-2</v>
      </c>
      <c r="L387">
        <f>l*SIN(J387)</f>
        <v>-0.29919582138463341</v>
      </c>
      <c r="M387">
        <f>L387+l</f>
        <v>8.0417861536657975E-4</v>
      </c>
      <c r="N387">
        <v>11.01</v>
      </c>
      <c r="O387">
        <f>ABS(m*g*M387)</f>
        <v>8.0417861536657975E-3</v>
      </c>
      <c r="P387">
        <f>ABS(m*((B387*l)^2)/2)</f>
        <v>0.87139661522758449</v>
      </c>
      <c r="Q387">
        <f t="shared" si="34"/>
        <v>0.87943840138125029</v>
      </c>
    </row>
    <row r="388" spans="1:17" x14ac:dyDescent="0.3">
      <c r="A388">
        <f t="shared" si="31"/>
        <v>2.9109602228289073E-2</v>
      </c>
      <c r="B388">
        <f t="shared" si="32"/>
        <v>-4.4175670167773529</v>
      </c>
      <c r="C388">
        <f>g_1/l_1*SIN(A388)</f>
        <v>-0.97018304356643748</v>
      </c>
      <c r="D388">
        <f>A388+B388*dt_2/2</f>
        <v>7.0217671444023078E-3</v>
      </c>
      <c r="E388">
        <f>B388+C388*dt_2/2</f>
        <v>-4.4224179319951853</v>
      </c>
      <c r="F388">
        <f>g/l*SIN(D388)</f>
        <v>-0.23405698143076015</v>
      </c>
      <c r="G388">
        <f>E388*dt_2</f>
        <v>-4.4224179319951852E-2</v>
      </c>
      <c r="H388">
        <f>F388*dt_2</f>
        <v>-2.3405698143076016E-3</v>
      </c>
      <c r="J388">
        <f t="shared" si="33"/>
        <v>-1.5416867245666075</v>
      </c>
      <c r="K388">
        <f>l*COS(J388)</f>
        <v>8.7316473920979534E-3</v>
      </c>
      <c r="L388">
        <f>l*SIN(J388)</f>
        <v>-0.29987290363388963</v>
      </c>
      <c r="M388">
        <f>L388+l</f>
        <v>1.2709636611035746E-4</v>
      </c>
      <c r="N388">
        <v>11.04</v>
      </c>
      <c r="O388">
        <f>ABS(m*g*M388)</f>
        <v>1.2709636611035746E-3</v>
      </c>
      <c r="P388">
        <f>ABS(m*((B388*l)^2)/2)</f>
        <v>0.87817042564736225</v>
      </c>
      <c r="Q388">
        <f t="shared" si="34"/>
        <v>0.87944138930846583</v>
      </c>
    </row>
    <row r="389" spans="1:17" x14ac:dyDescent="0.3">
      <c r="A389">
        <f t="shared" si="31"/>
        <v>-1.5114577091662779E-2</v>
      </c>
      <c r="B389">
        <f t="shared" si="32"/>
        <v>-4.4199075865916608</v>
      </c>
      <c r="C389">
        <f>g_1/l_1*SIN(A389)</f>
        <v>0.50380005365344815</v>
      </c>
      <c r="D389">
        <f>A389+B389*dt_2/2</f>
        <v>-3.7214115024621082E-2</v>
      </c>
      <c r="E389">
        <f>B389+C389*dt_2/2</f>
        <v>-4.4173885863233933</v>
      </c>
      <c r="F389">
        <f>g/l*SIN(D389)</f>
        <v>1.2401842013736206</v>
      </c>
      <c r="G389">
        <f>E389*dt_2</f>
        <v>-4.4173885863233932E-2</v>
      </c>
      <c r="H389">
        <f>F389*dt_2</f>
        <v>1.2401842013736206E-2</v>
      </c>
      <c r="J389">
        <f t="shared" si="33"/>
        <v>-1.5859109038865593</v>
      </c>
      <c r="K389">
        <f>l*COS(J389)</f>
        <v>-4.5342004828810064E-3</v>
      </c>
      <c r="L389">
        <f>l*SIN(J389)</f>
        <v>-0.29996573308626606</v>
      </c>
      <c r="M389">
        <f>L389+l</f>
        <v>3.4266913733926874E-5</v>
      </c>
      <c r="N389">
        <v>11.07</v>
      </c>
      <c r="O389">
        <f>ABS(m*g*M389)</f>
        <v>3.4266913733926874E-4</v>
      </c>
      <c r="P389">
        <f>ABS(m*((B389*l)^2)/2)</f>
        <v>0.87910123833047327</v>
      </c>
      <c r="Q389">
        <f t="shared" si="34"/>
        <v>0.87944390746781254</v>
      </c>
    </row>
    <row r="390" spans="1:17" x14ac:dyDescent="0.3">
      <c r="A390">
        <f t="shared" si="31"/>
        <v>-5.928846295489671E-2</v>
      </c>
      <c r="B390">
        <f t="shared" si="32"/>
        <v>-4.4075057445779242</v>
      </c>
      <c r="C390">
        <f>g_1/l_1*SIN(A390)</f>
        <v>1.9751244899111258</v>
      </c>
      <c r="D390">
        <f>A390+B390*dt_2/2</f>
        <v>-8.1325991677786327E-2</v>
      </c>
      <c r="E390">
        <f>B390+C390*dt_2/2</f>
        <v>-4.3976301221283682</v>
      </c>
      <c r="F390">
        <f>g/l*SIN(D390)</f>
        <v>2.7078791364550749</v>
      </c>
      <c r="G390">
        <f>E390*dt_2</f>
        <v>-4.3976301221283681E-2</v>
      </c>
      <c r="H390">
        <f>F390*dt_2</f>
        <v>2.7078791364550749E-2</v>
      </c>
      <c r="J390">
        <f t="shared" si="33"/>
        <v>-1.6300847897497932</v>
      </c>
      <c r="K390">
        <f>l*COS(J390)</f>
        <v>-1.7776120409200093E-2</v>
      </c>
      <c r="L390">
        <f>l*SIN(J390)</f>
        <v>-0.29947288615699019</v>
      </c>
      <c r="M390">
        <f>L390+l</f>
        <v>5.2711384300979658E-4</v>
      </c>
      <c r="N390">
        <v>11.1</v>
      </c>
      <c r="O390">
        <f>ABS(m*g*M390)</f>
        <v>5.2711384300979658E-3</v>
      </c>
      <c r="P390">
        <f>ABS(m*((B390*l)^2)/2)</f>
        <v>0.87417480998193309</v>
      </c>
      <c r="Q390">
        <f t="shared" si="34"/>
        <v>0.87944594841203105</v>
      </c>
    </row>
    <row r="391" spans="1:17" x14ac:dyDescent="0.3">
      <c r="A391">
        <f t="shared" si="31"/>
        <v>-0.10326476417618038</v>
      </c>
      <c r="B391">
        <f t="shared" si="32"/>
        <v>-4.3804269532133731</v>
      </c>
      <c r="C391">
        <f>g_1/l_1*SIN(A391)</f>
        <v>3.4360444261356418</v>
      </c>
      <c r="D391">
        <f>A391+B391*dt_2/2</f>
        <v>-0.12516689894224725</v>
      </c>
      <c r="E391">
        <f>B391+C391*dt_2/2</f>
        <v>-4.363246731082695</v>
      </c>
      <c r="F391">
        <f>g/l*SIN(D391)</f>
        <v>4.1613442796398772</v>
      </c>
      <c r="G391">
        <f>E391*dt_2</f>
        <v>-4.3632467310826949E-2</v>
      </c>
      <c r="H391">
        <f>F391*dt_2</f>
        <v>4.1613442796398774E-2</v>
      </c>
      <c r="J391">
        <f t="shared" si="33"/>
        <v>-1.6740610909710769</v>
      </c>
      <c r="K391">
        <f>l*COS(J391)</f>
        <v>-3.0924399835220745E-2</v>
      </c>
      <c r="L391">
        <f>l*SIN(J391)</f>
        <v>-0.29840187917443045</v>
      </c>
      <c r="M391">
        <f>L391+l</f>
        <v>1.5981208255695378E-3</v>
      </c>
      <c r="N391">
        <v>11.13</v>
      </c>
      <c r="O391">
        <f>ABS(m*g*M391)</f>
        <v>1.5981208255695378E-2</v>
      </c>
      <c r="P391">
        <f>ABS(m*((B391*l)^2)/2)</f>
        <v>0.86346631315971867</v>
      </c>
      <c r="Q391">
        <f t="shared" si="34"/>
        <v>0.87944752141541405</v>
      </c>
    </row>
    <row r="392" spans="1:17" x14ac:dyDescent="0.3">
      <c r="A392">
        <f t="shared" si="31"/>
        <v>-0.14689723148700734</v>
      </c>
      <c r="B392">
        <f t="shared" si="32"/>
        <v>-4.3388135104169745</v>
      </c>
      <c r="C392">
        <f>g_1/l_1*SIN(A392)</f>
        <v>4.878983009874629</v>
      </c>
      <c r="D392">
        <f>A392+B392*dt_2/2</f>
        <v>-0.1685912990390922</v>
      </c>
      <c r="E392">
        <f>B392+C392*dt_2/2</f>
        <v>-4.3144185953676013</v>
      </c>
      <c r="F392">
        <f>g/l*SIN(D392)</f>
        <v>5.5931262484014823</v>
      </c>
      <c r="G392">
        <f>E392*dt_2</f>
        <v>-4.3144185953676015E-2</v>
      </c>
      <c r="H392">
        <f>F392*dt_2</f>
        <v>5.5931262484014824E-2</v>
      </c>
      <c r="J392">
        <f t="shared" si="33"/>
        <v>-1.717693558281904</v>
      </c>
      <c r="K392">
        <f>l*COS(J392)</f>
        <v>-4.3910847088871656E-2</v>
      </c>
      <c r="L392">
        <f>l*SIN(J392)</f>
        <v>-0.29676899687793828</v>
      </c>
      <c r="M392">
        <f>L392+l</f>
        <v>3.2310031220617041E-3</v>
      </c>
      <c r="N392">
        <v>11.16</v>
      </c>
      <c r="O392">
        <f>ABS(m*g*M392)</f>
        <v>3.2310031220617041E-2</v>
      </c>
      <c r="P392">
        <f>ABS(m*((B392*l)^2)/2)</f>
        <v>0.84713862051795907</v>
      </c>
      <c r="Q392">
        <f t="shared" si="34"/>
        <v>0.87944865173857611</v>
      </c>
    </row>
    <row r="393" spans="1:17" x14ac:dyDescent="0.3">
      <c r="A393">
        <f t="shared" si="31"/>
        <v>-0.19004141744068337</v>
      </c>
      <c r="B393">
        <f t="shared" si="32"/>
        <v>-4.2828822479329594</v>
      </c>
      <c r="C393">
        <f>g_1/l_1*SIN(A393)</f>
        <v>6.2966522305554351</v>
      </c>
      <c r="D393">
        <f>A393+B393*dt_2/2</f>
        <v>-0.21145582868034818</v>
      </c>
      <c r="E393">
        <f>B393+C393*dt_2/2</f>
        <v>-4.251398986780182</v>
      </c>
      <c r="F393">
        <f>g/l*SIN(D393)</f>
        <v>6.9961174630091705</v>
      </c>
      <c r="G393">
        <f>E393*dt_2</f>
        <v>-4.2513989867801819E-2</v>
      </c>
      <c r="H393">
        <f>F393*dt_2</f>
        <v>6.9961174630091702E-2</v>
      </c>
      <c r="J393">
        <f t="shared" si="33"/>
        <v>-1.7608377442355798</v>
      </c>
      <c r="K393">
        <f>l*COS(J393)</f>
        <v>-5.6669870074998858E-2</v>
      </c>
      <c r="L393">
        <f>l*SIN(J393)</f>
        <v>-0.29459892366687757</v>
      </c>
      <c r="M393">
        <f>L393+l</f>
        <v>5.4010763331224232E-3</v>
      </c>
      <c r="N393">
        <v>11.19</v>
      </c>
      <c r="O393">
        <f>ABS(m*g*M393)</f>
        <v>5.4010763331224232E-2</v>
      </c>
      <c r="P393">
        <f>ABS(m*((B393*l)^2)/2)</f>
        <v>0.82543861573466748</v>
      </c>
      <c r="Q393">
        <f t="shared" si="34"/>
        <v>0.87944937906589171</v>
      </c>
    </row>
    <row r="394" spans="1:17" x14ac:dyDescent="0.3">
      <c r="A394">
        <f t="shared" si="31"/>
        <v>-0.23255540730848517</v>
      </c>
      <c r="B394">
        <f t="shared" si="32"/>
        <v>-4.2129210733028675</v>
      </c>
      <c r="C394">
        <f>g_1/l_1*SIN(A394)</f>
        <v>7.682163023024005</v>
      </c>
      <c r="D394">
        <f>A394+B394*dt_2/2</f>
        <v>-0.25362001267499951</v>
      </c>
      <c r="E394">
        <f>B394+C394*dt_2/2</f>
        <v>-4.1745102581877473</v>
      </c>
      <c r="F394">
        <f>g/l*SIN(D394)</f>
        <v>8.3636601930556065</v>
      </c>
      <c r="G394">
        <f>E394*dt_2</f>
        <v>-4.1745102581877476E-2</v>
      </c>
      <c r="H394">
        <f>F394*dt_2</f>
        <v>8.3636601930556068E-2</v>
      </c>
      <c r="J394">
        <f t="shared" si="33"/>
        <v>-1.8033517341033818</v>
      </c>
      <c r="K394">
        <f>l*COS(J394)</f>
        <v>-6.9139467207216032E-2</v>
      </c>
      <c r="L394">
        <f>l*SIN(J394)</f>
        <v>-0.29192419234161165</v>
      </c>
      <c r="M394">
        <f>L394+l</f>
        <v>8.0758076583883343E-3</v>
      </c>
      <c r="N394">
        <v>11.22</v>
      </c>
      <c r="O394">
        <f>ABS(m*g*M394)</f>
        <v>8.0758076583883343E-2</v>
      </c>
      <c r="P394">
        <f>ABS(m*((B394*l)^2)/2)</f>
        <v>0.79869167864457224</v>
      </c>
      <c r="Q394">
        <f t="shared" si="34"/>
        <v>0.87944975522845559</v>
      </c>
    </row>
    <row r="395" spans="1:17" x14ac:dyDescent="0.3">
      <c r="A395">
        <f t="shared" si="31"/>
        <v>-0.27430050989036264</v>
      </c>
      <c r="B395">
        <f t="shared" si="32"/>
        <v>-4.1292844713723111</v>
      </c>
      <c r="C395">
        <f>g_1/l_1*SIN(A395)</f>
        <v>9.0291221223964637</v>
      </c>
      <c r="D395">
        <f>A395+B395*dt_2/2</f>
        <v>-0.29494693224722418</v>
      </c>
      <c r="E395">
        <f>B395+C395*dt_2/2</f>
        <v>-4.0841388607603291</v>
      </c>
      <c r="F395">
        <f>g/l*SIN(D395)</f>
        <v>9.6896358124911259</v>
      </c>
      <c r="G395">
        <f>E395*dt_2</f>
        <v>-4.0841388607603293E-2</v>
      </c>
      <c r="H395">
        <f>F395*dt_2</f>
        <v>9.6896358124911264E-2</v>
      </c>
      <c r="J395">
        <f t="shared" si="33"/>
        <v>-1.8450968366852591</v>
      </c>
      <c r="K395">
        <f>l*COS(J395)</f>
        <v>-8.1262099101568133E-2</v>
      </c>
      <c r="L395">
        <f>l*SIN(J395)</f>
        <v>-0.28878447196760237</v>
      </c>
      <c r="M395">
        <f>L395+l</f>
        <v>1.1215528032397615E-2</v>
      </c>
      <c r="N395">
        <v>11.25</v>
      </c>
      <c r="O395">
        <f>ABS(m*g*M395)</f>
        <v>0.11215528032397615</v>
      </c>
      <c r="P395">
        <f>ABS(m*((B395*l)^2)/2)</f>
        <v>0.7672945610482429</v>
      </c>
      <c r="Q395">
        <f t="shared" si="34"/>
        <v>0.87944984137221904</v>
      </c>
    </row>
    <row r="396" spans="1:17" x14ac:dyDescent="0.3">
      <c r="A396">
        <f t="shared" si="31"/>
        <v>-0.31514189849796592</v>
      </c>
      <c r="B396">
        <f t="shared" si="32"/>
        <v>-4.0323881132474</v>
      </c>
      <c r="C396">
        <f>g_1/l_1*SIN(A396)</f>
        <v>10.331712822869456</v>
      </c>
      <c r="D396">
        <f>A396+B396*dt_2/2</f>
        <v>-0.33530383906420291</v>
      </c>
      <c r="E396">
        <f>B396+C396*dt_2/2</f>
        <v>-3.9807295491330525</v>
      </c>
      <c r="F396">
        <f>g/l*SIN(D396)</f>
        <v>10.968536781283509</v>
      </c>
      <c r="G396">
        <f>E396*dt_2</f>
        <v>-3.9807295491330524E-2</v>
      </c>
      <c r="H396">
        <f>F396*dt_2</f>
        <v>0.1096853678128351</v>
      </c>
      <c r="J396">
        <f t="shared" si="33"/>
        <v>-1.8859382252928625</v>
      </c>
      <c r="K396">
        <f>l*COS(J396)</f>
        <v>-9.298541540582507E-2</v>
      </c>
      <c r="L396">
        <f>l*SIN(J396)</f>
        <v>-0.28522572205501762</v>
      </c>
      <c r="M396">
        <f>L396+l</f>
        <v>1.4774277944982372E-2</v>
      </c>
      <c r="N396">
        <v>11.28</v>
      </c>
      <c r="O396">
        <f>ABS(m*g*M396)</f>
        <v>0.14774277944982372</v>
      </c>
      <c r="P396">
        <f>ABS(m*((B396*l)^2)/2)</f>
        <v>0.73170692531365156</v>
      </c>
      <c r="Q396">
        <f t="shared" si="34"/>
        <v>0.87944970476347528</v>
      </c>
    </row>
    <row r="397" spans="1:17" x14ac:dyDescent="0.3">
      <c r="A397">
        <f t="shared" si="31"/>
        <v>-0.35494919398929647</v>
      </c>
      <c r="B397">
        <f t="shared" si="32"/>
        <v>-3.9227027454345649</v>
      </c>
      <c r="C397">
        <f>g_1/l_1*SIN(A397)</f>
        <v>11.584757556988293</v>
      </c>
      <c r="D397">
        <f>A397+B397*dt_2/2</f>
        <v>-0.37456270771646932</v>
      </c>
      <c r="E397">
        <f>B397+C397*dt_2/2</f>
        <v>-3.8647789576496234</v>
      </c>
      <c r="F397">
        <f>g/l*SIN(D397)</f>
        <v>12.195519675867986</v>
      </c>
      <c r="G397">
        <f>E397*dt_2</f>
        <v>-3.8647789576496235E-2</v>
      </c>
      <c r="H397">
        <f>F397*dt_2</f>
        <v>0.12195519675867987</v>
      </c>
      <c r="J397">
        <f t="shared" si="33"/>
        <v>-1.9257455207841931</v>
      </c>
      <c r="K397">
        <f>l*COS(J397)</f>
        <v>-0.10426281801289464</v>
      </c>
      <c r="L397">
        <f>l*SIN(J397)</f>
        <v>-0.28129924418670238</v>
      </c>
      <c r="M397">
        <f>L397+l</f>
        <v>1.8700755813297609E-2</v>
      </c>
      <c r="N397">
        <v>11.31</v>
      </c>
      <c r="O397">
        <f>ABS(m*g*M397)</f>
        <v>0.18700755813297609</v>
      </c>
      <c r="P397">
        <f>ABS(m*((B397*l)^2)/2)</f>
        <v>0.6924418573067942</v>
      </c>
      <c r="Q397">
        <f t="shared" si="34"/>
        <v>0.87944941543977029</v>
      </c>
    </row>
    <row r="398" spans="1:17" x14ac:dyDescent="0.3">
      <c r="A398">
        <f t="shared" si="31"/>
        <v>-0.3935969835657927</v>
      </c>
      <c r="B398">
        <f t="shared" si="32"/>
        <v>-3.800747548675885</v>
      </c>
      <c r="C398">
        <f>g_1/l_1*SIN(A398)</f>
        <v>12.783761038193886</v>
      </c>
      <c r="D398">
        <f>A398+B398*dt_2/2</f>
        <v>-0.41260072130917214</v>
      </c>
      <c r="E398">
        <f>B398+C398*dt_2/2</f>
        <v>-3.7368287434849154</v>
      </c>
      <c r="F398">
        <f>g/l*SIN(D398)</f>
        <v>13.366438430539779</v>
      </c>
      <c r="G398">
        <f>E398*dt_2</f>
        <v>-3.7368287434849157E-2</v>
      </c>
      <c r="H398">
        <f>F398*dt_2</f>
        <v>0.13366438430539779</v>
      </c>
      <c r="J398">
        <f t="shared" si="33"/>
        <v>-1.9643933103606892</v>
      </c>
      <c r="K398">
        <f>l*COS(J398)</f>
        <v>-0.11505384934374492</v>
      </c>
      <c r="L398">
        <f>l*SIN(J398)</f>
        <v>-0.27706066438812066</v>
      </c>
      <c r="M398">
        <f>L398+l</f>
        <v>2.293933561187933E-2</v>
      </c>
      <c r="N398">
        <v>11.34</v>
      </c>
      <c r="O398">
        <f>ABS(m*g*M398)</f>
        <v>0.2293933561187933</v>
      </c>
      <c r="P398">
        <f>ABS(m*((B398*l)^2)/2)</f>
        <v>0.65005568679445858</v>
      </c>
      <c r="Q398">
        <f t="shared" si="34"/>
        <v>0.87944904291325188</v>
      </c>
    </row>
    <row r="399" spans="1:17" x14ac:dyDescent="0.3">
      <c r="A399">
        <f t="shared" si="31"/>
        <v>-0.43096527100064186</v>
      </c>
      <c r="B399">
        <f t="shared" si="32"/>
        <v>-3.6670831643704873</v>
      </c>
      <c r="C399">
        <f>g_1/l_1*SIN(A399)</f>
        <v>13.924933545414046</v>
      </c>
      <c r="D399">
        <f>A399+B399*dt_2/2</f>
        <v>-0.4493006868224943</v>
      </c>
      <c r="E399">
        <f>B399+C399*dt_2/2</f>
        <v>-3.5974584966434171</v>
      </c>
      <c r="F399">
        <f>g/l*SIN(D399)</f>
        <v>14.477857776023306</v>
      </c>
      <c r="G399">
        <f>E399*dt_2</f>
        <v>-3.5974584966434173E-2</v>
      </c>
      <c r="H399">
        <f>F399*dt_2</f>
        <v>0.14477857776023306</v>
      </c>
      <c r="J399">
        <f t="shared" si="33"/>
        <v>-2.0017615977955385</v>
      </c>
      <c r="K399">
        <f>l*COS(J399)</f>
        <v>-0.1253244019087264</v>
      </c>
      <c r="L399">
        <f>l*SIN(J399)</f>
        <v>-0.27256887989317491</v>
      </c>
      <c r="M399">
        <f>L399+l</f>
        <v>2.743112010682508E-2</v>
      </c>
      <c r="N399">
        <v>11.37</v>
      </c>
      <c r="O399">
        <f>ABS(m*g*M399)</f>
        <v>0.2743112010682508</v>
      </c>
      <c r="P399">
        <f>ABS(m*((B399*l)^2)/2)</f>
        <v>0.60513745204842606</v>
      </c>
      <c r="Q399">
        <f t="shared" si="34"/>
        <v>0.87944865311667686</v>
      </c>
    </row>
    <row r="400" spans="1:17" x14ac:dyDescent="0.3">
      <c r="A400">
        <f t="shared" si="31"/>
        <v>-0.46693985596707605</v>
      </c>
      <c r="B400">
        <f t="shared" si="32"/>
        <v>-3.5223045866102543</v>
      </c>
      <c r="C400">
        <f>g_1/l_1*SIN(A400)</f>
        <v>15.005194724642115</v>
      </c>
      <c r="D400">
        <f>A400+B400*dt_2/2</f>
        <v>-0.48455137890012734</v>
      </c>
      <c r="E400">
        <f>B400+C400*dt_2/2</f>
        <v>-3.4472786129870436</v>
      </c>
      <c r="F400">
        <f>g/l*SIN(D400)</f>
        <v>15.527047623284421</v>
      </c>
      <c r="G400">
        <f>E400*dt_2</f>
        <v>-3.4472786129870439E-2</v>
      </c>
      <c r="H400">
        <f>F400*dt_2</f>
        <v>0.15527047623284421</v>
      </c>
      <c r="J400">
        <f t="shared" si="33"/>
        <v>-2.0377361827619724</v>
      </c>
      <c r="K400">
        <f>l*COS(J400)</f>
        <v>-0.13504675252177897</v>
      </c>
      <c r="L400">
        <f>l*SIN(J400)</f>
        <v>-0.26788500262859316</v>
      </c>
      <c r="M400">
        <f>L400+l</f>
        <v>3.2114997371406828E-2</v>
      </c>
      <c r="N400">
        <v>11.4</v>
      </c>
      <c r="O400">
        <f>ABS(m*g*M400)</f>
        <v>0.32114997371406828</v>
      </c>
      <c r="P400">
        <f>ABS(m*((B400*l)^2)/2)</f>
        <v>0.55829833203850354</v>
      </c>
      <c r="Q400">
        <f t="shared" si="34"/>
        <v>0.87944830575257182</v>
      </c>
    </row>
    <row r="401" spans="1:17" x14ac:dyDescent="0.3">
      <c r="A401">
        <f t="shared" si="31"/>
        <v>-0.50141264209694647</v>
      </c>
      <c r="B401">
        <f t="shared" si="32"/>
        <v>-3.3670341103774102</v>
      </c>
      <c r="C401">
        <f>g_1/l_1*SIN(A401)</f>
        <v>16.022158996725839</v>
      </c>
      <c r="D401">
        <f>A401+B401*dt_2/2</f>
        <v>-0.51824781264883357</v>
      </c>
      <c r="E401">
        <f>B401+C401*dt_2/2</f>
        <v>-3.2869233153937811</v>
      </c>
      <c r="F401">
        <f>g/l*SIN(D401)</f>
        <v>16.51195980271277</v>
      </c>
      <c r="G401">
        <f>E401*dt_2</f>
        <v>-3.2869233153937812E-2</v>
      </c>
      <c r="H401">
        <f>F401*dt_2</f>
        <v>0.1651195980271277</v>
      </c>
      <c r="J401">
        <f t="shared" si="33"/>
        <v>-2.072208968891843</v>
      </c>
      <c r="K401">
        <f>l*COS(J401)</f>
        <v>-0.14419943097053251</v>
      </c>
      <c r="L401">
        <f>l*SIN(J401)</f>
        <v>-0.26307132893528062</v>
      </c>
      <c r="M401">
        <f>L401+l</f>
        <v>3.6928671064719365E-2</v>
      </c>
      <c r="N401">
        <v>11.43</v>
      </c>
      <c r="O401">
        <f>ABS(m*g*M401)</f>
        <v>0.36928671064719365</v>
      </c>
      <c r="P401">
        <f>ABS(m*((B401*l)^2)/2)</f>
        <v>0.5101613415200249</v>
      </c>
      <c r="Q401">
        <f t="shared" si="34"/>
        <v>0.87944805216721855</v>
      </c>
    </row>
    <row r="402" spans="1:17" x14ac:dyDescent="0.3">
      <c r="A402">
        <f t="shared" si="31"/>
        <v>-0.53428187525088433</v>
      </c>
      <c r="B402">
        <f t="shared" si="32"/>
        <v>-3.2019145123502826</v>
      </c>
      <c r="C402">
        <f>g_1/l_1*SIN(A402)</f>
        <v>16.974104260830455</v>
      </c>
      <c r="D402">
        <f>A402+B402*dt_2/2</f>
        <v>-0.55029144781263573</v>
      </c>
      <c r="E402">
        <f>B402+C402*dt_2/2</f>
        <v>-3.1170439910461303</v>
      </c>
      <c r="F402">
        <f>g/l*SIN(D402)</f>
        <v>17.431189104510338</v>
      </c>
      <c r="G402">
        <f>E402*dt_2</f>
        <v>-3.1170439910461305E-2</v>
      </c>
      <c r="H402">
        <f>F402*dt_2</f>
        <v>0.17431189104510339</v>
      </c>
      <c r="J402">
        <f t="shared" si="33"/>
        <v>-2.1050782020457808</v>
      </c>
      <c r="K402">
        <f>l*COS(J402)</f>
        <v>-0.15276693834747401</v>
      </c>
      <c r="L402">
        <f>l*SIN(J402)</f>
        <v>-0.2581903610670605</v>
      </c>
      <c r="M402">
        <f>L402+l</f>
        <v>4.1809638932939486E-2</v>
      </c>
      <c r="N402">
        <v>11.46</v>
      </c>
      <c r="O402">
        <f>ABS(m*g*M402)</f>
        <v>0.41809638932939486</v>
      </c>
      <c r="P402">
        <f>ABS(m*((B402*l)^2)/2)</f>
        <v>0.46135154449797061</v>
      </c>
      <c r="Q402">
        <f t="shared" si="34"/>
        <v>0.87944793382736552</v>
      </c>
    </row>
    <row r="403" spans="1:17" x14ac:dyDescent="0.3">
      <c r="A403">
        <f t="shared" si="31"/>
        <v>-0.56545231516134564</v>
      </c>
      <c r="B403">
        <f t="shared" si="32"/>
        <v>-3.0276026213051792</v>
      </c>
      <c r="C403">
        <f>g_1/l_1*SIN(A403)</f>
        <v>17.859926048571161</v>
      </c>
      <c r="D403">
        <f>A403+B403*dt_2/2</f>
        <v>-0.58059032826787149</v>
      </c>
      <c r="E403">
        <f>B403+C403*dt_2/2</f>
        <v>-2.9383029910623235</v>
      </c>
      <c r="F403">
        <f>g/l*SIN(D403)</f>
        <v>18.283920960690807</v>
      </c>
      <c r="G403">
        <f>E403*dt_2</f>
        <v>-2.9383029910623235E-2</v>
      </c>
      <c r="H403">
        <f>F403*dt_2</f>
        <v>0.18283920960690808</v>
      </c>
      <c r="J403">
        <f t="shared" si="33"/>
        <v>-2.1362486419562421</v>
      </c>
      <c r="K403">
        <f>l*COS(J403)</f>
        <v>-0.16073933443714036</v>
      </c>
      <c r="L403">
        <f>l*SIN(J403)</f>
        <v>-0.25330390120309071</v>
      </c>
      <c r="M403">
        <f>L403+l</f>
        <v>4.669609879690928E-2</v>
      </c>
      <c r="N403">
        <v>11.49</v>
      </c>
      <c r="O403">
        <f>ABS(m*g*M403)</f>
        <v>0.4669609879690928</v>
      </c>
      <c r="P403">
        <f>ABS(m*((B403*l)^2)/2)</f>
        <v>0.41248699346402962</v>
      </c>
      <c r="Q403">
        <f t="shared" si="34"/>
        <v>0.87944798143312242</v>
      </c>
    </row>
    <row r="404" spans="1:17" x14ac:dyDescent="0.3">
      <c r="A404">
        <f t="shared" si="31"/>
        <v>-0.59483534507196889</v>
      </c>
      <c r="B404">
        <f t="shared" si="32"/>
        <v>-2.844763411698271</v>
      </c>
      <c r="C404">
        <f>g_1/l_1*SIN(A404)</f>
        <v>18.679079605661325</v>
      </c>
      <c r="D404">
        <f>A404+B404*dt_2/2</f>
        <v>-0.6090591621304603</v>
      </c>
      <c r="E404">
        <f>B404+C404*dt_2/2</f>
        <v>-2.7513680136699645</v>
      </c>
      <c r="F404">
        <f>g/l*SIN(D404)</f>
        <v>19.069868359171736</v>
      </c>
      <c r="G404">
        <f>E404*dt_2</f>
        <v>-2.7513680136699647E-2</v>
      </c>
      <c r="H404">
        <f>F404*dt_2</f>
        <v>0.19069868359171735</v>
      </c>
      <c r="J404">
        <f t="shared" si="33"/>
        <v>-2.1656316718668656</v>
      </c>
      <c r="K404">
        <f>l*COS(J404)</f>
        <v>-0.16811171645095194</v>
      </c>
      <c r="L404">
        <f>l*SIN(J404)</f>
        <v>-0.24847223344252117</v>
      </c>
      <c r="M404">
        <f>L404+l</f>
        <v>5.1527766557478816E-2</v>
      </c>
      <c r="N404">
        <v>11.52</v>
      </c>
      <c r="O404">
        <f>ABS(m*g*M404)</f>
        <v>0.51527766557478816</v>
      </c>
      <c r="P404">
        <f>ABS(m*((B404*l)^2)/2)</f>
        <v>0.36417054908417335</v>
      </c>
      <c r="Q404">
        <f t="shared" si="34"/>
        <v>0.8794482146589615</v>
      </c>
    </row>
    <row r="405" spans="1:17" x14ac:dyDescent="0.3">
      <c r="A405">
        <f t="shared" si="31"/>
        <v>-0.62234902520866853</v>
      </c>
      <c r="B405">
        <f t="shared" si="32"/>
        <v>-2.6540647281065537</v>
      </c>
      <c r="C405">
        <f>g_1/l_1*SIN(A405)</f>
        <v>19.431512557957387</v>
      </c>
      <c r="D405">
        <f>A405+B405*dt_2/2</f>
        <v>-0.63561934884920135</v>
      </c>
      <c r="E405">
        <f>B405+C405*dt_2/2</f>
        <v>-2.5569071653167668</v>
      </c>
      <c r="F405">
        <f>g/l*SIN(D405)</f>
        <v>19.789200692776795</v>
      </c>
      <c r="G405">
        <f>E405*dt_2</f>
        <v>-2.5569071653167668E-2</v>
      </c>
      <c r="H405">
        <f>F405*dt_2</f>
        <v>0.19789200692776795</v>
      </c>
      <c r="J405">
        <f t="shared" si="33"/>
        <v>-2.1931453520035653</v>
      </c>
      <c r="K405">
        <f>l*COS(J405)</f>
        <v>-0.17488361302161651</v>
      </c>
      <c r="L405">
        <f>l*SIN(J405)</f>
        <v>-0.24375340386650085</v>
      </c>
      <c r="M405">
        <f>L405+l</f>
        <v>5.6246596133499138E-2</v>
      </c>
      <c r="N405">
        <v>11.55</v>
      </c>
      <c r="O405">
        <f>ABS(m*g*M405)</f>
        <v>0.56246596133499138</v>
      </c>
      <c r="P405">
        <f>ABS(m*((B405*l)^2)/2)</f>
        <v>0.31698268114406913</v>
      </c>
      <c r="Q405">
        <f t="shared" si="34"/>
        <v>0.87944864247906052</v>
      </c>
    </row>
    <row r="406" spans="1:17" x14ac:dyDescent="0.3">
      <c r="A406">
        <f t="shared" si="31"/>
        <v>-0.64791809686183621</v>
      </c>
      <c r="B406">
        <f t="shared" si="32"/>
        <v>-2.4561727211787856</v>
      </c>
      <c r="C406">
        <f>g_1/l_1*SIN(A406)</f>
        <v>20.117590867978613</v>
      </c>
      <c r="D406">
        <f>A406+B406*dt_2/2</f>
        <v>-0.66019896046773019</v>
      </c>
      <c r="E406">
        <f>B406+C406*dt_2/2</f>
        <v>-2.3555847668388927</v>
      </c>
      <c r="F406">
        <f>g/l*SIN(D406)</f>
        <v>20.442467235369381</v>
      </c>
      <c r="G406">
        <f>E406*dt_2</f>
        <v>-2.3555847668388929E-2</v>
      </c>
      <c r="H406">
        <f>F406*dt_2</f>
        <v>0.20442467235369383</v>
      </c>
      <c r="J406">
        <f t="shared" si="33"/>
        <v>-2.2187144236567327</v>
      </c>
      <c r="K406">
        <f>l*COS(J406)</f>
        <v>-0.18105831781180742</v>
      </c>
      <c r="L406">
        <f>l*SIN(J406)</f>
        <v>-0.23920260356266718</v>
      </c>
      <c r="M406">
        <f>L406+l</f>
        <v>6.0797396437332812E-2</v>
      </c>
      <c r="N406">
        <v>11.58</v>
      </c>
      <c r="O406">
        <f>ABS(m*g*M406)</f>
        <v>0.60797396437332818</v>
      </c>
      <c r="P406">
        <f>ABS(m*((B406*l)^2)/2)</f>
        <v>0.27147529963182598</v>
      </c>
      <c r="Q406">
        <f t="shared" si="34"/>
        <v>0.87944926400515411</v>
      </c>
    </row>
    <row r="407" spans="1:17" x14ac:dyDescent="0.3">
      <c r="A407">
        <f t="shared" ref="A407:A470" si="35">A406+G406</f>
        <v>-0.67147394453022513</v>
      </c>
      <c r="B407">
        <f t="shared" ref="B407:B470" si="36">B406+H406</f>
        <v>-2.2517480488250916</v>
      </c>
      <c r="C407">
        <f>g_1/l_1*SIN(A407)</f>
        <v>20.738020724185176</v>
      </c>
      <c r="D407">
        <f>A407+B407*dt_2/2</f>
        <v>-0.68273268477435056</v>
      </c>
      <c r="E407">
        <f>B407+C407*dt_2/2</f>
        <v>-2.1480579452041657</v>
      </c>
      <c r="F407">
        <f>g/l*SIN(D407)</f>
        <v>21.030517824269801</v>
      </c>
      <c r="G407">
        <f>E407*dt_2</f>
        <v>-2.1480579452041657E-2</v>
      </c>
      <c r="H407">
        <f>F407*dt_2</f>
        <v>0.21030517824269801</v>
      </c>
      <c r="J407">
        <f t="shared" si="33"/>
        <v>-2.2422702713251219</v>
      </c>
      <c r="K407">
        <f>l*COS(J407)</f>
        <v>-0.18664218651766662</v>
      </c>
      <c r="L407">
        <f>l*SIN(J407)</f>
        <v>-0.23487165476469174</v>
      </c>
      <c r="M407">
        <f>L407+l</f>
        <v>6.5128345235308249E-2</v>
      </c>
      <c r="N407">
        <v>11.61</v>
      </c>
      <c r="O407">
        <f>ABS(m*g*M407)</f>
        <v>0.65128345235308249</v>
      </c>
      <c r="P407">
        <f>ABS(m*((B407*l)^2)/2)</f>
        <v>0.22816661739244229</v>
      </c>
      <c r="Q407">
        <f t="shared" si="34"/>
        <v>0.87945006974552475</v>
      </c>
    </row>
    <row r="408" spans="1:17" x14ac:dyDescent="0.3">
      <c r="A408">
        <f t="shared" si="35"/>
        <v>-0.69295452398226676</v>
      </c>
      <c r="B408">
        <f t="shared" si="36"/>
        <v>-2.0414428705823937</v>
      </c>
      <c r="C408">
        <f>g_1/l_1*SIN(A408)</f>
        <v>21.293768850745881</v>
      </c>
      <c r="D408">
        <f>A408+B408*dt_2/2</f>
        <v>-0.7031617383351787</v>
      </c>
      <c r="E408">
        <f>B408+C408*dt_2/2</f>
        <v>-1.9349740263286643</v>
      </c>
      <c r="F408">
        <f>g/l*SIN(D408)</f>
        <v>21.554423136181502</v>
      </c>
      <c r="G408">
        <f>E408*dt_2</f>
        <v>-1.9349740263286643E-2</v>
      </c>
      <c r="H408">
        <f>F408*dt_2</f>
        <v>0.21554423136181503</v>
      </c>
      <c r="J408">
        <f t="shared" si="33"/>
        <v>-2.2637508507771633</v>
      </c>
      <c r="K408">
        <f>l*COS(J408)</f>
        <v>-0.19164391965671287</v>
      </c>
      <c r="L408">
        <f>l*SIN(J408)</f>
        <v>-0.23080859615406737</v>
      </c>
      <c r="M408">
        <f>L408+l</f>
        <v>6.9191403845932614E-2</v>
      </c>
      <c r="N408">
        <v>11.64</v>
      </c>
      <c r="O408">
        <f>ABS(m*g*M408)</f>
        <v>0.69191403845932609</v>
      </c>
      <c r="P408">
        <f>ABS(m*((B408*l)^2)/2)</f>
        <v>0.18753700472332574</v>
      </c>
      <c r="Q408">
        <f t="shared" si="34"/>
        <v>0.87945104318265188</v>
      </c>
    </row>
    <row r="409" spans="1:17" x14ac:dyDescent="0.3">
      <c r="A409">
        <f t="shared" si="35"/>
        <v>-0.71230426424555338</v>
      </c>
      <c r="B409">
        <f t="shared" si="36"/>
        <v>-1.8258986392205787</v>
      </c>
      <c r="C409">
        <f>g_1/l_1*SIN(A409)</f>
        <v>21.785983504421822</v>
      </c>
      <c r="D409">
        <f>A409+B409*dt_2/2</f>
        <v>-0.72143375744165628</v>
      </c>
      <c r="E409">
        <f>B409+C409*dt_2/2</f>
        <v>-1.7169687216984697</v>
      </c>
      <c r="F409">
        <f>g/l*SIN(D409)</f>
        <v>22.015396697521442</v>
      </c>
      <c r="G409">
        <f>E409*dt_2</f>
        <v>-1.7169687216984697E-2</v>
      </c>
      <c r="H409">
        <f>F409*dt_2</f>
        <v>0.22015396697521442</v>
      </c>
      <c r="J409">
        <f t="shared" si="33"/>
        <v>-2.28310059104045</v>
      </c>
      <c r="K409">
        <f>l*COS(J409)</f>
        <v>-0.19607385153979637</v>
      </c>
      <c r="L409">
        <f>l*SIN(J409)</f>
        <v>-0.22705736002682203</v>
      </c>
      <c r="M409">
        <f>L409+l</f>
        <v>7.2942639973177958E-2</v>
      </c>
      <c r="N409">
        <v>11.67</v>
      </c>
      <c r="O409">
        <f>ABS(m*g*M409)</f>
        <v>0.72942639973177958</v>
      </c>
      <c r="P409">
        <f>ABS(m*((B409*l)^2)/2)</f>
        <v>0.15002576283184021</v>
      </c>
      <c r="Q409">
        <f t="shared" si="34"/>
        <v>0.8794521625636198</v>
      </c>
    </row>
    <row r="410" spans="1:17" x14ac:dyDescent="0.3">
      <c r="A410">
        <f t="shared" si="35"/>
        <v>-0.72947395146253813</v>
      </c>
      <c r="B410">
        <f t="shared" si="36"/>
        <v>-1.6057446722453643</v>
      </c>
      <c r="C410">
        <f>g_1/l_1*SIN(A410)</f>
        <v>22.215918161561131</v>
      </c>
      <c r="D410">
        <f>A410+B410*dt_2/2</f>
        <v>-0.73750267482376497</v>
      </c>
      <c r="E410">
        <f>B410+C410*dt_2/2</f>
        <v>-1.4946650814375586</v>
      </c>
      <c r="F410">
        <f>g/l*SIN(D410)</f>
        <v>22.414720492648676</v>
      </c>
      <c r="G410">
        <f>E410*dt_2</f>
        <v>-1.4946650814375587E-2</v>
      </c>
      <c r="H410">
        <f>F410*dt_2</f>
        <v>0.22414720492648676</v>
      </c>
      <c r="J410">
        <f t="shared" ref="J410:J473" si="37">A410-PI()/2</f>
        <v>-2.3002702782574347</v>
      </c>
      <c r="K410">
        <f>l*COS(J410)</f>
        <v>-0.19994326345405014</v>
      </c>
      <c r="L410">
        <f>l*SIN(J410)</f>
        <v>-0.22365753150597073</v>
      </c>
      <c r="M410">
        <f>L410+l</f>
        <v>7.6342468494029259E-2</v>
      </c>
      <c r="N410">
        <v>11.7</v>
      </c>
      <c r="O410">
        <f>ABS(m*g*M410)</f>
        <v>0.76342468494029259</v>
      </c>
      <c r="P410">
        <f>ABS(m*((B410*l)^2)/2)</f>
        <v>0.11602871785999676</v>
      </c>
      <c r="Q410">
        <f t="shared" ref="Q410:Q473" si="38">O410+P410</f>
        <v>0.87945340280028939</v>
      </c>
    </row>
    <row r="411" spans="1:17" x14ac:dyDescent="0.3">
      <c r="A411">
        <f t="shared" si="35"/>
        <v>-0.74442060227691376</v>
      </c>
      <c r="B411">
        <f t="shared" si="36"/>
        <v>-1.3815974673188776</v>
      </c>
      <c r="C411">
        <f>g_1/l_1*SIN(A411)</f>
        <v>22.584859614149593</v>
      </c>
      <c r="D411">
        <f>A411+B411*dt_2/2</f>
        <v>-0.75132858961350812</v>
      </c>
      <c r="E411">
        <f>B411+C411*dt_2/2</f>
        <v>-1.2686731692481297</v>
      </c>
      <c r="F411">
        <f>g/l*SIN(D411)</f>
        <v>22.753675745716279</v>
      </c>
      <c r="G411">
        <f>E411*dt_2</f>
        <v>-1.2686731692481298E-2</v>
      </c>
      <c r="H411">
        <f>F411*dt_2</f>
        <v>0.22753675745716279</v>
      </c>
      <c r="J411">
        <f t="shared" si="37"/>
        <v>-2.3152169290718101</v>
      </c>
      <c r="K411">
        <f>l*COS(J411)</f>
        <v>-0.20326373652734625</v>
      </c>
      <c r="L411">
        <f>l*SIN(J411)</f>
        <v>-0.22064417828925728</v>
      </c>
      <c r="M411">
        <f>L411+l</f>
        <v>7.9355821710742708E-2</v>
      </c>
      <c r="N411">
        <v>11.73</v>
      </c>
      <c r="O411">
        <f>ABS(m*g*M411)</f>
        <v>0.79355821710742713</v>
      </c>
      <c r="P411">
        <f>ABS(m*((B411*l)^2)/2)</f>
        <v>8.5896520276587146E-2</v>
      </c>
      <c r="Q411">
        <f t="shared" si="38"/>
        <v>0.87945473738401425</v>
      </c>
    </row>
    <row r="412" spans="1:17" x14ac:dyDescent="0.3">
      <c r="A412">
        <f t="shared" si="35"/>
        <v>-0.757107333969395</v>
      </c>
      <c r="B412">
        <f t="shared" si="36"/>
        <v>-1.1540607098617148</v>
      </c>
      <c r="C412">
        <f>g_1/l_1*SIN(A412)</f>
        <v>22.894061908323348</v>
      </c>
      <c r="D412">
        <f>A412+B412*dt_2/2</f>
        <v>-0.76287763751870352</v>
      </c>
      <c r="E412">
        <f>B412+C412*dt_2/2</f>
        <v>-1.039590400320098</v>
      </c>
      <c r="F412">
        <f>g/l*SIN(D412)</f>
        <v>23.033480170789286</v>
      </c>
      <c r="G412">
        <f>E412*dt_2</f>
        <v>-1.039590400320098E-2</v>
      </c>
      <c r="H412">
        <f>F412*dt_2</f>
        <v>0.23033480170789286</v>
      </c>
      <c r="J412">
        <f t="shared" si="37"/>
        <v>-2.3279036607642913</v>
      </c>
      <c r="K412">
        <f>l*COS(J412)</f>
        <v>-0.20604655717491002</v>
      </c>
      <c r="L412">
        <f>l*SIN(J412)</f>
        <v>-0.21804773852614598</v>
      </c>
      <c r="M412">
        <f>L412+l</f>
        <v>8.195226147385401E-2</v>
      </c>
      <c r="N412">
        <v>11.76</v>
      </c>
      <c r="O412">
        <f>ABS(m*g*M412)</f>
        <v>0.81952261473854016</v>
      </c>
      <c r="P412">
        <f>ABS(m*((B412*l)^2)/2)</f>
        <v>5.9933525492093638E-2</v>
      </c>
      <c r="Q412">
        <f t="shared" si="38"/>
        <v>0.87945614023063379</v>
      </c>
    </row>
    <row r="413" spans="1:17" x14ac:dyDescent="0.3">
      <c r="A413">
        <f t="shared" si="35"/>
        <v>-0.76750323797259601</v>
      </c>
      <c r="B413">
        <f t="shared" si="36"/>
        <v>-0.92372590815382194</v>
      </c>
      <c r="C413">
        <f>g_1/l_1*SIN(A413)</f>
        <v>23.14468728669106</v>
      </c>
      <c r="D413">
        <f>A413+B413*dt_2/2</f>
        <v>-0.77212186751336509</v>
      </c>
      <c r="E413">
        <f>B413+C413*dt_2/2</f>
        <v>-0.80800247172036666</v>
      </c>
      <c r="F413">
        <f>g/l*SIN(D413)</f>
        <v>23.255232723326891</v>
      </c>
      <c r="G413">
        <f>E413*dt_2</f>
        <v>-8.0800247172036661E-3</v>
      </c>
      <c r="H413">
        <f>F413*dt_2</f>
        <v>0.23255232723326891</v>
      </c>
      <c r="J413">
        <f t="shared" si="37"/>
        <v>-2.3382995647674925</v>
      </c>
      <c r="K413">
        <f>l*COS(J413)</f>
        <v>-0.20830218558021948</v>
      </c>
      <c r="L413">
        <f>l*SIN(J413)</f>
        <v>-0.215893954251859</v>
      </c>
      <c r="M413">
        <f>L413+l</f>
        <v>8.4106045748140984E-2</v>
      </c>
      <c r="N413">
        <v>11.79</v>
      </c>
      <c r="O413">
        <f>ABS(m*g*M413)</f>
        <v>0.84106045748140978</v>
      </c>
      <c r="P413">
        <f>ABS(m*((B413*l)^2)/2)</f>
        <v>3.8397129902757128E-2</v>
      </c>
      <c r="Q413">
        <f t="shared" si="38"/>
        <v>0.87945758738416691</v>
      </c>
    </row>
    <row r="414" spans="1:17" x14ac:dyDescent="0.3">
      <c r="A414">
        <f t="shared" si="35"/>
        <v>-0.77558326268979971</v>
      </c>
      <c r="B414">
        <f t="shared" si="36"/>
        <v>-0.69117358092055303</v>
      </c>
      <c r="C414">
        <f>g_1/l_1*SIN(A414)</f>
        <v>23.337755047895691</v>
      </c>
      <c r="D414">
        <f>A414+B414*dt_2/2</f>
        <v>-0.77903913059440244</v>
      </c>
      <c r="E414">
        <f>B414+C414*dt_2/2</f>
        <v>-0.57448480568107452</v>
      </c>
      <c r="F414">
        <f>g/l*SIN(D414)</f>
        <v>23.419866652614928</v>
      </c>
      <c r="G414">
        <f>E414*dt_2</f>
        <v>-5.7448480568107457E-3</v>
      </c>
      <c r="H414">
        <f>F414*dt_2</f>
        <v>0.23419866652614929</v>
      </c>
      <c r="J414">
        <f t="shared" si="37"/>
        <v>-2.3463795894846964</v>
      </c>
      <c r="K414">
        <f>l*COS(J414)</f>
        <v>-0.21003979543106119</v>
      </c>
      <c r="L414">
        <f>l*SIN(J414)</f>
        <v>-0.21420383828325287</v>
      </c>
      <c r="M414">
        <f>L414+l</f>
        <v>8.5796161716747116E-2</v>
      </c>
      <c r="N414">
        <v>11.82</v>
      </c>
      <c r="O414">
        <f>ABS(m*g*M414)</f>
        <v>0.8579616171674711</v>
      </c>
      <c r="P414">
        <f>ABS(m*((B414*l)^2)/2)</f>
        <v>2.1497441353314307E-2</v>
      </c>
      <c r="Q414">
        <f t="shared" si="38"/>
        <v>0.87945905852078543</v>
      </c>
    </row>
    <row r="415" spans="1:17" x14ac:dyDescent="0.3">
      <c r="A415">
        <f t="shared" si="35"/>
        <v>-0.78132811074661046</v>
      </c>
      <c r="B415">
        <f t="shared" si="36"/>
        <v>-0.45697491439440374</v>
      </c>
      <c r="C415">
        <f>g_1/l_1*SIN(A415)</f>
        <v>23.47409901943589</v>
      </c>
      <c r="D415">
        <f>A415+B415*dt_2/2</f>
        <v>-0.78361298531858248</v>
      </c>
      <c r="E415">
        <f>B415+C415*dt_2/2</f>
        <v>-0.33960441929722429</v>
      </c>
      <c r="F415">
        <f>g/l*SIN(D415)</f>
        <v>23.528111453556395</v>
      </c>
      <c r="G415">
        <f>E415*dt_2</f>
        <v>-3.3960441929722432E-3</v>
      </c>
      <c r="H415">
        <f>F415*dt_2</f>
        <v>0.23528111453556397</v>
      </c>
      <c r="J415">
        <f t="shared" si="37"/>
        <v>-2.3521244375415069</v>
      </c>
      <c r="K415">
        <f>l*COS(J415)</f>
        <v>-0.21126689117492298</v>
      </c>
      <c r="L415">
        <f>l*SIN(J415)</f>
        <v>-0.21299366350500487</v>
      </c>
      <c r="M415">
        <f>L415+l</f>
        <v>8.7006336494995118E-2</v>
      </c>
      <c r="N415">
        <v>11.85</v>
      </c>
      <c r="O415">
        <f>ABS(m*g*M415)</f>
        <v>0.87006336494995118</v>
      </c>
      <c r="P415">
        <f>ABS(m*((B415*l)^2)/2)</f>
        <v>9.3971732573597672E-3</v>
      </c>
      <c r="Q415">
        <f t="shared" si="38"/>
        <v>0.87946053820731096</v>
      </c>
    </row>
    <row r="416" spans="1:17" x14ac:dyDescent="0.3">
      <c r="A416">
        <f t="shared" si="35"/>
        <v>-0.7847241549395827</v>
      </c>
      <c r="B416">
        <f t="shared" si="36"/>
        <v>-0.22169379985883977</v>
      </c>
      <c r="C416">
        <f>g_1/l_1*SIN(A416)</f>
        <v>23.554334155221799</v>
      </c>
      <c r="D416">
        <f>A416+B416*dt_2/2</f>
        <v>-0.78583262393887687</v>
      </c>
      <c r="E416">
        <f>B416+C416*dt_2/2</f>
        <v>-0.10392212908273078</v>
      </c>
      <c r="F416">
        <f>g/l*SIN(D416)</f>
        <v>23.580464147885859</v>
      </c>
      <c r="G416">
        <f>E416*dt_2</f>
        <v>-1.0392212908273079E-3</v>
      </c>
      <c r="H416">
        <f>F416*dt_2</f>
        <v>0.2358046414788586</v>
      </c>
      <c r="J416">
        <f t="shared" si="37"/>
        <v>-2.3555204817344793</v>
      </c>
      <c r="K416">
        <f>l*COS(J416)</f>
        <v>-0.21198900739699617</v>
      </c>
      <c r="L416">
        <f>l*SIN(J416)</f>
        <v>-0.21227496494602538</v>
      </c>
      <c r="M416">
        <f>L416+l</f>
        <v>8.7725035053974609E-2</v>
      </c>
      <c r="N416">
        <v>11.88</v>
      </c>
      <c r="O416">
        <f>ABS(m*g*M416)</f>
        <v>0.87725035053974609</v>
      </c>
      <c r="P416">
        <f>ABS(m*((B416*l)^2)/2)</f>
        <v>2.2116663403133081E-3</v>
      </c>
      <c r="Q416">
        <f t="shared" si="38"/>
        <v>0.87946201688005943</v>
      </c>
    </row>
    <row r="417" spans="1:17" x14ac:dyDescent="0.3">
      <c r="A417">
        <f t="shared" si="35"/>
        <v>-0.78576337623041004</v>
      </c>
      <c r="B417">
        <f t="shared" si="36"/>
        <v>1.4110841620018827E-2</v>
      </c>
      <c r="C417">
        <f>g_1/l_1*SIN(A417)</f>
        <v>23.578832616482451</v>
      </c>
      <c r="D417">
        <f>A417+B417*dt_2/2</f>
        <v>-0.78569282202230994</v>
      </c>
      <c r="E417">
        <f>B417+C417*dt_2/2</f>
        <v>0.13200500470243109</v>
      </c>
      <c r="F417">
        <f>g/l*SIN(D417)</f>
        <v>23.577170186616403</v>
      </c>
      <c r="G417">
        <f>E417*dt_2</f>
        <v>1.320050047024311E-3</v>
      </c>
      <c r="H417">
        <f>F417*dt_2</f>
        <v>0.23577170186616403</v>
      </c>
      <c r="J417">
        <f t="shared" si="37"/>
        <v>-2.3565597030253067</v>
      </c>
      <c r="K417">
        <f>l*COS(J417)</f>
        <v>-0.21220949354834207</v>
      </c>
      <c r="L417">
        <f>l*SIN(J417)</f>
        <v>-0.21205454686932834</v>
      </c>
      <c r="M417">
        <f>L417+l</f>
        <v>8.7945453130671647E-2</v>
      </c>
      <c r="N417">
        <v>11.91</v>
      </c>
      <c r="O417">
        <f>ABS(m*g*M417)</f>
        <v>0.87945453130671647</v>
      </c>
      <c r="P417">
        <f>ABS(m*((B417*l)^2)/2)</f>
        <v>8.960213305136499E-6</v>
      </c>
      <c r="Q417">
        <f t="shared" si="38"/>
        <v>0.87946349152002157</v>
      </c>
    </row>
    <row r="418" spans="1:17" x14ac:dyDescent="0.3">
      <c r="A418">
        <f t="shared" si="35"/>
        <v>-0.78444332618338575</v>
      </c>
      <c r="B418">
        <f t="shared" si="36"/>
        <v>0.24988254348618286</v>
      </c>
      <c r="C418">
        <f>g_1/l_1*SIN(A418)</f>
        <v>23.547709569351994</v>
      </c>
      <c r="D418">
        <f>A418+B418*dt_2/2</f>
        <v>-0.78319391346595479</v>
      </c>
      <c r="E418">
        <f>B418+C418*dt_2/2</f>
        <v>0.36762109133294285</v>
      </c>
      <c r="F418">
        <f>g/l*SIN(D418)</f>
        <v>23.518214151976032</v>
      </c>
      <c r="G418">
        <f>E418*dt_2</f>
        <v>3.6762109133294286E-3</v>
      </c>
      <c r="H418">
        <f>F418*dt_2</f>
        <v>0.23518214151976033</v>
      </c>
      <c r="J418">
        <f t="shared" si="37"/>
        <v>-2.3552396529782822</v>
      </c>
      <c r="K418">
        <f>l*COS(J418)</f>
        <v>-0.2119293861241679</v>
      </c>
      <c r="L418">
        <f>l*SIN(J418)</f>
        <v>-0.21233448918400735</v>
      </c>
      <c r="M418">
        <f>L418+l</f>
        <v>8.7665510815992637E-2</v>
      </c>
      <c r="N418">
        <v>11.94</v>
      </c>
      <c r="O418">
        <f>ABS(m*g*M418)</f>
        <v>0.87665510815992631</v>
      </c>
      <c r="P418">
        <f>ABS(m*((B418*l)^2)/2)</f>
        <v>2.8098578492605827E-3</v>
      </c>
      <c r="Q418">
        <f t="shared" si="38"/>
        <v>0.87946496600918689</v>
      </c>
    </row>
    <row r="419" spans="1:17" x14ac:dyDescent="0.3">
      <c r="A419">
        <f t="shared" si="35"/>
        <v>-0.78076711527005627</v>
      </c>
      <c r="B419">
        <f t="shared" si="36"/>
        <v>0.48506468500594319</v>
      </c>
      <c r="C419">
        <f>g_1/l_1*SIN(A419)</f>
        <v>23.460818828322541</v>
      </c>
      <c r="D419">
        <f>A419+B419*dt_2/2</f>
        <v>-0.7783417918450265</v>
      </c>
      <c r="E419">
        <f>B419+C419*dt_2/2</f>
        <v>0.60236877914755593</v>
      </c>
      <c r="F419">
        <f>g/l*SIN(D419)</f>
        <v>23.403320340900645</v>
      </c>
      <c r="G419">
        <f>E419*dt_2</f>
        <v>6.0236877914755594E-3</v>
      </c>
      <c r="H419">
        <f>F419*dt_2</f>
        <v>0.23403320340900646</v>
      </c>
      <c r="J419">
        <f t="shared" si="37"/>
        <v>-2.3515634420649527</v>
      </c>
      <c r="K419">
        <f>l*COS(J419)</f>
        <v>-0.21114736945490281</v>
      </c>
      <c r="L419">
        <f>l*SIN(J419)</f>
        <v>-0.21311214975283502</v>
      </c>
      <c r="M419">
        <f>L419+l</f>
        <v>8.6887850247164972E-2</v>
      </c>
      <c r="N419">
        <v>11.97</v>
      </c>
      <c r="O419">
        <f>ABS(m*g*M419)</f>
        <v>0.86887850247164966</v>
      </c>
      <c r="P419">
        <f>ABS(m*((B419*l)^2)/2)</f>
        <v>1.0587948688796167E-2</v>
      </c>
      <c r="Q419">
        <f t="shared" si="38"/>
        <v>0.87946645116044586</v>
      </c>
    </row>
    <row r="420" spans="1:17" x14ac:dyDescent="0.3">
      <c r="A420">
        <f t="shared" si="35"/>
        <v>-0.77474342747858072</v>
      </c>
      <c r="B420">
        <f t="shared" si="36"/>
        <v>0.7190978884149497</v>
      </c>
      <c r="C420">
        <f>g_1/l_1*SIN(A420)</f>
        <v>23.317758383719561</v>
      </c>
      <c r="D420">
        <f>A420+B420*dt_2/2</f>
        <v>-0.77114793803650594</v>
      </c>
      <c r="E420">
        <f>B420+C420*dt_2/2</f>
        <v>0.83568668033354754</v>
      </c>
      <c r="F420">
        <f>g/l*SIN(D420)</f>
        <v>23.231963224689288</v>
      </c>
      <c r="G420">
        <f>E420*dt_2</f>
        <v>8.3568668033354755E-3</v>
      </c>
      <c r="H420">
        <f>F420*dt_2</f>
        <v>0.23231963224689289</v>
      </c>
      <c r="J420">
        <f t="shared" si="37"/>
        <v>-2.3455397542734771</v>
      </c>
      <c r="K420">
        <f>l*COS(J420)</f>
        <v>-0.20985982545347595</v>
      </c>
      <c r="L420">
        <f>l*SIN(J420)</f>
        <v>-0.21438016153701486</v>
      </c>
      <c r="M420">
        <f>L420+l</f>
        <v>8.5619838462985126E-2</v>
      </c>
      <c r="N420">
        <v>12</v>
      </c>
      <c r="O420">
        <f>ABS(m*g*M420)</f>
        <v>0.85619838462985132</v>
      </c>
      <c r="P420">
        <f>ABS(m*((B420*l)^2)/2)</f>
        <v>2.3269579790527774E-2</v>
      </c>
      <c r="Q420">
        <f t="shared" si="38"/>
        <v>0.87946796442037911</v>
      </c>
    </row>
    <row r="421" spans="1:17" x14ac:dyDescent="0.3">
      <c r="A421">
        <f t="shared" si="35"/>
        <v>-0.76638656067524524</v>
      </c>
      <c r="B421">
        <f t="shared" si="36"/>
        <v>0.9514175206618426</v>
      </c>
      <c r="C421">
        <f>g_1/l_1*SIN(A421)</f>
        <v>23.117885764432152</v>
      </c>
      <c r="D421">
        <f>A421+B421*dt_2/2</f>
        <v>-0.76162947307193607</v>
      </c>
      <c r="E421">
        <f>B421+C421*dt_2/2</f>
        <v>1.0670069494840033</v>
      </c>
      <c r="F421">
        <f>g/l*SIN(D421)</f>
        <v>23.003387691435762</v>
      </c>
      <c r="G421">
        <f>E421*dt_2</f>
        <v>1.0670069494840033E-2</v>
      </c>
      <c r="H421">
        <f>F421*dt_2</f>
        <v>0.23003387691435762</v>
      </c>
      <c r="J421">
        <f t="shared" si="37"/>
        <v>-2.3371828874701417</v>
      </c>
      <c r="K421">
        <f>l*COS(J421)</f>
        <v>-0.20806097187988934</v>
      </c>
      <c r="L421">
        <f>l*SIN(J421)</f>
        <v>-0.21612642591871059</v>
      </c>
      <c r="M421">
        <f>L421+l</f>
        <v>8.3873574081289398E-2</v>
      </c>
      <c r="N421">
        <v>12.03</v>
      </c>
      <c r="O421">
        <f>ABS(m*g*M421)</f>
        <v>0.83873574081289393</v>
      </c>
      <c r="P421">
        <f>ABS(m*((B421*l)^2)/2)</f>
        <v>4.0733788438004737E-2</v>
      </c>
      <c r="Q421">
        <f t="shared" si="38"/>
        <v>0.87946952925089872</v>
      </c>
    </row>
    <row r="422" spans="1:17" x14ac:dyDescent="0.3">
      <c r="A422">
        <f t="shared" si="35"/>
        <v>-0.75571649118040518</v>
      </c>
      <c r="B422">
        <f t="shared" si="36"/>
        <v>1.1814513975762002</v>
      </c>
      <c r="C422">
        <f>g_1/l_1*SIN(A422)</f>
        <v>22.860343095022849</v>
      </c>
      <c r="D422">
        <f>A422+B422*dt_2/2</f>
        <v>-0.74980923419252421</v>
      </c>
      <c r="E422">
        <f>B422+C422*dt_2/2</f>
        <v>1.2957531130513145</v>
      </c>
      <c r="F422">
        <f>g/l*SIN(D422)</f>
        <v>22.71663888011096</v>
      </c>
      <c r="G422">
        <f>E422*dt_2</f>
        <v>1.2957531130513145E-2</v>
      </c>
      <c r="H422">
        <f>F422*dt_2</f>
        <v>0.22716638880110959</v>
      </c>
      <c r="J422">
        <f t="shared" si="37"/>
        <v>-2.3265128179753019</v>
      </c>
      <c r="K422">
        <f>l*COS(J422)</f>
        <v>-0.20574308785520562</v>
      </c>
      <c r="L422">
        <f>l*SIN(J422)</f>
        <v>-0.2183341059014948</v>
      </c>
      <c r="M422">
        <f>L422+l</f>
        <v>8.1665894098505193E-2</v>
      </c>
      <c r="N422">
        <v>12.06</v>
      </c>
      <c r="O422">
        <f>ABS(m*g*M422)</f>
        <v>0.81665894098505198</v>
      </c>
      <c r="P422">
        <f>ABS(m*((B422*l)^2)/2)</f>
        <v>6.2812233217564045E-2</v>
      </c>
      <c r="Q422">
        <f t="shared" si="38"/>
        <v>0.879471174202616</v>
      </c>
    </row>
    <row r="423" spans="1:17" x14ac:dyDescent="0.3">
      <c r="A423">
        <f t="shared" si="35"/>
        <v>-0.74275896004989206</v>
      </c>
      <c r="B423">
        <f t="shared" si="36"/>
        <v>1.4086177863773097</v>
      </c>
      <c r="C423">
        <f>g_1/l_1*SIN(A423)</f>
        <v>22.544091600129672</v>
      </c>
      <c r="D423">
        <f>A423+B423*dt_2/2</f>
        <v>-0.73571587111800552</v>
      </c>
      <c r="E423">
        <f>B423+C423*dt_2/2</f>
        <v>1.5213382443779582</v>
      </c>
      <c r="F423">
        <f>g/l*SIN(D423)</f>
        <v>22.370601299165774</v>
      </c>
      <c r="G423">
        <f>E423*dt_2</f>
        <v>1.5213382443779582E-2</v>
      </c>
      <c r="H423">
        <f>F423*dt_2</f>
        <v>0.22370601299165774</v>
      </c>
      <c r="J423">
        <f t="shared" si="37"/>
        <v>-2.3135552868447888</v>
      </c>
      <c r="K423">
        <f>l*COS(J423)</f>
        <v>-0.20289682440116708</v>
      </c>
      <c r="L423">
        <f>l*SIN(J423)</f>
        <v>-0.22098162513639447</v>
      </c>
      <c r="M423">
        <f>L423+l</f>
        <v>7.9018374863605523E-2</v>
      </c>
      <c r="N423">
        <v>12.09</v>
      </c>
      <c r="O423">
        <f>ABS(m*g*M423)</f>
        <v>0.79018374863605523</v>
      </c>
      <c r="P423">
        <f>ABS(m*((B423*l)^2)/2)</f>
        <v>8.928918306443305E-2</v>
      </c>
      <c r="Q423">
        <f t="shared" si="38"/>
        <v>0.87947293170048824</v>
      </c>
    </row>
    <row r="424" spans="1:17" x14ac:dyDescent="0.3">
      <c r="A424">
        <f t="shared" si="35"/>
        <v>-0.72754557760611249</v>
      </c>
      <c r="B424">
        <f t="shared" si="36"/>
        <v>1.6323237993689674</v>
      </c>
      <c r="C424">
        <f>g_1/l_1*SIN(A424)</f>
        <v>22.16795518087098</v>
      </c>
      <c r="D424">
        <f>A424+B424*dt_2/2</f>
        <v>-0.71938395860926763</v>
      </c>
      <c r="E424">
        <f>B424+C424*dt_2/2</f>
        <v>1.7431635752733223</v>
      </c>
      <c r="F424">
        <f>g/l*SIN(D424)</f>
        <v>21.964046781109442</v>
      </c>
      <c r="G424">
        <f>E424*dt_2</f>
        <v>1.7431635752733224E-2</v>
      </c>
      <c r="H424">
        <f>F424*dt_2</f>
        <v>0.21964046781109442</v>
      </c>
      <c r="J424">
        <f t="shared" si="37"/>
        <v>-2.2983419044010089</v>
      </c>
      <c r="K424">
        <f>l*COS(J424)</f>
        <v>-0.19951159662783874</v>
      </c>
      <c r="L424">
        <f>l*SIN(J424)</f>
        <v>-0.22404268077982495</v>
      </c>
      <c r="M424">
        <f>L424+l</f>
        <v>7.595731922017504E-2</v>
      </c>
      <c r="N424">
        <v>12.12</v>
      </c>
      <c r="O424">
        <f>ABS(m*g*M424)</f>
        <v>0.75957319220175035</v>
      </c>
      <c r="P424">
        <f>ABS(m*((B424*l)^2)/2)</f>
        <v>0.11990164436938533</v>
      </c>
      <c r="Q424">
        <f t="shared" si="38"/>
        <v>0.87947483657113568</v>
      </c>
    </row>
    <row r="425" spans="1:17" x14ac:dyDescent="0.3">
      <c r="A425">
        <f t="shared" si="35"/>
        <v>-0.71011394185337928</v>
      </c>
      <c r="B425">
        <f t="shared" si="36"/>
        <v>1.8519642671800618</v>
      </c>
      <c r="C425">
        <f>g_1/l_1*SIN(A425)</f>
        <v>21.730672531591203</v>
      </c>
      <c r="D425">
        <f>A425+B425*dt_2/2</f>
        <v>-0.70085412051747897</v>
      </c>
      <c r="E425">
        <f>B425+C425*dt_2/2</f>
        <v>1.9606176298380178</v>
      </c>
      <c r="F425">
        <f>g/l*SIN(D425)</f>
        <v>21.495690652587587</v>
      </c>
      <c r="G425">
        <f>E425*dt_2</f>
        <v>1.9606176298380178E-2</v>
      </c>
      <c r="H425">
        <f>F425*dt_2</f>
        <v>0.21495690652587587</v>
      </c>
      <c r="J425">
        <f t="shared" si="37"/>
        <v>-2.2809102686482756</v>
      </c>
      <c r="K425">
        <f>l*COS(J425)</f>
        <v>-0.19557605278432075</v>
      </c>
      <c r="L425">
        <f>l*SIN(J425)</f>
        <v>-0.22748627997596815</v>
      </c>
      <c r="M425">
        <f>L425+l</f>
        <v>7.2513720024031836E-2</v>
      </c>
      <c r="N425">
        <v>12.15</v>
      </c>
      <c r="O425">
        <f>ABS(m*g*M425)</f>
        <v>0.72513720024031836</v>
      </c>
      <c r="P425">
        <f>ABS(m*((B425*l)^2)/2)</f>
        <v>0.15433972411103025</v>
      </c>
      <c r="Q425">
        <f t="shared" si="38"/>
        <v>0.87947692435134861</v>
      </c>
    </row>
    <row r="426" spans="1:17" x14ac:dyDescent="0.3">
      <c r="A426">
        <f t="shared" si="35"/>
        <v>-0.69050776555499915</v>
      </c>
      <c r="B426">
        <f t="shared" si="36"/>
        <v>2.0669211737059379</v>
      </c>
      <c r="C426">
        <f>g_1/l_1*SIN(A426)</f>
        <v>21.230957076937159</v>
      </c>
      <c r="D426">
        <f>A426+B426*dt_2/2</f>
        <v>-0.68017315968646952</v>
      </c>
      <c r="E426">
        <f>B426+C426*dt_2/2</f>
        <v>2.1730759590906237</v>
      </c>
      <c r="F426">
        <f>g/l*SIN(D426)</f>
        <v>20.964255294634324</v>
      </c>
      <c r="G426">
        <f>E426*dt_2</f>
        <v>2.1730759590906236E-2</v>
      </c>
      <c r="H426">
        <f>F426*dt_2</f>
        <v>0.20964255294634324</v>
      </c>
      <c r="J426">
        <f t="shared" si="37"/>
        <v>-2.2613040923498957</v>
      </c>
      <c r="K426">
        <f>l*COS(J426)</f>
        <v>-0.19107861369243442</v>
      </c>
      <c r="L426">
        <f>l*SIN(J426)</f>
        <v>-0.23127681117954174</v>
      </c>
      <c r="M426">
        <f>L426+l</f>
        <v>6.8723188820458248E-2</v>
      </c>
      <c r="N426">
        <v>12.18</v>
      </c>
      <c r="O426">
        <f>ABS(m*g*M426)</f>
        <v>0.68723188820458248</v>
      </c>
      <c r="P426">
        <f>ABS(m*((B426*l)^2)/2)</f>
        <v>0.19224734122412693</v>
      </c>
      <c r="Q426">
        <f t="shared" si="38"/>
        <v>0.87947922942870937</v>
      </c>
    </row>
    <row r="427" spans="1:17" x14ac:dyDescent="0.3">
      <c r="A427">
        <f t="shared" si="35"/>
        <v>-0.66877700596409295</v>
      </c>
      <c r="B427">
        <f t="shared" si="36"/>
        <v>2.2765637266522809</v>
      </c>
      <c r="C427">
        <f>g_1/l_1*SIN(A427)</f>
        <v>20.667563788138434</v>
      </c>
      <c r="D427">
        <f>A427+B427*dt_2/2</f>
        <v>-0.65739418733083155</v>
      </c>
      <c r="E427">
        <f>B427+C427*dt_2/2</f>
        <v>2.3799015455929733</v>
      </c>
      <c r="F427">
        <f>g/l*SIN(D427)</f>
        <v>20.368540030920702</v>
      </c>
      <c r="G427">
        <f>E427*dt_2</f>
        <v>2.3799015455929735E-2</v>
      </c>
      <c r="H427">
        <f>F427*dt_2</f>
        <v>0.20368540030920701</v>
      </c>
      <c r="J427">
        <f t="shared" si="37"/>
        <v>-2.2395733327589893</v>
      </c>
      <c r="K427">
        <f>l*COS(J427)</f>
        <v>-0.18600807409324582</v>
      </c>
      <c r="L427">
        <f>l*SIN(J427)</f>
        <v>-0.23537416249903381</v>
      </c>
      <c r="M427">
        <f>L427+l</f>
        <v>6.4625837500966177E-2</v>
      </c>
      <c r="N427">
        <v>12.21</v>
      </c>
      <c r="O427">
        <f>ABS(m*g*M427)</f>
        <v>0.64625837500966177</v>
      </c>
      <c r="P427">
        <f>ABS(m*((B427*l)^2)/2)</f>
        <v>0.23322340806790146</v>
      </c>
      <c r="Q427">
        <f t="shared" si="38"/>
        <v>0.8794817830775632</v>
      </c>
    </row>
    <row r="428" spans="1:17" x14ac:dyDescent="0.3">
      <c r="A428">
        <f t="shared" si="35"/>
        <v>-0.64497799050816318</v>
      </c>
      <c r="B428">
        <f t="shared" si="36"/>
        <v>2.4802491269614881</v>
      </c>
      <c r="C428">
        <f>g_1/l_1*SIN(A428)</f>
        <v>20.039361686287656</v>
      </c>
      <c r="D428">
        <f>A428+B428*dt_2/2</f>
        <v>-0.63257674487335569</v>
      </c>
      <c r="E428">
        <f>B428+C428*dt_2/2</f>
        <v>2.5804459353929263</v>
      </c>
      <c r="F428">
        <f>g/l*SIN(D428)</f>
        <v>19.707496017731913</v>
      </c>
      <c r="G428">
        <f>E428*dt_2</f>
        <v>2.5804459353929263E-2</v>
      </c>
      <c r="H428">
        <f>F428*dt_2</f>
        <v>0.19707496017731913</v>
      </c>
      <c r="J428">
        <f t="shared" si="37"/>
        <v>-2.21577431730306</v>
      </c>
      <c r="K428">
        <f>l*COS(J428)</f>
        <v>-0.1803542551765889</v>
      </c>
      <c r="L428">
        <f>l*SIN(J428)</f>
        <v>-0.23973389964645772</v>
      </c>
      <c r="M428">
        <f>L428+l</f>
        <v>6.0266100353542268E-2</v>
      </c>
      <c r="N428">
        <v>12.24</v>
      </c>
      <c r="O428">
        <f>ABS(m*g*M428)</f>
        <v>0.60266100353542273</v>
      </c>
      <c r="P428">
        <f>ABS(m*((B428*l)^2)/2)</f>
        <v>0.27682360793069505</v>
      </c>
      <c r="Q428">
        <f t="shared" si="38"/>
        <v>0.87948461146611778</v>
      </c>
    </row>
    <row r="429" spans="1:17" x14ac:dyDescent="0.3">
      <c r="A429">
        <f t="shared" si="35"/>
        <v>-0.6191735311542339</v>
      </c>
      <c r="B429">
        <f t="shared" si="36"/>
        <v>2.6773240871388073</v>
      </c>
      <c r="C429">
        <f>g_1/l_1*SIN(A429)</f>
        <v>19.34541056623226</v>
      </c>
      <c r="D429">
        <f>A429+B429*dt_2/2</f>
        <v>-0.60578691071853985</v>
      </c>
      <c r="E429">
        <f>B429+C429*dt_2/2</f>
        <v>2.7740511399699685</v>
      </c>
      <c r="F429">
        <f>g/l*SIN(D429)</f>
        <v>18.980304527064071</v>
      </c>
      <c r="G429">
        <f>E429*dt_2</f>
        <v>2.7740511399699685E-2</v>
      </c>
      <c r="H429">
        <f>F429*dt_2</f>
        <v>0.18980304527064071</v>
      </c>
      <c r="J429">
        <f t="shared" si="37"/>
        <v>-2.1899698579491305</v>
      </c>
      <c r="K429">
        <f>l*COS(J429)</f>
        <v>-0.17410869509609031</v>
      </c>
      <c r="L429">
        <f>l*SIN(J429)</f>
        <v>-0.24430751583186436</v>
      </c>
      <c r="M429">
        <f>L429+l</f>
        <v>5.5692484168135631E-2</v>
      </c>
      <c r="N429">
        <v>12.27</v>
      </c>
      <c r="O429">
        <f>ABS(m*g*M429)</f>
        <v>0.55692484168135636</v>
      </c>
      <c r="P429">
        <f>ABS(m*((B429*l)^2)/2)</f>
        <v>0.32256289204081412</v>
      </c>
      <c r="Q429">
        <f t="shared" si="38"/>
        <v>0.87948773372217048</v>
      </c>
    </row>
    <row r="430" spans="1:17" x14ac:dyDescent="0.3">
      <c r="A430">
        <f t="shared" si="35"/>
        <v>-0.59143301975453422</v>
      </c>
      <c r="B430">
        <f t="shared" si="36"/>
        <v>2.8671271324094478</v>
      </c>
      <c r="C430">
        <f>g_1/l_1*SIN(A430)</f>
        <v>18.585040188565451</v>
      </c>
      <c r="D430">
        <f>A430+B430*dt_2/2</f>
        <v>-0.57709738409248701</v>
      </c>
      <c r="E430">
        <f>B430+C430*dt_2/2</f>
        <v>2.9600523333522752</v>
      </c>
      <c r="F430">
        <f>g/l*SIN(D430)</f>
        <v>18.186456726972942</v>
      </c>
      <c r="G430">
        <f>E430*dt_2</f>
        <v>2.9600523333522755E-2</v>
      </c>
      <c r="H430">
        <f>F430*dt_2</f>
        <v>0.18186456726972941</v>
      </c>
      <c r="J430">
        <f t="shared" si="37"/>
        <v>-2.1622293465494309</v>
      </c>
      <c r="K430">
        <f>l*COS(J430)</f>
        <v>-0.16726536169708903</v>
      </c>
      <c r="L430">
        <f>l*SIN(J430)</f>
        <v>-0.2490427649548205</v>
      </c>
      <c r="M430">
        <f>L430+l</f>
        <v>5.0957235045179489E-2</v>
      </c>
      <c r="N430">
        <v>12.3</v>
      </c>
      <c r="O430">
        <f>ABS(m*g*M430)</f>
        <v>0.50957235045179483</v>
      </c>
      <c r="P430">
        <f>ABS(m*((B430*l)^2)/2)</f>
        <v>0.36991880970292906</v>
      </c>
      <c r="Q430">
        <f t="shared" si="38"/>
        <v>0.87949116015472395</v>
      </c>
    </row>
    <row r="431" spans="1:17" x14ac:dyDescent="0.3">
      <c r="A431">
        <f t="shared" si="35"/>
        <v>-0.56183249642101152</v>
      </c>
      <c r="B431">
        <f t="shared" si="36"/>
        <v>3.0489916996791773</v>
      </c>
      <c r="C431">
        <f>g_1/l_1*SIN(A431)</f>
        <v>17.757929904590725</v>
      </c>
      <c r="D431">
        <f>A431+B431*dt_2/2</f>
        <v>-0.54658753792261561</v>
      </c>
      <c r="E431">
        <f>B431+C431*dt_2/2</f>
        <v>3.1377813492021307</v>
      </c>
      <c r="F431">
        <f>g/l*SIN(D431)</f>
        <v>17.325832788623131</v>
      </c>
      <c r="G431">
        <f>E431*dt_2</f>
        <v>3.137781349202131E-2</v>
      </c>
      <c r="H431">
        <f>F431*dt_2</f>
        <v>0.17325832788623133</v>
      </c>
      <c r="J431">
        <f t="shared" si="37"/>
        <v>-2.1326288232159083</v>
      </c>
      <c r="K431">
        <f>l*COS(J431)</f>
        <v>-0.15982136914131653</v>
      </c>
      <c r="L431">
        <f>l*SIN(J431)</f>
        <v>-0.2538840876577243</v>
      </c>
      <c r="M431">
        <f>L431+l</f>
        <v>4.6115912342275689E-2</v>
      </c>
      <c r="N431">
        <v>12.33</v>
      </c>
      <c r="O431">
        <f>ABS(m*g*M431)</f>
        <v>0.46115912342275689</v>
      </c>
      <c r="P431">
        <f>ABS(m*((B431*l)^2)/2)</f>
        <v>0.41833576731206323</v>
      </c>
      <c r="Q431">
        <f t="shared" si="38"/>
        <v>0.87949489073482012</v>
      </c>
    </row>
    <row r="432" spans="1:17" x14ac:dyDescent="0.3">
      <c r="A432">
        <f t="shared" si="35"/>
        <v>-0.53045468292899023</v>
      </c>
      <c r="B432">
        <f t="shared" si="36"/>
        <v>3.2222500275654085</v>
      </c>
      <c r="C432">
        <f>g_1/l_1*SIN(A432)</f>
        <v>16.864186419373077</v>
      </c>
      <c r="D432">
        <f>A432+B432*dt_2/2</f>
        <v>-0.51434343279116324</v>
      </c>
      <c r="E432">
        <f>B432+C432*dt_2/2</f>
        <v>3.3065709596622739</v>
      </c>
      <c r="F432">
        <f>g/l*SIN(D432)</f>
        <v>16.398777908417717</v>
      </c>
      <c r="G432">
        <f>E432*dt_2</f>
        <v>3.3065709596622736E-2</v>
      </c>
      <c r="H432">
        <f>F432*dt_2</f>
        <v>0.16398777908417717</v>
      </c>
      <c r="J432">
        <f t="shared" si="37"/>
        <v>-2.101251009723887</v>
      </c>
      <c r="K432">
        <f>l*COS(J432)</f>
        <v>-0.15177767777435772</v>
      </c>
      <c r="L432">
        <f>l*SIN(J432)</f>
        <v>-0.25877313718665473</v>
      </c>
      <c r="M432">
        <f>L432+l</f>
        <v>4.1226862813345255E-2</v>
      </c>
      <c r="N432">
        <v>12.36</v>
      </c>
      <c r="O432">
        <f>ABS(m*g*M432)</f>
        <v>0.41226862813345255</v>
      </c>
      <c r="P432">
        <f>ABS(m*((B432*l)^2)/2)</f>
        <v>0.46723028580653736</v>
      </c>
      <c r="Q432">
        <f t="shared" si="38"/>
        <v>0.87949891393998991</v>
      </c>
    </row>
    <row r="433" spans="1:17" x14ac:dyDescent="0.3">
      <c r="A433">
        <f t="shared" si="35"/>
        <v>-0.49738897333236748</v>
      </c>
      <c r="B433">
        <f t="shared" si="36"/>
        <v>3.3862378066495857</v>
      </c>
      <c r="C433">
        <f>g_1/l_1*SIN(A433)</f>
        <v>15.904417183476188</v>
      </c>
      <c r="D433">
        <f>A433+B433*dt_2/2</f>
        <v>-0.48045778429911956</v>
      </c>
      <c r="E433">
        <f>B433+C433*dt_2/2</f>
        <v>3.4657598925669668</v>
      </c>
      <c r="F433">
        <f>g/l*SIN(D433)</f>
        <v>15.40617264965446</v>
      </c>
      <c r="G433">
        <f>E433*dt_2</f>
        <v>3.4657598925669671E-2</v>
      </c>
      <c r="H433">
        <f>F433*dt_2</f>
        <v>0.15406172649654459</v>
      </c>
      <c r="J433">
        <f t="shared" si="37"/>
        <v>-2.0681853001272641</v>
      </c>
      <c r="K433">
        <f>l*COS(J433)</f>
        <v>-0.14313975465128567</v>
      </c>
      <c r="L433">
        <f>l*SIN(J433)</f>
        <v>-0.26364940856821534</v>
      </c>
      <c r="M433">
        <f>L433+l</f>
        <v>3.6350591431784651E-2</v>
      </c>
      <c r="N433">
        <v>12.39</v>
      </c>
      <c r="O433">
        <f>ABS(m*g*M433)</f>
        <v>0.36350591431784651</v>
      </c>
      <c r="P433">
        <f>ABS(m*((B433*l)^2)/2)</f>
        <v>0.51599729174323483</v>
      </c>
      <c r="Q433">
        <f t="shared" si="38"/>
        <v>0.87950320606108134</v>
      </c>
    </row>
    <row r="434" spans="1:17" x14ac:dyDescent="0.3">
      <c r="A434">
        <f t="shared" si="35"/>
        <v>-0.46273137440669782</v>
      </c>
      <c r="B434">
        <f t="shared" si="36"/>
        <v>3.5402995331461304</v>
      </c>
      <c r="C434">
        <f>g_1/l_1*SIN(A434)</f>
        <v>14.879796758852928</v>
      </c>
      <c r="D434">
        <f>A434+B434*dt_2/2</f>
        <v>-0.44502987674096717</v>
      </c>
      <c r="E434">
        <f>B434+C434*dt_2/2</f>
        <v>3.6146985169403951</v>
      </c>
      <c r="F434">
        <f>g/l*SIN(D434)</f>
        <v>14.349494905794385</v>
      </c>
      <c r="G434">
        <f>E434*dt_2</f>
        <v>3.6146985169403949E-2</v>
      </c>
      <c r="H434">
        <f>F434*dt_2</f>
        <v>0.14349494905794385</v>
      </c>
      <c r="J434">
        <f t="shared" si="37"/>
        <v>-2.0335277012015944</v>
      </c>
      <c r="K434">
        <f>l*COS(J434)</f>
        <v>-0.13391817082967633</v>
      </c>
      <c r="L434">
        <f>l*SIN(J434)</f>
        <v>-0.26845097042408622</v>
      </c>
      <c r="M434">
        <f>L434+l</f>
        <v>3.1549029575913767E-2</v>
      </c>
      <c r="N434">
        <v>12.42</v>
      </c>
      <c r="O434">
        <f>ABS(m*g*M434)</f>
        <v>0.31549029575913767</v>
      </c>
      <c r="P434">
        <f>ABS(m*((B434*l)^2)/2)</f>
        <v>0.56401743529776183</v>
      </c>
      <c r="Q434">
        <f t="shared" si="38"/>
        <v>0.8795077310568995</v>
      </c>
    </row>
    <row r="435" spans="1:17" x14ac:dyDescent="0.3">
      <c r="A435">
        <f t="shared" si="35"/>
        <v>-0.42658438923729386</v>
      </c>
      <c r="B435">
        <f t="shared" si="36"/>
        <v>3.6837944822040742</v>
      </c>
      <c r="C435">
        <f>g_1/l_1*SIN(A435)</f>
        <v>13.792123452688688</v>
      </c>
      <c r="D435">
        <f>A435+B435*dt_2/2</f>
        <v>-0.4081654168262735</v>
      </c>
      <c r="E435">
        <f>B435+C435*dt_2/2</f>
        <v>3.7527550994675178</v>
      </c>
      <c r="F435">
        <f>g/l*SIN(D435)</f>
        <v>13.230870789993956</v>
      </c>
      <c r="G435">
        <f>E435*dt_2</f>
        <v>3.7527550994675182E-2</v>
      </c>
      <c r="H435">
        <f>F435*dt_2</f>
        <v>0.13230870789993956</v>
      </c>
      <c r="J435">
        <f t="shared" si="37"/>
        <v>-1.9973807160321904</v>
      </c>
      <c r="K435">
        <f>l*COS(J435)</f>
        <v>-0.12412911107419815</v>
      </c>
      <c r="L435">
        <f>l*SIN(J435)</f>
        <v>-0.27311529393999412</v>
      </c>
      <c r="M435">
        <f>L435+l</f>
        <v>2.688470606000587E-2</v>
      </c>
      <c r="N435">
        <v>12.45</v>
      </c>
      <c r="O435">
        <f>ABS(m*g*M435)</f>
        <v>0.2688470606000587</v>
      </c>
      <c r="P435">
        <f>ABS(m*((B435*l)^2)/2)</f>
        <v>0.61066538042027319</v>
      </c>
      <c r="Q435">
        <f t="shared" si="38"/>
        <v>0.87951244102033188</v>
      </c>
    </row>
    <row r="436" spans="1:17" x14ac:dyDescent="0.3">
      <c r="A436">
        <f t="shared" si="35"/>
        <v>-0.38905683824261866</v>
      </c>
      <c r="B436">
        <f t="shared" si="36"/>
        <v>3.8161031901040139</v>
      </c>
      <c r="C436">
        <f>g_1/l_1*SIN(A436)</f>
        <v>12.643863576637044</v>
      </c>
      <c r="D436">
        <f>A436+B436*dt_2/2</f>
        <v>-0.36997632229209859</v>
      </c>
      <c r="E436">
        <f>B436+C436*dt_2/2</f>
        <v>3.8793225079871991</v>
      </c>
      <c r="F436">
        <f>g/l*SIN(D436)</f>
        <v>12.053111882967979</v>
      </c>
      <c r="G436">
        <f>E436*dt_2</f>
        <v>3.8793225079871992E-2</v>
      </c>
      <c r="H436">
        <f>F436*dt_2</f>
        <v>0.12053111882967979</v>
      </c>
      <c r="J436">
        <f t="shared" si="37"/>
        <v>-1.9598531650375153</v>
      </c>
      <c r="K436">
        <f>l*COS(J436)</f>
        <v>-0.11379477218973338</v>
      </c>
      <c r="L436">
        <f>l*SIN(J436)</f>
        <v>-0.2775801682798803</v>
      </c>
      <c r="M436">
        <f>L436+l</f>
        <v>2.2419831720119687E-2</v>
      </c>
      <c r="N436">
        <v>12.48</v>
      </c>
      <c r="O436">
        <f>ABS(m*g*M436)</f>
        <v>0.22419831720119687</v>
      </c>
      <c r="P436">
        <f>ABS(m*((B436*l)^2)/2)</f>
        <v>0.65531896008849133</v>
      </c>
      <c r="Q436">
        <f t="shared" si="38"/>
        <v>0.8795172772896882</v>
      </c>
    </row>
    <row r="437" spans="1:17" x14ac:dyDescent="0.3">
      <c r="A437">
        <f t="shared" si="35"/>
        <v>-0.35026361316274668</v>
      </c>
      <c r="B437">
        <f t="shared" si="36"/>
        <v>3.9366343089336935</v>
      </c>
      <c r="C437">
        <f>g_1/l_1*SIN(A437)</f>
        <v>11.438180885003501</v>
      </c>
      <c r="D437">
        <f>A437+B437*dt_2/2</f>
        <v>-0.3305804416180782</v>
      </c>
      <c r="E437">
        <f>B437+C437*dt_2/2</f>
        <v>3.9938252133587109</v>
      </c>
      <c r="F437">
        <f>g/l*SIN(D437)</f>
        <v>10.819736537520493</v>
      </c>
      <c r="G437">
        <f>E437*dt_2</f>
        <v>3.9938252133587107E-2</v>
      </c>
      <c r="H437">
        <f>F437*dt_2</f>
        <v>0.10819736537520493</v>
      </c>
      <c r="J437">
        <f t="shared" si="37"/>
        <v>-1.9210599399576433</v>
      </c>
      <c r="K437">
        <f>l*COS(J437)</f>
        <v>-0.10294362796503151</v>
      </c>
      <c r="L437">
        <f>l*SIN(J437)</f>
        <v>-0.28178468635005199</v>
      </c>
      <c r="M437">
        <f>L437+l</f>
        <v>1.8215313649947995E-2</v>
      </c>
      <c r="N437">
        <v>12.51</v>
      </c>
      <c r="O437">
        <f>ABS(m*g*M437)</f>
        <v>0.18215313649947995</v>
      </c>
      <c r="P437">
        <f>ABS(m*((B437*l)^2)/2)</f>
        <v>0.69736903570232345</v>
      </c>
      <c r="Q437">
        <f t="shared" si="38"/>
        <v>0.8795221722018034</v>
      </c>
    </row>
    <row r="438" spans="1:17" x14ac:dyDescent="0.3">
      <c r="A438">
        <f t="shared" si="35"/>
        <v>-0.31032536102915959</v>
      </c>
      <c r="B438">
        <f t="shared" si="36"/>
        <v>4.0448316743088988</v>
      </c>
      <c r="C438">
        <f>g_1/l_1*SIN(A438)</f>
        <v>10.178949084055169</v>
      </c>
      <c r="D438">
        <f>A438+B438*dt_2/2</f>
        <v>-0.29010120265761508</v>
      </c>
      <c r="E438">
        <f>B438+C438*dt_2/2</f>
        <v>4.0957264197291749</v>
      </c>
      <c r="F438">
        <f>g/l*SIN(D438)</f>
        <v>9.5349733489052362</v>
      </c>
      <c r="G438">
        <f>E438*dt_2</f>
        <v>4.0957264197291753E-2</v>
      </c>
      <c r="H438">
        <f>F438*dt_2</f>
        <v>9.534973348905236E-2</v>
      </c>
      <c r="J438">
        <f t="shared" si="37"/>
        <v>-1.8811216878240562</v>
      </c>
      <c r="K438">
        <f>l*COS(J438)</f>
        <v>-9.1610541756496508E-2</v>
      </c>
      <c r="L438">
        <f>l*SIN(J438)</f>
        <v>-0.28567027958659125</v>
      </c>
      <c r="M438">
        <f>L438+l</f>
        <v>1.4329720413408742E-2</v>
      </c>
      <c r="N438">
        <v>12.54</v>
      </c>
      <c r="O438">
        <f>ABS(m*g*M438)</f>
        <v>0.14329720413408742</v>
      </c>
      <c r="P438">
        <f>ABS(m*((B438*l)^2)/2)</f>
        <v>0.7362298473071639</v>
      </c>
      <c r="Q438">
        <f t="shared" si="38"/>
        <v>0.87952705144125132</v>
      </c>
    </row>
    <row r="439" spans="1:17" x14ac:dyDescent="0.3">
      <c r="A439">
        <f t="shared" si="35"/>
        <v>-0.26936809683186785</v>
      </c>
      <c r="B439">
        <f t="shared" si="36"/>
        <v>4.1401814077979511</v>
      </c>
      <c r="C439">
        <f>g_1/l_1*SIN(A439)</f>
        <v>8.8707457864482979</v>
      </c>
      <c r="D439">
        <f>A439+B439*dt_2/2</f>
        <v>-0.24866718979287811</v>
      </c>
      <c r="E439">
        <f>B439+C439*dt_2/2</f>
        <v>4.1845351367301928</v>
      </c>
      <c r="F439">
        <f>g/l*SIN(D439)</f>
        <v>8.2037454509774168</v>
      </c>
      <c r="G439">
        <f>E439*dt_2</f>
        <v>4.1845351367301928E-2</v>
      </c>
      <c r="H439">
        <f>F439*dt_2</f>
        <v>8.2037454509774163E-2</v>
      </c>
      <c r="J439">
        <f t="shared" si="37"/>
        <v>-1.8401644236267645</v>
      </c>
      <c r="K439">
        <f>l*COS(J439)</f>
        <v>-7.983671207803468E-2</v>
      </c>
      <c r="L439">
        <f>l*SIN(J439)</f>
        <v>-0.28918177571307807</v>
      </c>
      <c r="M439">
        <f>L439+l</f>
        <v>1.0818224286921918E-2</v>
      </c>
      <c r="N439">
        <v>12.57</v>
      </c>
      <c r="O439">
        <f>ABS(m*g*M439)</f>
        <v>0.10818224286921918</v>
      </c>
      <c r="P439">
        <f>ABS(m*((B439*l)^2)/2)</f>
        <v>0.77134959402641201</v>
      </c>
      <c r="Q439">
        <f t="shared" si="38"/>
        <v>0.87953183689563119</v>
      </c>
    </row>
    <row r="440" spans="1:17" x14ac:dyDescent="0.3">
      <c r="A440">
        <f t="shared" si="35"/>
        <v>-0.22752274546456591</v>
      </c>
      <c r="B440">
        <f t="shared" si="36"/>
        <v>4.2222188623077255</v>
      </c>
      <c r="C440">
        <f>g_1/l_1*SIN(A440)</f>
        <v>7.5188268994810326</v>
      </c>
      <c r="D440">
        <f>A440+B440*dt_2/2</f>
        <v>-0.20641165115302729</v>
      </c>
      <c r="E440">
        <f>B440+C440*dt_2/2</f>
        <v>4.259812996805131</v>
      </c>
      <c r="F440">
        <f>g/l*SIN(D440)</f>
        <v>6.8316349727773469</v>
      </c>
      <c r="G440">
        <f>E440*dt_2</f>
        <v>4.2598129968051311E-2</v>
      </c>
      <c r="H440">
        <f>F440*dt_2</f>
        <v>6.8316349727773465E-2</v>
      </c>
      <c r="J440">
        <f t="shared" si="37"/>
        <v>-1.7983190722594624</v>
      </c>
      <c r="K440">
        <f>l*COS(J440)</f>
        <v>-6.7669442095329255E-2</v>
      </c>
      <c r="L440">
        <f>l*SIN(J440)</f>
        <v>-0.29226844955709275</v>
      </c>
      <c r="M440">
        <f>L440+l</f>
        <v>7.7315504429072424E-3</v>
      </c>
      <c r="N440">
        <v>12.6</v>
      </c>
      <c r="O440">
        <f>ABS(m*g*M440)</f>
        <v>7.7315504429072424E-2</v>
      </c>
      <c r="P440">
        <f>ABS(m*((B440*l)^2)/2)</f>
        <v>0.80222094545522127</v>
      </c>
      <c r="Q440">
        <f t="shared" si="38"/>
        <v>0.87953644988429369</v>
      </c>
    </row>
    <row r="441" spans="1:17" x14ac:dyDescent="0.3">
      <c r="A441">
        <f t="shared" si="35"/>
        <v>-0.18492461549651459</v>
      </c>
      <c r="B441">
        <f t="shared" si="36"/>
        <v>4.2905352120354987</v>
      </c>
      <c r="C441">
        <f>g_1/l_1*SIN(A441)</f>
        <v>6.1290811614744003</v>
      </c>
      <c r="D441">
        <f>A441+B441*dt_2/2</f>
        <v>-0.16347193943633709</v>
      </c>
      <c r="E441">
        <f>B441+C441*dt_2/2</f>
        <v>4.3211806178428711</v>
      </c>
      <c r="F441">
        <f>g/l*SIN(D441)</f>
        <v>5.4248277608989506</v>
      </c>
      <c r="G441">
        <f>E441*dt_2</f>
        <v>4.3211806178428715E-2</v>
      </c>
      <c r="H441">
        <f>F441*dt_2</f>
        <v>5.4248277608989509E-2</v>
      </c>
      <c r="J441">
        <f t="shared" si="37"/>
        <v>-1.7557209422914111</v>
      </c>
      <c r="K441">
        <f>l*COS(J441)</f>
        <v>-5.5161730453269553E-2</v>
      </c>
      <c r="L441">
        <f>l*SIN(J441)</f>
        <v>-0.29488503436661689</v>
      </c>
      <c r="M441">
        <f>L441+l</f>
        <v>5.1149656333830951E-3</v>
      </c>
      <c r="N441">
        <v>12.63</v>
      </c>
      <c r="O441">
        <f>ABS(m*g*M441)</f>
        <v>5.1149656333830951E-2</v>
      </c>
      <c r="P441">
        <f>ABS(m*((B441*l)^2)/2)</f>
        <v>0.82839115825724252</v>
      </c>
      <c r="Q441">
        <f t="shared" si="38"/>
        <v>0.87954081459107347</v>
      </c>
    </row>
    <row r="442" spans="1:17" x14ac:dyDescent="0.3">
      <c r="A442">
        <f t="shared" si="35"/>
        <v>-0.14171280931808589</v>
      </c>
      <c r="B442">
        <f t="shared" si="36"/>
        <v>4.3447834896444881</v>
      </c>
      <c r="C442">
        <f>g_1/l_1*SIN(A442)</f>
        <v>4.7079653436770448</v>
      </c>
      <c r="D442">
        <f>A442+B442*dt_2/2</f>
        <v>-0.11998889186986345</v>
      </c>
      <c r="E442">
        <f>B442+C442*dt_2/2</f>
        <v>4.368323316362873</v>
      </c>
      <c r="F442">
        <f>g/l*SIN(D442)</f>
        <v>3.9900393011335384</v>
      </c>
      <c r="G442">
        <f>E442*dt_2</f>
        <v>4.368323316362873E-2</v>
      </c>
      <c r="H442">
        <f>F442*dt_2</f>
        <v>3.9900393011335383E-2</v>
      </c>
      <c r="J442">
        <f t="shared" si="37"/>
        <v>-1.7125091361129825</v>
      </c>
      <c r="K442">
        <f>l*COS(J442)</f>
        <v>-4.2371688093093399E-2</v>
      </c>
      <c r="L442">
        <f>l*SIN(J442)</f>
        <v>-0.29699265992300483</v>
      </c>
      <c r="M442">
        <f>L442+l</f>
        <v>3.0073400769951575E-3</v>
      </c>
      <c r="N442">
        <v>12.66</v>
      </c>
      <c r="O442">
        <f>ABS(m*g*M442)</f>
        <v>3.0073400769951575E-2</v>
      </c>
      <c r="P442">
        <f>ABS(m*((B442*l)^2)/2)</f>
        <v>0.84947146073493007</v>
      </c>
      <c r="Q442">
        <f t="shared" si="38"/>
        <v>0.87954486150488165</v>
      </c>
    </row>
    <row r="443" spans="1:17" x14ac:dyDescent="0.3">
      <c r="A443">
        <f t="shared" si="35"/>
        <v>-9.8029576154457149E-2</v>
      </c>
      <c r="B443">
        <f t="shared" si="36"/>
        <v>4.3846838826558239</v>
      </c>
      <c r="C443">
        <f>g_1/l_1*SIN(A443)</f>
        <v>3.2624214725591023</v>
      </c>
      <c r="D443">
        <f>A443+B443*dt_2/2</f>
        <v>-7.610615674117803E-2</v>
      </c>
      <c r="E443">
        <f>B443+C443*dt_2/2</f>
        <v>4.4009959900186191</v>
      </c>
      <c r="F443">
        <f>g/l*SIN(D443)</f>
        <v>2.5344236113278726</v>
      </c>
      <c r="G443">
        <f>E443*dt_2</f>
        <v>4.4009959900186191E-2</v>
      </c>
      <c r="H443">
        <f>F443*dt_2</f>
        <v>2.5344236113278726E-2</v>
      </c>
      <c r="J443">
        <f t="shared" si="37"/>
        <v>-1.6688259029493537</v>
      </c>
      <c r="K443">
        <f>l*COS(J443)</f>
        <v>-2.9361793253031909E-2</v>
      </c>
      <c r="L443">
        <f>l*SIN(J443)</f>
        <v>-0.29855968431281243</v>
      </c>
      <c r="M443">
        <f>L443+l</f>
        <v>1.4403156871875544E-3</v>
      </c>
      <c r="N443">
        <v>12.69</v>
      </c>
      <c r="O443">
        <f>ABS(m*g*M443)</f>
        <v>1.4403156871875544E-2</v>
      </c>
      <c r="P443">
        <f>ABS(m*((B443*l)^2)/2)</f>
        <v>0.86514537378697864</v>
      </c>
      <c r="Q443">
        <f t="shared" si="38"/>
        <v>0.87954853065885419</v>
      </c>
    </row>
    <row r="444" spans="1:17" x14ac:dyDescent="0.3">
      <c r="A444">
        <f t="shared" si="35"/>
        <v>-5.4019616254270958E-2</v>
      </c>
      <c r="B444">
        <f t="shared" si="36"/>
        <v>4.4100281187691026</v>
      </c>
      <c r="C444">
        <f>g_1/l_1*SIN(A444)</f>
        <v>1.7997782492148431</v>
      </c>
      <c r="D444">
        <f>A444+B444*dt_2/2</f>
        <v>-3.1969475660425448E-2</v>
      </c>
      <c r="E444">
        <f>B444+C444*dt_2/2</f>
        <v>4.4190270100151769</v>
      </c>
      <c r="F444">
        <f>g/l*SIN(D444)</f>
        <v>1.0654676739644455</v>
      </c>
      <c r="G444">
        <f>E444*dt_2</f>
        <v>4.4190270100151773E-2</v>
      </c>
      <c r="H444">
        <f>F444*dt_2</f>
        <v>1.0654676739644455E-2</v>
      </c>
      <c r="J444">
        <f t="shared" si="37"/>
        <v>-1.6248159430491675</v>
      </c>
      <c r="K444">
        <f>l*COS(J444)</f>
        <v>-1.6198004242933575E-2</v>
      </c>
      <c r="L444">
        <f>l*SIN(J444)</f>
        <v>-0.29956238859133483</v>
      </c>
      <c r="M444">
        <f>L444+l</f>
        <v>4.3761140866516168E-4</v>
      </c>
      <c r="N444">
        <v>12.72</v>
      </c>
      <c r="O444">
        <f>ABS(m*g*M444)</f>
        <v>4.3761140866516168E-3</v>
      </c>
      <c r="P444">
        <f>ABS(m*((B444*l)^2)/2)</f>
        <v>0.8751756603750368</v>
      </c>
      <c r="Q444">
        <f t="shared" si="38"/>
        <v>0.87955177446168842</v>
      </c>
    </row>
    <row r="445" spans="1:17" x14ac:dyDescent="0.3">
      <c r="A445">
        <f t="shared" si="35"/>
        <v>-9.8293461541191854E-3</v>
      </c>
      <c r="B445">
        <f t="shared" si="36"/>
        <v>4.4206827955087471</v>
      </c>
      <c r="C445">
        <f>g_1/l_1*SIN(A445)</f>
        <v>0.32763959587080227</v>
      </c>
      <c r="D445">
        <f>A445+B445*dt_2/2</f>
        <v>1.227406782342455E-2</v>
      </c>
      <c r="E445">
        <f>B445+C445*dt_2/2</f>
        <v>4.4223209934881007</v>
      </c>
      <c r="F445">
        <f>g/l*SIN(D445)</f>
        <v>-0.40912532129175561</v>
      </c>
      <c r="G445">
        <f>E445*dt_2</f>
        <v>4.4223209934881005E-2</v>
      </c>
      <c r="H445">
        <f>F445*dt_2</f>
        <v>-4.0912532129175564E-3</v>
      </c>
      <c r="J445">
        <f t="shared" si="37"/>
        <v>-1.5806256729490158</v>
      </c>
      <c r="K445">
        <f>l*COS(J445)</f>
        <v>-2.9487563628372159E-3</v>
      </c>
      <c r="L445">
        <f>l*SIN(J445)</f>
        <v>-0.29998550770981025</v>
      </c>
      <c r="M445">
        <f>L445+l</f>
        <v>1.4492290189738188E-5</v>
      </c>
      <c r="N445">
        <v>12.75</v>
      </c>
      <c r="O445">
        <f>ABS(m*g*M445)</f>
        <v>1.4492290189738188E-4</v>
      </c>
      <c r="P445">
        <f>ABS(m*((B445*l)^2)/2)</f>
        <v>0.87940963703281649</v>
      </c>
      <c r="Q445">
        <f t="shared" si="38"/>
        <v>0.87955455993471388</v>
      </c>
    </row>
    <row r="446" spans="1:17" x14ac:dyDescent="0.3">
      <c r="A446">
        <f t="shared" si="35"/>
        <v>3.439386378076182E-2</v>
      </c>
      <c r="B446">
        <f t="shared" si="36"/>
        <v>4.41659154229583</v>
      </c>
      <c r="C446">
        <f>g_1/l_1*SIN(A446)</f>
        <v>-1.1462361071506981</v>
      </c>
      <c r="D446">
        <f>A446+B446*dt_2/2</f>
        <v>5.6476821492240967E-2</v>
      </c>
      <c r="E446">
        <f>B446+C446*dt_2/2</f>
        <v>4.4108603617600766</v>
      </c>
      <c r="F446">
        <f>g/l*SIN(D446)</f>
        <v>-1.8815600968835346</v>
      </c>
      <c r="G446">
        <f>E446*dt_2</f>
        <v>4.4108603617600765E-2</v>
      </c>
      <c r="H446">
        <f>F446*dt_2</f>
        <v>-1.8815600968835347E-2</v>
      </c>
      <c r="J446">
        <f t="shared" si="37"/>
        <v>-1.5364024630141346</v>
      </c>
      <c r="K446">
        <f>l*COS(J446)</f>
        <v>1.0316124964356332E-2</v>
      </c>
      <c r="L446">
        <f>l*SIN(J446)</f>
        <v>-0.29982257681121977</v>
      </c>
      <c r="M446">
        <f>L446+l</f>
        <v>1.7742318878022356E-4</v>
      </c>
      <c r="N446">
        <v>12.78</v>
      </c>
      <c r="O446">
        <f>ABS(m*g*M446)</f>
        <v>1.7742318878022356E-3</v>
      </c>
      <c r="P446">
        <f>ABS(m*((B446*l)^2)/2)</f>
        <v>0.87778263831655756</v>
      </c>
      <c r="Q446">
        <f t="shared" si="38"/>
        <v>0.8795568702043598</v>
      </c>
    </row>
    <row r="447" spans="1:17" x14ac:dyDescent="0.3">
      <c r="A447">
        <f t="shared" si="35"/>
        <v>7.8502467398362585E-2</v>
      </c>
      <c r="B447">
        <f t="shared" si="36"/>
        <v>4.3977759413269943</v>
      </c>
      <c r="C447">
        <f>g_1/l_1*SIN(A447)</f>
        <v>-2.6140620622023354</v>
      </c>
      <c r="D447">
        <f>A447+B447*dt_2/2</f>
        <v>0.10049134710499756</v>
      </c>
      <c r="E447">
        <f>B447+C447*dt_2/2</f>
        <v>4.3847056310159829</v>
      </c>
      <c r="F447">
        <f>g/l*SIN(D447)</f>
        <v>-3.344076566407876</v>
      </c>
      <c r="G447">
        <f>E447*dt_2</f>
        <v>4.3847056310159831E-2</v>
      </c>
      <c r="H447">
        <f>F447*dt_2</f>
        <v>-3.3440765664078761E-2</v>
      </c>
      <c r="J447">
        <f t="shared" si="37"/>
        <v>-1.492293859396534</v>
      </c>
      <c r="K447">
        <f>l*COS(J447)</f>
        <v>2.3526558559821015E-2</v>
      </c>
      <c r="L447">
        <f>l*SIN(J447)</f>
        <v>-0.29907607902059186</v>
      </c>
      <c r="M447">
        <f>L447+l</f>
        <v>9.2392097940813267E-4</v>
      </c>
      <c r="N447">
        <v>12.81</v>
      </c>
      <c r="O447">
        <f>ABS(m*g*M447)</f>
        <v>9.2392097940813267E-3</v>
      </c>
      <c r="P447">
        <f>ABS(m*((B447*l)^2)/2)</f>
        <v>0.87031949535515385</v>
      </c>
      <c r="Q447">
        <f t="shared" si="38"/>
        <v>0.87955870514923518</v>
      </c>
    </row>
    <row r="448" spans="1:17" x14ac:dyDescent="0.3">
      <c r="A448">
        <f t="shared" si="35"/>
        <v>0.12234952370852242</v>
      </c>
      <c r="B448">
        <f t="shared" si="36"/>
        <v>4.3643351756629158</v>
      </c>
      <c r="C448">
        <f>g_1/l_1*SIN(A448)</f>
        <v>-4.0681500716521199</v>
      </c>
      <c r="D448">
        <f>A448+B448*dt_2/2</f>
        <v>0.144171199586837</v>
      </c>
      <c r="E448">
        <f>B448+C448*dt_2/2</f>
        <v>4.343994425304655</v>
      </c>
      <c r="F448">
        <f>g/l*SIN(D448)</f>
        <v>-4.7890759091382673</v>
      </c>
      <c r="G448">
        <f>E448*dt_2</f>
        <v>4.343994425304655E-2</v>
      </c>
      <c r="H448">
        <f>F448*dt_2</f>
        <v>-4.7890759091382677E-2</v>
      </c>
      <c r="J448">
        <f t="shared" si="37"/>
        <v>-1.4484468030863742</v>
      </c>
      <c r="K448">
        <f>l*COS(J448)</f>
        <v>3.6613350644869071E-2</v>
      </c>
      <c r="L448">
        <f>l*SIN(J448)</f>
        <v>-0.29775738874888708</v>
      </c>
      <c r="M448">
        <f>L448+l</f>
        <v>2.2426112511129137E-3</v>
      </c>
      <c r="N448">
        <v>12.84</v>
      </c>
      <c r="O448">
        <f>ABS(m*g*M448)</f>
        <v>2.2426112511129137E-2</v>
      </c>
      <c r="P448">
        <f>ABS(m*((B448*l)^2)/2)</f>
        <v>0.85713396864878955</v>
      </c>
      <c r="Q448">
        <f t="shared" si="38"/>
        <v>0.87956008115991868</v>
      </c>
    </row>
    <row r="449" spans="1:17" x14ac:dyDescent="0.3">
      <c r="A449">
        <f t="shared" si="35"/>
        <v>0.16578946796156896</v>
      </c>
      <c r="B449">
        <f t="shared" si="36"/>
        <v>4.3164444165715334</v>
      </c>
      <c r="C449">
        <f>g_1/l_1*SIN(A449)</f>
        <v>-5.5010341803971166</v>
      </c>
      <c r="D449">
        <f>A449+B449*dt_2/2</f>
        <v>0.18737169004442664</v>
      </c>
      <c r="E449">
        <f>B449+C449*dt_2/2</f>
        <v>4.2889392456695479</v>
      </c>
      <c r="F449">
        <f>g/l*SIN(D449)</f>
        <v>-6.2092411373679859</v>
      </c>
      <c r="G449">
        <f>E449*dt_2</f>
        <v>4.2889392456695478E-2</v>
      </c>
      <c r="H449">
        <f>F449*dt_2</f>
        <v>-6.2092411373679858E-2</v>
      </c>
      <c r="J449">
        <f t="shared" si="37"/>
        <v>-1.4050068588333275</v>
      </c>
      <c r="K449">
        <f>l*COS(J449)</f>
        <v>4.9509307623574077E-2</v>
      </c>
      <c r="L449">
        <f>l*SIN(J449)</f>
        <v>-0.29588651280285538</v>
      </c>
      <c r="M449">
        <f>L449+l</f>
        <v>4.1134871971446052E-3</v>
      </c>
      <c r="N449">
        <v>12.87</v>
      </c>
      <c r="O449">
        <f>ABS(m*g*M449)</f>
        <v>4.1134871971446052E-2</v>
      </c>
      <c r="P449">
        <f>ABS(m*((B449*l)^2)/2)</f>
        <v>0.83842615806082055</v>
      </c>
      <c r="Q449">
        <f t="shared" si="38"/>
        <v>0.8795610300322666</v>
      </c>
    </row>
    <row r="450" spans="1:17" x14ac:dyDescent="0.3">
      <c r="A450">
        <f t="shared" si="35"/>
        <v>0.20867886041826444</v>
      </c>
      <c r="B450">
        <f t="shared" si="36"/>
        <v>4.2543520051978536</v>
      </c>
      <c r="C450">
        <f>g_1/l_1*SIN(A450)</f>
        <v>-6.9055867648141973</v>
      </c>
      <c r="D450">
        <f>A450+B450*dt_2/2</f>
        <v>0.22995062044425371</v>
      </c>
      <c r="E450">
        <f>B450+C450*dt_2/2</f>
        <v>4.2198240713737825</v>
      </c>
      <c r="F450">
        <f>g/l*SIN(D450)</f>
        <v>-7.5976481347744693</v>
      </c>
      <c r="G450">
        <f>E450*dt_2</f>
        <v>4.2198240713737824E-2</v>
      </c>
      <c r="H450">
        <f>F450*dt_2</f>
        <v>-7.5976481347744693E-2</v>
      </c>
      <c r="J450">
        <f t="shared" si="37"/>
        <v>-1.362117466376632</v>
      </c>
      <c r="K450">
        <f>l*COS(J450)</f>
        <v>6.2150280883327816E-2</v>
      </c>
      <c r="L450">
        <f>l*SIN(J450)</f>
        <v>-0.29349163972100373</v>
      </c>
      <c r="M450">
        <f>L450+l</f>
        <v>6.5083602789962613E-3</v>
      </c>
      <c r="N450">
        <v>12.9</v>
      </c>
      <c r="O450">
        <f>ABS(m*g*M450)</f>
        <v>6.5083602789962613E-2</v>
      </c>
      <c r="P450">
        <f>ABS(m*((B450*l)^2)/2)</f>
        <v>0.81447799428589496</v>
      </c>
      <c r="Q450">
        <f t="shared" si="38"/>
        <v>0.87956159707585757</v>
      </c>
    </row>
    <row r="451" spans="1:17" x14ac:dyDescent="0.3">
      <c r="A451">
        <f t="shared" si="35"/>
        <v>0.25087710113200229</v>
      </c>
      <c r="B451">
        <f t="shared" si="36"/>
        <v>4.178375523850109</v>
      </c>
      <c r="C451">
        <f>g_1/l_1*SIN(A451)</f>
        <v>-8.2751232720911556</v>
      </c>
      <c r="D451">
        <f>A451+B451*dt_2/2</f>
        <v>0.27176897875125283</v>
      </c>
      <c r="E451">
        <f>B451+C451*dt_2/2</f>
        <v>4.1369999074896535</v>
      </c>
      <c r="F451">
        <f>g/l*SIN(D451)</f>
        <v>-8.9478636232351398</v>
      </c>
      <c r="G451">
        <f>E451*dt_2</f>
        <v>4.1369999074896538E-2</v>
      </c>
      <c r="H451">
        <f>F451*dt_2</f>
        <v>-8.9478636232351402E-2</v>
      </c>
      <c r="J451">
        <f t="shared" si="37"/>
        <v>-1.3199192256628942</v>
      </c>
      <c r="K451">
        <f>l*COS(J451)</f>
        <v>7.4476109448820424E-2</v>
      </c>
      <c r="L451">
        <f>l*SIN(J451)</f>
        <v>-0.29060851522515185</v>
      </c>
      <c r="M451">
        <f>L451+l</f>
        <v>9.3914847748481356E-3</v>
      </c>
      <c r="N451">
        <v>12.93</v>
      </c>
      <c r="O451">
        <f>ABS(m*g*M451)</f>
        <v>9.3914847748481356E-2</v>
      </c>
      <c r="P451">
        <f>ABS(m*((B451*l)^2)/2)</f>
        <v>0.78564699082393508</v>
      </c>
      <c r="Q451">
        <f t="shared" si="38"/>
        <v>0.87956183857241643</v>
      </c>
    </row>
    <row r="452" spans="1:17" x14ac:dyDescent="0.3">
      <c r="A452">
        <f t="shared" si="35"/>
        <v>0.29224710020689881</v>
      </c>
      <c r="B452">
        <f t="shared" si="36"/>
        <v>4.088896887617758</v>
      </c>
      <c r="C452">
        <f>g_1/l_1*SIN(A452)</f>
        <v>-9.6034923783951811</v>
      </c>
      <c r="D452">
        <f>A452+B452*dt_2/2</f>
        <v>0.31269158464498759</v>
      </c>
      <c r="E452">
        <f>B452+C452*dt_2/2</f>
        <v>4.0408794257257821</v>
      </c>
      <c r="F452">
        <f>g/l*SIN(D452)</f>
        <v>-10.254027158151949</v>
      </c>
      <c r="G452">
        <f>E452*dt_2</f>
        <v>4.0408794257257824E-2</v>
      </c>
      <c r="H452">
        <f>F452*dt_2</f>
        <v>-0.10254027158151949</v>
      </c>
      <c r="J452">
        <f t="shared" si="37"/>
        <v>-1.2785492265879976</v>
      </c>
      <c r="K452">
        <f>l*COS(J452)</f>
        <v>8.6431431405556675E-2</v>
      </c>
      <c r="L452">
        <f>l*SIN(J452)</f>
        <v>-0.28727966803306243</v>
      </c>
      <c r="M452">
        <f>L452+l</f>
        <v>1.2720331966937559E-2</v>
      </c>
      <c r="N452">
        <v>12.96</v>
      </c>
      <c r="O452">
        <f>ABS(m*g*M452)</f>
        <v>0.12720331966937559</v>
      </c>
      <c r="P452">
        <f>ABS(m*((B452*l)^2)/2)</f>
        <v>0.75235849909065855</v>
      </c>
      <c r="Q452">
        <f t="shared" si="38"/>
        <v>0.87956181876003414</v>
      </c>
    </row>
    <row r="453" spans="1:17" x14ac:dyDescent="0.3">
      <c r="A453">
        <f t="shared" si="35"/>
        <v>0.33265589446415667</v>
      </c>
      <c r="B453">
        <f t="shared" si="36"/>
        <v>3.9863566160362387</v>
      </c>
      <c r="C453">
        <f>g_1/l_1*SIN(A453)</f>
        <v>-10.885149040044384</v>
      </c>
      <c r="D453">
        <f>A453+B453*dt_2/2</f>
        <v>0.35258767754433784</v>
      </c>
      <c r="E453">
        <f>B453+C453*dt_2/2</f>
        <v>3.931930870836017</v>
      </c>
      <c r="F453">
        <f>g/l*SIN(D453)</f>
        <v>-11.510915012778833</v>
      </c>
      <c r="G453">
        <f>E453*dt_2</f>
        <v>3.9319308708360173E-2</v>
      </c>
      <c r="H453">
        <f>F453*dt_2</f>
        <v>-0.11510915012778833</v>
      </c>
      <c r="J453">
        <f t="shared" si="37"/>
        <v>-1.2381404323307399</v>
      </c>
      <c r="K453">
        <f>l*COS(J453)</f>
        <v>9.7966341360399473E-2</v>
      </c>
      <c r="L453">
        <f>l*SIN(J453)</f>
        <v>-0.28355351516152588</v>
      </c>
      <c r="M453">
        <f>L453+l</f>
        <v>1.6446484838474107E-2</v>
      </c>
      <c r="N453">
        <v>12.99</v>
      </c>
      <c r="O453">
        <f>ABS(m*g*M453)</f>
        <v>0.16446484838474107</v>
      </c>
      <c r="P453">
        <f>ABS(m*((B453*l)^2)/2)</f>
        <v>0.71509675815971518</v>
      </c>
      <c r="Q453">
        <f t="shared" si="38"/>
        <v>0.87956160654445625</v>
      </c>
    </row>
    <row r="454" spans="1:17" x14ac:dyDescent="0.3">
      <c r="A454">
        <f t="shared" si="35"/>
        <v>0.37197520317251687</v>
      </c>
      <c r="B454">
        <f t="shared" si="36"/>
        <v>3.8712474659084504</v>
      </c>
      <c r="C454">
        <f>g_1/l_1*SIN(A454)</f>
        <v>-12.115208709680395</v>
      </c>
      <c r="D454">
        <f>A454+B454*dt_2/2</f>
        <v>0.39133144050205915</v>
      </c>
      <c r="E454">
        <f>B454+C454*dt_2/2</f>
        <v>3.8106714223600484</v>
      </c>
      <c r="F454">
        <f>g/l*SIN(D454)</f>
        <v>-12.713984638531853</v>
      </c>
      <c r="G454">
        <f>E454*dt_2</f>
        <v>3.8106714223600485E-2</v>
      </c>
      <c r="H454">
        <f>F454*dt_2</f>
        <v>-0.12713984638531853</v>
      </c>
      <c r="J454">
        <f t="shared" si="37"/>
        <v>-1.1988211236223796</v>
      </c>
      <c r="K454">
        <f>l*COS(J454)</f>
        <v>0.10903687838712359</v>
      </c>
      <c r="L454">
        <f>l*SIN(J454)</f>
        <v>-0.27948337902564369</v>
      </c>
      <c r="M454">
        <f>L454+l</f>
        <v>2.0516620974356303E-2</v>
      </c>
      <c r="N454">
        <v>13.02</v>
      </c>
      <c r="O454">
        <f>ABS(m*g*M454)</f>
        <v>0.20516620974356303</v>
      </c>
      <c r="P454">
        <f>ABS(m*((B454*l)^2)/2)</f>
        <v>0.67439506240361691</v>
      </c>
      <c r="Q454">
        <f t="shared" si="38"/>
        <v>0.87956127214717994</v>
      </c>
    </row>
    <row r="455" spans="1:17" x14ac:dyDescent="0.3">
      <c r="A455">
        <f t="shared" si="35"/>
        <v>0.41008191739611732</v>
      </c>
      <c r="B455">
        <f t="shared" si="36"/>
        <v>3.744107619523132</v>
      </c>
      <c r="C455">
        <f>g_1/l_1*SIN(A455)</f>
        <v>-13.28948182655477</v>
      </c>
      <c r="D455">
        <f>A455+B455*dt_2/2</f>
        <v>0.42880245549373297</v>
      </c>
      <c r="E455">
        <f>B455+C455*dt_2/2</f>
        <v>3.677660210390358</v>
      </c>
      <c r="F455">
        <f>g/l*SIN(D455)</f>
        <v>-13.859399227654357</v>
      </c>
      <c r="G455">
        <f>E455*dt_2</f>
        <v>3.6776602103903579E-2</v>
      </c>
      <c r="H455">
        <f>F455*dt_2</f>
        <v>-0.13859399227654357</v>
      </c>
      <c r="J455">
        <f t="shared" si="37"/>
        <v>-1.1607144093987793</v>
      </c>
      <c r="K455">
        <f>l*COS(J455)</f>
        <v>0.11960533643899289</v>
      </c>
      <c r="L455">
        <f>l*SIN(J455)</f>
        <v>-0.27512645001038216</v>
      </c>
      <c r="M455">
        <f>L455+l</f>
        <v>2.4873549989617827E-2</v>
      </c>
      <c r="N455">
        <v>13.05</v>
      </c>
      <c r="O455">
        <f>ABS(m*g*M455)</f>
        <v>0.24873549989617827</v>
      </c>
      <c r="P455">
        <f>ABS(m*((B455*l)^2)/2)</f>
        <v>0.63082538399570265</v>
      </c>
      <c r="Q455">
        <f t="shared" si="38"/>
        <v>0.87956088389188092</v>
      </c>
    </row>
    <row r="456" spans="1:17" x14ac:dyDescent="0.3">
      <c r="A456">
        <f t="shared" si="35"/>
        <v>0.44685851950002092</v>
      </c>
      <c r="B456">
        <f t="shared" si="36"/>
        <v>3.6055136272465882</v>
      </c>
      <c r="C456">
        <f>g_1/l_1*SIN(A456)</f>
        <v>-14.404488514560724</v>
      </c>
      <c r="D456">
        <f>A456+B456*dt_2/2</f>
        <v>0.46488608763625389</v>
      </c>
      <c r="E456">
        <f>B456+C456*dt_2/2</f>
        <v>3.5334911846737844</v>
      </c>
      <c r="F456">
        <f>g/l*SIN(D456)</f>
        <v>-14.944032706972536</v>
      </c>
      <c r="G456">
        <f>E456*dt_2</f>
        <v>3.5334911846737843E-2</v>
      </c>
      <c r="H456">
        <f>F456*dt_2</f>
        <v>-0.14944032706972535</v>
      </c>
      <c r="J456">
        <f t="shared" si="37"/>
        <v>-1.1239378072948756</v>
      </c>
      <c r="K456">
        <f>l*COS(J456)</f>
        <v>0.12964039663104654</v>
      </c>
      <c r="L456">
        <f>l*SIN(J456)</f>
        <v>-0.27054272779238575</v>
      </c>
      <c r="M456">
        <f>L456+l</f>
        <v>2.9457272207614238E-2</v>
      </c>
      <c r="N456">
        <v>13.08</v>
      </c>
      <c r="O456">
        <f>ABS(m*g*M456)</f>
        <v>0.29457272207614238</v>
      </c>
      <c r="P456">
        <f>ABS(m*((B456*l)^2)/2)</f>
        <v>0.58498778323173817</v>
      </c>
      <c r="Q456">
        <f t="shared" si="38"/>
        <v>0.87956050530788055</v>
      </c>
    </row>
    <row r="457" spans="1:17" x14ac:dyDescent="0.3">
      <c r="A457">
        <f t="shared" si="35"/>
        <v>0.48219343134675874</v>
      </c>
      <c r="B457">
        <f t="shared" si="36"/>
        <v>3.4560733001768629</v>
      </c>
      <c r="C457">
        <f>g_1/l_1*SIN(A457)</f>
        <v>-15.457454186917566</v>
      </c>
      <c r="D457">
        <f>A457+B457*dt_2/2</f>
        <v>0.49947379784764306</v>
      </c>
      <c r="E457">
        <f>B457+C457*dt_2/2</f>
        <v>3.3787860292422751</v>
      </c>
      <c r="F457">
        <f>g/l*SIN(D457)</f>
        <v>-15.965456213960639</v>
      </c>
      <c r="G457">
        <f>E457*dt_2</f>
        <v>3.3787860292422749E-2</v>
      </c>
      <c r="H457">
        <f>F457*dt_2</f>
        <v>-0.15965456213960638</v>
      </c>
      <c r="J457">
        <f t="shared" si="37"/>
        <v>-1.0886028954481377</v>
      </c>
      <c r="K457">
        <f>l*COS(J457)</f>
        <v>0.13911708768225814</v>
      </c>
      <c r="L457">
        <f>l*SIN(J457)</f>
        <v>-0.26579397268336785</v>
      </c>
      <c r="M457">
        <f>L457+l</f>
        <v>3.4206027316632137E-2</v>
      </c>
      <c r="N457">
        <v>13.11</v>
      </c>
      <c r="O457">
        <f>ABS(m*g*M457)</f>
        <v>0.34206027316632137</v>
      </c>
      <c r="P457">
        <f>ABS(m*((B457*l)^2)/2)</f>
        <v>0.53749991952879261</v>
      </c>
      <c r="Q457">
        <f t="shared" si="38"/>
        <v>0.87956019269511398</v>
      </c>
    </row>
    <row r="458" spans="1:17" x14ac:dyDescent="0.3">
      <c r="A458">
        <f t="shared" si="35"/>
        <v>0.51598129163918149</v>
      </c>
      <c r="B458">
        <f t="shared" si="36"/>
        <v>3.2964187380372563</v>
      </c>
      <c r="C458">
        <f>g_1/l_1*SIN(A458)</f>
        <v>-16.44628742440003</v>
      </c>
      <c r="D458">
        <f>A458+B458*dt_2/2</f>
        <v>0.53246338532936777</v>
      </c>
      <c r="E458">
        <f>B458+C458*dt_2/2</f>
        <v>3.2141873009152562</v>
      </c>
      <c r="F458">
        <f>g/l*SIN(D458)</f>
        <v>-16.921907715995935</v>
      </c>
      <c r="G458">
        <f>E458*dt_2</f>
        <v>3.2141873009152562E-2</v>
      </c>
      <c r="H458">
        <f>F458*dt_2</f>
        <v>-0.16921907715995935</v>
      </c>
      <c r="J458">
        <f t="shared" si="37"/>
        <v>-1.0548150351557151</v>
      </c>
      <c r="K458">
        <f>l*COS(J458)</f>
        <v>0.14801658681960025</v>
      </c>
      <c r="L458">
        <f>l*SIN(J458)</f>
        <v>-0.26094269490881655</v>
      </c>
      <c r="M458">
        <f>L458+l</f>
        <v>3.9057305091183436E-2</v>
      </c>
      <c r="N458">
        <v>13.14</v>
      </c>
      <c r="O458">
        <f>ABS(m*g*M458)</f>
        <v>0.39057305091183436</v>
      </c>
      <c r="P458">
        <f>ABS(m*((B458*l)^2)/2)</f>
        <v>0.48898694234174106</v>
      </c>
      <c r="Q458">
        <f t="shared" si="38"/>
        <v>0.87955999325357537</v>
      </c>
    </row>
    <row r="459" spans="1:17" x14ac:dyDescent="0.3">
      <c r="A459">
        <f t="shared" si="35"/>
        <v>0.5481231646483341</v>
      </c>
      <c r="B459">
        <f t="shared" si="36"/>
        <v>3.1271996608772969</v>
      </c>
      <c r="C459">
        <f>g_1/l_1*SIN(A459)</f>
        <v>-17.369542037446337</v>
      </c>
      <c r="D459">
        <f>A459+B459*dt_2/2</f>
        <v>0.56375916295272055</v>
      </c>
      <c r="E459">
        <f>B459+C459*dt_2/2</f>
        <v>3.0403519506900651</v>
      </c>
      <c r="F459">
        <f>g/l*SIN(D459)</f>
        <v>-17.81224690904849</v>
      </c>
      <c r="G459">
        <f>E459*dt_2</f>
        <v>3.0403519506900654E-2</v>
      </c>
      <c r="H459">
        <f>F459*dt_2</f>
        <v>-0.1781224690904849</v>
      </c>
      <c r="J459">
        <f t="shared" si="37"/>
        <v>-1.0226731621465626</v>
      </c>
      <c r="K459">
        <f>l*COS(J459)</f>
        <v>0.15632587833701703</v>
      </c>
      <c r="L459">
        <f>l*SIN(J459)</f>
        <v>-0.25605120535189863</v>
      </c>
      <c r="M459">
        <f>L459+l</f>
        <v>4.3948794648101364E-2</v>
      </c>
      <c r="N459">
        <v>13.17</v>
      </c>
      <c r="O459">
        <f>ABS(m*g*M459)</f>
        <v>0.43948794648101364</v>
      </c>
      <c r="P459">
        <f>ABS(m*((B459*l)^2)/2)</f>
        <v>0.44007199735459857</v>
      </c>
      <c r="Q459">
        <f t="shared" si="38"/>
        <v>0.8795599438356122</v>
      </c>
    </row>
    <row r="460" spans="1:17" x14ac:dyDescent="0.3">
      <c r="A460">
        <f t="shared" si="35"/>
        <v>0.57852668415523478</v>
      </c>
      <c r="B460">
        <f t="shared" si="36"/>
        <v>2.9490771917868122</v>
      </c>
      <c r="C460">
        <f>g_1/l_1*SIN(A460)</f>
        <v>-18.226365625848231</v>
      </c>
      <c r="D460">
        <f>A460+B460*dt_2/2</f>
        <v>0.59327207011416883</v>
      </c>
      <c r="E460">
        <f>B460+C460*dt_2/2</f>
        <v>2.8579453636575711</v>
      </c>
      <c r="F460">
        <f>g/l*SIN(D460)</f>
        <v>-18.635897863427129</v>
      </c>
      <c r="G460">
        <f>E460*dt_2</f>
        <v>2.8579453636575713E-2</v>
      </c>
      <c r="H460">
        <f>F460*dt_2</f>
        <v>-0.18635897863427128</v>
      </c>
      <c r="J460">
        <f t="shared" si="37"/>
        <v>-0.99226964263966178</v>
      </c>
      <c r="K460">
        <f>l*COS(J460)</f>
        <v>0.16403729063263409</v>
      </c>
      <c r="L460">
        <f>l*SIN(J460)</f>
        <v>-0.25118074624044084</v>
      </c>
      <c r="M460">
        <f>L460+l</f>
        <v>4.8819253759559145E-2</v>
      </c>
      <c r="N460">
        <v>13.2</v>
      </c>
      <c r="O460">
        <f>ABS(m*g*M460)</f>
        <v>0.48819253759559145</v>
      </c>
      <c r="P460">
        <f>ABS(m*((B460*l)^2)/2)</f>
        <v>0.39136753274027347</v>
      </c>
      <c r="Q460">
        <f t="shared" si="38"/>
        <v>0.87956007033586492</v>
      </c>
    </row>
    <row r="461" spans="1:17" x14ac:dyDescent="0.3">
      <c r="A461">
        <f t="shared" si="35"/>
        <v>0.60710613779181055</v>
      </c>
      <c r="B461">
        <f t="shared" si="36"/>
        <v>2.762718213152541</v>
      </c>
      <c r="C461">
        <f>g_1/l_1*SIN(A461)</f>
        <v>-19.016437208942175</v>
      </c>
      <c r="D461">
        <f>A461+B461*dt_2/2</f>
        <v>0.62091972885757329</v>
      </c>
      <c r="E461">
        <f>B461+C461*dt_2/2</f>
        <v>2.6676360271078301</v>
      </c>
      <c r="F461">
        <f>g/l*SIN(D461)</f>
        <v>-19.392782072859262</v>
      </c>
      <c r="G461">
        <f>E461*dt_2</f>
        <v>2.6676360271078302E-2</v>
      </c>
      <c r="H461">
        <f>F461*dt_2</f>
        <v>-0.19392782072859263</v>
      </c>
      <c r="J461">
        <f t="shared" si="37"/>
        <v>-0.96369018900308601</v>
      </c>
      <c r="K461">
        <f>l*COS(J461)</f>
        <v>0.17114793488047958</v>
      </c>
      <c r="L461">
        <f>l*SIN(J461)</f>
        <v>-0.24639071489434644</v>
      </c>
      <c r="M461">
        <f>L461+l</f>
        <v>5.3609285105653548E-2</v>
      </c>
      <c r="N461">
        <v>13.23</v>
      </c>
      <c r="O461">
        <f>ABS(m*g*M461)</f>
        <v>0.53609285105653548</v>
      </c>
      <c r="P461">
        <f>ABS(m*((B461*l)^2)/2)</f>
        <v>0.34346753663781454</v>
      </c>
      <c r="Q461">
        <f t="shared" si="38"/>
        <v>0.87956038769435008</v>
      </c>
    </row>
    <row r="462" spans="1:17" x14ac:dyDescent="0.3">
      <c r="A462">
        <f t="shared" si="35"/>
        <v>0.63378249806288889</v>
      </c>
      <c r="B462">
        <f t="shared" si="36"/>
        <v>2.5687903924239484</v>
      </c>
      <c r="C462">
        <f>g_1/l_1*SIN(A462)</f>
        <v>-19.739896620376147</v>
      </c>
      <c r="D462">
        <f>A462+B462*dt_2/2</f>
        <v>0.64662645002500863</v>
      </c>
      <c r="E462">
        <f>B462+C462*dt_2/2</f>
        <v>2.4700909093220678</v>
      </c>
      <c r="F462">
        <f>g/l*SIN(D462)</f>
        <v>-20.083244619669291</v>
      </c>
      <c r="G462">
        <f>E462*dt_2</f>
        <v>2.4700909093220678E-2</v>
      </c>
      <c r="H462">
        <f>F462*dt_2</f>
        <v>-0.20083244619669291</v>
      </c>
      <c r="J462">
        <f t="shared" si="37"/>
        <v>-0.93701382873200767</v>
      </c>
      <c r="K462">
        <f>l*COS(J462)</f>
        <v>0.17765906958338532</v>
      </c>
      <c r="L462">
        <f>l*SIN(J462)</f>
        <v>-0.24173798831537802</v>
      </c>
      <c r="M462">
        <f>L462+l</f>
        <v>5.8262011684621973E-2</v>
      </c>
      <c r="N462">
        <v>13.26</v>
      </c>
      <c r="O462">
        <f>ABS(m*g*M462)</f>
        <v>0.58262011684621973</v>
      </c>
      <c r="P462">
        <f>ABS(m*((B462*l)^2)/2)</f>
        <v>0.29694078360943116</v>
      </c>
      <c r="Q462">
        <f t="shared" si="38"/>
        <v>0.87956090045565083</v>
      </c>
    </row>
    <row r="463" spans="1:17" x14ac:dyDescent="0.3">
      <c r="A463">
        <f t="shared" si="35"/>
        <v>0.65848340715610953</v>
      </c>
      <c r="B463">
        <f t="shared" si="36"/>
        <v>2.3679579462272553</v>
      </c>
      <c r="C463">
        <f>g_1/l_1*SIN(A463)</f>
        <v>-20.397268358898096</v>
      </c>
      <c r="D463">
        <f>A463+B463*dt_2/2</f>
        <v>0.67032319688724584</v>
      </c>
      <c r="E463">
        <f>B463+C463*dt_2/2</f>
        <v>2.2659716044327647</v>
      </c>
      <c r="F463">
        <f>g/l*SIN(D463)</f>
        <v>-20.707976110726381</v>
      </c>
      <c r="G463">
        <f>E463*dt_2</f>
        <v>2.2659716044327646E-2</v>
      </c>
      <c r="H463">
        <f>F463*dt_2</f>
        <v>-0.20707976110726381</v>
      </c>
      <c r="J463">
        <f t="shared" si="37"/>
        <v>-0.91231291963878702</v>
      </c>
      <c r="K463">
        <f>l*COS(J463)</f>
        <v>0.18357541523008283</v>
      </c>
      <c r="L463">
        <f>l*SIN(J463)</f>
        <v>-0.23727635137767661</v>
      </c>
      <c r="M463">
        <f>L463+l</f>
        <v>6.272364862232338E-2</v>
      </c>
      <c r="N463">
        <v>13.29</v>
      </c>
      <c r="O463">
        <f>ABS(m*g*M463)</f>
        <v>0.6272364862232338</v>
      </c>
      <c r="P463">
        <f>ABS(m*((B463*l)^2)/2)</f>
        <v>0.25232511757953602</v>
      </c>
      <c r="Q463">
        <f t="shared" si="38"/>
        <v>0.87956160380276982</v>
      </c>
    </row>
    <row r="464" spans="1:17" x14ac:dyDescent="0.3">
      <c r="A464">
        <f t="shared" si="35"/>
        <v>0.68114312320043713</v>
      </c>
      <c r="B464">
        <f t="shared" si="36"/>
        <v>2.1608781851199916</v>
      </c>
      <c r="C464">
        <f>g_1/l_1*SIN(A464)</f>
        <v>-20.989382480273395</v>
      </c>
      <c r="D464">
        <f>A464+B464*dt_2/2</f>
        <v>0.69194751412603706</v>
      </c>
      <c r="E464">
        <f>B464+C464*dt_2/2</f>
        <v>2.0559312727186247</v>
      </c>
      <c r="F464">
        <f>g/l*SIN(D464)</f>
        <v>-21.267932888301058</v>
      </c>
      <c r="G464">
        <f>E464*dt_2</f>
        <v>2.0559312727186248E-2</v>
      </c>
      <c r="H464">
        <f>F464*dt_2</f>
        <v>-0.21267932888301058</v>
      </c>
      <c r="J464">
        <f t="shared" si="37"/>
        <v>-0.88965320359445943</v>
      </c>
      <c r="K464">
        <f>l*COS(J464)</f>
        <v>0.18890444232246054</v>
      </c>
      <c r="L464">
        <f>l*SIN(J464)</f>
        <v>-0.23305602689233371</v>
      </c>
      <c r="M464">
        <f>L464+l</f>
        <v>6.6943973107666283E-2</v>
      </c>
      <c r="N464">
        <v>13.32</v>
      </c>
      <c r="O464">
        <f>ABS(m*g*M464)</f>
        <v>0.66943973107666288</v>
      </c>
      <c r="P464">
        <f>ABS(m*((B464*l)^2)/2)</f>
        <v>0.21012275389173612</v>
      </c>
      <c r="Q464">
        <f t="shared" si="38"/>
        <v>0.87956248496839895</v>
      </c>
    </row>
    <row r="465" spans="1:17" x14ac:dyDescent="0.3">
      <c r="A465">
        <f t="shared" si="35"/>
        <v>0.70170243592762338</v>
      </c>
      <c r="B465">
        <f t="shared" si="36"/>
        <v>1.948198856236981</v>
      </c>
      <c r="C465">
        <f>g_1/l_1*SIN(A465)</f>
        <v>-21.517294928777101</v>
      </c>
      <c r="D465">
        <f>A465+B465*dt_2/2</f>
        <v>0.71144343020880829</v>
      </c>
      <c r="E465">
        <f>B465+C465*dt_2/2</f>
        <v>1.8406123815930955</v>
      </c>
      <c r="F465">
        <f>g/l*SIN(D465)</f>
        <v>-21.764257801257767</v>
      </c>
      <c r="G465">
        <f>E465*dt_2</f>
        <v>1.8406123815930955E-2</v>
      </c>
      <c r="H465">
        <f>F465*dt_2</f>
        <v>-0.21764257801257766</v>
      </c>
      <c r="J465">
        <f t="shared" si="37"/>
        <v>-0.86909389086727318</v>
      </c>
      <c r="K465">
        <f>l*COS(J465)</f>
        <v>0.19365565435899393</v>
      </c>
      <c r="L465">
        <f>l*SIN(J465)</f>
        <v>-0.22912330203362091</v>
      </c>
      <c r="M465">
        <f>L465+l</f>
        <v>7.0876697966379076E-2</v>
      </c>
      <c r="N465">
        <v>13.35</v>
      </c>
      <c r="O465">
        <f>ABS(m*g*M465)</f>
        <v>0.70876697966379076</v>
      </c>
      <c r="P465">
        <f>ABS(m*((B465*l)^2)/2)</f>
        <v>0.17079654525493862</v>
      </c>
      <c r="Q465">
        <f t="shared" si="38"/>
        <v>0.87956352491872936</v>
      </c>
    </row>
    <row r="466" spans="1:17" x14ac:dyDescent="0.3">
      <c r="A466">
        <f t="shared" si="35"/>
        <v>0.72010855974355437</v>
      </c>
      <c r="B466">
        <f t="shared" si="36"/>
        <v>1.7305562782244033</v>
      </c>
      <c r="C466">
        <f>g_1/l_1*SIN(A466)</f>
        <v>-21.982209464099167</v>
      </c>
      <c r="D466">
        <f>A466+B466*dt_2/2</f>
        <v>0.72876134113467639</v>
      </c>
      <c r="E466">
        <f>B466+C466*dt_2/2</f>
        <v>1.6206452309039074</v>
      </c>
      <c r="F466">
        <f>g/l*SIN(D466)</f>
        <v>-22.198203559304911</v>
      </c>
      <c r="G466">
        <f>E466*dt_2</f>
        <v>1.6206452309039075E-2</v>
      </c>
      <c r="H466">
        <f>F466*dt_2</f>
        <v>-0.2219820355930491</v>
      </c>
      <c r="J466">
        <f t="shared" si="37"/>
        <v>-0.85068776705134219</v>
      </c>
      <c r="K466">
        <f>l*COS(J466)</f>
        <v>0.19783988517689252</v>
      </c>
      <c r="L466">
        <f>l*SIN(J466)</f>
        <v>-0.22552024262401366</v>
      </c>
      <c r="M466">
        <f>L466+l</f>
        <v>7.4479757375986333E-2</v>
      </c>
      <c r="N466">
        <v>13.38</v>
      </c>
      <c r="O466">
        <f>ABS(m*g*M466)</f>
        <v>0.74479757375986333</v>
      </c>
      <c r="P466">
        <f>ABS(m*((B466*l)^2)/2)</f>
        <v>0.13476712644458541</v>
      </c>
      <c r="Q466">
        <f t="shared" si="38"/>
        <v>0.87956470020444877</v>
      </c>
    </row>
    <row r="467" spans="1:17" x14ac:dyDescent="0.3">
      <c r="A467">
        <f t="shared" si="35"/>
        <v>0.73631501205259342</v>
      </c>
      <c r="B467">
        <f t="shared" si="36"/>
        <v>1.5085742426313542</v>
      </c>
      <c r="C467">
        <f>g_1/l_1*SIN(A467)</f>
        <v>-22.385403064329246</v>
      </c>
      <c r="D467">
        <f>A467+B467*dt_2/2</f>
        <v>0.7438578832657502</v>
      </c>
      <c r="E467">
        <f>B467+C467*dt_2/2</f>
        <v>1.3966472273097079</v>
      </c>
      <c r="F467">
        <f>g/l*SIN(D467)</f>
        <v>-22.57106040867443</v>
      </c>
      <c r="G467">
        <f>E467*dt_2</f>
        <v>1.396647227309708E-2</v>
      </c>
      <c r="H467">
        <f>F467*dt_2</f>
        <v>-0.22571060408674432</v>
      </c>
      <c r="J467">
        <f t="shared" si="37"/>
        <v>-0.83448131474230314</v>
      </c>
      <c r="K467">
        <f>l*COS(J467)</f>
        <v>0.20146862757896325</v>
      </c>
      <c r="L467">
        <f>l*SIN(J467)</f>
        <v>-0.22228448461700831</v>
      </c>
      <c r="M467">
        <f>L467+l</f>
        <v>7.7715515382991679E-2</v>
      </c>
      <c r="N467">
        <v>13.41</v>
      </c>
      <c r="O467">
        <f>ABS(m*g*M467)</f>
        <v>0.77715515382991684</v>
      </c>
      <c r="P467">
        <f>ABS(m*((B467*l)^2)/2)</f>
        <v>0.10241083104888438</v>
      </c>
      <c r="Q467">
        <f t="shared" si="38"/>
        <v>0.87956598487880122</v>
      </c>
    </row>
    <row r="468" spans="1:17" x14ac:dyDescent="0.3">
      <c r="A468">
        <f t="shared" si="35"/>
        <v>0.75028148432569053</v>
      </c>
      <c r="B468">
        <f t="shared" si="36"/>
        <v>1.2828636385446099</v>
      </c>
      <c r="C468">
        <f>g_1/l_1*SIN(A468)</f>
        <v>-22.728156398806593</v>
      </c>
      <c r="D468">
        <f>A468+B468*dt_2/2</f>
        <v>0.75669580251841362</v>
      </c>
      <c r="E468">
        <f>B468+C468*dt_2/2</f>
        <v>1.1692228565505769</v>
      </c>
      <c r="F468">
        <f>g/l*SIN(D468)</f>
        <v>-22.884089580821556</v>
      </c>
      <c r="G468">
        <f>E468*dt_2</f>
        <v>1.169222856550577E-2</v>
      </c>
      <c r="H468">
        <f>F468*dt_2</f>
        <v>-0.22884089580821557</v>
      </c>
      <c r="J468">
        <f t="shared" si="37"/>
        <v>-0.82051484246920603</v>
      </c>
      <c r="K468">
        <f>l*COS(J468)</f>
        <v>0.20455340758925936</v>
      </c>
      <c r="L468">
        <f>l*SIN(J468)</f>
        <v>-0.21944909077875518</v>
      </c>
      <c r="M468">
        <f>L468+l</f>
        <v>8.0550909221244804E-2</v>
      </c>
      <c r="N468">
        <v>13.44</v>
      </c>
      <c r="O468">
        <f>ABS(m*g*M468)</f>
        <v>0.80550909221244804</v>
      </c>
      <c r="P468">
        <f>ABS(m*((B468*l)^2)/2)</f>
        <v>7.405826017949621E-2</v>
      </c>
      <c r="Q468">
        <f t="shared" si="38"/>
        <v>0.87956735239194428</v>
      </c>
    </row>
    <row r="469" spans="1:17" x14ac:dyDescent="0.3">
      <c r="A469">
        <f t="shared" si="35"/>
        <v>0.76197371289119631</v>
      </c>
      <c r="B469">
        <f t="shared" si="36"/>
        <v>1.0540227427363944</v>
      </c>
      <c r="C469">
        <f>g_1/l_1*SIN(A469)</f>
        <v>-23.011690683304664</v>
      </c>
      <c r="D469">
        <f>A469+B469*dt_2/2</f>
        <v>0.76724382660487833</v>
      </c>
      <c r="E469">
        <f>B469+C469*dt_2/2</f>
        <v>0.93896428931987108</v>
      </c>
      <c r="F469">
        <f>g/l*SIN(D469)</f>
        <v>-23.138463691791419</v>
      </c>
      <c r="G469">
        <f>E469*dt_2</f>
        <v>9.3896428931987113E-3</v>
      </c>
      <c r="H469">
        <f>F469*dt_2</f>
        <v>-0.23138463691791419</v>
      </c>
      <c r="J469">
        <f t="shared" si="37"/>
        <v>-0.80882261390370025</v>
      </c>
      <c r="K469">
        <f>l*COS(J469)</f>
        <v>0.20710521614974201</v>
      </c>
      <c r="L469">
        <f>l*SIN(J469)</f>
        <v>-0.21704246000165187</v>
      </c>
      <c r="M469">
        <f>L469+l</f>
        <v>8.2957539998348123E-2</v>
      </c>
      <c r="N469">
        <v>13.47</v>
      </c>
      <c r="O469">
        <f>ABS(m*g*M469)</f>
        <v>0.82957539998348118</v>
      </c>
      <c r="P469">
        <f>ABS(m*((B469*l)^2)/2)</f>
        <v>4.9993377399249819E-2</v>
      </c>
      <c r="Q469">
        <f t="shared" si="38"/>
        <v>0.87956877738273098</v>
      </c>
    </row>
    <row r="470" spans="1:17" x14ac:dyDescent="0.3">
      <c r="A470">
        <f t="shared" si="35"/>
        <v>0.77136335578439497</v>
      </c>
      <c r="B470">
        <f t="shared" si="36"/>
        <v>0.82263810581848018</v>
      </c>
      <c r="C470">
        <f>g_1/l_1*SIN(A470)</f>
        <v>-23.237111967382692</v>
      </c>
      <c r="D470">
        <f>A470+B470*dt_2/2</f>
        <v>0.77547654631348739</v>
      </c>
      <c r="E470">
        <f>B470+C470*dt_2/2</f>
        <v>0.7064525459815667</v>
      </c>
      <c r="F470">
        <f>g/l*SIN(D470)</f>
        <v>-23.335215019742645</v>
      </c>
      <c r="G470">
        <f>E470*dt_2</f>
        <v>7.0645254598156668E-3</v>
      </c>
      <c r="H470">
        <f>F470*dt_2</f>
        <v>-0.23335215019742644</v>
      </c>
      <c r="J470">
        <f t="shared" si="37"/>
        <v>-0.79943297101050159</v>
      </c>
      <c r="K470">
        <f>l*COS(J470)</f>
        <v>0.20913400770644425</v>
      </c>
      <c r="L470">
        <f>l*SIN(J470)</f>
        <v>-0.21508827680894402</v>
      </c>
      <c r="M470">
        <f>L470+l</f>
        <v>8.4911723191055971E-2</v>
      </c>
      <c r="N470">
        <v>13.5</v>
      </c>
      <c r="O470">
        <f>ABS(m*g*M470)</f>
        <v>0.84911723191055977</v>
      </c>
      <c r="P470">
        <f>ABS(m*((B470*l)^2)/2)</f>
        <v>3.0453005391507762E-2</v>
      </c>
      <c r="Q470">
        <f t="shared" si="38"/>
        <v>0.87957023730206751</v>
      </c>
    </row>
    <row r="471" spans="1:17" x14ac:dyDescent="0.3">
      <c r="A471">
        <f t="shared" ref="A471:A534" si="39">A470+G470</f>
        <v>0.77842788124421058</v>
      </c>
      <c r="B471">
        <f t="shared" ref="B471:B534" si="40">B470+H470</f>
        <v>0.58928595562105368</v>
      </c>
      <c r="C471">
        <f>g_1/l_1*SIN(A471)</f>
        <v>-23.405363668546691</v>
      </c>
      <c r="D471">
        <f>A471+B471*dt_2/2</f>
        <v>0.7813743110223158</v>
      </c>
      <c r="E471">
        <f>B471+C471*dt_2/2</f>
        <v>0.47225913727832025</v>
      </c>
      <c r="F471">
        <f>g/l*SIN(D471)</f>
        <v>-23.475192368380668</v>
      </c>
      <c r="G471">
        <f>E471*dt_2</f>
        <v>4.7225913727832027E-3</v>
      </c>
      <c r="H471">
        <f>F471*dt_2</f>
        <v>-0.23475192368380668</v>
      </c>
      <c r="J471">
        <f t="shared" si="37"/>
        <v>-0.79236844555068597</v>
      </c>
      <c r="K471">
        <f>l*COS(J471)</f>
        <v>0.21064827301692021</v>
      </c>
      <c r="L471">
        <f>l*SIN(J471)</f>
        <v>-0.21360548933721024</v>
      </c>
      <c r="M471">
        <f>L471+l</f>
        <v>8.6394510662789747E-2</v>
      </c>
      <c r="N471">
        <v>13.53</v>
      </c>
      <c r="O471">
        <f>ABS(m*g*M471)</f>
        <v>0.86394510662789747</v>
      </c>
      <c r="P471">
        <f>ABS(m*((B471*l)^2)/2)</f>
        <v>1.5626607187149828E-2</v>
      </c>
      <c r="Q471">
        <f t="shared" si="38"/>
        <v>0.87957171381504728</v>
      </c>
    </row>
    <row r="472" spans="1:17" x14ac:dyDescent="0.3">
      <c r="A472">
        <f t="shared" si="39"/>
        <v>0.78315047261699378</v>
      </c>
      <c r="B472">
        <f t="shared" si="40"/>
        <v>0.35453403193724697</v>
      </c>
      <c r="C472">
        <f>g_1/l_1*SIN(A472)</f>
        <v>-23.517187964690635</v>
      </c>
      <c r="D472">
        <f>A472+B472*dt_2/2</f>
        <v>0.78492314277667996</v>
      </c>
      <c r="E472">
        <f>B472+C472*dt_2/2</f>
        <v>0.23694809211379381</v>
      </c>
      <c r="F472">
        <f>g/l*SIN(D472)</f>
        <v>-23.559027037320746</v>
      </c>
      <c r="G472">
        <f>E472*dt_2</f>
        <v>2.3694809211379383E-3</v>
      </c>
      <c r="H472">
        <f>F472*dt_2</f>
        <v>-0.23559027037320746</v>
      </c>
      <c r="J472">
        <f t="shared" si="37"/>
        <v>-0.78764585417790278</v>
      </c>
      <c r="K472">
        <f>l*COS(J472)</f>
        <v>0.21165469168221571</v>
      </c>
      <c r="L472">
        <f>l*SIN(J472)</f>
        <v>-0.21260830531497635</v>
      </c>
      <c r="M472">
        <f>L472+l</f>
        <v>8.7391694685023641E-2</v>
      </c>
      <c r="N472">
        <v>13.56</v>
      </c>
      <c r="O472">
        <f>ABS(m*g*M472)</f>
        <v>0.87391694685023635</v>
      </c>
      <c r="P472">
        <f>ABS(m*((B472*l)^2)/2)</f>
        <v>5.6562470910756389E-3</v>
      </c>
      <c r="Q472">
        <f t="shared" si="38"/>
        <v>0.87957319394131195</v>
      </c>
    </row>
    <row r="473" spans="1:17" x14ac:dyDescent="0.3">
      <c r="A473">
        <f t="shared" si="39"/>
        <v>0.78551995353813175</v>
      </c>
      <c r="B473">
        <f t="shared" si="40"/>
        <v>0.11894376156403952</v>
      </c>
      <c r="C473">
        <f>g_1/l_1*SIN(A473)</f>
        <v>-23.573096485883109</v>
      </c>
      <c r="D473">
        <f>A473+B473*dt_2/2</f>
        <v>0.786114672345952</v>
      </c>
      <c r="E473">
        <f>B473+C473*dt_2/2</f>
        <v>1.0782791346239662E-3</v>
      </c>
      <c r="F473">
        <f>g/l*SIN(D473)</f>
        <v>-23.587108265681294</v>
      </c>
      <c r="G473">
        <f>E473*dt_2</f>
        <v>1.0782791346239662E-5</v>
      </c>
      <c r="H473">
        <f>F473*dt_2</f>
        <v>-0.23587108265681295</v>
      </c>
      <c r="J473">
        <f t="shared" si="37"/>
        <v>-0.7852763732567648</v>
      </c>
      <c r="K473">
        <f>l*COS(J473)</f>
        <v>0.21215786837294798</v>
      </c>
      <c r="L473">
        <f>l*SIN(J473)</f>
        <v>-0.21210619719246035</v>
      </c>
      <c r="M473">
        <f>L473+l</f>
        <v>8.7893802807539639E-2</v>
      </c>
      <c r="N473">
        <v>13.59</v>
      </c>
      <c r="O473">
        <f>ABS(m*g*M473)</f>
        <v>0.87893802807539645</v>
      </c>
      <c r="P473">
        <f>ABS(m*((B473*l)^2)/2)</f>
        <v>6.3664282867513869E-4</v>
      </c>
      <c r="Q473">
        <f t="shared" si="38"/>
        <v>0.8795746709040716</v>
      </c>
    </row>
    <row r="474" spans="1:17" x14ac:dyDescent="0.3">
      <c r="A474">
        <f t="shared" si="39"/>
        <v>0.78553073632947801</v>
      </c>
      <c r="B474">
        <f t="shared" si="40"/>
        <v>-0.11692732109277343</v>
      </c>
      <c r="C474">
        <f>g_1/l_1*SIN(A474)</f>
        <v>-23.573350606386875</v>
      </c>
      <c r="D474">
        <f>A474+B474*dt_2/2</f>
        <v>0.78494609972401419</v>
      </c>
      <c r="E474">
        <f>B474+C474*dt_2/2</f>
        <v>-0.23479407412470782</v>
      </c>
      <c r="F474">
        <f>g/l*SIN(D474)</f>
        <v>-23.559568388523299</v>
      </c>
      <c r="G474">
        <f>E474*dt_2</f>
        <v>-2.3479407412470782E-3</v>
      </c>
      <c r="H474">
        <f>F474*dt_2</f>
        <v>-0.235595683885233</v>
      </c>
      <c r="J474">
        <f t="shared" ref="J474:J537" si="41">A474-PI()/2</f>
        <v>-0.78526559046541855</v>
      </c>
      <c r="K474">
        <f>l*COS(J474)</f>
        <v>0.21216015545748187</v>
      </c>
      <c r="L474">
        <f>l*SIN(J474)</f>
        <v>-0.21210390952610261</v>
      </c>
      <c r="M474">
        <f>L474+l</f>
        <v>8.7896090473897376E-2</v>
      </c>
      <c r="N474">
        <v>13.62</v>
      </c>
      <c r="O474">
        <f>ABS(m*g*M474)</f>
        <v>0.8789609047389737</v>
      </c>
      <c r="P474">
        <f>ABS(m*((B474*l)^2)/2)</f>
        <v>6.1523992880696402E-4</v>
      </c>
      <c r="Q474">
        <f t="shared" ref="Q474:Q537" si="42">O474+P474</f>
        <v>0.87957614466778067</v>
      </c>
    </row>
    <row r="475" spans="1:17" x14ac:dyDescent="0.3">
      <c r="A475">
        <f t="shared" si="39"/>
        <v>0.7831827955882309</v>
      </c>
      <c r="B475">
        <f t="shared" si="40"/>
        <v>-0.35252300497800643</v>
      </c>
      <c r="C475">
        <f>g_1/l_1*SIN(A475)</f>
        <v>-23.517951522642921</v>
      </c>
      <c r="D475">
        <f>A475+B475*dt_2/2</f>
        <v>0.78142018056334084</v>
      </c>
      <c r="E475">
        <f>B475+C475*dt_2/2</f>
        <v>-0.47011276259122103</v>
      </c>
      <c r="F475">
        <f>g/l*SIN(D475)</f>
        <v>-23.476277840779996</v>
      </c>
      <c r="G475">
        <f>E475*dt_2</f>
        <v>-4.7011276259122103E-3</v>
      </c>
      <c r="H475">
        <f>F475*dt_2</f>
        <v>-0.23476277840779997</v>
      </c>
      <c r="J475">
        <f t="shared" si="41"/>
        <v>-0.78761353120666566</v>
      </c>
      <c r="K475">
        <f>l*COS(J475)</f>
        <v>0.21166156370378625</v>
      </c>
      <c r="L475">
        <f>l*SIN(J475)</f>
        <v>-0.21260146389540227</v>
      </c>
      <c r="M475">
        <f>L475+l</f>
        <v>8.7398536104597718E-2</v>
      </c>
      <c r="N475">
        <v>13.65</v>
      </c>
      <c r="O475">
        <f>ABS(m*g*M475)</f>
        <v>0.87398536104597713</v>
      </c>
      <c r="P475">
        <f>ABS(m*((B475*l)^2)/2)</f>
        <v>5.5922611067425595E-3</v>
      </c>
      <c r="Q475">
        <f t="shared" si="42"/>
        <v>0.87957762215271973</v>
      </c>
    </row>
    <row r="476" spans="1:17" x14ac:dyDescent="0.3">
      <c r="A476">
        <f t="shared" si="39"/>
        <v>0.77848166796231866</v>
      </c>
      <c r="B476">
        <f t="shared" si="40"/>
        <v>-0.58728578338580639</v>
      </c>
      <c r="C476">
        <f>g_1/l_1*SIN(A476)</f>
        <v>-23.40664020560579</v>
      </c>
      <c r="D476">
        <f>A476+B476*dt_2/2</f>
        <v>0.77554523904538963</v>
      </c>
      <c r="E476">
        <f>B476+C476*dt_2/2</f>
        <v>-0.70431898441383534</v>
      </c>
      <c r="F476">
        <f>g/l*SIN(D476)</f>
        <v>-23.336850052071945</v>
      </c>
      <c r="G476">
        <f>E476*dt_2</f>
        <v>-7.0431898441383539E-3</v>
      </c>
      <c r="H476">
        <f>F476*dt_2</f>
        <v>-0.23336850052071945</v>
      </c>
      <c r="J476">
        <f t="shared" si="41"/>
        <v>-0.7923146588325779</v>
      </c>
      <c r="K476">
        <f>l*COS(J476)</f>
        <v>0.2106597618504521</v>
      </c>
      <c r="L476">
        <f>l*SIN(J476)</f>
        <v>-0.21359415894895348</v>
      </c>
      <c r="M476">
        <f>L476+l</f>
        <v>8.6405841051046511E-2</v>
      </c>
      <c r="N476">
        <v>13.68</v>
      </c>
      <c r="O476">
        <f>ABS(m*g*M476)</f>
        <v>0.86405841051046517</v>
      </c>
      <c r="P476">
        <f>ABS(m*((B476*l)^2)/2)</f>
        <v>1.5520706611518614E-2</v>
      </c>
      <c r="Q476">
        <f t="shared" si="42"/>
        <v>0.87957911712198378</v>
      </c>
    </row>
    <row r="477" spans="1:17" x14ac:dyDescent="0.3">
      <c r="A477">
        <f t="shared" si="39"/>
        <v>0.77143847811818034</v>
      </c>
      <c r="B477">
        <f t="shared" si="40"/>
        <v>-0.82065428390652584</v>
      </c>
      <c r="C477">
        <f>g_1/l_1*SIN(A477)</f>
        <v>-23.238907227738117</v>
      </c>
      <c r="D477">
        <f>A477+B477*dt_2/2</f>
        <v>0.76733520669864774</v>
      </c>
      <c r="E477">
        <f>B477+C477*dt_2/2</f>
        <v>-0.93684882004521641</v>
      </c>
      <c r="F477">
        <f>g/l*SIN(D477)</f>
        <v>-23.140656189284957</v>
      </c>
      <c r="G477">
        <f>E477*dt_2</f>
        <v>-9.3684882004521648E-3</v>
      </c>
      <c r="H477">
        <f>F477*dt_2</f>
        <v>-0.23140656189284958</v>
      </c>
      <c r="J477">
        <f t="shared" si="41"/>
        <v>-0.79935784867671622</v>
      </c>
      <c r="K477">
        <f>l*COS(J477)</f>
        <v>0.20915016504964304</v>
      </c>
      <c r="L477">
        <f>l*SIN(J477)</f>
        <v>-0.21507256556731516</v>
      </c>
      <c r="M477">
        <f>L477+l</f>
        <v>8.4927434432684829E-2</v>
      </c>
      <c r="N477">
        <v>13.71</v>
      </c>
      <c r="O477">
        <f>ABS(m*g*M477)</f>
        <v>0.84927434432684823</v>
      </c>
      <c r="P477">
        <f>ABS(m*((B477*l)^2)/2)</f>
        <v>3.0306305416235968E-2</v>
      </c>
      <c r="Q477">
        <f t="shared" si="42"/>
        <v>0.87958064974308425</v>
      </c>
    </row>
    <row r="478" spans="1:17" x14ac:dyDescent="0.3">
      <c r="A478">
        <f t="shared" si="39"/>
        <v>0.76206998991772812</v>
      </c>
      <c r="B478">
        <f t="shared" si="40"/>
        <v>-1.0520608457993754</v>
      </c>
      <c r="C478">
        <f>g_1/l_1*SIN(A478)</f>
        <v>-23.014012376948131</v>
      </c>
      <c r="D478">
        <f>A478+B478*dt_2/2</f>
        <v>0.75680968568873119</v>
      </c>
      <c r="E478">
        <f>B478+C478*dt_2/2</f>
        <v>-1.1671309076841161</v>
      </c>
      <c r="F478">
        <f>g/l*SIN(D478)</f>
        <v>-22.886849612677533</v>
      </c>
      <c r="G478">
        <f>E478*dt_2</f>
        <v>-1.1671309076841161E-2</v>
      </c>
      <c r="H478">
        <f>F478*dt_2</f>
        <v>-0.22886849612677534</v>
      </c>
      <c r="J478">
        <f t="shared" si="41"/>
        <v>-0.80872633687716844</v>
      </c>
      <c r="K478">
        <f>l*COS(J478)</f>
        <v>0.20712611139253317</v>
      </c>
      <c r="L478">
        <f>l*SIN(J478)</f>
        <v>-0.21702251952138041</v>
      </c>
      <c r="M478">
        <f>L478+l</f>
        <v>8.2977480478619581E-2</v>
      </c>
      <c r="N478">
        <v>13.74</v>
      </c>
      <c r="O478">
        <f>ABS(m*g*M478)</f>
        <v>0.82977480478619581</v>
      </c>
      <c r="P478">
        <f>ABS(m*((B478*l)^2)/2)</f>
        <v>4.9807441046884372E-2</v>
      </c>
      <c r="Q478">
        <f t="shared" si="42"/>
        <v>0.8795822458330802</v>
      </c>
    </row>
    <row r="479" spans="1:17" x14ac:dyDescent="0.3">
      <c r="A479">
        <f t="shared" si="39"/>
        <v>0.75039868084088701</v>
      </c>
      <c r="B479">
        <f t="shared" si="40"/>
        <v>-1.2809293419261507</v>
      </c>
      <c r="C479">
        <f>g_1/l_1*SIN(A479)</f>
        <v>-22.731013872569989</v>
      </c>
      <c r="D479">
        <f>A479+B479*dt_2/2</f>
        <v>0.74399403413125631</v>
      </c>
      <c r="E479">
        <f>B479+C479*dt_2/2</f>
        <v>-1.3945844112890007</v>
      </c>
      <c r="F479">
        <f>g/l*SIN(D479)</f>
        <v>-22.574399806582704</v>
      </c>
      <c r="G479">
        <f>E479*dt_2</f>
        <v>-1.3945844112890007E-2</v>
      </c>
      <c r="H479">
        <f>F479*dt_2</f>
        <v>-0.22574399806582704</v>
      </c>
      <c r="J479">
        <f t="shared" si="41"/>
        <v>-0.82039764595400955</v>
      </c>
      <c r="K479">
        <f>l*COS(J479)</f>
        <v>0.20457912485312987</v>
      </c>
      <c r="L479">
        <f>l*SIN(J479)</f>
        <v>-0.21942511632519987</v>
      </c>
      <c r="M479">
        <f>L479+l</f>
        <v>8.0574883674800118E-2</v>
      </c>
      <c r="N479">
        <v>13.77</v>
      </c>
      <c r="O479">
        <f>ABS(m*g*M479)</f>
        <v>0.80574883674800124</v>
      </c>
      <c r="P479">
        <f>ABS(m*((B479*l)^2)/2)</f>
        <v>7.3835099055331255E-2</v>
      </c>
      <c r="Q479">
        <f t="shared" si="42"/>
        <v>0.8795839358033325</v>
      </c>
    </row>
    <row r="480" spans="1:17" x14ac:dyDescent="0.3">
      <c r="A480">
        <f t="shared" si="39"/>
        <v>0.736452836727997</v>
      </c>
      <c r="B480">
        <f t="shared" si="40"/>
        <v>-1.5066733399919778</v>
      </c>
      <c r="C480">
        <f>g_1/l_1*SIN(A480)</f>
        <v>-22.388806883588106</v>
      </c>
      <c r="D480">
        <f>A480+B480*dt_2/2</f>
        <v>0.72891947002803714</v>
      </c>
      <c r="E480">
        <f>B480+C480*dt_2/2</f>
        <v>-1.6186173744099184</v>
      </c>
      <c r="F480">
        <f>g/l*SIN(D480)</f>
        <v>-22.202135419472775</v>
      </c>
      <c r="G480">
        <f>E480*dt_2</f>
        <v>-1.6186173744099183E-2</v>
      </c>
      <c r="H480">
        <f>F480*dt_2</f>
        <v>-0.22202135419472777</v>
      </c>
      <c r="J480">
        <f t="shared" si="41"/>
        <v>-0.83434349006689956</v>
      </c>
      <c r="K480">
        <f>l*COS(J480)</f>
        <v>0.20149926195229298</v>
      </c>
      <c r="L480">
        <f>l*SIN(J480)</f>
        <v>-0.222256715157678</v>
      </c>
      <c r="M480">
        <f>L480+l</f>
        <v>7.7743284842321986E-2</v>
      </c>
      <c r="N480">
        <v>13.8</v>
      </c>
      <c r="O480">
        <f>ABS(m*g*M480)</f>
        <v>0.7774328484232198</v>
      </c>
      <c r="P480">
        <f>ABS(m*((B480*l)^2)/2)</f>
        <v>0.10215290490491619</v>
      </c>
      <c r="Q480">
        <f t="shared" si="42"/>
        <v>0.87958575332813593</v>
      </c>
    </row>
    <row r="481" spans="1:17" x14ac:dyDescent="0.3">
      <c r="A481">
        <f t="shared" si="39"/>
        <v>0.72026666298389785</v>
      </c>
      <c r="B481">
        <f t="shared" si="40"/>
        <v>-1.7286946941867056</v>
      </c>
      <c r="C481">
        <f>g_1/l_1*SIN(A481)</f>
        <v>-21.986170909466694</v>
      </c>
      <c r="D481">
        <f>A481+B481*dt_2/2</f>
        <v>0.71162318951296433</v>
      </c>
      <c r="E481">
        <f>B481+C481*dt_2/2</f>
        <v>-1.8386255487340391</v>
      </c>
      <c r="F481">
        <f>g/l*SIN(D481)</f>
        <v>-21.768795893923219</v>
      </c>
      <c r="G481">
        <f>E481*dt_2</f>
        <v>-1.8386255487340391E-2</v>
      </c>
      <c r="H481">
        <f>F481*dt_2</f>
        <v>-0.21768795893923221</v>
      </c>
      <c r="J481">
        <f t="shared" si="41"/>
        <v>-0.8505296638109987</v>
      </c>
      <c r="K481">
        <f>l*COS(J481)</f>
        <v>0.19787553818520023</v>
      </c>
      <c r="L481">
        <f>l*SIN(J481)</f>
        <v>-0.22548896067860474</v>
      </c>
      <c r="M481">
        <f>L481+l</f>
        <v>7.4511039321395245E-2</v>
      </c>
      <c r="N481">
        <v>13.83</v>
      </c>
      <c r="O481">
        <f>ABS(m*g*M481)</f>
        <v>0.74511039321395245</v>
      </c>
      <c r="P481">
        <f>ABS(m*((B481*l)^2)/2)</f>
        <v>0.13447734055691701</v>
      </c>
      <c r="Q481">
        <f t="shared" si="42"/>
        <v>0.87958773377086952</v>
      </c>
    </row>
    <row r="482" spans="1:17" x14ac:dyDescent="0.3">
      <c r="A482">
        <f t="shared" si="39"/>
        <v>0.70188040749655745</v>
      </c>
      <c r="B482">
        <f t="shared" si="40"/>
        <v>-1.9463826531259378</v>
      </c>
      <c r="C482">
        <f>g_1/l_1*SIN(A482)</f>
        <v>-21.521825413934227</v>
      </c>
      <c r="D482">
        <f>A482+B482*dt_2/2</f>
        <v>0.69214849423092772</v>
      </c>
      <c r="E482">
        <f>B482+C482*dt_2/2</f>
        <v>-2.0539917801956089</v>
      </c>
      <c r="F482">
        <f>g/l*SIN(D482)</f>
        <v>-21.273090980833928</v>
      </c>
      <c r="G482">
        <f>E482*dt_2</f>
        <v>-2.053991780195609E-2</v>
      </c>
      <c r="H482">
        <f>F482*dt_2</f>
        <v>-0.21273090980833928</v>
      </c>
      <c r="J482">
        <f t="shared" si="41"/>
        <v>-0.86891591929833911</v>
      </c>
      <c r="K482">
        <f>l*COS(J482)</f>
        <v>0.19369642872540802</v>
      </c>
      <c r="L482">
        <f>l*SIN(J482)</f>
        <v>-0.2290888332045517</v>
      </c>
      <c r="M482">
        <f>L482+l</f>
        <v>7.0911166795448288E-2</v>
      </c>
      <c r="N482">
        <v>13.86</v>
      </c>
      <c r="O482">
        <f>ABS(m*g*M482)</f>
        <v>0.70911166795448288</v>
      </c>
      <c r="P482">
        <f>ABS(m*((B482*l)^2)/2)</f>
        <v>0.17047824445753038</v>
      </c>
      <c r="Q482">
        <f t="shared" si="42"/>
        <v>0.87958991241201323</v>
      </c>
    </row>
    <row r="483" spans="1:17" x14ac:dyDescent="0.3">
      <c r="A483">
        <f t="shared" si="39"/>
        <v>0.68134048969460137</v>
      </c>
      <c r="B483">
        <f t="shared" si="40"/>
        <v>-2.159113562934277</v>
      </c>
      <c r="C483">
        <f>g_1/l_1*SIN(A483)</f>
        <v>-20.994492899320644</v>
      </c>
      <c r="D483">
        <f>A483+B483*dt_2/2</f>
        <v>0.67054492187992998</v>
      </c>
      <c r="E483">
        <f>B483+C483*dt_2/2</f>
        <v>-2.2640860274308801</v>
      </c>
      <c r="F483">
        <f>g/l*SIN(D483)</f>
        <v>-20.713767213112696</v>
      </c>
      <c r="G483">
        <f>E483*dt_2</f>
        <v>-2.26408602743088E-2</v>
      </c>
      <c r="H483">
        <f>F483*dt_2</f>
        <v>-0.20713767213112697</v>
      </c>
      <c r="J483">
        <f t="shared" si="41"/>
        <v>-0.88945583710029519</v>
      </c>
      <c r="K483">
        <f>l*COS(J483)</f>
        <v>0.18895043609388582</v>
      </c>
      <c r="L483">
        <f>l*SIN(J483)</f>
        <v>-0.23301873894588473</v>
      </c>
      <c r="M483">
        <f>L483+l</f>
        <v>6.6981261054115254E-2</v>
      </c>
      <c r="N483">
        <v>13.89</v>
      </c>
      <c r="O483">
        <f>ABS(m*g*M483)</f>
        <v>0.6698126105411526</v>
      </c>
      <c r="P483">
        <f>ABS(m*((B483*l)^2)/2)</f>
        <v>0.20977971199410364</v>
      </c>
      <c r="Q483">
        <f t="shared" si="42"/>
        <v>0.87959232253525621</v>
      </c>
    </row>
    <row r="484" spans="1:17" x14ac:dyDescent="0.3">
      <c r="A484">
        <f t="shared" si="39"/>
        <v>0.65869962942029259</v>
      </c>
      <c r="B484">
        <f t="shared" si="40"/>
        <v>-2.3662512350654041</v>
      </c>
      <c r="C484">
        <f>g_1/l_1*SIN(A484)</f>
        <v>-20.402968374261107</v>
      </c>
      <c r="D484">
        <f>A484+B484*dt_2/2</f>
        <v>0.6468683732449656</v>
      </c>
      <c r="E484">
        <f>B484+C484*dt_2/2</f>
        <v>-2.4682660769367097</v>
      </c>
      <c r="F484">
        <f>g/l*SIN(D484)</f>
        <v>-20.089680164432625</v>
      </c>
      <c r="G484">
        <f>E484*dt_2</f>
        <v>-2.4682660769367096E-2</v>
      </c>
      <c r="H484">
        <f>F484*dt_2</f>
        <v>-0.20089680164432624</v>
      </c>
      <c r="J484">
        <f t="shared" si="41"/>
        <v>-0.91209669737460397</v>
      </c>
      <c r="K484">
        <f>l*COS(J484)</f>
        <v>0.18362671536834999</v>
      </c>
      <c r="L484">
        <f>l*SIN(J484)</f>
        <v>-0.23723665273947653</v>
      </c>
      <c r="M484">
        <f>L484+l</f>
        <v>6.2763347260523461E-2</v>
      </c>
      <c r="N484">
        <v>13.92</v>
      </c>
      <c r="O484">
        <f>ABS(m*g*M484)</f>
        <v>0.62763347260523461</v>
      </c>
      <c r="P484">
        <f>ABS(m*((B484*l)^2)/2)</f>
        <v>0.25196152083518475</v>
      </c>
      <c r="Q484">
        <f t="shared" si="42"/>
        <v>0.87959499344041936</v>
      </c>
    </row>
    <row r="485" spans="1:17" x14ac:dyDescent="0.3">
      <c r="A485">
        <f t="shared" si="39"/>
        <v>0.63401696865092549</v>
      </c>
      <c r="B485">
        <f t="shared" si="40"/>
        <v>-2.5671480367097304</v>
      </c>
      <c r="C485">
        <f>g_1/l_1*SIN(A485)</f>
        <v>-19.746193905289335</v>
      </c>
      <c r="D485">
        <f>A485+B485*dt_2/2</f>
        <v>0.62118122846737689</v>
      </c>
      <c r="E485">
        <f>B485+C485*dt_2/2</f>
        <v>-2.6658790062361772</v>
      </c>
      <c r="F485">
        <f>g/l*SIN(D485)</f>
        <v>-19.39987104521326</v>
      </c>
      <c r="G485">
        <f>E485*dt_2</f>
        <v>-2.6658790062361774E-2</v>
      </c>
      <c r="H485">
        <f>F485*dt_2</f>
        <v>-0.1939987104521326</v>
      </c>
      <c r="J485">
        <f t="shared" si="41"/>
        <v>-0.93677935814397106</v>
      </c>
      <c r="K485">
        <f>l*COS(J485)</f>
        <v>0.17771574514760402</v>
      </c>
      <c r="L485">
        <f>l*SIN(J485)</f>
        <v>-0.24169632584429546</v>
      </c>
      <c r="M485">
        <f>L485+l</f>
        <v>5.8303674155704532E-2</v>
      </c>
      <c r="N485">
        <v>13.95</v>
      </c>
      <c r="O485">
        <f>ABS(m*g*M485)</f>
        <v>0.58303674155704532</v>
      </c>
      <c r="P485">
        <f>ABS(m*((B485*l)^2)/2)</f>
        <v>0.29656120690721804</v>
      </c>
      <c r="Q485">
        <f t="shared" si="42"/>
        <v>0.87959794846426331</v>
      </c>
    </row>
    <row r="486" spans="1:17" x14ac:dyDescent="0.3">
      <c r="A486">
        <f t="shared" si="39"/>
        <v>0.60735817858856367</v>
      </c>
      <c r="B486">
        <f t="shared" si="40"/>
        <v>-2.7611467471618631</v>
      </c>
      <c r="C486">
        <f>g_1/l_1*SIN(A486)</f>
        <v>-19.023336661763086</v>
      </c>
      <c r="D486">
        <f>A486+B486*dt_2/2</f>
        <v>0.59355244485275438</v>
      </c>
      <c r="E486">
        <f>B486+C486*dt_2/2</f>
        <v>-2.8562634304706784</v>
      </c>
      <c r="F486">
        <f>g/l*SIN(D486)</f>
        <v>-18.643645901528309</v>
      </c>
      <c r="G486">
        <f>E486*dt_2</f>
        <v>-2.8562634304706784E-2</v>
      </c>
      <c r="H486">
        <f>F486*dt_2</f>
        <v>-0.18643645901528311</v>
      </c>
      <c r="J486">
        <f t="shared" si="41"/>
        <v>-0.96343814820633289</v>
      </c>
      <c r="K486">
        <f>l*COS(J486)</f>
        <v>0.17121002995586779</v>
      </c>
      <c r="L486">
        <f>l*SIN(J486)</f>
        <v>-0.24634757080700198</v>
      </c>
      <c r="M486">
        <f>L486+l</f>
        <v>5.3652429192998008E-2</v>
      </c>
      <c r="N486">
        <v>13.98</v>
      </c>
      <c r="O486">
        <f>ABS(m*g*M486)</f>
        <v>0.53652429192998008</v>
      </c>
      <c r="P486">
        <f>ABS(m*((B486*l)^2)/2)</f>
        <v>0.34307691117131417</v>
      </c>
      <c r="Q486">
        <f t="shared" si="42"/>
        <v>0.8796012031012943</v>
      </c>
    </row>
    <row r="487" spans="1:17" x14ac:dyDescent="0.3">
      <c r="A487">
        <f t="shared" si="39"/>
        <v>0.57879554428385693</v>
      </c>
      <c r="B487">
        <f t="shared" si="40"/>
        <v>-2.9475832061771463</v>
      </c>
      <c r="C487">
        <f>g_1/l_1*SIN(A487)</f>
        <v>-18.233868576753476</v>
      </c>
      <c r="D487">
        <f>A487+B487*dt_2/2</f>
        <v>0.56405762825297123</v>
      </c>
      <c r="E487">
        <f>B487+C487*dt_2/2</f>
        <v>-3.0387525490609137</v>
      </c>
      <c r="F487">
        <f>g/l*SIN(D487)</f>
        <v>-17.820655398407052</v>
      </c>
      <c r="G487">
        <f>E487*dt_2</f>
        <v>-3.0387525490609139E-2</v>
      </c>
      <c r="H487">
        <f>F487*dt_2</f>
        <v>-0.17820655398407051</v>
      </c>
      <c r="J487">
        <f t="shared" si="41"/>
        <v>-0.99200078251103962</v>
      </c>
      <c r="K487">
        <f>l*COS(J487)</f>
        <v>0.16410481719078127</v>
      </c>
      <c r="L487">
        <f>l*SIN(J487)</f>
        <v>-0.25113663407551723</v>
      </c>
      <c r="M487">
        <f>L487+l</f>
        <v>4.886336592448276E-2</v>
      </c>
      <c r="N487">
        <v>14.01</v>
      </c>
      <c r="O487">
        <f>ABS(m*g*M487)</f>
        <v>0.4886336592448276</v>
      </c>
      <c r="P487">
        <f>ABS(m*((B487*l)^2)/2)</f>
        <v>0.39097110408018954</v>
      </c>
      <c r="Q487">
        <f t="shared" si="42"/>
        <v>0.87960476332501714</v>
      </c>
    </row>
    <row r="488" spans="1:17" x14ac:dyDescent="0.3">
      <c r="A488">
        <f t="shared" si="39"/>
        <v>0.54840801879324774</v>
      </c>
      <c r="B488">
        <f t="shared" si="40"/>
        <v>-3.1257897601612168</v>
      </c>
      <c r="C488">
        <f>g_1/l_1*SIN(A488)</f>
        <v>-17.377645471210798</v>
      </c>
      <c r="D488">
        <f>A488+B488*dt_2/2</f>
        <v>0.53277906999244162</v>
      </c>
      <c r="E488">
        <f>B488+C488*dt_2/2</f>
        <v>-3.2126779875172709</v>
      </c>
      <c r="F488">
        <f>g/l*SIN(D488)</f>
        <v>-16.93097290611459</v>
      </c>
      <c r="G488">
        <f>E488*dt_2</f>
        <v>-3.2126779875172706E-2</v>
      </c>
      <c r="H488">
        <f>F488*dt_2</f>
        <v>-0.16930972906114591</v>
      </c>
      <c r="J488">
        <f t="shared" si="41"/>
        <v>-1.0223883080016489</v>
      </c>
      <c r="K488">
        <f>l*COS(J488)</f>
        <v>0.15639880924089716</v>
      </c>
      <c r="L488">
        <f>l*SIN(J488)</f>
        <v>-0.25600666488986074</v>
      </c>
      <c r="M488">
        <f>L488+l</f>
        <v>4.3993335110139253E-2</v>
      </c>
      <c r="N488">
        <v>14.04</v>
      </c>
      <c r="O488">
        <f>ABS(m*g*M488)</f>
        <v>0.43993335110139253</v>
      </c>
      <c r="P488">
        <f>ABS(m*((B488*l)^2)/2)</f>
        <v>0.4396752731127922</v>
      </c>
      <c r="Q488">
        <f t="shared" si="42"/>
        <v>0.87960862421418473</v>
      </c>
    </row>
    <row r="489" spans="1:17" x14ac:dyDescent="0.3">
      <c r="A489">
        <f t="shared" si="39"/>
        <v>0.51628123891807509</v>
      </c>
      <c r="B489">
        <f t="shared" si="40"/>
        <v>-3.2950994892223626</v>
      </c>
      <c r="C489">
        <f>g_1/l_1*SIN(A489)</f>
        <v>-16.454983245700692</v>
      </c>
      <c r="D489">
        <f>A489+B489*dt_2/2</f>
        <v>0.49980574147196327</v>
      </c>
      <c r="E489">
        <f>B489+C489*dt_2/2</f>
        <v>-3.3773744054508659</v>
      </c>
      <c r="F489">
        <f>g/l*SIN(D489)</f>
        <v>-15.975168388756019</v>
      </c>
      <c r="G489">
        <f>E489*dt_2</f>
        <v>-3.3773744054508663E-2</v>
      </c>
      <c r="H489">
        <f>F489*dt_2</f>
        <v>-0.1597516838875602</v>
      </c>
      <c r="J489">
        <f t="shared" si="41"/>
        <v>-1.0545150878768215</v>
      </c>
      <c r="K489">
        <f>l*COS(J489)</f>
        <v>0.14809484921130622</v>
      </c>
      <c r="L489">
        <f>l*SIN(J489)</f>
        <v>-0.26089828599874026</v>
      </c>
      <c r="M489">
        <f>L489+l</f>
        <v>3.9101714001259724E-2</v>
      </c>
      <c r="N489">
        <v>14.07</v>
      </c>
      <c r="O489">
        <f>ABS(m*g*M489)</f>
        <v>0.39101714001259724</v>
      </c>
      <c r="P489">
        <f>ABS(m*((B489*l)^2)/2)</f>
        <v>0.48859562897430631</v>
      </c>
      <c r="Q489">
        <f t="shared" si="42"/>
        <v>0.87961276898690355</v>
      </c>
    </row>
    <row r="490" spans="1:17" x14ac:dyDescent="0.3">
      <c r="A490">
        <f t="shared" si="39"/>
        <v>0.48250749486356642</v>
      </c>
      <c r="B490">
        <f t="shared" si="40"/>
        <v>-3.454851173109923</v>
      </c>
      <c r="C490">
        <f>g_1/l_1*SIN(A490)</f>
        <v>-15.466728556636003</v>
      </c>
      <c r="D490">
        <f>A490+B490*dt_2/2</f>
        <v>0.46523323899801683</v>
      </c>
      <c r="E490">
        <f>B490+C490*dt_2/2</f>
        <v>-3.5321848158931028</v>
      </c>
      <c r="F490">
        <f>g/l*SIN(D490)</f>
        <v>-14.954375443097188</v>
      </c>
      <c r="G490">
        <f>E490*dt_2</f>
        <v>-3.5321848158931031E-2</v>
      </c>
      <c r="H490">
        <f>F490*dt_2</f>
        <v>-0.14954375443097187</v>
      </c>
      <c r="J490">
        <f t="shared" si="41"/>
        <v>-1.0882888319313302</v>
      </c>
      <c r="K490">
        <f>l*COS(J490)</f>
        <v>0.139200557009724</v>
      </c>
      <c r="L490">
        <f>l*SIN(J490)</f>
        <v>-0.26575026797386786</v>
      </c>
      <c r="M490">
        <f>L490+l</f>
        <v>3.4249732026132129E-2</v>
      </c>
      <c r="N490">
        <v>14.1</v>
      </c>
      <c r="O490">
        <f>ABS(m*g*M490)</f>
        <v>0.34249732026132129</v>
      </c>
      <c r="P490">
        <f>ABS(m*((B490*l)^2)/2)</f>
        <v>0.5371198482752555</v>
      </c>
      <c r="Q490">
        <f t="shared" si="42"/>
        <v>0.87961716853657679</v>
      </c>
    </row>
    <row r="491" spans="1:17" x14ac:dyDescent="0.3">
      <c r="A491">
        <f t="shared" si="39"/>
        <v>0.4471856467046354</v>
      </c>
      <c r="B491">
        <f t="shared" si="40"/>
        <v>-3.6043949275408949</v>
      </c>
      <c r="C491">
        <f>g_1/l_1*SIN(A491)</f>
        <v>-14.414321286576341</v>
      </c>
      <c r="D491">
        <f>A491+B491*dt_2/2</f>
        <v>0.4291636720669309</v>
      </c>
      <c r="E491">
        <f>B491+C491*dt_2/2</f>
        <v>-3.6764665339737768</v>
      </c>
      <c r="F491">
        <f>g/l*SIN(D491)</f>
        <v>-13.870348776073513</v>
      </c>
      <c r="G491">
        <f>E491*dt_2</f>
        <v>-3.6764665339737768E-2</v>
      </c>
      <c r="H491">
        <f>F491*dt_2</f>
        <v>-0.13870348776073513</v>
      </c>
      <c r="J491">
        <f t="shared" si="41"/>
        <v>-1.1236106800902612</v>
      </c>
      <c r="K491">
        <f>l*COS(J491)</f>
        <v>0.12972889157918704</v>
      </c>
      <c r="L491">
        <f>l*SIN(J491)</f>
        <v>-0.27050030441689993</v>
      </c>
      <c r="M491">
        <f>L491+l</f>
        <v>2.9499695583100061E-2</v>
      </c>
      <c r="N491">
        <v>14.13</v>
      </c>
      <c r="O491">
        <f>ABS(m*g*M491)</f>
        <v>0.29499695583100061</v>
      </c>
      <c r="P491">
        <f>ABS(m*((B491*l)^2)/2)</f>
        <v>0.58462482571571395</v>
      </c>
      <c r="Q491">
        <f t="shared" si="42"/>
        <v>0.87962178154671455</v>
      </c>
    </row>
    <row r="492" spans="1:17" x14ac:dyDescent="0.3">
      <c r="A492">
        <f t="shared" si="39"/>
        <v>0.41042098136489763</v>
      </c>
      <c r="B492">
        <f t="shared" si="40"/>
        <v>-3.7430984153016298</v>
      </c>
      <c r="C492">
        <f>g_1/l_1*SIN(A492)</f>
        <v>-13.299846114231796</v>
      </c>
      <c r="D492">
        <f>A492+B492*dt_2/2</f>
        <v>0.3917054892883895</v>
      </c>
      <c r="E492">
        <f>B492+C492*dt_2/2</f>
        <v>-3.8095976458727887</v>
      </c>
      <c r="F492">
        <f>g/l*SIN(D492)</f>
        <v>-12.725509464236126</v>
      </c>
      <c r="G492">
        <f>E492*dt_2</f>
        <v>-3.8095976458727886E-2</v>
      </c>
      <c r="H492">
        <f>F492*dt_2</f>
        <v>-0.12725509464236126</v>
      </c>
      <c r="J492">
        <f t="shared" si="41"/>
        <v>-1.160375345429999</v>
      </c>
      <c r="K492">
        <f>l*COS(J492)</f>
        <v>0.11969861502808615</v>
      </c>
      <c r="L492">
        <f>l*SIN(J492)</f>
        <v>-0.27508588033622883</v>
      </c>
      <c r="M492">
        <f>L492+l</f>
        <v>2.4914119663771161E-2</v>
      </c>
      <c r="N492">
        <v>14.16</v>
      </c>
      <c r="O492">
        <f>ABS(m*g*M492)</f>
        <v>0.24914119663771161</v>
      </c>
      <c r="P492">
        <f>ABS(m*((B492*l)^2)/2)</f>
        <v>0.63048535859851074</v>
      </c>
      <c r="Q492">
        <f t="shared" si="42"/>
        <v>0.87962655523622235</v>
      </c>
    </row>
    <row r="493" spans="1:17" x14ac:dyDescent="0.3">
      <c r="A493">
        <f t="shared" si="39"/>
        <v>0.37232500490616977</v>
      </c>
      <c r="B493">
        <f t="shared" si="40"/>
        <v>-3.8703535099439912</v>
      </c>
      <c r="C493">
        <f>g_1/l_1*SIN(A493)</f>
        <v>-12.126070609410633</v>
      </c>
      <c r="D493">
        <f>A493+B493*dt_2/2</f>
        <v>0.35297323735644981</v>
      </c>
      <c r="E493">
        <f>B493+C493*dt_2/2</f>
        <v>-3.9309838629910443</v>
      </c>
      <c r="F493">
        <f>g/l*SIN(D493)</f>
        <v>-11.522975525020252</v>
      </c>
      <c r="G493">
        <f>E493*dt_2</f>
        <v>-3.9309838629910443E-2</v>
      </c>
      <c r="H493">
        <f>F493*dt_2</f>
        <v>-0.11522975525020251</v>
      </c>
      <c r="J493">
        <f t="shared" si="41"/>
        <v>-1.1984713218887268</v>
      </c>
      <c r="K493">
        <f>l*COS(J493)</f>
        <v>0.10913463548469568</v>
      </c>
      <c r="L493">
        <f>l*SIN(J493)</f>
        <v>-0.27944522063836158</v>
      </c>
      <c r="M493">
        <f>L493+l</f>
        <v>2.0554779361638409E-2</v>
      </c>
      <c r="N493">
        <v>14.19</v>
      </c>
      <c r="O493">
        <f>ABS(m*g*M493)</f>
        <v>0.20554779361638409</v>
      </c>
      <c r="P493">
        <f>ABS(m*((B493*l)^2)/2)</f>
        <v>0.67408363313710973</v>
      </c>
      <c r="Q493">
        <f t="shared" si="42"/>
        <v>0.87963142675349382</v>
      </c>
    </row>
    <row r="494" spans="1:17" x14ac:dyDescent="0.3">
      <c r="A494">
        <f t="shared" si="39"/>
        <v>0.33301516627625932</v>
      </c>
      <c r="B494">
        <f t="shared" si="40"/>
        <v>-3.9855832651941938</v>
      </c>
      <c r="C494">
        <f>g_1/l_1*SIN(A494)</f>
        <v>-10.896467535651654</v>
      </c>
      <c r="D494">
        <f>A494+B494*dt_2/2</f>
        <v>0.31308724995028836</v>
      </c>
      <c r="E494">
        <f>B494+C494*dt_2/2</f>
        <v>-4.0400656028724518</v>
      </c>
      <c r="F494">
        <f>g/l*SIN(D494)</f>
        <v>-10.266575658881434</v>
      </c>
      <c r="G494">
        <f>E494*dt_2</f>
        <v>-4.0400656028724516E-2</v>
      </c>
      <c r="H494">
        <f>F494*dt_2</f>
        <v>-0.10266575658881434</v>
      </c>
      <c r="J494">
        <f t="shared" si="41"/>
        <v>-1.2377811605186373</v>
      </c>
      <c r="K494">
        <f>l*COS(J494)</f>
        <v>9.8068207820864881E-2</v>
      </c>
      <c r="L494">
        <f>l*SIN(J494)</f>
        <v>-0.28351830031728753</v>
      </c>
      <c r="M494">
        <f>L494+l</f>
        <v>1.6481699682712458E-2</v>
      </c>
      <c r="N494">
        <v>14.22</v>
      </c>
      <c r="O494">
        <f>ABS(m*g*M494)</f>
        <v>0.16481699682712458</v>
      </c>
      <c r="P494">
        <f>ABS(m*((B494*l)^2)/2)</f>
        <v>0.71481932837082052</v>
      </c>
      <c r="Q494">
        <f t="shared" si="42"/>
        <v>0.8796363251979451</v>
      </c>
    </row>
    <row r="495" spans="1:17" x14ac:dyDescent="0.3">
      <c r="A495">
        <f t="shared" si="39"/>
        <v>0.29261451024753482</v>
      </c>
      <c r="B495">
        <f t="shared" si="40"/>
        <v>-4.0882490217830085</v>
      </c>
      <c r="C495">
        <f>g_1/l_1*SIN(A495)</f>
        <v>-9.6152194448880568</v>
      </c>
      <c r="D495">
        <f>A495+B495*dt_2/2</f>
        <v>0.27217326513861978</v>
      </c>
      <c r="E495">
        <f>B495+C495*dt_2/2</f>
        <v>-4.1363251190074486</v>
      </c>
      <c r="F495">
        <f>g/l*SIN(D495)</f>
        <v>-8.9608444944618899</v>
      </c>
      <c r="G495">
        <f>E495*dt_2</f>
        <v>-4.1363251190074488E-2</v>
      </c>
      <c r="H495">
        <f>F495*dt_2</f>
        <v>-8.9608444944618906E-2</v>
      </c>
      <c r="J495">
        <f t="shared" si="41"/>
        <v>-1.2781818165473617</v>
      </c>
      <c r="K495">
        <f>l*COS(J495)</f>
        <v>8.6536975003992531E-2</v>
      </c>
      <c r="L495">
        <f>l*SIN(J495)</f>
        <v>-0.28724789286809116</v>
      </c>
      <c r="M495">
        <f>L495+l</f>
        <v>1.275210713190883E-2</v>
      </c>
      <c r="N495">
        <v>14.25</v>
      </c>
      <c r="O495">
        <f>ABS(m*g*M495)</f>
        <v>0.1275210713190883</v>
      </c>
      <c r="P495">
        <f>ABS(m*((B495*l)^2)/2)</f>
        <v>0.75212010288493747</v>
      </c>
      <c r="Q495">
        <f t="shared" si="42"/>
        <v>0.87964117420402577</v>
      </c>
    </row>
    <row r="496" spans="1:17" x14ac:dyDescent="0.3">
      <c r="A496">
        <f t="shared" si="39"/>
        <v>0.25125125905746032</v>
      </c>
      <c r="B496">
        <f t="shared" si="40"/>
        <v>-4.1778574667276276</v>
      </c>
      <c r="C496">
        <f>g_1/l_1*SIN(A496)</f>
        <v>-8.2872041902611766</v>
      </c>
      <c r="D496">
        <f>A496+B496*dt_2/2</f>
        <v>0.23036197172382217</v>
      </c>
      <c r="E496">
        <f>B496+C496*dt_2/2</f>
        <v>-4.2192934876789332</v>
      </c>
      <c r="F496">
        <f>g/l*SIN(D496)</f>
        <v>-7.6109982765236754</v>
      </c>
      <c r="G496">
        <f>E496*dt_2</f>
        <v>-4.219293487678933E-2</v>
      </c>
      <c r="H496">
        <f>F496*dt_2</f>
        <v>-7.6109982765236756E-2</v>
      </c>
      <c r="J496">
        <f t="shared" si="41"/>
        <v>-1.3195450677374363</v>
      </c>
      <c r="K496">
        <f>l*COS(J496)</f>
        <v>7.4584837712350582E-2</v>
      </c>
      <c r="L496">
        <f>l*SIN(J496)</f>
        <v>-0.29058062905744825</v>
      </c>
      <c r="M496">
        <f>L496+l</f>
        <v>9.4193709425517413E-3</v>
      </c>
      <c r="N496">
        <v>14.28</v>
      </c>
      <c r="O496">
        <f>ABS(m*g*M496)</f>
        <v>9.4193709425517413E-2</v>
      </c>
      <c r="P496">
        <f>ABS(m*((B496*l)^2)/2)</f>
        <v>0.78545218555313046</v>
      </c>
      <c r="Q496">
        <f t="shared" si="42"/>
        <v>0.87964589497864787</v>
      </c>
    </row>
    <row r="497" spans="1:17" x14ac:dyDescent="0.3">
      <c r="A497">
        <f t="shared" si="39"/>
        <v>0.209058324180671</v>
      </c>
      <c r="B497">
        <f t="shared" si="40"/>
        <v>-4.2539674494928645</v>
      </c>
      <c r="C497">
        <f>g_1/l_1*SIN(A497)</f>
        <v>-6.9179606497670729</v>
      </c>
      <c r="D497">
        <f>A497+B497*dt_2/2</f>
        <v>0.18778848693320668</v>
      </c>
      <c r="E497">
        <f>B497+C497*dt_2/2</f>
        <v>-4.2885572527416995</v>
      </c>
      <c r="F497">
        <f>g/l*SIN(D497)</f>
        <v>-6.2228906571570777</v>
      </c>
      <c r="G497">
        <f>E497*dt_2</f>
        <v>-4.2885572527416996E-2</v>
      </c>
      <c r="H497">
        <f>F497*dt_2</f>
        <v>-6.2228906571570777E-2</v>
      </c>
      <c r="J497">
        <f t="shared" si="41"/>
        <v>-1.3617380026142256</v>
      </c>
      <c r="K497">
        <f>l*COS(J497)</f>
        <v>6.2261645847903654E-2</v>
      </c>
      <c r="L497">
        <f>l*SIN(J497)</f>
        <v>-0.29346803481181766</v>
      </c>
      <c r="M497">
        <f>L497+l</f>
        <v>6.5319651881823315E-3</v>
      </c>
      <c r="N497">
        <v>14.31</v>
      </c>
      <c r="O497">
        <f>ABS(m*g*M497)</f>
        <v>6.5319651881823315E-2</v>
      </c>
      <c r="P497">
        <f>ABS(m*((B497*l)^2)/2)</f>
        <v>0.81433075776051711</v>
      </c>
      <c r="Q497">
        <f t="shared" si="42"/>
        <v>0.87965040964234043</v>
      </c>
    </row>
    <row r="498" spans="1:17" x14ac:dyDescent="0.3">
      <c r="A498">
        <f t="shared" si="39"/>
        <v>0.16617275165325401</v>
      </c>
      <c r="B498">
        <f t="shared" si="40"/>
        <v>-4.3161963560644354</v>
      </c>
      <c r="C498">
        <f>g_1/l_1*SIN(A498)</f>
        <v>-5.51363471768083</v>
      </c>
      <c r="D498">
        <f>A498+B498*dt_2/2</f>
        <v>0.14459176987293185</v>
      </c>
      <c r="E498">
        <f>B498+C498*dt_2/2</f>
        <v>-4.34376452965284</v>
      </c>
      <c r="F498">
        <f>g/l*SIN(D498)</f>
        <v>-4.8029490520030986</v>
      </c>
      <c r="G498">
        <f>E498*dt_2</f>
        <v>-4.3437645296528403E-2</v>
      </c>
      <c r="H498">
        <f>F498*dt_2</f>
        <v>-4.8029490520030985E-2</v>
      </c>
      <c r="J498">
        <f t="shared" si="41"/>
        <v>-1.4046235751416425</v>
      </c>
      <c r="K498">
        <f>l*COS(J498)</f>
        <v>4.9622712459127492E-2</v>
      </c>
      <c r="L498">
        <f>l*SIN(J498)</f>
        <v>-0.29586751495931207</v>
      </c>
      <c r="M498">
        <f>L498+l</f>
        <v>4.1324850406879166E-3</v>
      </c>
      <c r="N498">
        <v>14.34</v>
      </c>
      <c r="O498">
        <f>ABS(m*g*M498)</f>
        <v>4.1324850406879166E-2</v>
      </c>
      <c r="P498">
        <f>ABS(m*((B498*l)^2)/2)</f>
        <v>0.83832979428467591</v>
      </c>
      <c r="Q498">
        <f t="shared" si="42"/>
        <v>0.87965464469155508</v>
      </c>
    </row>
    <row r="499" spans="1:17" x14ac:dyDescent="0.3">
      <c r="A499">
        <f t="shared" si="39"/>
        <v>0.1227351063567256</v>
      </c>
      <c r="B499">
        <f t="shared" si="40"/>
        <v>-4.3642258465844668</v>
      </c>
      <c r="C499">
        <f>g_1/l_1*SIN(A499)</f>
        <v>-4.0809064447526486</v>
      </c>
      <c r="D499">
        <f>A499+B499*dt_2/2</f>
        <v>0.10091397712380326</v>
      </c>
      <c r="E499">
        <f>B499+C499*dt_2/2</f>
        <v>-4.3846303788082297</v>
      </c>
      <c r="F499">
        <f>g/l*SIN(D499)</f>
        <v>-3.358092862241322</v>
      </c>
      <c r="G499">
        <f>E499*dt_2</f>
        <v>-4.3846303788082297E-2</v>
      </c>
      <c r="H499">
        <f>F499*dt_2</f>
        <v>-3.3580928622413221E-2</v>
      </c>
      <c r="J499">
        <f t="shared" si="41"/>
        <v>-1.4480612204381709</v>
      </c>
      <c r="K499">
        <f>l*COS(J499)</f>
        <v>3.6728158002773875E-2</v>
      </c>
      <c r="L499">
        <f>l*SIN(J499)</f>
        <v>-0.29774324914214811</v>
      </c>
      <c r="M499">
        <f>L499+l</f>
        <v>2.2567508578518747E-3</v>
      </c>
      <c r="N499">
        <v>14.37</v>
      </c>
      <c r="O499">
        <f>ABS(m*g*M499)</f>
        <v>2.2567508578518747E-2</v>
      </c>
      <c r="P499">
        <f>ABS(m*((B499*l)^2)/2)</f>
        <v>0.85709102579981555</v>
      </c>
      <c r="Q499">
        <f t="shared" si="42"/>
        <v>0.8796585343783343</v>
      </c>
    </row>
    <row r="500" spans="1:17" x14ac:dyDescent="0.3">
      <c r="A500">
        <f t="shared" si="39"/>
        <v>7.8888802568643307E-2</v>
      </c>
      <c r="B500">
        <f t="shared" si="40"/>
        <v>-4.3978067752068801</v>
      </c>
      <c r="C500">
        <f>g_1/l_1*SIN(A500)</f>
        <v>-2.6269000454594962</v>
      </c>
      <c r="D500">
        <f>A500+B500*dt_2/2</f>
        <v>5.6899768692608904E-2</v>
      </c>
      <c r="E500">
        <f>B500+C500*dt_2/2</f>
        <v>-4.4109412754341779</v>
      </c>
      <c r="F500">
        <f>g/l*SIN(D500)</f>
        <v>-1.8956356900667559</v>
      </c>
      <c r="G500">
        <f>E500*dt_2</f>
        <v>-4.4109412754341777E-2</v>
      </c>
      <c r="H500">
        <f>F500*dt_2</f>
        <v>-1.8956356900667558E-2</v>
      </c>
      <c r="J500">
        <f t="shared" si="41"/>
        <v>-1.4919075242262532</v>
      </c>
      <c r="K500">
        <f>l*COS(J500)</f>
        <v>2.3642100409135506E-2</v>
      </c>
      <c r="L500">
        <f>l*SIN(J500)</f>
        <v>-0.29906696756453122</v>
      </c>
      <c r="M500">
        <f>L500+l</f>
        <v>9.3303243546877246E-4</v>
      </c>
      <c r="N500">
        <v>14.4</v>
      </c>
      <c r="O500">
        <f>ABS(m*g*M500)</f>
        <v>9.3303243546877246E-3</v>
      </c>
      <c r="P500">
        <f>ABS(m*((B500*l)^2)/2)</f>
        <v>0.87033169944249911</v>
      </c>
      <c r="Q500">
        <f t="shared" si="42"/>
        <v>0.87966202379718683</v>
      </c>
    </row>
    <row r="501" spans="1:17" x14ac:dyDescent="0.3">
      <c r="A501">
        <f t="shared" si="39"/>
        <v>3.477938981430153E-2</v>
      </c>
      <c r="B501">
        <f t="shared" si="40"/>
        <v>-4.4167631321075476</v>
      </c>
      <c r="C501">
        <f>g_1/l_1*SIN(A501)</f>
        <v>-1.1590792892946822</v>
      </c>
      <c r="D501">
        <f>A501+B501*dt_2/2</f>
        <v>1.2695574153763791E-2</v>
      </c>
      <c r="E501">
        <f>B501+C501*dt_2/2</f>
        <v>-4.4225585285540205</v>
      </c>
      <c r="F501">
        <f>g/l*SIN(D501)</f>
        <v>-0.42317443720478393</v>
      </c>
      <c r="G501">
        <f>E501*dt_2</f>
        <v>-4.4225585285540207E-2</v>
      </c>
      <c r="H501">
        <f>F501*dt_2</f>
        <v>-4.2317443720478395E-3</v>
      </c>
      <c r="J501">
        <f t="shared" si="41"/>
        <v>-1.5360169369805949</v>
      </c>
      <c r="K501">
        <f>l*COS(J501)</f>
        <v>1.0431713603652183E-2</v>
      </c>
      <c r="L501">
        <f>l*SIN(J501)</f>
        <v>-0.29981857739521639</v>
      </c>
      <c r="M501">
        <f>L501+l</f>
        <v>1.8142260478359873E-4</v>
      </c>
      <c r="N501">
        <v>14.43</v>
      </c>
      <c r="O501">
        <f>ABS(m*g*M501)</f>
        <v>1.8142260478359873E-3</v>
      </c>
      <c r="P501">
        <f>ABS(m*((B501*l)^2)/2)</f>
        <v>0.87785084543150138</v>
      </c>
      <c r="Q501">
        <f t="shared" si="42"/>
        <v>0.87966507147933737</v>
      </c>
    </row>
    <row r="502" spans="1:17" x14ac:dyDescent="0.3">
      <c r="A502">
        <f t="shared" si="39"/>
        <v>-9.4461954712386775E-3</v>
      </c>
      <c r="B502">
        <f t="shared" si="40"/>
        <v>-4.420994876479595</v>
      </c>
      <c r="C502">
        <f>g_1/l_1*SIN(A502)</f>
        <v>0.31486849967455077</v>
      </c>
      <c r="D502">
        <f>A502+B502*dt_2/2</f>
        <v>-3.1551169853636651E-2</v>
      </c>
      <c r="E502">
        <f>B502+C502*dt_2/2</f>
        <v>-4.4194205339812225</v>
      </c>
      <c r="F502">
        <f>g/l*SIN(D502)</f>
        <v>1.0515311791259481</v>
      </c>
      <c r="G502">
        <f>E502*dt_2</f>
        <v>-4.4194205339812227E-2</v>
      </c>
      <c r="H502">
        <f>F502*dt_2</f>
        <v>1.0515311791259481E-2</v>
      </c>
      <c r="J502">
        <f t="shared" si="41"/>
        <v>-1.5802425222661352</v>
      </c>
      <c r="K502">
        <f>l*COS(J502)</f>
        <v>-2.8338164970709134E-3</v>
      </c>
      <c r="L502">
        <f>l*SIN(J502)</f>
        <v>-0.29998661550819383</v>
      </c>
      <c r="M502">
        <f>L502+l</f>
        <v>1.3384491806156529E-5</v>
      </c>
      <c r="N502">
        <v>14.46</v>
      </c>
      <c r="O502">
        <f>ABS(m*g*M502)</f>
        <v>1.3384491806156529E-4</v>
      </c>
      <c r="P502">
        <f>ABS(m*((B502*l)^2)/2)</f>
        <v>0.87953380640364742</v>
      </c>
      <c r="Q502">
        <f t="shared" si="42"/>
        <v>0.87966765132170899</v>
      </c>
    </row>
    <row r="503" spans="1:17" x14ac:dyDescent="0.3">
      <c r="A503">
        <f t="shared" si="39"/>
        <v>-5.3640400811050905E-2</v>
      </c>
      <c r="B503">
        <f t="shared" si="40"/>
        <v>-4.4104795646883357</v>
      </c>
      <c r="C503">
        <f>g_1/l_1*SIN(A503)</f>
        <v>1.7871560441136434</v>
      </c>
      <c r="D503">
        <f>A503+B503*dt_2/2</f>
        <v>-7.5692798634492575E-2</v>
      </c>
      <c r="E503">
        <f>B503+C503*dt_2/2</f>
        <v>-4.4015437844677674</v>
      </c>
      <c r="F503">
        <f>g/l*SIN(D503)</f>
        <v>2.5206846762331332</v>
      </c>
      <c r="G503">
        <f>E503*dt_2</f>
        <v>-4.4015437844677673E-2</v>
      </c>
      <c r="H503">
        <f>F503*dt_2</f>
        <v>2.5206846762331332E-2</v>
      </c>
      <c r="J503">
        <f t="shared" si="41"/>
        <v>-1.6244367276059475</v>
      </c>
      <c r="K503">
        <f>l*COS(J503)</f>
        <v>-1.6084404397022776E-2</v>
      </c>
      <c r="L503">
        <f>l*SIN(J503)</f>
        <v>-0.29956850958535852</v>
      </c>
      <c r="M503">
        <f>L503+l</f>
        <v>4.3149041464146665E-4</v>
      </c>
      <c r="N503">
        <v>14.49</v>
      </c>
      <c r="O503">
        <f>ABS(m*g*M503)</f>
        <v>4.3149041464146665E-3</v>
      </c>
      <c r="P503">
        <f>ABS(m*((B503*l)^2)/2)</f>
        <v>0.87535484957400356</v>
      </c>
      <c r="Q503">
        <f t="shared" si="42"/>
        <v>0.87966975372041822</v>
      </c>
    </row>
    <row r="504" spans="1:17" x14ac:dyDescent="0.3">
      <c r="A504">
        <f t="shared" si="39"/>
        <v>-9.7655838655728577E-2</v>
      </c>
      <c r="B504">
        <f t="shared" si="40"/>
        <v>-4.3852727179260045</v>
      </c>
      <c r="C504">
        <f>g_1/l_1*SIN(A504)</f>
        <v>3.2500231394855366</v>
      </c>
      <c r="D504">
        <f>A504+B504*dt_2/2</f>
        <v>-0.11958220224535859</v>
      </c>
      <c r="E504">
        <f>B504+C504*dt_2/2</f>
        <v>-4.3690226022285765</v>
      </c>
      <c r="F504">
        <f>g/l*SIN(D504)</f>
        <v>3.9765801211319514</v>
      </c>
      <c r="G504">
        <f>E504*dt_2</f>
        <v>-4.3690226022285769E-2</v>
      </c>
      <c r="H504">
        <f>F504*dt_2</f>
        <v>3.9765801211319514E-2</v>
      </c>
      <c r="J504">
        <f t="shared" si="41"/>
        <v>-1.668452165450625</v>
      </c>
      <c r="K504">
        <f>l*COS(J504)</f>
        <v>-2.9250208255369774E-2</v>
      </c>
      <c r="L504">
        <f>l*SIN(J504)</f>
        <v>-0.29857063706435949</v>
      </c>
      <c r="M504">
        <f>L504+l</f>
        <v>1.4293629356404991E-3</v>
      </c>
      <c r="N504">
        <v>14.52</v>
      </c>
      <c r="O504">
        <f>ABS(m*g*M504)</f>
        <v>1.4293629356404991E-2</v>
      </c>
      <c r="P504">
        <f>ABS(m*((B504*l)^2)/2)</f>
        <v>0.86537775647637571</v>
      </c>
      <c r="Q504">
        <f t="shared" si="42"/>
        <v>0.87967138583278071</v>
      </c>
    </row>
    <row r="505" spans="1:17" x14ac:dyDescent="0.3">
      <c r="A505">
        <f t="shared" si="39"/>
        <v>-0.14134606467801436</v>
      </c>
      <c r="B505">
        <f t="shared" si="40"/>
        <v>-4.3455069167146849</v>
      </c>
      <c r="C505">
        <f>g_1/l_1*SIN(A505)</f>
        <v>4.6958627533152422</v>
      </c>
      <c r="D505">
        <f>A505+B505*dt_2/2</f>
        <v>-0.16307359926158779</v>
      </c>
      <c r="E505">
        <f>B505+C505*dt_2/2</f>
        <v>-4.3220276029481086</v>
      </c>
      <c r="F505">
        <f>g/l*SIN(D505)</f>
        <v>5.4117263448642898</v>
      </c>
      <c r="G505">
        <f>E505*dt_2</f>
        <v>-4.3220276029481086E-2</v>
      </c>
      <c r="H505">
        <f>F505*dt_2</f>
        <v>5.4117263448642899E-2</v>
      </c>
      <c r="J505">
        <f t="shared" si="41"/>
        <v>-1.712142391472911</v>
      </c>
      <c r="K505">
        <f>l*COS(J505)</f>
        <v>-4.2262764779837189E-2</v>
      </c>
      <c r="L505">
        <f>l*SIN(J505)</f>
        <v>-0.29700817953915704</v>
      </c>
      <c r="M505">
        <f>L505+l</f>
        <v>2.9918204608429533E-3</v>
      </c>
      <c r="N505">
        <v>14.55</v>
      </c>
      <c r="O505">
        <f>ABS(m*g*M505)</f>
        <v>2.9918204608429533E-2</v>
      </c>
      <c r="P505">
        <f>ABS(m*((B505*l)^2)/2)</f>
        <v>0.84975436634468238</v>
      </c>
      <c r="Q505">
        <f t="shared" si="42"/>
        <v>0.87967257095311191</v>
      </c>
    </row>
    <row r="506" spans="1:17" x14ac:dyDescent="0.3">
      <c r="A506">
        <f t="shared" si="39"/>
        <v>-0.18456634070749545</v>
      </c>
      <c r="B506">
        <f t="shared" si="40"/>
        <v>-4.2913896532660418</v>
      </c>
      <c r="C506">
        <f>g_1/l_1*SIN(A506)</f>
        <v>6.1173418935282946</v>
      </c>
      <c r="D506">
        <f>A506+B506*dt_2/2</f>
        <v>-0.20602328897382566</v>
      </c>
      <c r="E506">
        <f>B506+C506*dt_2/2</f>
        <v>-4.2608029437984003</v>
      </c>
      <c r="F506">
        <f>g/l*SIN(D506)</f>
        <v>6.8189638486816246</v>
      </c>
      <c r="G506">
        <f>E506*dt_2</f>
        <v>-4.2608029437984002E-2</v>
      </c>
      <c r="H506">
        <f>F506*dt_2</f>
        <v>6.8189638486816251E-2</v>
      </c>
      <c r="J506">
        <f t="shared" si="41"/>
        <v>-1.7553626675023919</v>
      </c>
      <c r="K506">
        <f>l*COS(J506)</f>
        <v>-5.5056077041754595E-2</v>
      </c>
      <c r="L506">
        <f>l*SIN(J506)</f>
        <v>-0.29490477849769131</v>
      </c>
      <c r="M506">
        <f>L506+l</f>
        <v>5.0952215023086778E-3</v>
      </c>
      <c r="N506">
        <v>14.58</v>
      </c>
      <c r="O506">
        <f>ABS(m*g*M506)</f>
        <v>5.0952215023086778E-2</v>
      </c>
      <c r="P506">
        <f>ABS(m*((B506*l)^2)/2)</f>
        <v>0.82872113202714759</v>
      </c>
      <c r="Q506">
        <f t="shared" si="42"/>
        <v>0.87967334705023437</v>
      </c>
    </row>
    <row r="507" spans="1:17" x14ac:dyDescent="0.3">
      <c r="A507">
        <f t="shared" si="39"/>
        <v>-0.22717437014547945</v>
      </c>
      <c r="B507">
        <f t="shared" si="40"/>
        <v>-4.2232000147792252</v>
      </c>
      <c r="C507">
        <f>g_1/l_1*SIN(A507)</f>
        <v>7.5075132085169258</v>
      </c>
      <c r="D507">
        <f>A507+B507*dt_2/2</f>
        <v>-0.24829037021937558</v>
      </c>
      <c r="E507">
        <f>B507+C507*dt_2/2</f>
        <v>-4.1856624487366405</v>
      </c>
      <c r="F507">
        <f>g/l*SIN(D507)</f>
        <v>8.1915705656741302</v>
      </c>
      <c r="G507">
        <f>E507*dt_2</f>
        <v>-4.1856624487366406E-2</v>
      </c>
      <c r="H507">
        <f>F507*dt_2</f>
        <v>8.1915705656741306E-2</v>
      </c>
      <c r="J507">
        <f t="shared" si="41"/>
        <v>-1.7979706969403759</v>
      </c>
      <c r="K507">
        <f>l*COS(J507)</f>
        <v>-6.7567618876652275E-2</v>
      </c>
      <c r="L507">
        <f>l*SIN(J507)</f>
        <v>-0.29229200618446521</v>
      </c>
      <c r="M507">
        <f>L507+l</f>
        <v>7.7079938155347749E-3</v>
      </c>
      <c r="N507">
        <v>14.61</v>
      </c>
      <c r="O507">
        <f>ABS(m*g*M507)</f>
        <v>7.7079938155347749E-2</v>
      </c>
      <c r="P507">
        <f>ABS(m*((B507*l)^2)/2)</f>
        <v>0.80259382641740595</v>
      </c>
      <c r="Q507">
        <f t="shared" si="42"/>
        <v>0.8796737645727537</v>
      </c>
    </row>
    <row r="508" spans="1:17" x14ac:dyDescent="0.3">
      <c r="A508">
        <f t="shared" si="39"/>
        <v>-0.26903099463284585</v>
      </c>
      <c r="B508">
        <f t="shared" si="40"/>
        <v>-4.1412843091224838</v>
      </c>
      <c r="C508">
        <f>g_1/l_1*SIN(A508)</f>
        <v>8.8599137479036898</v>
      </c>
      <c r="D508">
        <f>A508+B508*dt_2/2</f>
        <v>-0.28973741617845827</v>
      </c>
      <c r="E508">
        <f>B508+C508*dt_2/2</f>
        <v>-4.0969847403829656</v>
      </c>
      <c r="F508">
        <f>g/l*SIN(D508)</f>
        <v>9.523353197022848</v>
      </c>
      <c r="G508">
        <f>E508*dt_2</f>
        <v>-4.0969847403829654E-2</v>
      </c>
      <c r="H508">
        <f>F508*dt_2</f>
        <v>9.5233531970228477E-2</v>
      </c>
      <c r="J508">
        <f t="shared" si="41"/>
        <v>-1.8398273214277423</v>
      </c>
      <c r="K508">
        <f>l*COS(J508)</f>
        <v>-7.9739223731133152E-2</v>
      </c>
      <c r="L508">
        <f>l*SIN(J508)</f>
        <v>-0.28920867241276893</v>
      </c>
      <c r="M508">
        <f>L508+l</f>
        <v>1.0791327587231059E-2</v>
      </c>
      <c r="N508">
        <v>14.64</v>
      </c>
      <c r="O508">
        <f>ABS(m*g*M508)</f>
        <v>0.10791327587231059</v>
      </c>
      <c r="P508">
        <f>ABS(m*((B508*l)^2)/2)</f>
        <v>0.7717606078042839</v>
      </c>
      <c r="Q508">
        <f t="shared" si="42"/>
        <v>0.87967388367659449</v>
      </c>
    </row>
    <row r="509" spans="1:17" x14ac:dyDescent="0.3">
      <c r="A509">
        <f t="shared" si="39"/>
        <v>-0.31000084203667549</v>
      </c>
      <c r="B509">
        <f t="shared" si="40"/>
        <v>-4.0460507771522556</v>
      </c>
      <c r="C509">
        <f>g_1/l_1*SIN(A509)</f>
        <v>10.168647944770949</v>
      </c>
      <c r="D509">
        <f>A509+B509*dt_2/2</f>
        <v>-0.33023109592243677</v>
      </c>
      <c r="E509">
        <f>B509+C509*dt_2/2</f>
        <v>-3.9952075374284006</v>
      </c>
      <c r="F509">
        <f>g/l*SIN(D509)</f>
        <v>10.808721542271757</v>
      </c>
      <c r="G509">
        <f>E509*dt_2</f>
        <v>-3.995207537428401E-2</v>
      </c>
      <c r="H509">
        <f>F509*dt_2</f>
        <v>0.10808721542271757</v>
      </c>
      <c r="J509">
        <f t="shared" si="41"/>
        <v>-1.8807971688315721</v>
      </c>
      <c r="K509">
        <f>l*COS(J509)</f>
        <v>-9.1517831502938546E-2</v>
      </c>
      <c r="L509">
        <f>l*SIN(J509)</f>
        <v>-0.28569999390444473</v>
      </c>
      <c r="M509">
        <f>L509+l</f>
        <v>1.4300006095555262E-2</v>
      </c>
      <c r="N509">
        <v>14.67</v>
      </c>
      <c r="O509">
        <f>ABS(m*g*M509)</f>
        <v>0.14300006095555262</v>
      </c>
      <c r="P509">
        <f>ABS(m*((B509*l)^2)/2)</f>
        <v>0.73667371010824667</v>
      </c>
      <c r="Q509">
        <f t="shared" si="42"/>
        <v>0.87967377106379929</v>
      </c>
    </row>
    <row r="510" spans="1:17" x14ac:dyDescent="0.3">
      <c r="A510">
        <f t="shared" si="39"/>
        <v>-0.34995291741095952</v>
      </c>
      <c r="B510">
        <f t="shared" si="40"/>
        <v>-3.9379635617295379</v>
      </c>
      <c r="C510">
        <f>g_1/l_1*SIN(A510)</f>
        <v>11.428452632533668</v>
      </c>
      <c r="D510">
        <f>A510+B510*dt_2/2</f>
        <v>-0.36964273521960722</v>
      </c>
      <c r="E510">
        <f>B510+C510*dt_2/2</f>
        <v>-3.8808212985668695</v>
      </c>
      <c r="F510">
        <f>g/l*SIN(D510)</f>
        <v>12.042744038990278</v>
      </c>
      <c r="G510">
        <f>E510*dt_2</f>
        <v>-3.8808212985668694E-2</v>
      </c>
      <c r="H510">
        <f>F510*dt_2</f>
        <v>0.12042744038990279</v>
      </c>
      <c r="J510">
        <f t="shared" si="41"/>
        <v>-1.920749244205856</v>
      </c>
      <c r="K510">
        <f>l*COS(J510)</f>
        <v>-0.10285607369280297</v>
      </c>
      <c r="L510">
        <f>l*SIN(J510)</f>
        <v>-0.28181665689682128</v>
      </c>
      <c r="M510">
        <f>L510+l</f>
        <v>1.8183343103178706E-2</v>
      </c>
      <c r="N510">
        <v>14.7</v>
      </c>
      <c r="O510">
        <f>ABS(m*g*M510)</f>
        <v>0.18183343103178706</v>
      </c>
      <c r="P510">
        <f>ABS(m*((B510*l)^2)/2)</f>
        <v>0.69784006560793133</v>
      </c>
      <c r="Q510">
        <f t="shared" si="42"/>
        <v>0.87967349663971839</v>
      </c>
    </row>
    <row r="511" spans="1:17" x14ac:dyDescent="0.3">
      <c r="A511">
        <f t="shared" si="39"/>
        <v>-0.38876113039662819</v>
      </c>
      <c r="B511">
        <f t="shared" si="40"/>
        <v>-3.8175361213396353</v>
      </c>
      <c r="C511">
        <f>g_1/l_1*SIN(A511)</f>
        <v>12.634742731332492</v>
      </c>
      <c r="D511">
        <f>A511+B511*dt_2/2</f>
        <v>-0.40784881100332637</v>
      </c>
      <c r="E511">
        <f>B511+C511*dt_2/2</f>
        <v>-3.7543624076829727</v>
      </c>
      <c r="F511">
        <f>g/l*SIN(D511)</f>
        <v>13.22118356595595</v>
      </c>
      <c r="G511">
        <f>E511*dt_2</f>
        <v>-3.7543624076829728E-2</v>
      </c>
      <c r="H511">
        <f>F511*dt_2</f>
        <v>0.13221183565955952</v>
      </c>
      <c r="J511">
        <f t="shared" si="41"/>
        <v>-1.9595574571915249</v>
      </c>
      <c r="K511">
        <f>l*COS(J511)</f>
        <v>-0.11371268458199243</v>
      </c>
      <c r="L511">
        <f>l*SIN(J511)</f>
        <v>-0.27761380615011982</v>
      </c>
      <c r="M511">
        <f>L511+l</f>
        <v>2.2386193849880165E-2</v>
      </c>
      <c r="N511">
        <v>14.73</v>
      </c>
      <c r="O511">
        <f>ABS(m*g*M511)</f>
        <v>0.22386193849880165</v>
      </c>
      <c r="P511">
        <f>ABS(m*((B511*l)^2)/2)</f>
        <v>0.65581119169797897</v>
      </c>
      <c r="Q511">
        <f t="shared" si="42"/>
        <v>0.87967313019678062</v>
      </c>
    </row>
    <row r="512" spans="1:17" x14ac:dyDescent="0.3">
      <c r="A512">
        <f t="shared" si="39"/>
        <v>-0.42630475447345789</v>
      </c>
      <c r="B512">
        <f t="shared" si="40"/>
        <v>-3.6853242856800756</v>
      </c>
      <c r="C512">
        <f>g_1/l_1*SIN(A512)</f>
        <v>13.783637076810823</v>
      </c>
      <c r="D512">
        <f>A512+B512*dt_2/2</f>
        <v>-0.44473137590185829</v>
      </c>
      <c r="E512">
        <f>B512+C512*dt_2/2</f>
        <v>-3.6164061002960217</v>
      </c>
      <c r="F512">
        <f>g/l*SIN(D512)</f>
        <v>14.340513393239164</v>
      </c>
      <c r="G512">
        <f>E512*dt_2</f>
        <v>-3.616406100296022E-2</v>
      </c>
      <c r="H512">
        <f>F512*dt_2</f>
        <v>0.14340513393239163</v>
      </c>
      <c r="J512">
        <f t="shared" si="41"/>
        <v>-1.9971010812683545</v>
      </c>
      <c r="K512">
        <f>l*COS(J512)</f>
        <v>-0.12405273369129741</v>
      </c>
      <c r="L512">
        <f>l*SIN(J512)</f>
        <v>-0.27314999407599488</v>
      </c>
      <c r="M512">
        <f>L512+l</f>
        <v>2.6850005924005105E-2</v>
      </c>
      <c r="N512">
        <v>14.76</v>
      </c>
      <c r="O512">
        <f>ABS(m*g*M512)</f>
        <v>0.26850005924005105</v>
      </c>
      <c r="P512">
        <f>ABS(m*((B512*l)^2)/2)</f>
        <v>0.61117267907805106</v>
      </c>
      <c r="Q512">
        <f t="shared" si="42"/>
        <v>0.87967273831810211</v>
      </c>
    </row>
    <row r="513" spans="1:17" x14ac:dyDescent="0.3">
      <c r="A513">
        <f t="shared" si="39"/>
        <v>-0.4624688154764181</v>
      </c>
      <c r="B513">
        <f t="shared" si="40"/>
        <v>-3.5419191517476838</v>
      </c>
      <c r="C513">
        <f>g_1/l_1*SIN(A513)</f>
        <v>14.871964668320865</v>
      </c>
      <c r="D513">
        <f>A513+B513*dt_2/2</f>
        <v>-0.48017841123515653</v>
      </c>
      <c r="E513">
        <f>B513+C513*dt_2/2</f>
        <v>-3.4675593284060793</v>
      </c>
      <c r="F513">
        <f>g/l*SIN(D513)</f>
        <v>15.397913935034904</v>
      </c>
      <c r="G513">
        <f>E513*dt_2</f>
        <v>-3.4675593284060793E-2</v>
      </c>
      <c r="H513">
        <f>F513*dt_2</f>
        <v>0.15397913935034904</v>
      </c>
      <c r="J513">
        <f t="shared" si="41"/>
        <v>-2.0332651422713148</v>
      </c>
      <c r="K513">
        <f>l*COS(J513)</f>
        <v>-0.13384768201488781</v>
      </c>
      <c r="L513">
        <f>l*SIN(J513)</f>
        <v>-0.26848612258223231</v>
      </c>
      <c r="M513">
        <f>L513+l</f>
        <v>3.1513877417767677E-2</v>
      </c>
      <c r="N513">
        <v>14.79</v>
      </c>
      <c r="O513">
        <f>ABS(m*g*M513)</f>
        <v>0.31513877417767677</v>
      </c>
      <c r="P513">
        <f>ABS(m*((B513*l)^2)/2)</f>
        <v>0.56453360748826631</v>
      </c>
      <c r="Q513">
        <f t="shared" si="42"/>
        <v>0.87967238166594308</v>
      </c>
    </row>
    <row r="514" spans="1:17" x14ac:dyDescent="0.3">
      <c r="A514">
        <f t="shared" si="39"/>
        <v>-0.49714440876047888</v>
      </c>
      <c r="B514">
        <f t="shared" si="40"/>
        <v>-3.3879400123973347</v>
      </c>
      <c r="C514">
        <f>g_1/l_1*SIN(A514)</f>
        <v>15.897252340718666</v>
      </c>
      <c r="D514">
        <f>A514+B514*dt_2/2</f>
        <v>-0.51408410882246558</v>
      </c>
      <c r="E514">
        <f>B514+C514*dt_2/2</f>
        <v>-3.3084537506937415</v>
      </c>
      <c r="F514">
        <f>g/l*SIN(D514)</f>
        <v>16.391251637942421</v>
      </c>
      <c r="G514">
        <f>E514*dt_2</f>
        <v>-3.3084537506937413E-2</v>
      </c>
      <c r="H514">
        <f>F514*dt_2</f>
        <v>0.16391251637942422</v>
      </c>
      <c r="J514">
        <f t="shared" si="41"/>
        <v>-2.0679407355553754</v>
      </c>
      <c r="K514">
        <f>l*COS(J514)</f>
        <v>-0.14307527106646795</v>
      </c>
      <c r="L514">
        <f>l*SIN(J514)</f>
        <v>-0.26368440759600614</v>
      </c>
      <c r="M514">
        <f>L514+l</f>
        <v>3.6315592403993846E-2</v>
      </c>
      <c r="N514">
        <v>14.82</v>
      </c>
      <c r="O514">
        <f>ABS(m*g*M514)</f>
        <v>0.36315592403993846</v>
      </c>
      <c r="P514">
        <f>ABS(m*((B514*l)^2)/2)</f>
        <v>0.51651618874212835</v>
      </c>
      <c r="Q514">
        <f t="shared" si="42"/>
        <v>0.87967211278206681</v>
      </c>
    </row>
    <row r="515" spans="1:17" x14ac:dyDescent="0.3">
      <c r="A515">
        <f t="shared" si="39"/>
        <v>-0.53022894626741635</v>
      </c>
      <c r="B515">
        <f t="shared" si="40"/>
        <v>-3.2240274960179103</v>
      </c>
      <c r="C515">
        <f>g_1/l_1*SIN(A515)</f>
        <v>16.857695480409962</v>
      </c>
      <c r="D515">
        <f>A515+B515*dt_2/2</f>
        <v>-0.5463490837475059</v>
      </c>
      <c r="E515">
        <f>B515+C515*dt_2/2</f>
        <v>-3.1397390186158605</v>
      </c>
      <c r="F515">
        <f>g/l*SIN(D515)</f>
        <v>17.319041890574571</v>
      </c>
      <c r="G515">
        <f>E515*dt_2</f>
        <v>-3.1397390186158607E-2</v>
      </c>
      <c r="H515">
        <f>F515*dt_2</f>
        <v>0.17319041890574571</v>
      </c>
      <c r="J515">
        <f t="shared" si="41"/>
        <v>-2.1010252730623131</v>
      </c>
      <c r="K515">
        <f>l*COS(J515)</f>
        <v>-0.15171925932368968</v>
      </c>
      <c r="L515">
        <f>l*SIN(J515)</f>
        <v>-0.25880739237948941</v>
      </c>
      <c r="M515">
        <f>L515+l</f>
        <v>4.119260762051058E-2</v>
      </c>
      <c r="N515">
        <v>14.85</v>
      </c>
      <c r="O515">
        <f>ABS(m*g*M515)</f>
        <v>0.4119260762051058</v>
      </c>
      <c r="P515">
        <f>ABS(m*((B515*l)^2)/2)</f>
        <v>0.46774589827857821</v>
      </c>
      <c r="Q515">
        <f t="shared" si="42"/>
        <v>0.87967197448368406</v>
      </c>
    </row>
    <row r="516" spans="1:17" x14ac:dyDescent="0.3">
      <c r="A516">
        <f t="shared" si="39"/>
        <v>-0.56162633645357496</v>
      </c>
      <c r="B516">
        <f t="shared" si="40"/>
        <v>-3.0508370771121647</v>
      </c>
      <c r="C516">
        <f>g_1/l_1*SIN(A516)</f>
        <v>17.752113890009401</v>
      </c>
      <c r="D516">
        <f>A516+B516*dt_2/2</f>
        <v>-0.57688052183913574</v>
      </c>
      <c r="E516">
        <f>B516+C516*dt_2/2</f>
        <v>-2.9620765076621178</v>
      </c>
      <c r="F516">
        <f>g/l*SIN(D516)</f>
        <v>18.180398253575991</v>
      </c>
      <c r="G516">
        <f>E516*dt_2</f>
        <v>-2.9620765076621178E-2</v>
      </c>
      <c r="H516">
        <f>F516*dt_2</f>
        <v>0.18180398253575991</v>
      </c>
      <c r="J516">
        <f t="shared" si="41"/>
        <v>-2.1324226632484713</v>
      </c>
      <c r="K516">
        <f>l*COS(J516)</f>
        <v>-0.15976902501008453</v>
      </c>
      <c r="L516">
        <f>l*SIN(J516)</f>
        <v>-0.2539170310304667</v>
      </c>
      <c r="M516">
        <f>L516+l</f>
        <v>4.6082968969533289E-2</v>
      </c>
      <c r="N516">
        <v>14.88</v>
      </c>
      <c r="O516">
        <f>ABS(m*g*M516)</f>
        <v>0.46082968969533289</v>
      </c>
      <c r="P516">
        <f>ABS(m*((B516*l)^2)/2)</f>
        <v>0.41884230919870324</v>
      </c>
      <c r="Q516">
        <f t="shared" si="42"/>
        <v>0.87967199889403613</v>
      </c>
    </row>
    <row r="517" spans="1:17" x14ac:dyDescent="0.3">
      <c r="A517">
        <f t="shared" si="39"/>
        <v>-0.59124710153019611</v>
      </c>
      <c r="B517">
        <f t="shared" si="40"/>
        <v>-2.8690330945764049</v>
      </c>
      <c r="C517">
        <f>g_1/l_1*SIN(A517)</f>
        <v>18.579895246433164</v>
      </c>
      <c r="D517">
        <f>A517+B517*dt_2/2</f>
        <v>-0.60559226700307811</v>
      </c>
      <c r="E517">
        <f>B517+C517*dt_2/2</f>
        <v>-2.7761336183442391</v>
      </c>
      <c r="F517">
        <f>g/l*SIN(D517)</f>
        <v>18.974970577585836</v>
      </c>
      <c r="G517">
        <f>E517*dt_2</f>
        <v>-2.7761336183442391E-2</v>
      </c>
      <c r="H517">
        <f>F517*dt_2</f>
        <v>0.18974970577585837</v>
      </c>
      <c r="J517">
        <f t="shared" si="41"/>
        <v>-2.1620434283250924</v>
      </c>
      <c r="K517">
        <f>l*COS(J517)</f>
        <v>-0.1672190572178984</v>
      </c>
      <c r="L517">
        <f>l*SIN(J517)</f>
        <v>-0.24907385832952683</v>
      </c>
      <c r="M517">
        <f>L517+l</f>
        <v>5.0926141670473157E-2</v>
      </c>
      <c r="N517">
        <v>14.91</v>
      </c>
      <c r="O517">
        <f>ABS(m*g*M517)</f>
        <v>0.50926141670473157</v>
      </c>
      <c r="P517">
        <f>ABS(m*((B517*l)^2)/2)</f>
        <v>0.3704107903998598</v>
      </c>
      <c r="Q517">
        <f t="shared" si="42"/>
        <v>0.87967220710459137</v>
      </c>
    </row>
    <row r="518" spans="1:17" x14ac:dyDescent="0.3">
      <c r="A518">
        <f t="shared" si="39"/>
        <v>-0.61900843771363845</v>
      </c>
      <c r="B518">
        <f t="shared" si="40"/>
        <v>-2.6792833888005463</v>
      </c>
      <c r="C518">
        <f>g_1/l_1*SIN(A518)</f>
        <v>19.340928795020204</v>
      </c>
      <c r="D518">
        <f>A518+B518*dt_2/2</f>
        <v>-0.63240485465764118</v>
      </c>
      <c r="E518">
        <f>B518+C518*dt_2/2</f>
        <v>-2.5825787448254451</v>
      </c>
      <c r="F518">
        <f>g/l*SIN(D518)</f>
        <v>19.702874705962209</v>
      </c>
      <c r="G518">
        <f>E518*dt_2</f>
        <v>-2.582578744825445E-2</v>
      </c>
      <c r="H518">
        <f>F518*dt_2</f>
        <v>0.19702874705962209</v>
      </c>
      <c r="J518">
        <f t="shared" si="41"/>
        <v>-2.1898047645085352</v>
      </c>
      <c r="K518">
        <f>l*COS(J518)</f>
        <v>-0.17406835915518185</v>
      </c>
      <c r="L518">
        <f>l*SIN(J518)</f>
        <v>-0.24433625670584094</v>
      </c>
      <c r="M518">
        <f>L518+l</f>
        <v>5.5663743294159046E-2</v>
      </c>
      <c r="N518">
        <v>14.94</v>
      </c>
      <c r="O518">
        <f>ABS(m*g*M518)</f>
        <v>0.5566374329415904</v>
      </c>
      <c r="P518">
        <f>ABS(m*((B518*l)^2)/2)</f>
        <v>0.32303517648761426</v>
      </c>
      <c r="Q518">
        <f t="shared" si="42"/>
        <v>0.87967260942920467</v>
      </c>
    </row>
    <row r="519" spans="1:17" x14ac:dyDescent="0.3">
      <c r="A519">
        <f t="shared" si="39"/>
        <v>-0.64483422516189293</v>
      </c>
      <c r="B519">
        <f t="shared" si="40"/>
        <v>-2.4822546417409241</v>
      </c>
      <c r="C519">
        <f>g_1/l_1*SIN(A519)</f>
        <v>20.035531987309835</v>
      </c>
      <c r="D519">
        <f>A519+B519*dt_2/2</f>
        <v>-0.65724549837059754</v>
      </c>
      <c r="E519">
        <f>B519+C519*dt_2/2</f>
        <v>-2.3820769818043748</v>
      </c>
      <c r="F519">
        <f>g/l*SIN(D519)</f>
        <v>20.364616463111631</v>
      </c>
      <c r="G519">
        <f>E519*dt_2</f>
        <v>-2.3820769818043749E-2</v>
      </c>
      <c r="H519">
        <f>F519*dt_2</f>
        <v>0.20364616463111632</v>
      </c>
      <c r="J519">
        <f t="shared" si="41"/>
        <v>-2.2156305519567896</v>
      </c>
      <c r="K519">
        <f>l*COS(J519)</f>
        <v>-0.18031978788578854</v>
      </c>
      <c r="L519">
        <f>l*SIN(J519)</f>
        <v>-0.23975982586084815</v>
      </c>
      <c r="M519">
        <f>L519+l</f>
        <v>6.0240174139151836E-2</v>
      </c>
      <c r="N519">
        <v>14.97</v>
      </c>
      <c r="O519">
        <f>ABS(m*g*M519)</f>
        <v>0.60240174139151836</v>
      </c>
      <c r="P519">
        <f>ABS(m*((B519*l)^2)/2)</f>
        <v>0.27727146478999637</v>
      </c>
      <c r="Q519">
        <f t="shared" si="42"/>
        <v>0.87967320618151468</v>
      </c>
    </row>
    <row r="520" spans="1:17" x14ac:dyDescent="0.3">
      <c r="A520">
        <f t="shared" si="39"/>
        <v>-0.66865499497993663</v>
      </c>
      <c r="B520">
        <f t="shared" si="40"/>
        <v>-2.2786084771098079</v>
      </c>
      <c r="C520">
        <f>g_1/l_1*SIN(A520)</f>
        <v>20.66437271950937</v>
      </c>
      <c r="D520">
        <f>A520+B520*dt_2/2</f>
        <v>-0.68004803736548569</v>
      </c>
      <c r="E520">
        <f>B520+C520*dt_2/2</f>
        <v>-2.1752866135122608</v>
      </c>
      <c r="F520">
        <f>g/l*SIN(D520)</f>
        <v>20.961012527927959</v>
      </c>
      <c r="G520">
        <f>E520*dt_2</f>
        <v>-2.175286613512261E-2</v>
      </c>
      <c r="H520">
        <f>F520*dt_2</f>
        <v>0.20961012527927961</v>
      </c>
      <c r="J520">
        <f t="shared" si="41"/>
        <v>-2.2394513217748333</v>
      </c>
      <c r="K520">
        <f>l*COS(J520)</f>
        <v>-0.18597935447558431</v>
      </c>
      <c r="L520">
        <f>l*SIN(J520)</f>
        <v>-0.23539685577518862</v>
      </c>
      <c r="M520">
        <f>L520+l</f>
        <v>6.4603144224811365E-2</v>
      </c>
      <c r="N520">
        <v>15</v>
      </c>
      <c r="O520">
        <f>ABS(m*g*M520)</f>
        <v>0.64603144224811371</v>
      </c>
      <c r="P520">
        <f>ABS(m*((B520*l)^2)/2)</f>
        <v>0.23364254663805048</v>
      </c>
      <c r="Q520">
        <f t="shared" si="42"/>
        <v>0.87967398888616422</v>
      </c>
    </row>
    <row r="521" spans="1:17" x14ac:dyDescent="0.3">
      <c r="A521">
        <f t="shared" si="39"/>
        <v>-0.69040786111505925</v>
      </c>
      <c r="B521">
        <f t="shared" si="40"/>
        <v>-2.0689983518305284</v>
      </c>
      <c r="C521">
        <f>g_1/l_1*SIN(A521)</f>
        <v>21.228389684290324</v>
      </c>
      <c r="D521">
        <f>A521+B521*dt_2/2</f>
        <v>-0.70075285287421185</v>
      </c>
      <c r="E521">
        <f>B521+C521*dt_2/2</f>
        <v>-1.9628564034090767</v>
      </c>
      <c r="F521">
        <f>g/l*SIN(D521)</f>
        <v>21.493110608502374</v>
      </c>
      <c r="G521">
        <f>E521*dt_2</f>
        <v>-1.962856403409077E-2</v>
      </c>
      <c r="H521">
        <f>F521*dt_2</f>
        <v>0.21493110608502375</v>
      </c>
      <c r="J521">
        <f t="shared" si="41"/>
        <v>-2.2612041879099558</v>
      </c>
      <c r="K521">
        <f>l*COS(J521)</f>
        <v>-0.19105550715861289</v>
      </c>
      <c r="L521">
        <f>l*SIN(J521)</f>
        <v>-0.23129589962722041</v>
      </c>
      <c r="M521">
        <f>L521+l</f>
        <v>6.8704100372779575E-2</v>
      </c>
      <c r="N521">
        <v>15.03</v>
      </c>
      <c r="O521">
        <f>ABS(m*g*M521)</f>
        <v>0.68704100372779575</v>
      </c>
      <c r="P521">
        <f>ABS(m*((B521*l)^2)/2)</f>
        <v>0.19263393809448495</v>
      </c>
      <c r="Q521">
        <f t="shared" si="42"/>
        <v>0.87967494182228068</v>
      </c>
    </row>
    <row r="522" spans="1:17" x14ac:dyDescent="0.3">
      <c r="A522">
        <f t="shared" si="39"/>
        <v>-0.71003642514915</v>
      </c>
      <c r="B522">
        <f t="shared" si="40"/>
        <v>-1.8540672457455045</v>
      </c>
      <c r="C522">
        <f>g_1/l_1*SIN(A522)</f>
        <v>21.728713134451652</v>
      </c>
      <c r="D522">
        <f>A522+B522*dt_2/2</f>
        <v>-0.71930676137787752</v>
      </c>
      <c r="E522">
        <f>B522+C522*dt_2/2</f>
        <v>-1.7454236800732463</v>
      </c>
      <c r="F522">
        <f>g/l*SIN(D522)</f>
        <v>21.962111093399276</v>
      </c>
      <c r="G522">
        <f>E522*dt_2</f>
        <v>-1.7454236800732464E-2</v>
      </c>
      <c r="H522">
        <f>F522*dt_2</f>
        <v>0.21962111093399275</v>
      </c>
      <c r="J522">
        <f t="shared" si="41"/>
        <v>-2.2808327519440468</v>
      </c>
      <c r="K522">
        <f>l*COS(J522)</f>
        <v>-0.19555841821006487</v>
      </c>
      <c r="L522">
        <f>l*SIN(J522)</f>
        <v>-0.22750143970352665</v>
      </c>
      <c r="M522">
        <f>L522+l</f>
        <v>7.2498560296473336E-2</v>
      </c>
      <c r="N522">
        <v>15.06</v>
      </c>
      <c r="O522">
        <f>ABS(m*g*M522)</f>
        <v>0.72498560296473336</v>
      </c>
      <c r="P522">
        <f>ABS(m*((B522*l)^2)/2)</f>
        <v>0.15469044082858441</v>
      </c>
      <c r="Q522">
        <f t="shared" si="42"/>
        <v>0.87967604379331776</v>
      </c>
    </row>
    <row r="523" spans="1:17" x14ac:dyDescent="0.3">
      <c r="A523">
        <f t="shared" si="39"/>
        <v>-0.72749066194988243</v>
      </c>
      <c r="B523">
        <f t="shared" si="40"/>
        <v>-1.6344461348115118</v>
      </c>
      <c r="C523">
        <f>g_1/l_1*SIN(A523)</f>
        <v>22.166588097352214</v>
      </c>
      <c r="D523">
        <f>A523+B523*dt_2/2</f>
        <v>-0.73566289262394002</v>
      </c>
      <c r="E523">
        <f>B523+C523*dt_2/2</f>
        <v>-1.5236131943247506</v>
      </c>
      <c r="F523">
        <f>g/l*SIN(D523)</f>
        <v>22.369292079986973</v>
      </c>
      <c r="G523">
        <f>E523*dt_2</f>
        <v>-1.5236131943247506E-2</v>
      </c>
      <c r="H523">
        <f>F523*dt_2</f>
        <v>0.22369292079986974</v>
      </c>
      <c r="J523">
        <f t="shared" si="41"/>
        <v>-2.298286988744779</v>
      </c>
      <c r="K523">
        <f>l*COS(J523)</f>
        <v>-0.19949929287616991</v>
      </c>
      <c r="L523">
        <f>l*SIN(J523)</f>
        <v>-0.22405363675224771</v>
      </c>
      <c r="M523">
        <f>L523+l</f>
        <v>7.594636324775228E-2</v>
      </c>
      <c r="N523">
        <v>15.09</v>
      </c>
      <c r="O523">
        <f>ABS(m*g*M523)</f>
        <v>0.7594636324775228</v>
      </c>
      <c r="P523">
        <f>ABS(m*((B523*l)^2)/2)</f>
        <v>0.12021363754201307</v>
      </c>
      <c r="Q523">
        <f t="shared" si="42"/>
        <v>0.87967727001953588</v>
      </c>
    </row>
    <row r="524" spans="1:17" x14ac:dyDescent="0.3">
      <c r="A524">
        <f t="shared" si="39"/>
        <v>-0.7427267938931299</v>
      </c>
      <c r="B524">
        <f t="shared" si="40"/>
        <v>-1.4107532140116421</v>
      </c>
      <c r="C524">
        <f>g_1/l_1*SIN(A524)</f>
        <v>22.543301796289757</v>
      </c>
      <c r="D524">
        <f>A524+B524*dt_2/2</f>
        <v>-0.74978055996318815</v>
      </c>
      <c r="E524">
        <f>B524+C524*dt_2/2</f>
        <v>-1.2980367050301933</v>
      </c>
      <c r="F524">
        <f>g/l*SIN(D524)</f>
        <v>22.715939392683666</v>
      </c>
      <c r="G524">
        <f>E524*dt_2</f>
        <v>-1.2980367050301934E-2</v>
      </c>
      <c r="H524">
        <f>F524*dt_2</f>
        <v>0.22715939392683665</v>
      </c>
      <c r="J524">
        <f t="shared" si="41"/>
        <v>-2.3135231206880267</v>
      </c>
      <c r="K524">
        <f>l*COS(J524)</f>
        <v>-0.20288971616660784</v>
      </c>
      <c r="L524">
        <f>l*SIN(J524)</f>
        <v>-0.22098815143313297</v>
      </c>
      <c r="M524">
        <f>L524+l</f>
        <v>7.9011848566867021E-2</v>
      </c>
      <c r="N524">
        <v>15.12</v>
      </c>
      <c r="O524">
        <f>ABS(m*g*M524)</f>
        <v>0.79011848566867027</v>
      </c>
      <c r="P524">
        <f>ABS(m*((B524*l)^2)/2)</f>
        <v>8.9560108387988002E-2</v>
      </c>
      <c r="Q524">
        <f t="shared" si="42"/>
        <v>0.87967859405665827</v>
      </c>
    </row>
    <row r="525" spans="1:17" x14ac:dyDescent="0.3">
      <c r="A525">
        <f t="shared" si="39"/>
        <v>-0.75570716094343182</v>
      </c>
      <c r="B525">
        <f t="shared" si="40"/>
        <v>-1.1835938200848055</v>
      </c>
      <c r="C525">
        <f>g_1/l_1*SIN(A525)</f>
        <v>22.86011674858921</v>
      </c>
      <c r="D525">
        <f>A525+B525*dt_2/2</f>
        <v>-0.7616251300438559</v>
      </c>
      <c r="E525">
        <f>B525+C525*dt_2/2</f>
        <v>-1.0692932363418595</v>
      </c>
      <c r="F525">
        <f>g/l*SIN(D525)</f>
        <v>23.003282921099512</v>
      </c>
      <c r="G525">
        <f>E525*dt_2</f>
        <v>-1.0692932363418594E-2</v>
      </c>
      <c r="H525">
        <f>F525*dt_2</f>
        <v>0.23003282921099513</v>
      </c>
      <c r="J525">
        <f t="shared" si="41"/>
        <v>-2.3265034877383286</v>
      </c>
      <c r="K525">
        <f>l*COS(J525)</f>
        <v>-0.20574105073730292</v>
      </c>
      <c r="L525">
        <f>l*SIN(J525)</f>
        <v>-0.21833602552375672</v>
      </c>
      <c r="M525">
        <f>L525+l</f>
        <v>8.1663974476243267E-2</v>
      </c>
      <c r="N525">
        <v>15.15</v>
      </c>
      <c r="O525">
        <f>ABS(m*g*M525)</f>
        <v>0.81663974476243273</v>
      </c>
      <c r="P525">
        <f>ABS(m*((B525*l)^2)/2)</f>
        <v>6.3040244892432429E-2</v>
      </c>
      <c r="Q525">
        <f t="shared" si="42"/>
        <v>0.87967998965486516</v>
      </c>
    </row>
    <row r="526" spans="1:17" x14ac:dyDescent="0.3">
      <c r="A526">
        <f t="shared" si="39"/>
        <v>-0.76640009330685044</v>
      </c>
      <c r="B526">
        <f t="shared" si="40"/>
        <v>-0.95356099087381041</v>
      </c>
      <c r="C526">
        <f>g_1/l_1*SIN(A526)</f>
        <v>23.118210735571122</v>
      </c>
      <c r="D526">
        <f>A526+B526*dt_2/2</f>
        <v>-0.77116789826121945</v>
      </c>
      <c r="E526">
        <f>B526+C526*dt_2/2</f>
        <v>-0.83796993719595481</v>
      </c>
      <c r="F526">
        <f>g/l*SIN(D526)</f>
        <v>23.23244034333581</v>
      </c>
      <c r="G526">
        <f>E526*dt_2</f>
        <v>-8.3796993719595491E-3</v>
      </c>
      <c r="H526">
        <f>F526*dt_2</f>
        <v>0.23232440343335811</v>
      </c>
      <c r="J526">
        <f t="shared" si="41"/>
        <v>-2.3371964201017468</v>
      </c>
      <c r="K526">
        <f>l*COS(J526)</f>
        <v>-0.20806389662014002</v>
      </c>
      <c r="L526">
        <f>l*SIN(J526)</f>
        <v>-0.21612361028643698</v>
      </c>
      <c r="M526">
        <f>L526+l</f>
        <v>8.387638971356301E-2</v>
      </c>
      <c r="N526">
        <v>15.18</v>
      </c>
      <c r="O526">
        <f>ABS(m*g*M526)</f>
        <v>0.83876389713563015</v>
      </c>
      <c r="P526">
        <f>ABS(m*((B526*l)^2)/2)</f>
        <v>4.0917535349230941E-2</v>
      </c>
      <c r="Q526">
        <f t="shared" si="42"/>
        <v>0.87968143248486108</v>
      </c>
    </row>
    <row r="527" spans="1:17" x14ac:dyDescent="0.3">
      <c r="A527">
        <f t="shared" si="39"/>
        <v>-0.77477979267881003</v>
      </c>
      <c r="B527">
        <f t="shared" si="40"/>
        <v>-0.72123658744045227</v>
      </c>
      <c r="C527">
        <f>g_1/l_1*SIN(A527)</f>
        <v>23.318624588023511</v>
      </c>
      <c r="D527">
        <f>A527+B527*dt_2/2</f>
        <v>-0.7783859756160123</v>
      </c>
      <c r="E527">
        <f>B527+C527*dt_2/2</f>
        <v>-0.60464346450033468</v>
      </c>
      <c r="F527">
        <f>g/l*SIN(D527)</f>
        <v>23.404369062194199</v>
      </c>
      <c r="G527">
        <f>E527*dt_2</f>
        <v>-6.0464346450033466E-3</v>
      </c>
      <c r="H527">
        <f>F527*dt_2</f>
        <v>0.234043690621942</v>
      </c>
      <c r="J527">
        <f t="shared" si="41"/>
        <v>-2.3455761194737068</v>
      </c>
      <c r="K527">
        <f>l*COS(J527)</f>
        <v>-0.20986762129221162</v>
      </c>
      <c r="L527">
        <f>l*SIN(J527)</f>
        <v>-0.21437252980069263</v>
      </c>
      <c r="M527">
        <f>L527+l</f>
        <v>8.5627470199307359E-2</v>
      </c>
      <c r="N527">
        <v>15.21</v>
      </c>
      <c r="O527">
        <f>ABS(m*g*M527)</f>
        <v>0.85627470199307365</v>
      </c>
      <c r="P527">
        <f>ABS(m*((B527*l)^2)/2)</f>
        <v>2.3408199677823708E-2</v>
      </c>
      <c r="Q527">
        <f t="shared" si="42"/>
        <v>0.87968290167089735</v>
      </c>
    </row>
    <row r="528" spans="1:17" x14ac:dyDescent="0.3">
      <c r="A528">
        <f t="shared" si="39"/>
        <v>-0.78082622732381335</v>
      </c>
      <c r="B528">
        <f t="shared" si="40"/>
        <v>-0.4871928968185103</v>
      </c>
      <c r="C528">
        <f>g_1/l_1*SIN(A528)</f>
        <v>23.462218509205417</v>
      </c>
      <c r="D528">
        <f>A528+B528*dt_2/2</f>
        <v>-0.78326219180790591</v>
      </c>
      <c r="E528">
        <f>B528+C528*dt_2/2</f>
        <v>-0.36988180427248318</v>
      </c>
      <c r="F528">
        <f>g/l*SIN(D528)</f>
        <v>23.519826976574155</v>
      </c>
      <c r="G528">
        <f>E528*dt_2</f>
        <v>-3.6988180427248319E-3</v>
      </c>
      <c r="H528">
        <f>F528*dt_2</f>
        <v>0.23519826976574154</v>
      </c>
      <c r="J528">
        <f t="shared" si="41"/>
        <v>-2.3516225541187099</v>
      </c>
      <c r="K528">
        <f>l*COS(J528)</f>
        <v>-0.21115996658284872</v>
      </c>
      <c r="L528">
        <f>l*SIN(J528)</f>
        <v>-0.21309966802585639</v>
      </c>
      <c r="M528">
        <f>L528+l</f>
        <v>8.6900331974143596E-2</v>
      </c>
      <c r="N528">
        <v>15.24</v>
      </c>
      <c r="O528">
        <f>ABS(m*g*M528)</f>
        <v>0.86900331974143596</v>
      </c>
      <c r="P528">
        <f>ABS(m*((B528*l)^2)/2)</f>
        <v>1.0681061341968522E-2</v>
      </c>
      <c r="Q528">
        <f t="shared" si="42"/>
        <v>0.87968438108340452</v>
      </c>
    </row>
    <row r="529" spans="1:17" x14ac:dyDescent="0.3">
      <c r="A529">
        <f t="shared" si="39"/>
        <v>-0.78452504536653822</v>
      </c>
      <c r="B529">
        <f t="shared" si="40"/>
        <v>-0.25199462705276876</v>
      </c>
      <c r="C529">
        <f>g_1/l_1*SIN(A529)</f>
        <v>23.549637468613891</v>
      </c>
      <c r="D529">
        <f>A529+B529*dt_2/2</f>
        <v>-0.78578501850180205</v>
      </c>
      <c r="E529">
        <f>B529+C529*dt_2/2</f>
        <v>-0.13424643970969929</v>
      </c>
      <c r="F529">
        <f>g/l*SIN(D529)</f>
        <v>23.579342537855194</v>
      </c>
      <c r="G529">
        <f>E529*dt_2</f>
        <v>-1.3424643970969929E-3</v>
      </c>
      <c r="H529">
        <f>F529*dt_2</f>
        <v>0.23579342537855194</v>
      </c>
      <c r="J529">
        <f t="shared" si="41"/>
        <v>-2.355321372161435</v>
      </c>
      <c r="K529">
        <f>l*COS(J529)</f>
        <v>-0.21194673721752502</v>
      </c>
      <c r="L529">
        <f>l*SIN(J529)</f>
        <v>-0.21231716977871898</v>
      </c>
      <c r="M529">
        <f>L529+l</f>
        <v>8.7682830221281011E-2</v>
      </c>
      <c r="N529">
        <v>15.27</v>
      </c>
      <c r="O529">
        <f>ABS(m*g*M529)</f>
        <v>0.87682830221281005</v>
      </c>
      <c r="P529">
        <f>ABS(m*((B529*l)^2)/2)</f>
        <v>2.8575581428558804E-3</v>
      </c>
      <c r="Q529">
        <f t="shared" si="42"/>
        <v>0.87968586035566598</v>
      </c>
    </row>
    <row r="530" spans="1:17" x14ac:dyDescent="0.3">
      <c r="A530">
        <f t="shared" si="39"/>
        <v>-0.78586750976363517</v>
      </c>
      <c r="B530">
        <f t="shared" si="40"/>
        <v>-1.620120167421682E-2</v>
      </c>
      <c r="C530">
        <f>g_1/l_1*SIN(A530)</f>
        <v>23.581286042991803</v>
      </c>
      <c r="D530">
        <f>A530+B530*dt_2/2</f>
        <v>-0.78594851577200631</v>
      </c>
      <c r="E530">
        <f>B530+C530*dt_2/2</f>
        <v>0.1017052285407422</v>
      </c>
      <c r="F530">
        <f>g/l*SIN(D530)</f>
        <v>23.583194399200369</v>
      </c>
      <c r="G530">
        <f>E530*dt_2</f>
        <v>1.0170522854074219E-3</v>
      </c>
      <c r="H530">
        <f>F530*dt_2</f>
        <v>0.23583194399200369</v>
      </c>
      <c r="J530">
        <f t="shared" si="41"/>
        <v>-2.356663836558532</v>
      </c>
      <c r="K530">
        <f>l*COS(J530)</f>
        <v>-0.21223157438692622</v>
      </c>
      <c r="L530">
        <f>l*SIN(J530)</f>
        <v>-0.21203244759528336</v>
      </c>
      <c r="M530">
        <f>L530+l</f>
        <v>8.7967552404716626E-2</v>
      </c>
      <c r="N530">
        <v>15.3</v>
      </c>
      <c r="O530">
        <f>ABS(m*g*M530)</f>
        <v>0.87967552404716631</v>
      </c>
      <c r="P530">
        <f>ABS(m*((B530*l)^2)/2)</f>
        <v>1.1811552105989064E-5</v>
      </c>
      <c r="Q530">
        <f t="shared" si="42"/>
        <v>0.87968733559927226</v>
      </c>
    </row>
    <row r="531" spans="1:17" x14ac:dyDescent="0.3">
      <c r="A531">
        <f t="shared" si="39"/>
        <v>-0.78485045747822779</v>
      </c>
      <c r="B531">
        <f t="shared" si="40"/>
        <v>0.21963074231778687</v>
      </c>
      <c r="C531">
        <f>g_1/l_1*SIN(A531)</f>
        <v>23.557312952558775</v>
      </c>
      <c r="D531">
        <f>A531+B531*dt_2/2</f>
        <v>-0.78375230376663885</v>
      </c>
      <c r="E531">
        <f>B531+C531*dt_2/2</f>
        <v>0.33741730708058076</v>
      </c>
      <c r="F531">
        <f>g/l*SIN(D531)</f>
        <v>23.531400849395808</v>
      </c>
      <c r="G531">
        <f>E531*dt_2</f>
        <v>3.3741730708058077E-3</v>
      </c>
      <c r="H531">
        <f>F531*dt_2</f>
        <v>0.23531400849395809</v>
      </c>
      <c r="J531">
        <f t="shared" si="41"/>
        <v>-2.3556467842731244</v>
      </c>
      <c r="K531">
        <f>l*COS(J531)</f>
        <v>-0.21201581657302895</v>
      </c>
      <c r="L531">
        <f>l*SIN(J531)</f>
        <v>-0.21224818850315716</v>
      </c>
      <c r="M531">
        <f>L531+l</f>
        <v>8.775181149684283E-2</v>
      </c>
      <c r="N531">
        <v>15.33</v>
      </c>
      <c r="O531">
        <f>ABS(m*g*M531)</f>
        <v>0.87751811496842835</v>
      </c>
      <c r="P531">
        <f>ABS(m*((B531*l)^2)/2)</f>
        <v>2.1706948336977943E-3</v>
      </c>
      <c r="Q531">
        <f t="shared" si="42"/>
        <v>0.87968880980212616</v>
      </c>
    </row>
    <row r="532" spans="1:17" x14ac:dyDescent="0.3">
      <c r="A532">
        <f t="shared" si="39"/>
        <v>-0.78147628440742201</v>
      </c>
      <c r="B532">
        <f t="shared" si="40"/>
        <v>0.45494475081174496</v>
      </c>
      <c r="C532">
        <f>g_1/l_1*SIN(A532)</f>
        <v>23.477605434047849</v>
      </c>
      <c r="D532">
        <f>A532+B532*dt_2/2</f>
        <v>-0.77920156065336332</v>
      </c>
      <c r="E532">
        <f>B532+C532*dt_2/2</f>
        <v>0.57233277798198423</v>
      </c>
      <c r="F532">
        <f>g/l*SIN(D532)</f>
        <v>23.423719124923881</v>
      </c>
      <c r="G532">
        <f>E532*dt_2</f>
        <v>5.7233277798198427E-3</v>
      </c>
      <c r="H532">
        <f>F532*dt_2</f>
        <v>0.23423719124923881</v>
      </c>
      <c r="J532">
        <f t="shared" si="41"/>
        <v>-2.3522726112023187</v>
      </c>
      <c r="K532">
        <f>l*COS(J532)</f>
        <v>-0.21129844890643062</v>
      </c>
      <c r="L532">
        <f>l*SIN(J532)</f>
        <v>-0.21296235697826157</v>
      </c>
      <c r="M532">
        <f>L532+l</f>
        <v>8.7037643021738414E-2</v>
      </c>
      <c r="N532">
        <v>15.36</v>
      </c>
      <c r="O532">
        <f>ABS(m*g*M532)</f>
        <v>0.8703764302173842</v>
      </c>
      <c r="P532">
        <f>ABS(m*((B532*l)^2)/2)</f>
        <v>9.3138626831022302E-3</v>
      </c>
      <c r="Q532">
        <f t="shared" si="42"/>
        <v>0.87969029290048639</v>
      </c>
    </row>
    <row r="533" spans="1:17" x14ac:dyDescent="0.3">
      <c r="A533">
        <f t="shared" si="39"/>
        <v>-0.77575295662760213</v>
      </c>
      <c r="B533">
        <f t="shared" si="40"/>
        <v>0.68918194206098371</v>
      </c>
      <c r="C533">
        <f>g_1/l_1*SIN(A533)</f>
        <v>23.341793499949006</v>
      </c>
      <c r="D533">
        <f>A533+B533*dt_2/2</f>
        <v>-0.77230704691729724</v>
      </c>
      <c r="E533">
        <f>B533+C533*dt_2/2</f>
        <v>0.80589090956072873</v>
      </c>
      <c r="F533">
        <f>g/l*SIN(D533)</f>
        <v>23.25965460594287</v>
      </c>
      <c r="G533">
        <f>E533*dt_2</f>
        <v>8.0589090956072872E-3</v>
      </c>
      <c r="H533">
        <f>F533*dt_2</f>
        <v>0.2325965460594287</v>
      </c>
      <c r="J533">
        <f t="shared" si="41"/>
        <v>-2.3465492834224988</v>
      </c>
      <c r="K533">
        <f>l*COS(J533)</f>
        <v>-0.21007614149954104</v>
      </c>
      <c r="L533">
        <f>l*SIN(J533)</f>
        <v>-0.21416819271933171</v>
      </c>
      <c r="M533">
        <f>L533+l</f>
        <v>8.5831807280668276E-2</v>
      </c>
      <c r="N533">
        <v>15.39</v>
      </c>
      <c r="O533">
        <f>ABS(m*g*M533)</f>
        <v>0.85831807280668282</v>
      </c>
      <c r="P533">
        <f>ABS(m*((B533*l)^2)/2)</f>
        <v>2.1373728716832706E-2</v>
      </c>
      <c r="Q533">
        <f t="shared" si="42"/>
        <v>0.87969180152351556</v>
      </c>
    </row>
    <row r="534" spans="1:17" x14ac:dyDescent="0.3">
      <c r="A534">
        <f t="shared" si="39"/>
        <v>-0.76769404753199488</v>
      </c>
      <c r="B534">
        <f t="shared" si="40"/>
        <v>0.92177848812041241</v>
      </c>
      <c r="C534">
        <f>g_1/l_1*SIN(A534)</f>
        <v>23.149264046477143</v>
      </c>
      <c r="D534">
        <f>A534+B534*dt_2/2</f>
        <v>-0.76308515509139285</v>
      </c>
      <c r="E534">
        <f>B534+C534*dt_2/2</f>
        <v>1.0375248083527981</v>
      </c>
      <c r="F534">
        <f>g/l*SIN(D534)</f>
        <v>23.038479814493723</v>
      </c>
      <c r="G534">
        <f>E534*dt_2</f>
        <v>1.0375248083527982E-2</v>
      </c>
      <c r="H534">
        <f>F534*dt_2</f>
        <v>0.23038479814493723</v>
      </c>
      <c r="J534">
        <f t="shared" si="41"/>
        <v>-2.3384903743268914</v>
      </c>
      <c r="K534">
        <f>l*COS(J534)</f>
        <v>-0.20834337641829426</v>
      </c>
      <c r="L534">
        <f>l*SIN(J534)</f>
        <v>-0.21585420427368321</v>
      </c>
      <c r="M534">
        <f>L534+l</f>
        <v>8.414579572631678E-2</v>
      </c>
      <c r="N534">
        <v>15.42</v>
      </c>
      <c r="O534">
        <f>ABS(m*g*M534)</f>
        <v>0.84145795726316774</v>
      </c>
      <c r="P534">
        <f>ABS(m*((B534*l)^2)/2)</f>
        <v>3.8235401152269893E-2</v>
      </c>
      <c r="Q534">
        <f t="shared" si="42"/>
        <v>0.87969335841543761</v>
      </c>
    </row>
    <row r="535" spans="1:17" x14ac:dyDescent="0.3">
      <c r="A535">
        <f t="shared" ref="A535:A587" si="43">A534+G534</f>
        <v>-0.75731879944846692</v>
      </c>
      <c r="B535">
        <f t="shared" ref="B535:B587" si="44">B534+H534</f>
        <v>1.1521632862653497</v>
      </c>
      <c r="C535">
        <f>g_1/l_1*SIN(A535)</f>
        <v>22.89918468189952</v>
      </c>
      <c r="D535">
        <f>A535+B535*dt_2/2</f>
        <v>-0.75155798301714016</v>
      </c>
      <c r="E535">
        <f>B535+C535*dt_2/2</f>
        <v>1.2666592096748472</v>
      </c>
      <c r="F535">
        <f>g/l*SIN(D535)</f>
        <v>22.759263037306905</v>
      </c>
      <c r="G535">
        <f>E535*dt_2</f>
        <v>1.2666592096748473E-2</v>
      </c>
      <c r="H535">
        <f>F535*dt_2</f>
        <v>0.22759263037306907</v>
      </c>
      <c r="J535">
        <f t="shared" si="41"/>
        <v>-2.3281151262433637</v>
      </c>
      <c r="K535">
        <f>l*COS(J535)</f>
        <v>-0.20609266213709568</v>
      </c>
      <c r="L535">
        <f>l*SIN(J535)</f>
        <v>-0.21800416191725544</v>
      </c>
      <c r="M535">
        <f>L535+l</f>
        <v>8.1995838082744549E-2</v>
      </c>
      <c r="N535">
        <v>15.45</v>
      </c>
      <c r="O535">
        <f>ABS(m*g*M535)</f>
        <v>0.81995838082744554</v>
      </c>
      <c r="P535">
        <f>ABS(m*((B535*l)^2)/2)</f>
        <v>5.973661071979966E-2</v>
      </c>
      <c r="Q535">
        <f t="shared" si="42"/>
        <v>0.87969499154724518</v>
      </c>
    </row>
    <row r="536" spans="1:17" x14ac:dyDescent="0.3">
      <c r="A536">
        <f t="shared" si="43"/>
        <v>-0.74465220735171844</v>
      </c>
      <c r="B536">
        <f t="shared" si="44"/>
        <v>1.3797559166384188</v>
      </c>
      <c r="C536">
        <f>g_1/l_1*SIN(A536)</f>
        <v>22.590537042964602</v>
      </c>
      <c r="D536">
        <f>A536+B536*dt_2/2</f>
        <v>-0.73775342776852637</v>
      </c>
      <c r="E536">
        <f>B536+C536*dt_2/2</f>
        <v>1.4927086018532418</v>
      </c>
      <c r="F536">
        <f>g/l*SIN(D536)</f>
        <v>22.420906282391165</v>
      </c>
      <c r="G536">
        <f>E536*dt_2</f>
        <v>1.4927086018532418E-2</v>
      </c>
      <c r="H536">
        <f>F536*dt_2</f>
        <v>0.22420906282391165</v>
      </c>
      <c r="J536">
        <f t="shared" si="41"/>
        <v>-2.3154485341466149</v>
      </c>
      <c r="K536">
        <f>l*COS(J536)</f>
        <v>-0.20331483338668138</v>
      </c>
      <c r="L536">
        <f>l*SIN(J536)</f>
        <v>-0.22059709545899733</v>
      </c>
      <c r="M536">
        <f>L536+l</f>
        <v>7.9402904541002656E-2</v>
      </c>
      <c r="N536">
        <v>15.48</v>
      </c>
      <c r="O536">
        <f>ABS(m*g*M536)</f>
        <v>0.7940290454100265</v>
      </c>
      <c r="P536">
        <f>ABS(m*((B536*l)^2)/2)</f>
        <v>8.566768752744254E-2</v>
      </c>
      <c r="Q536">
        <f t="shared" si="42"/>
        <v>0.87969673293746908</v>
      </c>
    </row>
    <row r="537" spans="1:17" x14ac:dyDescent="0.3">
      <c r="A537">
        <f t="shared" si="43"/>
        <v>-0.72972512133318601</v>
      </c>
      <c r="B537">
        <f t="shared" si="44"/>
        <v>1.6039649794623305</v>
      </c>
      <c r="C537">
        <f>g_1/l_1*SIN(A537)</f>
        <v>22.222159242208512</v>
      </c>
      <c r="D537">
        <f>A537+B537*dt_2/2</f>
        <v>-0.72170529643587433</v>
      </c>
      <c r="E537">
        <f>B537+C537*dt_2/2</f>
        <v>1.715075775673373</v>
      </c>
      <c r="F537">
        <f>g/l*SIN(D537)</f>
        <v>22.022192140784796</v>
      </c>
      <c r="G537">
        <f>E537*dt_2</f>
        <v>1.715075775673373E-2</v>
      </c>
      <c r="H537">
        <f>F537*dt_2</f>
        <v>0.22022192140784796</v>
      </c>
      <c r="J537">
        <f t="shared" si="41"/>
        <v>-2.3005214481280825</v>
      </c>
      <c r="K537">
        <f>l*COS(J537)</f>
        <v>-0.19999943317987651</v>
      </c>
      <c r="L537">
        <f>l*SIN(J537)</f>
        <v>-0.22360730472801665</v>
      </c>
      <c r="M537">
        <f>L537+l</f>
        <v>7.6392695271983335E-2</v>
      </c>
      <c r="N537">
        <v>15.51</v>
      </c>
      <c r="O537">
        <f>ABS(m*g*M537)</f>
        <v>0.76392695271983335</v>
      </c>
      <c r="P537">
        <f>ABS(m*((B537*l)^2)/2)</f>
        <v>0.11577166449037174</v>
      </c>
      <c r="Q537">
        <f t="shared" si="42"/>
        <v>0.87969861721020504</v>
      </c>
    </row>
    <row r="538" spans="1:17" x14ac:dyDescent="0.3">
      <c r="A538">
        <f t="shared" si="43"/>
        <v>-0.71257436357645232</v>
      </c>
      <c r="B538">
        <f t="shared" si="44"/>
        <v>1.8241869008701785</v>
      </c>
      <c r="C538">
        <f>g_1/l_1*SIN(A538)</f>
        <v>21.792796936435359</v>
      </c>
      <c r="D538">
        <f>A538+B538*dt_2/2</f>
        <v>-0.7034534290721014</v>
      </c>
      <c r="E538">
        <f>B538+C538*dt_2/2</f>
        <v>1.9331508855523554</v>
      </c>
      <c r="F538">
        <f>g/l*SIN(D538)</f>
        <v>21.561838957030254</v>
      </c>
      <c r="G538">
        <f>E538*dt_2</f>
        <v>1.9331508855523555E-2</v>
      </c>
      <c r="H538">
        <f>F538*dt_2</f>
        <v>0.21561838957030255</v>
      </c>
      <c r="J538">
        <f t="shared" ref="J538:J587" si="45">A538-PI()/2</f>
        <v>-2.2833706903713491</v>
      </c>
      <c r="K538">
        <f>l*COS(J538)</f>
        <v>-0.19613517242791825</v>
      </c>
      <c r="L538">
        <f>l*SIN(J538)</f>
        <v>-0.22700439232902689</v>
      </c>
      <c r="M538">
        <f>L538+l</f>
        <v>7.2995607670973101E-2</v>
      </c>
      <c r="N538">
        <v>15.54</v>
      </c>
      <c r="O538">
        <f>ABS(m*g*M538)</f>
        <v>0.72995607670973106</v>
      </c>
      <c r="P538">
        <f>ABS(m*((B538*l)^2)/2)</f>
        <v>0.14974460321878555</v>
      </c>
      <c r="Q538">
        <f t="shared" ref="Q538:Q587" si="46">O538+P538</f>
        <v>0.87970067992851664</v>
      </c>
    </row>
    <row r="539" spans="1:17" x14ac:dyDescent="0.3">
      <c r="A539">
        <f t="shared" si="43"/>
        <v>-0.69324285472092873</v>
      </c>
      <c r="B539">
        <f t="shared" si="44"/>
        <v>2.0398052904404809</v>
      </c>
      <c r="C539">
        <f>g_1/l_1*SIN(A539)</f>
        <v>21.301162322520867</v>
      </c>
      <c r="D539">
        <f>A539+B539*dt_2/2</f>
        <v>-0.68304382826872634</v>
      </c>
      <c r="E539">
        <f>B539+C539*dt_2/2</f>
        <v>2.1463111020530854</v>
      </c>
      <c r="F539">
        <f>g/l*SIN(D539)</f>
        <v>21.038563511302996</v>
      </c>
      <c r="G539">
        <f>E539*dt_2</f>
        <v>2.1463111020530855E-2</v>
      </c>
      <c r="H539">
        <f>F539*dt_2</f>
        <v>0.21038563511302996</v>
      </c>
      <c r="J539">
        <f t="shared" si="45"/>
        <v>-2.2640391815158254</v>
      </c>
      <c r="K539">
        <f>l*COS(J539)</f>
        <v>-0.19171046090268778</v>
      </c>
      <c r="L539">
        <f>l*SIN(J539)</f>
        <v>-0.23075332972782647</v>
      </c>
      <c r="M539">
        <f>L539+l</f>
        <v>6.9246670272173516E-2</v>
      </c>
      <c r="N539">
        <v>15.57</v>
      </c>
      <c r="O539">
        <f>ABS(m*g*M539)</f>
        <v>0.69246670272173516</v>
      </c>
      <c r="P539">
        <f>ABS(m*((B539*l)^2)/2)</f>
        <v>0.1872362530309038</v>
      </c>
      <c r="Q539">
        <f t="shared" si="46"/>
        <v>0.87970295575263902</v>
      </c>
    </row>
    <row r="540" spans="1:17" x14ac:dyDescent="0.3">
      <c r="A540">
        <f t="shared" si="43"/>
        <v>-0.67177974370039784</v>
      </c>
      <c r="B540">
        <f t="shared" si="44"/>
        <v>2.2501909255535106</v>
      </c>
      <c r="C540">
        <f>g_1/l_1*SIN(A540)</f>
        <v>20.74600014965818</v>
      </c>
      <c r="D540">
        <f>A540+B540*dt_2/2</f>
        <v>-0.66052878907263024</v>
      </c>
      <c r="E540">
        <f>B540+C540*dt_2/2</f>
        <v>2.3539209263018015</v>
      </c>
      <c r="F540">
        <f>g/l*SIN(D540)</f>
        <v>20.451150183140943</v>
      </c>
      <c r="G540">
        <f>E540*dt_2</f>
        <v>2.3539209263018016E-2</v>
      </c>
      <c r="H540">
        <f>F540*dt_2</f>
        <v>0.20451150183140943</v>
      </c>
      <c r="J540">
        <f t="shared" si="45"/>
        <v>-2.2425760704952946</v>
      </c>
      <c r="K540">
        <f>l*COS(J540)</f>
        <v>-0.18671400134692365</v>
      </c>
      <c r="L540">
        <f>l*SIN(J540)</f>
        <v>-0.23481456875803294</v>
      </c>
      <c r="M540">
        <f>L540+l</f>
        <v>6.5185431241967046E-2</v>
      </c>
      <c r="N540">
        <v>15.6</v>
      </c>
      <c r="O540">
        <f>ABS(m*g*M540)</f>
        <v>0.65185431241967051</v>
      </c>
      <c r="P540">
        <f>ABS(m*((B540*l)^2)/2)</f>
        <v>0.2278511640649514</v>
      </c>
      <c r="Q540">
        <f t="shared" si="46"/>
        <v>0.87970547648462194</v>
      </c>
    </row>
    <row r="541" spans="1:17" x14ac:dyDescent="0.3">
      <c r="A541">
        <f t="shared" si="43"/>
        <v>-0.64824053443737983</v>
      </c>
      <c r="B541">
        <f t="shared" si="44"/>
        <v>2.4547024273849201</v>
      </c>
      <c r="C541">
        <f>g_1/l_1*SIN(A541)</f>
        <v>20.126159589563773</v>
      </c>
      <c r="D541">
        <f>A541+B541*dt_2/2</f>
        <v>-0.63596702230045521</v>
      </c>
      <c r="E541">
        <f>B541+C541*dt_2/2</f>
        <v>2.5553332253327388</v>
      </c>
      <c r="F541">
        <f>g/l*SIN(D541)</f>
        <v>19.798525305625894</v>
      </c>
      <c r="G541">
        <f>E541*dt_2</f>
        <v>2.5553332253327388E-2</v>
      </c>
      <c r="H541">
        <f>F541*dt_2</f>
        <v>0.19798525305625894</v>
      </c>
      <c r="J541">
        <f t="shared" si="45"/>
        <v>-2.2190368612322766</v>
      </c>
      <c r="K541">
        <f>l*COS(J541)</f>
        <v>-0.18113543630607395</v>
      </c>
      <c r="L541">
        <f>l*SIN(J541)</f>
        <v>-0.23914421112418383</v>
      </c>
      <c r="M541">
        <f>L541+l</f>
        <v>6.0855788875816164E-2</v>
      </c>
      <c r="N541">
        <v>15.63</v>
      </c>
      <c r="O541">
        <f>ABS(m*g*M541)</f>
        <v>0.60855788875816164</v>
      </c>
      <c r="P541">
        <f>ABS(m*((B541*l)^2)/2)</f>
        <v>0.27115038031542388</v>
      </c>
      <c r="Q541">
        <f t="shared" si="46"/>
        <v>0.87970826907358557</v>
      </c>
    </row>
    <row r="542" spans="1:17" x14ac:dyDescent="0.3">
      <c r="A542">
        <f t="shared" si="43"/>
        <v>-0.62268720218405249</v>
      </c>
      <c r="B542">
        <f t="shared" si="44"/>
        <v>2.6526876804411792</v>
      </c>
      <c r="C542">
        <f>g_1/l_1*SIN(A542)</f>
        <v>19.440670534304321</v>
      </c>
      <c r="D542">
        <f>A542+B542*dt_2/2</f>
        <v>-0.60942376378184659</v>
      </c>
      <c r="E542">
        <f>B542+C542*dt_2/2</f>
        <v>2.7498910331127009</v>
      </c>
      <c r="F542">
        <f>g/l*SIN(D542)</f>
        <v>19.079835138093454</v>
      </c>
      <c r="G542">
        <f>E542*dt_2</f>
        <v>2.7498910331127009E-2</v>
      </c>
      <c r="H542">
        <f>F542*dt_2</f>
        <v>0.19079835138093454</v>
      </c>
      <c r="J542">
        <f t="shared" si="45"/>
        <v>-2.1934835289789492</v>
      </c>
      <c r="K542">
        <f>l*COS(J542)</f>
        <v>-0.1749660348087389</v>
      </c>
      <c r="L542">
        <f>l*SIN(J542)</f>
        <v>-0.24369424831806591</v>
      </c>
      <c r="M542">
        <f>L542+l</f>
        <v>5.630575168193408E-2</v>
      </c>
      <c r="N542">
        <v>15.66</v>
      </c>
      <c r="O542">
        <f>ABS(m*g*M542)</f>
        <v>0.5630575168193408</v>
      </c>
      <c r="P542">
        <f>ABS(m*((B542*l)^2)/2)</f>
        <v>0.31665383684839815</v>
      </c>
      <c r="Q542">
        <f t="shared" si="46"/>
        <v>0.879711353667739</v>
      </c>
    </row>
    <row r="543" spans="1:17" x14ac:dyDescent="0.3">
      <c r="A543">
        <f t="shared" si="43"/>
        <v>-0.59518829185292543</v>
      </c>
      <c r="B543">
        <f t="shared" si="44"/>
        <v>2.8434860318221138</v>
      </c>
      <c r="C543">
        <f>g_1/l_1*SIN(A543)</f>
        <v>18.688822605902601</v>
      </c>
      <c r="D543">
        <f>A543+B543*dt_2/2</f>
        <v>-0.58097086169381484</v>
      </c>
      <c r="E543">
        <f>B543+C543*dt_2/2</f>
        <v>2.936930144851627</v>
      </c>
      <c r="F543">
        <f>g/l*SIN(D543)</f>
        <v>18.294525597776712</v>
      </c>
      <c r="G543">
        <f>E543*dt_2</f>
        <v>2.936930144851627E-2</v>
      </c>
      <c r="H543">
        <f>F543*dt_2</f>
        <v>0.18294525597776712</v>
      </c>
      <c r="J543">
        <f t="shared" si="45"/>
        <v>-2.1659846186478218</v>
      </c>
      <c r="K543">
        <f>l*COS(J543)</f>
        <v>-0.16819940345312331</v>
      </c>
      <c r="L543">
        <f>l*SIN(J543)</f>
        <v>-0.24841288347832008</v>
      </c>
      <c r="M543">
        <f>L543+l</f>
        <v>5.158711652167991E-2</v>
      </c>
      <c r="N543">
        <v>15.69</v>
      </c>
      <c r="O543">
        <f>ABS(m*g*M543)</f>
        <v>0.5158711652167991</v>
      </c>
      <c r="P543">
        <f>ABS(m*((B543*l)^2)/2)</f>
        <v>0.36384357659253619</v>
      </c>
      <c r="Q543">
        <f t="shared" si="46"/>
        <v>0.87971474180933529</v>
      </c>
    </row>
    <row r="544" spans="1:17" x14ac:dyDescent="0.3">
      <c r="A544">
        <f t="shared" si="43"/>
        <v>-0.56581899040440919</v>
      </c>
      <c r="B544">
        <f t="shared" si="44"/>
        <v>3.0264312877998809</v>
      </c>
      <c r="C544">
        <f>g_1/l_1*SIN(A544)</f>
        <v>17.870244877649007</v>
      </c>
      <c r="D544">
        <f>A544+B544*dt_2/2</f>
        <v>-0.55068683396540974</v>
      </c>
      <c r="E544">
        <f>B544+C544*dt_2/2</f>
        <v>3.115782512188126</v>
      </c>
      <c r="F544">
        <f>g/l*SIN(D544)</f>
        <v>17.442421613208364</v>
      </c>
      <c r="G544">
        <f>E544*dt_2</f>
        <v>3.1157825121881259E-2</v>
      </c>
      <c r="H544">
        <f>F544*dt_2</f>
        <v>0.17442421613208364</v>
      </c>
      <c r="J544">
        <f t="shared" si="45"/>
        <v>-2.1366153171993059</v>
      </c>
      <c r="K544">
        <f>l*COS(J544)</f>
        <v>-0.16083220389884109</v>
      </c>
      <c r="L544">
        <f>l*SIN(J544)</f>
        <v>-0.2532449450414393</v>
      </c>
      <c r="M544">
        <f>L544+l</f>
        <v>4.6755054958560693E-2</v>
      </c>
      <c r="N544">
        <v>15.72</v>
      </c>
      <c r="O544">
        <f>ABS(m*g*M544)</f>
        <v>0.46755054958560693</v>
      </c>
      <c r="P544">
        <f>ABS(m*((B544*l)^2)/2)</f>
        <v>0.412167885289832</v>
      </c>
      <c r="Q544">
        <f t="shared" si="46"/>
        <v>0.87971843487543899</v>
      </c>
    </row>
    <row r="545" spans="1:17" x14ac:dyDescent="0.3">
      <c r="A545">
        <f t="shared" si="43"/>
        <v>-0.53466116528252794</v>
      </c>
      <c r="B545">
        <f t="shared" si="44"/>
        <v>3.2008555039319644</v>
      </c>
      <c r="C545">
        <f>g_1/l_1*SIN(A545)</f>
        <v>16.984984042972069</v>
      </c>
      <c r="D545">
        <f>A545+B545*dt_2/2</f>
        <v>-0.51865688776286811</v>
      </c>
      <c r="E545">
        <f>B545+C545*dt_2/2</f>
        <v>3.2857804241468247</v>
      </c>
      <c r="F545">
        <f>g/l*SIN(D545)</f>
        <v>16.523803715360678</v>
      </c>
      <c r="G545">
        <f>E545*dt_2</f>
        <v>3.2857804241468246E-2</v>
      </c>
      <c r="H545">
        <f>F545*dt_2</f>
        <v>0.1652380371536068</v>
      </c>
      <c r="J545">
        <f t="shared" si="45"/>
        <v>-2.1054574920774245</v>
      </c>
      <c r="K545">
        <f>l*COS(J545)</f>
        <v>-0.1528648563867486</v>
      </c>
      <c r="L545">
        <f>l*SIN(J545)</f>
        <v>-0.25813239951981759</v>
      </c>
      <c r="M545">
        <f>L545+l</f>
        <v>4.1867600480182399E-2</v>
      </c>
      <c r="N545">
        <v>15.75</v>
      </c>
      <c r="O545">
        <f>ABS(m*g*M545)</f>
        <v>0.41867600480182399</v>
      </c>
      <c r="P545">
        <f>ABS(m*((B545*l)^2)/2)</f>
        <v>0.46104641806731966</v>
      </c>
      <c r="Q545">
        <f t="shared" si="46"/>
        <v>0.87972242286914359</v>
      </c>
    </row>
    <row r="546" spans="1:17" x14ac:dyDescent="0.3">
      <c r="A546">
        <f t="shared" si="43"/>
        <v>-0.50180336104105971</v>
      </c>
      <c r="B546">
        <f t="shared" si="44"/>
        <v>3.3660935410855712</v>
      </c>
      <c r="C546">
        <f>g_1/l_1*SIN(A546)</f>
        <v>16.033578545883294</v>
      </c>
      <c r="D546">
        <f>A546+B546*dt_2/2</f>
        <v>-0.48497289333563187</v>
      </c>
      <c r="E546">
        <f>B546+C546*dt_2/2</f>
        <v>3.4462614338149877</v>
      </c>
      <c r="F546">
        <f>g/l*SIN(D546)</f>
        <v>15.53947928968257</v>
      </c>
      <c r="G546">
        <f>E546*dt_2</f>
        <v>3.4462614338149879E-2</v>
      </c>
      <c r="H546">
        <f>F546*dt_2</f>
        <v>0.1553947928968257</v>
      </c>
      <c r="J546">
        <f t="shared" si="45"/>
        <v>-2.0725996878359565</v>
      </c>
      <c r="K546">
        <f>l*COS(J546)</f>
        <v>-0.1443022069129497</v>
      </c>
      <c r="L546">
        <f>l*SIN(J546)</f>
        <v>-0.26301496740689922</v>
      </c>
      <c r="M546">
        <f>L546+l</f>
        <v>3.6985032593100764E-2</v>
      </c>
      <c r="N546">
        <v>15.78</v>
      </c>
      <c r="O546">
        <f>ABS(m*g*M546)</f>
        <v>0.36985032593100764</v>
      </c>
      <c r="P546">
        <f>ABS(m*((B546*l)^2)/2)</f>
        <v>0.50987635773020989</v>
      </c>
      <c r="Q546">
        <f t="shared" si="46"/>
        <v>0.87972668366121753</v>
      </c>
    </row>
    <row r="547" spans="1:17" x14ac:dyDescent="0.3">
      <c r="A547">
        <f t="shared" si="43"/>
        <v>-0.46734074670290982</v>
      </c>
      <c r="B547">
        <f t="shared" si="44"/>
        <v>3.521488333982397</v>
      </c>
      <c r="C547">
        <f>g_1/l_1*SIN(A547)</f>
        <v>15.017126031423896</v>
      </c>
      <c r="D547">
        <f>A547+B547*dt_2/2</f>
        <v>-0.44973330503299785</v>
      </c>
      <c r="E547">
        <f>B547+C547*dt_2/2</f>
        <v>3.5965739641395165</v>
      </c>
      <c r="F547">
        <f>g/l*SIN(D547)</f>
        <v>14.490845797836799</v>
      </c>
      <c r="G547">
        <f>E547*dt_2</f>
        <v>3.5965739641395163E-2</v>
      </c>
      <c r="H547">
        <f>F547*dt_2</f>
        <v>0.14490845797836799</v>
      </c>
      <c r="J547">
        <f t="shared" si="45"/>
        <v>-2.0381370734978064</v>
      </c>
      <c r="K547">
        <f>l*COS(J547)</f>
        <v>-0.13515413428281503</v>
      </c>
      <c r="L547">
        <f>l*SIN(J547)</f>
        <v>-0.26783084211170077</v>
      </c>
      <c r="M547">
        <f>L547+l</f>
        <v>3.2169157888299216E-2</v>
      </c>
      <c r="N547">
        <v>15.81</v>
      </c>
      <c r="O547">
        <f>ABS(m*g*M547)</f>
        <v>0.32169157888299216</v>
      </c>
      <c r="P547">
        <f>ABS(m*((B547*l)^2)/2)</f>
        <v>0.55803960388683516</v>
      </c>
      <c r="Q547">
        <f t="shared" si="46"/>
        <v>0.87973118276982731</v>
      </c>
    </row>
    <row r="548" spans="1:17" x14ac:dyDescent="0.3">
      <c r="A548">
        <f t="shared" si="43"/>
        <v>-0.43137500706151466</v>
      </c>
      <c r="B548">
        <f t="shared" si="44"/>
        <v>3.6663967919607652</v>
      </c>
      <c r="C548">
        <f>g_1/l_1*SIN(A548)</f>
        <v>13.937341409423023</v>
      </c>
      <c r="D548">
        <f>A548+B548*dt_2/2</f>
        <v>-0.41304302310171082</v>
      </c>
      <c r="E548">
        <f>B548+C548*dt_2/2</f>
        <v>3.7360834990078802</v>
      </c>
      <c r="F548">
        <f>g/l*SIN(D548)</f>
        <v>13.379943265682142</v>
      </c>
      <c r="G548">
        <f>E548*dt_2</f>
        <v>3.7360834990078799E-2</v>
      </c>
      <c r="H548">
        <f>F548*dt_2</f>
        <v>0.13379943265682143</v>
      </c>
      <c r="J548">
        <f t="shared" si="45"/>
        <v>-2.0021713338564111</v>
      </c>
      <c r="K548">
        <f>l*COS(J548)</f>
        <v>-0.12543607268480716</v>
      </c>
      <c r="L548">
        <f>l*SIN(J548)</f>
        <v>-0.27251750708791495</v>
      </c>
      <c r="M548">
        <f>L548+l</f>
        <v>2.7482492912085044E-2</v>
      </c>
      <c r="N548">
        <v>15.84</v>
      </c>
      <c r="O548">
        <f>ABS(m*g*M548)</f>
        <v>0.27482492912085044</v>
      </c>
      <c r="P548">
        <f>ABS(m*((B548*l)^2)/2)</f>
        <v>0.60491094462450856</v>
      </c>
      <c r="Q548">
        <f t="shared" si="46"/>
        <v>0.879735873745359</v>
      </c>
    </row>
    <row r="549" spans="1:17" x14ac:dyDescent="0.3">
      <c r="A549">
        <f t="shared" si="43"/>
        <v>-0.39401417207143585</v>
      </c>
      <c r="B549">
        <f t="shared" si="44"/>
        <v>3.8001962246175864</v>
      </c>
      <c r="C549">
        <f>g_1/l_1*SIN(A549)</f>
        <v>12.796602872510592</v>
      </c>
      <c r="D549">
        <f>A549+B549*dt_2/2</f>
        <v>-0.3750131909483479</v>
      </c>
      <c r="E549">
        <f>B549+C549*dt_2/2</f>
        <v>3.8641792389801393</v>
      </c>
      <c r="F549">
        <f>g/l*SIN(D549)</f>
        <v>12.209493444405309</v>
      </c>
      <c r="G549">
        <f>E549*dt_2</f>
        <v>3.8641792389801394E-2</v>
      </c>
      <c r="H549">
        <f>F549*dt_2</f>
        <v>0.12209493444405309</v>
      </c>
      <c r="J549">
        <f t="shared" si="45"/>
        <v>-1.9648104988663324</v>
      </c>
      <c r="K549">
        <f>l*COS(J549)</f>
        <v>-0.11516942585259529</v>
      </c>
      <c r="L549">
        <f>l*SIN(J549)</f>
        <v>-0.27701264113535246</v>
      </c>
      <c r="M549">
        <f>L549+l</f>
        <v>2.2987358864647534E-2</v>
      </c>
      <c r="N549">
        <v>15.87</v>
      </c>
      <c r="O549">
        <f>ABS(m*g*M549)</f>
        <v>0.22987358864647534</v>
      </c>
      <c r="P549">
        <f>ABS(m*((B549*l)^2)/2)</f>
        <v>0.64986711055189894</v>
      </c>
      <c r="Q549">
        <f t="shared" si="46"/>
        <v>0.87974069919837428</v>
      </c>
    </row>
    <row r="550" spans="1:17" x14ac:dyDescent="0.3">
      <c r="A550">
        <f t="shared" si="43"/>
        <v>-0.35537237968163449</v>
      </c>
      <c r="B550">
        <f t="shared" si="44"/>
        <v>3.9222911590616394</v>
      </c>
      <c r="C550">
        <f>g_1/l_1*SIN(A550)</f>
        <v>11.597983387637186</v>
      </c>
      <c r="D550">
        <f>A550+B550*dt_2/2</f>
        <v>-0.33576092388632628</v>
      </c>
      <c r="E550">
        <f>B550+C550*dt_2/2</f>
        <v>3.9802810759998253</v>
      </c>
      <c r="F550">
        <f>g/l*SIN(D550)</f>
        <v>10.982923299604304</v>
      </c>
      <c r="G550">
        <f>E550*dt_2</f>
        <v>3.9802810759998253E-2</v>
      </c>
      <c r="H550">
        <f>F550*dt_2</f>
        <v>0.10982923299604304</v>
      </c>
      <c r="J550">
        <f t="shared" si="45"/>
        <v>-1.9261687064765312</v>
      </c>
      <c r="K550">
        <f>l*COS(J550)</f>
        <v>-0.10438185048873468</v>
      </c>
      <c r="L550">
        <f>l*SIN(J550)</f>
        <v>-0.28125509646679725</v>
      </c>
      <c r="M550">
        <f>L550+l</f>
        <v>1.8744903533202739E-2</v>
      </c>
      <c r="N550">
        <v>15.9</v>
      </c>
      <c r="O550">
        <f>ABS(m*g*M550)</f>
        <v>0.18744903533202739</v>
      </c>
      <c r="P550">
        <f>ABS(m*((B550*l)^2)/2)</f>
        <v>0.6922965571403894</v>
      </c>
      <c r="Q550">
        <f t="shared" si="46"/>
        <v>0.87974559247241679</v>
      </c>
    </row>
    <row r="551" spans="1:17" x14ac:dyDescent="0.3">
      <c r="A551">
        <f t="shared" si="43"/>
        <v>-0.31556956892163623</v>
      </c>
      <c r="B551">
        <f t="shared" si="44"/>
        <v>4.0321203920576822</v>
      </c>
      <c r="C551">
        <f>g_1/l_1*SIN(A551)</f>
        <v>10.345265500432321</v>
      </c>
      <c r="D551">
        <f>A551+B551*dt_2/2</f>
        <v>-0.29540896696134783</v>
      </c>
      <c r="E551">
        <f>B551+C551*dt_2/2</f>
        <v>4.083846719559844</v>
      </c>
      <c r="F551">
        <f>g/l*SIN(D551)</f>
        <v>9.7043708754597855</v>
      </c>
      <c r="G551">
        <f>E551*dt_2</f>
        <v>4.0838467195598444E-2</v>
      </c>
      <c r="H551">
        <f>F551*dt_2</f>
        <v>9.7043708754597863E-2</v>
      </c>
      <c r="J551">
        <f t="shared" si="45"/>
        <v>-1.8863658957165328</v>
      </c>
      <c r="K551">
        <f>l*COS(J551)</f>
        <v>-9.3107389503890858E-2</v>
      </c>
      <c r="L551">
        <f>l*SIN(J551)</f>
        <v>-0.28518592886005217</v>
      </c>
      <c r="M551">
        <f>L551+l</f>
        <v>1.4814071139947815E-2</v>
      </c>
      <c r="N551">
        <v>15.93</v>
      </c>
      <c r="O551">
        <f>ABS(m*g*M551)</f>
        <v>0.14814071139947815</v>
      </c>
      <c r="P551">
        <f>ABS(m*((B551*l)^2)/2)</f>
        <v>0.73160976852213289</v>
      </c>
      <c r="Q551">
        <f t="shared" si="46"/>
        <v>0.87975047992161104</v>
      </c>
    </row>
    <row r="552" spans="1:17" x14ac:dyDescent="0.3">
      <c r="A552">
        <f t="shared" si="43"/>
        <v>-0.27473110172603776</v>
      </c>
      <c r="B552">
        <f t="shared" si="44"/>
        <v>4.1291641008122797</v>
      </c>
      <c r="C552">
        <f>g_1/l_1*SIN(A552)</f>
        <v>9.0429377555832353</v>
      </c>
      <c r="D552">
        <f>A552+B552*dt_2/2</f>
        <v>-0.25408528122197638</v>
      </c>
      <c r="E552">
        <f>B552+C552*dt_2/2</f>
        <v>4.1743787895901958</v>
      </c>
      <c r="F552">
        <f>g/l*SIN(D552)</f>
        <v>8.3786721147421801</v>
      </c>
      <c r="G552">
        <f>E552*dt_2</f>
        <v>4.1743787895901961E-2</v>
      </c>
      <c r="H552">
        <f>F552*dt_2</f>
        <v>8.3786721147421805E-2</v>
      </c>
      <c r="J552">
        <f t="shared" si="45"/>
        <v>-1.8455274285209344</v>
      </c>
      <c r="K552">
        <f>l*COS(J552)</f>
        <v>-8.1386439800249108E-2</v>
      </c>
      <c r="L552">
        <f>l*SIN(J552)</f>
        <v>-0.28874945440059352</v>
      </c>
      <c r="M552">
        <f>L552+l</f>
        <v>1.125054559940647E-2</v>
      </c>
      <c r="N552">
        <v>15.96</v>
      </c>
      <c r="O552">
        <f>ABS(m*g*M552)</f>
        <v>0.1125054559940647</v>
      </c>
      <c r="P552">
        <f>ABS(m*((B552*l)^2)/2)</f>
        <v>0.76724982771465955</v>
      </c>
      <c r="Q552">
        <f t="shared" si="46"/>
        <v>0.87975528370872424</v>
      </c>
    </row>
    <row r="553" spans="1:17" x14ac:dyDescent="0.3">
      <c r="A553">
        <f t="shared" si="43"/>
        <v>-0.23298731383013579</v>
      </c>
      <c r="B553">
        <f t="shared" si="44"/>
        <v>4.2129508219597014</v>
      </c>
      <c r="C553">
        <f>g_1/l_1*SIN(A553)</f>
        <v>7.696171635227314</v>
      </c>
      <c r="D553">
        <f>A553+B553*dt_2/2</f>
        <v>-0.2119225597203373</v>
      </c>
      <c r="E553">
        <f>B553+C553*dt_2/2</f>
        <v>4.2514316801358376</v>
      </c>
      <c r="F553">
        <f>g/l*SIN(D553)</f>
        <v>7.0113278757092816</v>
      </c>
      <c r="G553">
        <f>E553*dt_2</f>
        <v>4.2514316801358379E-2</v>
      </c>
      <c r="H553">
        <f>F553*dt_2</f>
        <v>7.011327875709282E-2</v>
      </c>
      <c r="J553">
        <f t="shared" si="45"/>
        <v>-1.8037836406250323</v>
      </c>
      <c r="K553">
        <f>l*COS(J553)</f>
        <v>-6.9265544717045768E-2</v>
      </c>
      <c r="L553">
        <f>l*SIN(J553)</f>
        <v>-0.29189430332750743</v>
      </c>
      <c r="M553">
        <f>L553+l</f>
        <v>8.1056966724925572E-3</v>
      </c>
      <c r="N553">
        <v>15.99</v>
      </c>
      <c r="O553">
        <f>ABS(m*g*M553)</f>
        <v>8.1056966724925572E-2</v>
      </c>
      <c r="P553">
        <f>ABS(m*((B553*l)^2)/2)</f>
        <v>0.79870295827129156</v>
      </c>
      <c r="Q553">
        <f t="shared" si="46"/>
        <v>0.87975992499621714</v>
      </c>
    </row>
    <row r="554" spans="1:17" x14ac:dyDescent="0.3">
      <c r="A554">
        <f t="shared" si="43"/>
        <v>-0.1904729970287774</v>
      </c>
      <c r="B554">
        <f t="shared" si="44"/>
        <v>4.2830641007167944</v>
      </c>
      <c r="C554">
        <f>g_1/l_1*SIN(A554)</f>
        <v>6.310778630609942</v>
      </c>
      <c r="D554">
        <f>A554+B554*dt_2/2</f>
        <v>-0.16905767652519343</v>
      </c>
      <c r="E554">
        <f>B554+C554*dt_2/2</f>
        <v>4.3146179938698443</v>
      </c>
      <c r="F554">
        <f>g/l*SIN(D554)</f>
        <v>5.6084511475818779</v>
      </c>
      <c r="G554">
        <f>E554*dt_2</f>
        <v>4.3146179938698445E-2</v>
      </c>
      <c r="H554">
        <f>F554*dt_2</f>
        <v>5.6084511475818777E-2</v>
      </c>
      <c r="J554">
        <f t="shared" si="45"/>
        <v>-1.7612693238236741</v>
      </c>
      <c r="K554">
        <f>l*COS(J554)</f>
        <v>-5.6797007675489487E-2</v>
      </c>
      <c r="L554">
        <f>l*SIN(J554)</f>
        <v>-0.29457443867231653</v>
      </c>
      <c r="M554">
        <f>L554+l</f>
        <v>5.4255613276834591E-3</v>
      </c>
      <c r="N554">
        <v>16.02</v>
      </c>
      <c r="O554">
        <f>ABS(m*g*M554)</f>
        <v>5.4255613276834591E-2</v>
      </c>
      <c r="P554">
        <f>ABS(m*((B554*l)^2)/2)</f>
        <v>0.82550871408820325</v>
      </c>
      <c r="Q554">
        <f t="shared" si="46"/>
        <v>0.87976432736503785</v>
      </c>
    </row>
    <row r="555" spans="1:17" x14ac:dyDescent="0.3">
      <c r="A555">
        <f t="shared" si="43"/>
        <v>-0.14732681709007894</v>
      </c>
      <c r="B555">
        <f t="shared" si="44"/>
        <v>4.3391486121926128</v>
      </c>
      <c r="C555">
        <f>g_1/l_1*SIN(A555)</f>
        <v>4.8931478579678034</v>
      </c>
      <c r="D555">
        <f>A555+B555*dt_2/2</f>
        <v>-0.12563107402911589</v>
      </c>
      <c r="E555">
        <f>B555+C555*dt_2/2</f>
        <v>4.3636143514824521</v>
      </c>
      <c r="F555">
        <f>g/l*SIN(D555)</f>
        <v>4.1766952899024226</v>
      </c>
      <c r="G555">
        <f>E555*dt_2</f>
        <v>4.3636143514824526E-2</v>
      </c>
      <c r="H555">
        <f>F555*dt_2</f>
        <v>4.1766952899024226E-2</v>
      </c>
      <c r="J555">
        <f t="shared" si="45"/>
        <v>-1.7181231438849756</v>
      </c>
      <c r="K555">
        <f>l*COS(J555)</f>
        <v>-4.4038330721710227E-2</v>
      </c>
      <c r="L555">
        <f>l*SIN(J555)</f>
        <v>-0.29675010602735302</v>
      </c>
      <c r="M555">
        <f>L555+l</f>
        <v>3.2498939726469667E-3</v>
      </c>
      <c r="N555">
        <v>16.05</v>
      </c>
      <c r="O555">
        <f>ABS(m*g*M555)</f>
        <v>3.2498939726469667E-2</v>
      </c>
      <c r="P555">
        <f>ABS(m*((B555*l)^2)/2)</f>
        <v>0.84726948054118856</v>
      </c>
      <c r="Q555">
        <f t="shared" si="46"/>
        <v>0.87976842026765822</v>
      </c>
    </row>
    <row r="556" spans="1:17" x14ac:dyDescent="0.3">
      <c r="A556">
        <f t="shared" si="43"/>
        <v>-0.10369067357525441</v>
      </c>
      <c r="B556">
        <f t="shared" si="44"/>
        <v>4.3809155650916374</v>
      </c>
      <c r="C556">
        <f>g_1/l_1*SIN(A556)</f>
        <v>3.4501654657328227</v>
      </c>
      <c r="D556">
        <f>A556+B556*dt_2/2</f>
        <v>-8.1786095749796228E-2</v>
      </c>
      <c r="E556">
        <f>B556+C556*dt_2/2</f>
        <v>4.3981663924203014</v>
      </c>
      <c r="F556">
        <f>g/l*SIN(D556)</f>
        <v>2.723164961471999</v>
      </c>
      <c r="G556">
        <f>E556*dt_2</f>
        <v>4.3981663924203017E-2</v>
      </c>
      <c r="H556">
        <f>F556*dt_2</f>
        <v>2.723164961471999E-2</v>
      </c>
      <c r="J556">
        <f t="shared" si="45"/>
        <v>-1.6744870003701511</v>
      </c>
      <c r="K556">
        <f>l*COS(J556)</f>
        <v>-3.1051489191595415E-2</v>
      </c>
      <c r="L556">
        <f>l*SIN(J556)</f>
        <v>-0.29838868111740469</v>
      </c>
      <c r="M556">
        <f>L556+l</f>
        <v>1.6113188825953029E-3</v>
      </c>
      <c r="N556">
        <v>16.079999999999998</v>
      </c>
      <c r="O556">
        <f>ABS(m*g*M556)</f>
        <v>1.6113188825953029E-2</v>
      </c>
      <c r="P556">
        <f>ABS(m*((B556*l)^2)/2)</f>
        <v>0.86365895348079802</v>
      </c>
      <c r="Q556">
        <f t="shared" si="46"/>
        <v>0.87977214230675105</v>
      </c>
    </row>
    <row r="557" spans="1:17" x14ac:dyDescent="0.3">
      <c r="A557">
        <f t="shared" si="43"/>
        <v>-5.9709009651051394E-2</v>
      </c>
      <c r="B557">
        <f t="shared" si="44"/>
        <v>4.4081472147063572</v>
      </c>
      <c r="C557">
        <f>g_1/l_1*SIN(A557)</f>
        <v>1.9891179073789935</v>
      </c>
      <c r="D557">
        <f>A557+B557*dt_2/2</f>
        <v>-3.7668273577519604E-2</v>
      </c>
      <c r="E557">
        <f>B557+C557*dt_2/2</f>
        <v>4.4180928042432521</v>
      </c>
      <c r="F557">
        <f>g/l*SIN(D557)</f>
        <v>1.2553122099297083</v>
      </c>
      <c r="G557">
        <f>E557*dt_2</f>
        <v>4.4180928042432524E-2</v>
      </c>
      <c r="H557">
        <f>F557*dt_2</f>
        <v>1.2553122099297083E-2</v>
      </c>
      <c r="J557">
        <f t="shared" si="45"/>
        <v>-1.6305053364459479</v>
      </c>
      <c r="K557">
        <f>l*COS(J557)</f>
        <v>-1.7902061166410896E-2</v>
      </c>
      <c r="L557">
        <f>l*SIN(J557)</f>
        <v>-0.29946538398618644</v>
      </c>
      <c r="M557">
        <f>L557+l</f>
        <v>5.3461601381354917E-4</v>
      </c>
      <c r="N557">
        <v>16.11</v>
      </c>
      <c r="O557">
        <f>ABS(m*g*M557)</f>
        <v>5.3461601381354917E-3</v>
      </c>
      <c r="P557">
        <f>ABS(m*((B557*l)^2)/2)</f>
        <v>0.87442928399355369</v>
      </c>
      <c r="Q557">
        <f t="shared" si="46"/>
        <v>0.87977544413168918</v>
      </c>
    </row>
    <row r="558" spans="1:17" x14ac:dyDescent="0.3">
      <c r="A558">
        <f t="shared" si="43"/>
        <v>-1.552808160861887E-2</v>
      </c>
      <c r="B558">
        <f t="shared" si="44"/>
        <v>4.4207003368056546</v>
      </c>
      <c r="C558">
        <f>g_1/l_1*SIN(A558)</f>
        <v>0.51758191969634626</v>
      </c>
      <c r="D558">
        <f>A558+B558*dt_2/2</f>
        <v>6.5754200754094029E-3</v>
      </c>
      <c r="E558">
        <f>B558+C558*dt_2/2</f>
        <v>4.4232882464041365</v>
      </c>
      <c r="F558">
        <f>g/l*SIN(D558)</f>
        <v>-0.21917908976237663</v>
      </c>
      <c r="G558">
        <f>E558*dt_2</f>
        <v>4.4232882464041369E-2</v>
      </c>
      <c r="H558">
        <f>F558*dt_2</f>
        <v>-2.1917908976237664E-3</v>
      </c>
      <c r="J558">
        <f t="shared" si="45"/>
        <v>-1.5863244084035155</v>
      </c>
      <c r="K558">
        <f>l*COS(J558)</f>
        <v>-4.658237277267125E-3</v>
      </c>
      <c r="L558">
        <f>l*SIN(J558)</f>
        <v>-0.29996383252897119</v>
      </c>
      <c r="M558">
        <f>L558+l</f>
        <v>3.6167471028802911E-5</v>
      </c>
      <c r="N558">
        <v>16.14</v>
      </c>
      <c r="O558">
        <f>ABS(m*g*M558)</f>
        <v>3.6167471028802911E-4</v>
      </c>
      <c r="P558">
        <f>ABS(m*((B558*l)^2)/2)</f>
        <v>0.87941661605251309</v>
      </c>
      <c r="Q558">
        <f t="shared" si="46"/>
        <v>0.87977829076280112</v>
      </c>
    </row>
    <row r="559" spans="1:17" x14ac:dyDescent="0.3">
      <c r="A559">
        <f t="shared" si="43"/>
        <v>2.8704800855422499E-2</v>
      </c>
      <c r="B559">
        <f t="shared" si="44"/>
        <v>4.4185085459080309</v>
      </c>
      <c r="C559">
        <f>g_1/l_1*SIN(A559)</f>
        <v>-0.95669530188163154</v>
      </c>
      <c r="D559">
        <f>A559+B559*dt_2/2</f>
        <v>5.0797343584962656E-2</v>
      </c>
      <c r="E559">
        <f>B559+C559*dt_2/2</f>
        <v>4.4137250693986223</v>
      </c>
      <c r="F559">
        <f>g/l*SIN(D559)</f>
        <v>-1.6925166804035401</v>
      </c>
      <c r="G559">
        <f>E559*dt_2</f>
        <v>4.4137250693986226E-2</v>
      </c>
      <c r="H559">
        <f>F559*dt_2</f>
        <v>-1.6925166804035403E-2</v>
      </c>
      <c r="J559">
        <f t="shared" si="45"/>
        <v>-1.5420915259394741</v>
      </c>
      <c r="K559">
        <f>l*COS(J559)</f>
        <v>8.610257716934697E-3</v>
      </c>
      <c r="L559">
        <f>l*SIN(J559)</f>
        <v>-0.29987641364743572</v>
      </c>
      <c r="M559">
        <f>L559+l</f>
        <v>1.2358635256426442E-4</v>
      </c>
      <c r="N559">
        <v>16.170000000000002</v>
      </c>
      <c r="O559">
        <f>ABS(m*g*M559)</f>
        <v>1.2358635256426442E-3</v>
      </c>
      <c r="P559">
        <f>ABS(m*((B559*l)^2)/2)</f>
        <v>0.87854479966180354</v>
      </c>
      <c r="Q559">
        <f t="shared" si="46"/>
        <v>0.87978066318744619</v>
      </c>
    </row>
    <row r="560" spans="1:17" x14ac:dyDescent="0.3">
      <c r="A560">
        <f t="shared" si="43"/>
        <v>7.2842051549408732E-2</v>
      </c>
      <c r="B560">
        <f t="shared" si="44"/>
        <v>4.4015833791039958</v>
      </c>
      <c r="C560">
        <f>g_1/l_1*SIN(A560)</f>
        <v>-2.4259217471268206</v>
      </c>
      <c r="D560">
        <f>A560+B560*dt_2/2</f>
        <v>9.4849968444928712E-2</v>
      </c>
      <c r="E560">
        <f>B560+C560*dt_2/2</f>
        <v>4.3894537703683616</v>
      </c>
      <c r="F560">
        <f>g/l*SIN(D560)</f>
        <v>-3.1569270840275356</v>
      </c>
      <c r="G560">
        <f>E560*dt_2</f>
        <v>4.3894537703683616E-2</v>
      </c>
      <c r="H560">
        <f>F560*dt_2</f>
        <v>-3.156927084027536E-2</v>
      </c>
      <c r="J560">
        <f t="shared" si="45"/>
        <v>-1.4979542752454877</v>
      </c>
      <c r="K560">
        <f>l*COS(J560)</f>
        <v>2.1833295724141426E-2</v>
      </c>
      <c r="L560">
        <f>l*SIN(J560)</f>
        <v>-0.29920445718241262</v>
      </c>
      <c r="M560">
        <f>L560+l</f>
        <v>7.9554281758736911E-4</v>
      </c>
      <c r="N560">
        <v>16.2</v>
      </c>
      <c r="O560">
        <f>ABS(m*g*M560)</f>
        <v>7.9554281758736911E-3</v>
      </c>
      <c r="P560">
        <f>ABS(m*((B560*l)^2)/2)</f>
        <v>0.87182713094420472</v>
      </c>
      <c r="Q560">
        <f t="shared" si="46"/>
        <v>0.87978255912007841</v>
      </c>
    </row>
    <row r="561" spans="1:17" x14ac:dyDescent="0.3">
      <c r="A561">
        <f t="shared" si="43"/>
        <v>0.11673658925309235</v>
      </c>
      <c r="B561">
        <f t="shared" si="44"/>
        <v>4.3700141082637201</v>
      </c>
      <c r="C561">
        <f>g_1/l_1*SIN(A561)</f>
        <v>-3.8823877736640915</v>
      </c>
      <c r="D561">
        <f>A561+B561*dt_2/2</f>
        <v>0.13858665979441095</v>
      </c>
      <c r="E561">
        <f>B561+C561*dt_2/2</f>
        <v>4.3506021693953993</v>
      </c>
      <c r="F561">
        <f>g/l*SIN(D561)</f>
        <v>-4.6047821219902199</v>
      </c>
      <c r="G561">
        <f>E561*dt_2</f>
        <v>4.3506021693953997E-2</v>
      </c>
      <c r="H561">
        <f>F561*dt_2</f>
        <v>-4.6047821219902196E-2</v>
      </c>
      <c r="J561">
        <f t="shared" si="45"/>
        <v>-1.4540597375418043</v>
      </c>
      <c r="K561">
        <f>l*COS(J561)</f>
        <v>3.4941489962976809E-2</v>
      </c>
      <c r="L561">
        <f>l*SIN(J561)</f>
        <v>-0.29795820559126607</v>
      </c>
      <c r="M561">
        <f>L561+l</f>
        <v>2.0417944087339213E-3</v>
      </c>
      <c r="N561">
        <v>16.23</v>
      </c>
      <c r="O561">
        <f>ABS(m*g*M561)</f>
        <v>2.0417944087339213E-2</v>
      </c>
      <c r="P561">
        <f>ABS(m*((B561*l)^2)/2)</f>
        <v>0.85936604878907807</v>
      </c>
      <c r="Q561">
        <f t="shared" si="46"/>
        <v>0.87978399287641729</v>
      </c>
    </row>
    <row r="562" spans="1:17" x14ac:dyDescent="0.3">
      <c r="A562">
        <f t="shared" si="43"/>
        <v>0.16024261094704634</v>
      </c>
      <c r="B562">
        <f t="shared" si="44"/>
        <v>4.3239662870438176</v>
      </c>
      <c r="C562">
        <f>g_1/l_1*SIN(A562)</f>
        <v>-5.3185904689775203</v>
      </c>
      <c r="D562">
        <f>A562+B562*dt_2/2</f>
        <v>0.18186244238226543</v>
      </c>
      <c r="E562">
        <f>B562+C562*dt_2/2</f>
        <v>4.2973733346989302</v>
      </c>
      <c r="F562">
        <f>g/l*SIN(D562)</f>
        <v>-6.0287204686128426</v>
      </c>
      <c r="G562">
        <f>E562*dt_2</f>
        <v>4.2973733346989305E-2</v>
      </c>
      <c r="H562">
        <f>F562*dt_2</f>
        <v>-6.0287204686128429E-2</v>
      </c>
      <c r="J562">
        <f t="shared" si="45"/>
        <v>-1.4105537158478503</v>
      </c>
      <c r="K562">
        <f>l*COS(J562)</f>
        <v>4.7867314220797673E-2</v>
      </c>
      <c r="L562">
        <f>l*SIN(J562)</f>
        <v>-0.29615658059426503</v>
      </c>
      <c r="M562">
        <f>L562+l</f>
        <v>3.8434194057349602E-3</v>
      </c>
      <c r="N562">
        <v>16.260000000000002</v>
      </c>
      <c r="O562">
        <f>ABS(m*g*M562)</f>
        <v>3.8434194057349602E-2</v>
      </c>
      <c r="P562">
        <f>ABS(m*((B562*l)^2)/2)</f>
        <v>0.8413508003171174</v>
      </c>
      <c r="Q562">
        <f t="shared" si="46"/>
        <v>0.879784994374467</v>
      </c>
    </row>
    <row r="563" spans="1:17" x14ac:dyDescent="0.3">
      <c r="A563">
        <f t="shared" si="43"/>
        <v>0.20321634429403565</v>
      </c>
      <c r="B563">
        <f t="shared" si="44"/>
        <v>4.2636790823576893</v>
      </c>
      <c r="C563">
        <f>g_1/l_1*SIN(A563)</f>
        <v>-6.727350976739956</v>
      </c>
      <c r="D563">
        <f>A563+B563*dt_2/2</f>
        <v>0.2245347397058241</v>
      </c>
      <c r="E563">
        <f>B563+C563*dt_2/2</f>
        <v>4.2300423274739893</v>
      </c>
      <c r="F563">
        <f>g/l*SIN(D563)</f>
        <v>-7.4217601669164788</v>
      </c>
      <c r="G563">
        <f>E563*dt_2</f>
        <v>4.2300423274739894E-2</v>
      </c>
      <c r="H563">
        <f>F563*dt_2</f>
        <v>-7.4217601669164787E-2</v>
      </c>
      <c r="J563">
        <f t="shared" si="45"/>
        <v>-1.367579982500861</v>
      </c>
      <c r="K563">
        <f>l*COS(J563)</f>
        <v>6.0546158790659582E-2</v>
      </c>
      <c r="L563">
        <f>l*SIN(J563)</f>
        <v>-0.29382675619435383</v>
      </c>
      <c r="M563">
        <f>L563+l</f>
        <v>6.1732438056461558E-3</v>
      </c>
      <c r="N563">
        <v>16.29</v>
      </c>
      <c r="O563">
        <f>ABS(m*g*M563)</f>
        <v>6.1732438056461558E-2</v>
      </c>
      <c r="P563">
        <f>ABS(m*((B563*l)^2)/2)</f>
        <v>0.81805316928005278</v>
      </c>
      <c r="Q563">
        <f t="shared" si="46"/>
        <v>0.87978560733651434</v>
      </c>
    </row>
    <row r="564" spans="1:17" x14ac:dyDescent="0.3">
      <c r="A564">
        <f t="shared" si="43"/>
        <v>0.24551676756877555</v>
      </c>
      <c r="B564">
        <f t="shared" si="44"/>
        <v>4.1894614806885242</v>
      </c>
      <c r="C564">
        <f>g_1/l_1*SIN(A564)</f>
        <v>-8.1019209295295251</v>
      </c>
      <c r="D564">
        <f>A564+B564*dt_2/2</f>
        <v>0.26646407497221819</v>
      </c>
      <c r="E564">
        <f>B564+C564*dt_2/2</f>
        <v>4.1489518760408766</v>
      </c>
      <c r="F564">
        <f>g/l*SIN(D564)</f>
        <v>-8.7773984905970988</v>
      </c>
      <c r="G564">
        <f>E564*dt_2</f>
        <v>4.1489518760408767E-2</v>
      </c>
      <c r="H564">
        <f>F564*dt_2</f>
        <v>-8.7773984905970992E-2</v>
      </c>
      <c r="J564">
        <f t="shared" si="45"/>
        <v>-1.3252795592261211</v>
      </c>
      <c r="K564">
        <f>l*COS(J564)</f>
        <v>7.291728836576572E-2</v>
      </c>
      <c r="L564">
        <f>l*SIN(J564)</f>
        <v>-0.29100355505969983</v>
      </c>
      <c r="M564">
        <f>L564+l</f>
        <v>8.9964449403001634E-3</v>
      </c>
      <c r="N564">
        <v>16.32</v>
      </c>
      <c r="O564">
        <f>ABS(m*g*M564)</f>
        <v>8.9964449403001634E-2</v>
      </c>
      <c r="P564">
        <f>ABS(m*((B564*l)^2)/2)</f>
        <v>0.78982143741777966</v>
      </c>
      <c r="Q564">
        <f t="shared" si="46"/>
        <v>0.87978588682078129</v>
      </c>
    </row>
    <row r="565" spans="1:17" x14ac:dyDescent="0.3">
      <c r="A565">
        <f t="shared" si="43"/>
        <v>0.28700628632918435</v>
      </c>
      <c r="B565">
        <f t="shared" si="44"/>
        <v>4.1016874957825529</v>
      </c>
      <c r="C565">
        <f>g_1/l_1*SIN(A565)</f>
        <v>-9.4360746734282088</v>
      </c>
      <c r="D565">
        <f>A565+B565*dt_2/2</f>
        <v>0.30751472380809713</v>
      </c>
      <c r="E565">
        <f>B565+C565*dt_2/2</f>
        <v>4.0545071224154121</v>
      </c>
      <c r="F565">
        <f>g/l*SIN(D565)</f>
        <v>-10.089696160672379</v>
      </c>
      <c r="G565">
        <f>E565*dt_2</f>
        <v>4.0545071224154121E-2</v>
      </c>
      <c r="H565">
        <f>F565*dt_2</f>
        <v>-0.10089696160672379</v>
      </c>
      <c r="J565">
        <f t="shared" si="45"/>
        <v>-1.2837900404657123</v>
      </c>
      <c r="K565">
        <f>l*COS(J565)</f>
        <v>8.4924672060853842E-2</v>
      </c>
      <c r="L565">
        <f>l*SIN(J565)</f>
        <v>-0.28772869178334726</v>
      </c>
      <c r="M565">
        <f>L565+l</f>
        <v>1.2271308216652732E-2</v>
      </c>
      <c r="N565">
        <v>16.350000000000001</v>
      </c>
      <c r="O565">
        <f>ABS(m*g*M565)</f>
        <v>0.12271308216652732</v>
      </c>
      <c r="P565">
        <f>ABS(m*((B565*l)^2)/2)</f>
        <v>0.75707281408765259</v>
      </c>
      <c r="Q565">
        <f t="shared" si="46"/>
        <v>0.87978589625417991</v>
      </c>
    </row>
    <row r="566" spans="1:17" x14ac:dyDescent="0.3">
      <c r="A566">
        <f t="shared" si="43"/>
        <v>0.32755135755333847</v>
      </c>
      <c r="B566">
        <f t="shared" si="44"/>
        <v>4.0007905341758292</v>
      </c>
      <c r="C566">
        <f>g_1/l_1*SIN(A566)</f>
        <v>-10.724184660496626</v>
      </c>
      <c r="D566">
        <f>A566+B566*dt_2/2</f>
        <v>0.3475553102242176</v>
      </c>
      <c r="E566">
        <f>B566+C566*dt_2/2</f>
        <v>3.9471696108733463</v>
      </c>
      <c r="F566">
        <f>g/l*SIN(D566)</f>
        <v>-11.353343673697855</v>
      </c>
      <c r="G566">
        <f>E566*dt_2</f>
        <v>3.947169610873346E-2</v>
      </c>
      <c r="H566">
        <f>F566*dt_2</f>
        <v>-0.11353343673697856</v>
      </c>
      <c r="J566">
        <f t="shared" si="45"/>
        <v>-1.2432449692415581</v>
      </c>
      <c r="K566">
        <f>l*COS(J566)</f>
        <v>9.6517661944469646E-2</v>
      </c>
      <c r="L566">
        <f>l*SIN(J566)</f>
        <v>-0.2840498916260541</v>
      </c>
      <c r="M566">
        <f>L566+l</f>
        <v>1.5950108373945893E-2</v>
      </c>
      <c r="N566">
        <v>16.38</v>
      </c>
      <c r="O566">
        <f>ABS(m*g*M566)</f>
        <v>0.15950108373945893</v>
      </c>
      <c r="P566">
        <f>ABS(m*((B566*l)^2)/2)</f>
        <v>0.72028462042579111</v>
      </c>
      <c r="Q566">
        <f t="shared" si="46"/>
        <v>0.87978570416525004</v>
      </c>
    </row>
    <row r="567" spans="1:17" x14ac:dyDescent="0.3">
      <c r="A567">
        <f t="shared" si="43"/>
        <v>0.36702305366207194</v>
      </c>
      <c r="B567">
        <f t="shared" si="44"/>
        <v>3.8872570974388507</v>
      </c>
      <c r="C567">
        <f>g_1/l_1*SIN(A567)</f>
        <v>-11.96127817441756</v>
      </c>
      <c r="D567">
        <f>A567+B567*dt_2/2</f>
        <v>0.38645933914926622</v>
      </c>
      <c r="E567">
        <f>B567+C567*dt_2/2</f>
        <v>3.8274507065667631</v>
      </c>
      <c r="F567">
        <f>g/l*SIN(D567)</f>
        <v>-12.563708319837605</v>
      </c>
      <c r="G567">
        <f>E567*dt_2</f>
        <v>3.827450706566763E-2</v>
      </c>
      <c r="H567">
        <f>F567*dt_2</f>
        <v>-0.12563708319837605</v>
      </c>
      <c r="J567">
        <f t="shared" si="45"/>
        <v>-1.2037732731328246</v>
      </c>
      <c r="K567">
        <f>l*COS(J567)</f>
        <v>0.10765150356975807</v>
      </c>
      <c r="L567">
        <f>l*SIN(J567)</f>
        <v>-0.28001991675445226</v>
      </c>
      <c r="M567">
        <f>L567+l</f>
        <v>1.9980083245547731E-2</v>
      </c>
      <c r="N567">
        <v>16.41</v>
      </c>
      <c r="O567">
        <f>ABS(m*g*M567)</f>
        <v>0.19980083245547731</v>
      </c>
      <c r="P567">
        <f>ABS(m*((B567*l)^2)/2)</f>
        <v>0.67998454837149225</v>
      </c>
      <c r="Q567">
        <f t="shared" si="46"/>
        <v>0.87978538082696955</v>
      </c>
    </row>
    <row r="568" spans="1:17" x14ac:dyDescent="0.3">
      <c r="A568">
        <f t="shared" si="43"/>
        <v>0.40529756072773959</v>
      </c>
      <c r="B568">
        <f t="shared" si="44"/>
        <v>3.7616200142404748</v>
      </c>
      <c r="C568">
        <f>g_1/l_1*SIN(A568)</f>
        <v>-13.143074390041061</v>
      </c>
      <c r="D568">
        <f>A568+B568*dt_2/2</f>
        <v>0.42410566079894196</v>
      </c>
      <c r="E568">
        <f>B568+C568*dt_2/2</f>
        <v>3.6959046422902695</v>
      </c>
      <c r="F568">
        <f>g/l*SIN(D568)</f>
        <v>-13.7168613101208</v>
      </c>
      <c r="G568">
        <f>E568*dt_2</f>
        <v>3.6959046422902694E-2</v>
      </c>
      <c r="H568">
        <f>F568*dt_2</f>
        <v>-0.13716861310120801</v>
      </c>
      <c r="J568">
        <f t="shared" si="45"/>
        <v>-1.165498766067157</v>
      </c>
      <c r="K568">
        <f>l*COS(J568)</f>
        <v>0.11828766951036955</v>
      </c>
      <c r="L568">
        <f>l*SIN(J568)</f>
        <v>-0.27569553359059989</v>
      </c>
      <c r="M568">
        <f>L568+l</f>
        <v>2.4304466409400094E-2</v>
      </c>
      <c r="N568">
        <v>16.440000000000001</v>
      </c>
      <c r="O568">
        <f>ABS(m*g*M568)</f>
        <v>0.24304466409400094</v>
      </c>
      <c r="P568">
        <f>ABS(m*((B568*l)^2)/2)</f>
        <v>0.6367403309190528</v>
      </c>
      <c r="Q568">
        <f t="shared" si="46"/>
        <v>0.87978499501305374</v>
      </c>
    </row>
    <row r="569" spans="1:17" x14ac:dyDescent="0.3">
      <c r="A569">
        <f t="shared" si="43"/>
        <v>0.4422566071506423</v>
      </c>
      <c r="B569">
        <f t="shared" si="44"/>
        <v>3.6244514011392668</v>
      </c>
      <c r="C569">
        <f>g_1/l_1*SIN(A569)</f>
        <v>-14.266001596860855</v>
      </c>
      <c r="D569">
        <f>A569+B569*dt_2/2</f>
        <v>0.46037886415633866</v>
      </c>
      <c r="E569">
        <f>B569+C569*dt_2/2</f>
        <v>3.5531213931549623</v>
      </c>
      <c r="F569">
        <f>g/l*SIN(D569)</f>
        <v>-14.809585242306213</v>
      </c>
      <c r="G569">
        <f>E569*dt_2</f>
        <v>3.5531213931549621E-2</v>
      </c>
      <c r="H569">
        <f>F569*dt_2</f>
        <v>-0.14809585242306214</v>
      </c>
      <c r="J569">
        <f t="shared" si="45"/>
        <v>-1.1285397196442544</v>
      </c>
      <c r="K569">
        <f>l*COS(J569)</f>
        <v>0.12839401437174766</v>
      </c>
      <c r="L569">
        <f>l*SIN(J569)</f>
        <v>-0.27113645471147446</v>
      </c>
      <c r="M569">
        <f>L569+l</f>
        <v>2.8863545288525527E-2</v>
      </c>
      <c r="N569">
        <v>16.47</v>
      </c>
      <c r="O569">
        <f>ABS(m*g*M569)</f>
        <v>0.28863545288525527</v>
      </c>
      <c r="P569">
        <f>ABS(m*((B569*l)^2)/2)</f>
        <v>0.59114915816491764</v>
      </c>
      <c r="Q569">
        <f t="shared" si="46"/>
        <v>0.87978461105017292</v>
      </c>
    </row>
    <row r="570" spans="1:17" x14ac:dyDescent="0.3">
      <c r="A570">
        <f t="shared" si="43"/>
        <v>0.47778782108219192</v>
      </c>
      <c r="B570">
        <f t="shared" si="44"/>
        <v>3.4763555487162048</v>
      </c>
      <c r="C570">
        <f>g_1/l_1*SIN(A570)</f>
        <v>-15.327195192046291</v>
      </c>
      <c r="D570">
        <f>A570+B570*dt_2/2</f>
        <v>0.49516959882577294</v>
      </c>
      <c r="E570">
        <f>B570+C570*dt_2/2</f>
        <v>3.3997195727559735</v>
      </c>
      <c r="F570">
        <f>g/l*SIN(D570)</f>
        <v>-15.839362869943065</v>
      </c>
      <c r="G570">
        <f>E570*dt_2</f>
        <v>3.3997195727559736E-2</v>
      </c>
      <c r="H570">
        <f>F570*dt_2</f>
        <v>-0.15839362869943066</v>
      </c>
      <c r="J570">
        <f t="shared" si="45"/>
        <v>-1.0930085057127046</v>
      </c>
      <c r="K570">
        <f>l*COS(J570)</f>
        <v>0.13794475672841663</v>
      </c>
      <c r="L570">
        <f>l*SIN(J570)</f>
        <v>-0.26640428692334878</v>
      </c>
      <c r="M570">
        <f>L570+l</f>
        <v>3.3595713076651212E-2</v>
      </c>
      <c r="N570">
        <v>16.5</v>
      </c>
      <c r="O570">
        <f>ABS(m*g*M570)</f>
        <v>0.33595713076651212</v>
      </c>
      <c r="P570">
        <f>ABS(m*((B570*l)^2)/2)</f>
        <v>0.54382715554904759</v>
      </c>
      <c r="Q570">
        <f t="shared" si="46"/>
        <v>0.87978428631555972</v>
      </c>
    </row>
    <row r="571" spans="1:17" x14ac:dyDescent="0.3">
      <c r="A571">
        <f t="shared" si="43"/>
        <v>0.51178501680975164</v>
      </c>
      <c r="B571">
        <f t="shared" si="44"/>
        <v>3.3179619200167743</v>
      </c>
      <c r="C571">
        <f>g_1/l_1*SIN(A571)</f>
        <v>-16.324477731221947</v>
      </c>
      <c r="D571">
        <f>A571+B571*dt_2/2</f>
        <v>0.52837482640983546</v>
      </c>
      <c r="E571">
        <f>B571+C571*dt_2/2</f>
        <v>3.2363395313606644</v>
      </c>
      <c r="F571">
        <f>g/l*SIN(D571)</f>
        <v>-16.804348765107896</v>
      </c>
      <c r="G571">
        <f>E571*dt_2</f>
        <v>3.2363395313606644E-2</v>
      </c>
      <c r="H571">
        <f>F571*dt_2</f>
        <v>-0.16804348765107896</v>
      </c>
      <c r="J571">
        <f t="shared" si="45"/>
        <v>-1.059011309985145</v>
      </c>
      <c r="K571">
        <f>l*COS(J571)</f>
        <v>0.1469202995809975</v>
      </c>
      <c r="L571">
        <f>l*SIN(J571)</f>
        <v>-0.26156151393320454</v>
      </c>
      <c r="M571">
        <f>L571+l</f>
        <v>3.8438486066795452E-2</v>
      </c>
      <c r="N571">
        <v>16.53</v>
      </c>
      <c r="O571">
        <f>ABS(m*g*M571)</f>
        <v>0.38438486066795452</v>
      </c>
      <c r="P571">
        <f>ABS(m*((B571*l)^2)/2)</f>
        <v>0.49539920862066295</v>
      </c>
      <c r="Q571">
        <f t="shared" si="46"/>
        <v>0.87978406928861741</v>
      </c>
    </row>
    <row r="572" spans="1:17" x14ac:dyDescent="0.3">
      <c r="A572">
        <f t="shared" si="43"/>
        <v>0.54414841212335829</v>
      </c>
      <c r="B572">
        <f t="shared" si="44"/>
        <v>3.1499184323656952</v>
      </c>
      <c r="C572">
        <f>g_1/l_1*SIN(A572)</f>
        <v>-17.256322885994543</v>
      </c>
      <c r="D572">
        <f>A572+B572*dt_2/2</f>
        <v>0.55989800428518677</v>
      </c>
      <c r="E572">
        <f>B572+C572*dt_2/2</f>
        <v>3.0636368179357225</v>
      </c>
      <c r="F572">
        <f>g/l*SIN(D572)</f>
        <v>-17.703325958911929</v>
      </c>
      <c r="G572">
        <f>E572*dt_2</f>
        <v>3.0636368179357224E-2</v>
      </c>
      <c r="H572">
        <f>F572*dt_2</f>
        <v>-0.17703325958911928</v>
      </c>
      <c r="J572">
        <f t="shared" si="45"/>
        <v>-1.0266479146715382</v>
      </c>
      <c r="K572">
        <f>l*COS(J572)</f>
        <v>0.15530690597395094</v>
      </c>
      <c r="L572">
        <f>l*SIN(J572)</f>
        <v>-0.25667053776543647</v>
      </c>
      <c r="M572">
        <f>L572+l</f>
        <v>4.3329462234563521E-2</v>
      </c>
      <c r="N572">
        <v>16.559999999999999</v>
      </c>
      <c r="O572">
        <f>ABS(m*g*M572)</f>
        <v>0.43329462234563521</v>
      </c>
      <c r="P572">
        <f>ABS(m*((B572*l)^2)/2)</f>
        <v>0.44648937587507215</v>
      </c>
      <c r="Q572">
        <f t="shared" si="46"/>
        <v>0.87978399822070741</v>
      </c>
    </row>
    <row r="573" spans="1:17" x14ac:dyDescent="0.3">
      <c r="A573">
        <f t="shared" si="43"/>
        <v>0.57478478030271551</v>
      </c>
      <c r="B573">
        <f t="shared" si="44"/>
        <v>2.9728851727765759</v>
      </c>
      <c r="C573">
        <f>g_1/l_1*SIN(A573)</f>
        <v>-18.12180557922213</v>
      </c>
      <c r="D573">
        <f>A573+B573*dt_2/2</f>
        <v>0.58964920616659844</v>
      </c>
      <c r="E573">
        <f>B573+C573*dt_2/2</f>
        <v>2.8822761448804655</v>
      </c>
      <c r="F573">
        <f>g/l*SIN(D573)</f>
        <v>-18.535649994024777</v>
      </c>
      <c r="G573">
        <f>E573*dt_2</f>
        <v>2.8822761448804655E-2</v>
      </c>
      <c r="H573">
        <f>F573*dt_2</f>
        <v>-0.18535649994024778</v>
      </c>
      <c r="J573">
        <f t="shared" si="45"/>
        <v>-0.99601154649218104</v>
      </c>
      <c r="K573">
        <f>l*COS(J573)</f>
        <v>0.16309625021299914</v>
      </c>
      <c r="L573">
        <f>l*SIN(J573)</f>
        <v>-0.25179279808298483</v>
      </c>
      <c r="M573">
        <f>L573+l</f>
        <v>4.8207201917015163E-2</v>
      </c>
      <c r="N573">
        <v>16.59</v>
      </c>
      <c r="O573">
        <f>ABS(m*g*M573)</f>
        <v>0.48207201917015163</v>
      </c>
      <c r="P573">
        <f>ABS(m*((B573*l)^2)/2)</f>
        <v>0.39771208127316654</v>
      </c>
      <c r="Q573">
        <f t="shared" si="46"/>
        <v>0.87978410044331823</v>
      </c>
    </row>
    <row r="574" spans="1:17" x14ac:dyDescent="0.3">
      <c r="A574">
        <f t="shared" si="43"/>
        <v>0.6036075417515202</v>
      </c>
      <c r="B574">
        <f t="shared" si="44"/>
        <v>2.787528672836328</v>
      </c>
      <c r="C574">
        <f>g_1/l_1*SIN(A574)</f>
        <v>-18.920540846703254</v>
      </c>
      <c r="D574">
        <f>A574+B574*dt_2/2</f>
        <v>0.61754518511570189</v>
      </c>
      <c r="E574">
        <f>B574+C574*dt_2/2</f>
        <v>2.6929259686028115</v>
      </c>
      <c r="F574">
        <f>g/l*SIN(D574)</f>
        <v>-19.301183030090122</v>
      </c>
      <c r="G574">
        <f>E574*dt_2</f>
        <v>2.6929259686028117E-2</v>
      </c>
      <c r="H574">
        <f>F574*dt_2</f>
        <v>-0.19301183030090122</v>
      </c>
      <c r="J574">
        <f t="shared" si="45"/>
        <v>-0.96718878504337635</v>
      </c>
      <c r="K574">
        <f>l*COS(J574)</f>
        <v>0.17028486762032929</v>
      </c>
      <c r="L574">
        <f>l*SIN(J574)</f>
        <v>-0.24698798322899623</v>
      </c>
      <c r="M574">
        <f>L574+l</f>
        <v>5.3012016771003756E-2</v>
      </c>
      <c r="N574">
        <v>16.62</v>
      </c>
      <c r="O574">
        <f>ABS(m*g*M574)</f>
        <v>0.53012016771003756</v>
      </c>
      <c r="P574">
        <f>ABS(m*((B574*l)^2)/2)</f>
        <v>0.34966422458480972</v>
      </c>
      <c r="Q574">
        <f t="shared" si="46"/>
        <v>0.87978439229484728</v>
      </c>
    </row>
    <row r="575" spans="1:17" x14ac:dyDescent="0.3">
      <c r="A575">
        <f t="shared" si="43"/>
        <v>0.63053680143754831</v>
      </c>
      <c r="B575">
        <f t="shared" si="44"/>
        <v>2.5945168425354268</v>
      </c>
      <c r="C575">
        <f>g_1/l_1*SIN(A575)</f>
        <v>-19.652614112224875</v>
      </c>
      <c r="D575">
        <f>A575+B575*dt_2/2</f>
        <v>0.64350938565022542</v>
      </c>
      <c r="E575">
        <f>B575+C575*dt_2/2</f>
        <v>2.4962537719743025</v>
      </c>
      <c r="F575">
        <f>g/l*SIN(D575)</f>
        <v>-20.000220715500028</v>
      </c>
      <c r="G575">
        <f>E575*dt_2</f>
        <v>2.4962537719743026E-2</v>
      </c>
      <c r="H575">
        <f>F575*dt_2</f>
        <v>-0.20000220715500028</v>
      </c>
      <c r="J575">
        <f t="shared" si="45"/>
        <v>-0.94025952535734825</v>
      </c>
      <c r="K575">
        <f>l*COS(J575)</f>
        <v>0.17687352701002387</v>
      </c>
      <c r="L575">
        <f>l*SIN(J575)</f>
        <v>-0.24231334144663669</v>
      </c>
      <c r="M575">
        <f>L575+l</f>
        <v>5.7686658553363301E-2</v>
      </c>
      <c r="N575">
        <v>16.649999999999999</v>
      </c>
      <c r="O575">
        <f>ABS(m*g*M575)</f>
        <v>0.57686658553363301</v>
      </c>
      <c r="P575">
        <f>ABS(m*((B575*l)^2)/2)</f>
        <v>0.30291829407900001</v>
      </c>
      <c r="Q575">
        <f t="shared" si="46"/>
        <v>0.87978487961263308</v>
      </c>
    </row>
    <row r="576" spans="1:17" x14ac:dyDescent="0.3">
      <c r="A576">
        <f t="shared" si="43"/>
        <v>0.65549933915729131</v>
      </c>
      <c r="B576">
        <f t="shared" si="44"/>
        <v>2.3945146353804265</v>
      </c>
      <c r="C576">
        <f>g_1/l_1*SIN(A576)</f>
        <v>-20.318505575110354</v>
      </c>
      <c r="D576">
        <f>A576+B576*dt_2/2</f>
        <v>0.66747191233419345</v>
      </c>
      <c r="E576">
        <f>B576+C576*dt_2/2</f>
        <v>2.2929221075048747</v>
      </c>
      <c r="F576">
        <f>g/l*SIN(D576)</f>
        <v>-20.633414494380265</v>
      </c>
      <c r="G576">
        <f>E576*dt_2</f>
        <v>2.2929221075048748E-2</v>
      </c>
      <c r="H576">
        <f>F576*dt_2</f>
        <v>-0.20633414494380264</v>
      </c>
      <c r="J576">
        <f t="shared" si="45"/>
        <v>-0.91529698763760525</v>
      </c>
      <c r="K576">
        <f>l*COS(J576)</f>
        <v>0.18286655017599321</v>
      </c>
      <c r="L576">
        <f>l*SIN(J576)</f>
        <v>-0.23782309565458726</v>
      </c>
      <c r="M576">
        <f>L576+l</f>
        <v>6.2176904345412731E-2</v>
      </c>
      <c r="N576">
        <v>16.68</v>
      </c>
      <c r="O576">
        <f>ABS(m*g*M576)</f>
        <v>0.62176904345412731</v>
      </c>
      <c r="P576">
        <f>ABS(m*((B576*l)^2)/2)</f>
        <v>0.25801651525729757</v>
      </c>
      <c r="Q576">
        <f t="shared" si="46"/>
        <v>0.87978555871142494</v>
      </c>
    </row>
    <row r="577" spans="1:17" x14ac:dyDescent="0.3">
      <c r="A577">
        <f t="shared" si="43"/>
        <v>0.67842856023234011</v>
      </c>
      <c r="B577">
        <f t="shared" si="44"/>
        <v>2.1881804904366238</v>
      </c>
      <c r="C577">
        <f>g_1/l_1*SIN(A577)</f>
        <v>-20.919011315035906</v>
      </c>
      <c r="D577">
        <f>A577+B577*dt_2/2</f>
        <v>0.68936946268452326</v>
      </c>
      <c r="E577">
        <f>B577+C577*dt_2/2</f>
        <v>2.0835854338614443</v>
      </c>
      <c r="F577">
        <f>g/l*SIN(D577)</f>
        <v>-21.201691877531943</v>
      </c>
      <c r="G577">
        <f>E577*dt_2</f>
        <v>2.0835854338614443E-2</v>
      </c>
      <c r="H577">
        <f>F577*dt_2</f>
        <v>-0.21201691877531942</v>
      </c>
      <c r="J577">
        <f t="shared" si="45"/>
        <v>-0.89236776656255645</v>
      </c>
      <c r="K577">
        <f>l*COS(J577)</f>
        <v>0.18827110183532311</v>
      </c>
      <c r="L577">
        <f>l*SIN(J577)</f>
        <v>-0.23356796058901869</v>
      </c>
      <c r="M577">
        <f>L577+l</f>
        <v>6.6432039410981303E-2</v>
      </c>
      <c r="N577">
        <v>16.71</v>
      </c>
      <c r="O577">
        <f>ABS(m*g*M577)</f>
        <v>0.66432039410981303</v>
      </c>
      <c r="P577">
        <f>ABS(m*((B577*l)^2)/2)</f>
        <v>0.21546602364273587</v>
      </c>
      <c r="Q577">
        <f t="shared" si="46"/>
        <v>0.87978641775254895</v>
      </c>
    </row>
    <row r="578" spans="1:17" x14ac:dyDescent="0.3">
      <c r="A578">
        <f t="shared" si="43"/>
        <v>0.69926441457095456</v>
      </c>
      <c r="B578">
        <f t="shared" si="44"/>
        <v>1.9761635716613044</v>
      </c>
      <c r="C578">
        <f>g_1/l_1*SIN(A578)</f>
        <v>-21.455163541046286</v>
      </c>
      <c r="D578">
        <f>A578+B578*dt_2/2</f>
        <v>0.70914523242926109</v>
      </c>
      <c r="E578">
        <f>B578+C578*dt_2/2</f>
        <v>1.8688877539560731</v>
      </c>
      <c r="F578">
        <f>g/l*SIN(D578)</f>
        <v>-21.70617699460443</v>
      </c>
      <c r="G578">
        <f>E578*dt_2</f>
        <v>1.8688877539560732E-2</v>
      </c>
      <c r="H578">
        <f>F578*dt_2</f>
        <v>-0.21706176994604431</v>
      </c>
      <c r="J578">
        <f t="shared" si="45"/>
        <v>-0.871531912223942</v>
      </c>
      <c r="K578">
        <f>l*COS(J578)</f>
        <v>0.19309647186941656</v>
      </c>
      <c r="L578">
        <f>l*SIN(J578)</f>
        <v>-0.22959475723888734</v>
      </c>
      <c r="M578">
        <f>L578+l</f>
        <v>7.0405242761112652E-2</v>
      </c>
      <c r="N578">
        <v>16.739999999999998</v>
      </c>
      <c r="O578">
        <f>ABS(m*g*M578)</f>
        <v>0.70405242761112652</v>
      </c>
      <c r="P578">
        <f>ABS(m*((B578*l)^2)/2)</f>
        <v>0.17573501078825232</v>
      </c>
      <c r="Q578">
        <f t="shared" si="46"/>
        <v>0.8797874383993789</v>
      </c>
    </row>
    <row r="579" spans="1:17" x14ac:dyDescent="0.3">
      <c r="A579">
        <f t="shared" si="43"/>
        <v>0.71795329211051528</v>
      </c>
      <c r="B579">
        <f t="shared" si="44"/>
        <v>1.7591018017152602</v>
      </c>
      <c r="C579">
        <f>g_1/l_1*SIN(A579)</f>
        <v>-21.928152174783708</v>
      </c>
      <c r="D579">
        <f>A579+B579*dt_2/2</f>
        <v>0.72674880111909157</v>
      </c>
      <c r="E579">
        <f>B579+C579*dt_2/2</f>
        <v>1.6494610408413417</v>
      </c>
      <c r="F579">
        <f>g/l*SIN(D579)</f>
        <v>-22.148113486261209</v>
      </c>
      <c r="G579">
        <f>E579*dt_2</f>
        <v>1.6494610408413417E-2</v>
      </c>
      <c r="H579">
        <f>F579*dt_2</f>
        <v>-0.22148113486261209</v>
      </c>
      <c r="J579">
        <f t="shared" si="45"/>
        <v>-0.85284303468438127</v>
      </c>
      <c r="K579">
        <f>l*COS(J579)</f>
        <v>0.19735336957305338</v>
      </c>
      <c r="L579">
        <f>l*SIN(J579)</f>
        <v>-0.22594611640424761</v>
      </c>
      <c r="M579">
        <f>L579+l</f>
        <v>7.4053883595752379E-2</v>
      </c>
      <c r="N579">
        <v>16.77</v>
      </c>
      <c r="O579">
        <f>ABS(m*g*M579)</f>
        <v>0.74053883595752379</v>
      </c>
      <c r="P579">
        <f>ABS(m*((B579*l)^2)/2)</f>
        <v>0.13924976169590433</v>
      </c>
      <c r="Q579">
        <f t="shared" si="46"/>
        <v>0.87978859765342809</v>
      </c>
    </row>
    <row r="580" spans="1:17" x14ac:dyDescent="0.3">
      <c r="A580">
        <f t="shared" si="43"/>
        <v>0.73444790251892866</v>
      </c>
      <c r="B580">
        <f t="shared" si="44"/>
        <v>1.5376206668526482</v>
      </c>
      <c r="C580">
        <f>g_1/l_1*SIN(A580)</f>
        <v>-22.339249685566557</v>
      </c>
      <c r="D580">
        <f>A580+B580*dt_2/2</f>
        <v>0.74213600585319195</v>
      </c>
      <c r="E580">
        <f>B580+C580*dt_2/2</f>
        <v>1.4259244184248154</v>
      </c>
      <c r="F580">
        <f>g/l*SIN(D580)</f>
        <v>-22.528791512224281</v>
      </c>
      <c r="G580">
        <f>E580*dt_2</f>
        <v>1.4259244184248154E-2</v>
      </c>
      <c r="H580">
        <f>F580*dt_2</f>
        <v>-0.2252879151222428</v>
      </c>
      <c r="J580">
        <f t="shared" si="45"/>
        <v>-0.83634842427596789</v>
      </c>
      <c r="K580">
        <f>l*COS(J580)</f>
        <v>0.20105324717009904</v>
      </c>
      <c r="L580">
        <f>l*SIN(J580)</f>
        <v>-0.22266026094110072</v>
      </c>
      <c r="M580">
        <f>L580+l</f>
        <v>7.7339739058899265E-2</v>
      </c>
      <c r="N580">
        <v>16.8</v>
      </c>
      <c r="O580">
        <f>ABS(m*g*M580)</f>
        <v>0.77339739058899259</v>
      </c>
      <c r="P580">
        <f>ABS(m*((B580*l)^2)/2)</f>
        <v>0.10639247918095722</v>
      </c>
      <c r="Q580">
        <f t="shared" si="46"/>
        <v>0.87978986976994977</v>
      </c>
    </row>
    <row r="581" spans="1:17" x14ac:dyDescent="0.3">
      <c r="A581">
        <f t="shared" si="43"/>
        <v>0.74870714670317684</v>
      </c>
      <c r="B581">
        <f t="shared" si="44"/>
        <v>1.3123327517304053</v>
      </c>
      <c r="C581">
        <f>g_1/l_1*SIN(A581)</f>
        <v>-22.68974080837727</v>
      </c>
      <c r="D581">
        <f>A581+B581*dt_2/2</f>
        <v>0.75526881046182892</v>
      </c>
      <c r="E581">
        <f>B581+C581*dt_2/2</f>
        <v>1.198884047688519</v>
      </c>
      <c r="F581">
        <f>g/l*SIN(D581)</f>
        <v>-22.849480363526606</v>
      </c>
      <c r="G581">
        <f>E581*dt_2</f>
        <v>1.198884047688519E-2</v>
      </c>
      <c r="H581">
        <f>F581*dt_2</f>
        <v>-0.22849480363526606</v>
      </c>
      <c r="J581">
        <f t="shared" si="45"/>
        <v>-0.82208918009171972</v>
      </c>
      <c r="K581">
        <f>l*COS(J581)</f>
        <v>0.20420766727539541</v>
      </c>
      <c r="L581">
        <f>l*SIN(J581)</f>
        <v>-0.21977085481460321</v>
      </c>
      <c r="M581">
        <f>L581+l</f>
        <v>8.0229145185396783E-2</v>
      </c>
      <c r="N581">
        <v>16.829999999999998</v>
      </c>
      <c r="O581">
        <f>ABS(m*g*M581)</f>
        <v>0.80229145185396789</v>
      </c>
      <c r="P581">
        <f>ABS(m*((B581*l)^2)/2)</f>
        <v>7.7499776306893392E-2</v>
      </c>
      <c r="Q581">
        <f t="shared" si="46"/>
        <v>0.8797912281608613</v>
      </c>
    </row>
    <row r="582" spans="1:17" x14ac:dyDescent="0.3">
      <c r="A582">
        <f t="shared" si="43"/>
        <v>0.76069598718006204</v>
      </c>
      <c r="B582">
        <f t="shared" si="44"/>
        <v>1.0838379480951392</v>
      </c>
      <c r="C582">
        <f>g_1/l_1*SIN(A582)</f>
        <v>-22.98085849282716</v>
      </c>
      <c r="D582">
        <f>A582+B582*dt_2/2</f>
        <v>0.76611517692053777</v>
      </c>
      <c r="E582">
        <f>B582+C582*dt_2/2</f>
        <v>0.96893365563100342</v>
      </c>
      <c r="F582">
        <f>g/l*SIN(D582)</f>
        <v>-23.111367890877332</v>
      </c>
      <c r="G582">
        <f>E582*dt_2</f>
        <v>9.6893365563100343E-3</v>
      </c>
      <c r="H582">
        <f>F582*dt_2</f>
        <v>-0.23111367890877332</v>
      </c>
      <c r="J582">
        <f t="shared" si="45"/>
        <v>-0.81010033961483452</v>
      </c>
      <c r="K582">
        <f>l*COS(J582)</f>
        <v>0.20682772643544442</v>
      </c>
      <c r="L582">
        <f>l*SIN(J582)</f>
        <v>-0.21730690641934269</v>
      </c>
      <c r="M582">
        <f>L582+l</f>
        <v>8.2693093580657295E-2</v>
      </c>
      <c r="N582">
        <v>16.86</v>
      </c>
      <c r="O582">
        <f>ABS(m*g*M582)</f>
        <v>0.82693093580657295</v>
      </c>
      <c r="P582">
        <f>ABS(m*((B582*l)^2)/2)</f>
        <v>5.2861711397898671E-2</v>
      </c>
      <c r="Q582">
        <f t="shared" si="46"/>
        <v>0.87979264720447159</v>
      </c>
    </row>
    <row r="583" spans="1:17" x14ac:dyDescent="0.3">
      <c r="A583">
        <f t="shared" si="43"/>
        <v>0.77038532373637203</v>
      </c>
      <c r="B583">
        <f t="shared" si="44"/>
        <v>0.8527242691863659</v>
      </c>
      <c r="C583">
        <f>g_1/l_1*SIN(A583)</f>
        <v>-23.213727165432775</v>
      </c>
      <c r="D583">
        <f>A583+B583*dt_2/2</f>
        <v>0.77464894508230386</v>
      </c>
      <c r="E583">
        <f>B583+C583*dt_2/2</f>
        <v>0.73665563335920203</v>
      </c>
      <c r="F583">
        <f>g/l*SIN(D583)</f>
        <v>-23.315507707269855</v>
      </c>
      <c r="G583">
        <f>E583*dt_2</f>
        <v>7.3665563335920201E-3</v>
      </c>
      <c r="H583">
        <f>F583*dt_2</f>
        <v>-0.23315507707269856</v>
      </c>
      <c r="J583">
        <f t="shared" si="45"/>
        <v>-0.80041100305852453</v>
      </c>
      <c r="K583">
        <f>l*COS(J583)</f>
        <v>0.208923544488895</v>
      </c>
      <c r="L583">
        <f>l*SIN(J583)</f>
        <v>-0.21529271366722263</v>
      </c>
      <c r="M583">
        <f>L583+l</f>
        <v>8.4707286332777354E-2</v>
      </c>
      <c r="N583">
        <v>16.89</v>
      </c>
      <c r="O583">
        <f>ABS(m*g*M583)</f>
        <v>0.84707286332777354</v>
      </c>
      <c r="P583">
        <f>ABS(m*((B583*l)^2)/2)</f>
        <v>3.2721240566673977E-2</v>
      </c>
      <c r="Q583">
        <f t="shared" si="46"/>
        <v>0.87979410389444757</v>
      </c>
    </row>
    <row r="584" spans="1:17" x14ac:dyDescent="0.3">
      <c r="A584">
        <f t="shared" si="43"/>
        <v>0.7777518800699641</v>
      </c>
      <c r="B584">
        <f t="shared" si="44"/>
        <v>0.61956919211366734</v>
      </c>
      <c r="C584">
        <f>g_1/l_1*SIN(A584)</f>
        <v>-23.389314148392501</v>
      </c>
      <c r="D584">
        <f>A584+B584*dt_2/2</f>
        <v>0.78084972603053249</v>
      </c>
      <c r="E584">
        <f>B584+C584*dt_2/2</f>
        <v>0.50262262137170488</v>
      </c>
      <c r="F584">
        <f>g/l*SIN(D584)</f>
        <v>-23.462774899016559</v>
      </c>
      <c r="G584">
        <f>E584*dt_2</f>
        <v>5.0262262137170492E-3</v>
      </c>
      <c r="H584">
        <f>F584*dt_2</f>
        <v>-0.23462774899016559</v>
      </c>
      <c r="J584">
        <f t="shared" si="45"/>
        <v>-0.79304444672493246</v>
      </c>
      <c r="K584">
        <f>l*COS(J584)</f>
        <v>0.21050382733553252</v>
      </c>
      <c r="L584">
        <f>l*SIN(J584)</f>
        <v>-0.21374783899981845</v>
      </c>
      <c r="M584">
        <f>L584+l</f>
        <v>8.6252161000181543E-2</v>
      </c>
      <c r="N584">
        <v>16.920000000000002</v>
      </c>
      <c r="O584">
        <f>ABS(m*g*M584)</f>
        <v>0.86252161000181538</v>
      </c>
      <c r="P584">
        <f>ABS(m*((B584*l)^2)/2)</f>
        <v>1.7273969271737206E-2</v>
      </c>
      <c r="Q584">
        <f t="shared" si="46"/>
        <v>0.87979557927355256</v>
      </c>
    </row>
    <row r="585" spans="1:17" x14ac:dyDescent="0.3">
      <c r="A585">
        <f t="shared" si="43"/>
        <v>0.78277810628368116</v>
      </c>
      <c r="B585">
        <f t="shared" si="44"/>
        <v>0.38494144312350176</v>
      </c>
      <c r="C585">
        <f>g_1/l_1*SIN(A585)</f>
        <v>-23.508389870588267</v>
      </c>
      <c r="D585">
        <f>A585+B585*dt_2/2</f>
        <v>0.78470281349929871</v>
      </c>
      <c r="E585">
        <f>B585+C585*dt_2/2</f>
        <v>0.26739949377056044</v>
      </c>
      <c r="F585">
        <f>g/l*SIN(D585)</f>
        <v>-23.553830788359161</v>
      </c>
      <c r="G585">
        <f>E585*dt_2</f>
        <v>2.6739949377056044E-3</v>
      </c>
      <c r="H585">
        <f>F585*dt_2</f>
        <v>-0.23553830788359162</v>
      </c>
      <c r="J585">
        <f t="shared" si="45"/>
        <v>-0.78801822051121539</v>
      </c>
      <c r="K585">
        <f>l*COS(J585)</f>
        <v>0.21157550883529438</v>
      </c>
      <c r="L585">
        <f>l*SIN(J585)</f>
        <v>-0.21268710365484378</v>
      </c>
      <c r="M585">
        <f>L585+l</f>
        <v>8.731289634515621E-2</v>
      </c>
      <c r="N585">
        <v>16.95</v>
      </c>
      <c r="O585">
        <f>ABS(m*g*M585)</f>
        <v>0.8731289634515621</v>
      </c>
      <c r="P585">
        <f>ABS(m*((B585*l)^2)/2)</f>
        <v>6.6680961585301847E-3</v>
      </c>
      <c r="Q585">
        <f t="shared" si="46"/>
        <v>0.87979705961009225</v>
      </c>
    </row>
    <row r="586" spans="1:17" x14ac:dyDescent="0.3">
      <c r="A586">
        <f t="shared" si="43"/>
        <v>0.78545210122138676</v>
      </c>
      <c r="B586">
        <f t="shared" si="44"/>
        <v>0.14940313523991014</v>
      </c>
      <c r="C586">
        <f>g_1/l_1*SIN(A586)</f>
        <v>-23.571497331966981</v>
      </c>
      <c r="D586">
        <f>A586+B586*dt_2/2</f>
        <v>0.78619911689758626</v>
      </c>
      <c r="E586">
        <f>B586+C586*dt_2/2</f>
        <v>3.1545648580075233E-2</v>
      </c>
      <c r="F586">
        <f>g/l*SIN(D586)</f>
        <v>-23.589097132116468</v>
      </c>
      <c r="G586">
        <f>E586*dt_2</f>
        <v>3.1545648580075236E-4</v>
      </c>
      <c r="H586">
        <f>F586*dt_2</f>
        <v>-0.23589097132116468</v>
      </c>
      <c r="J586">
        <f t="shared" si="45"/>
        <v>-0.7853442255735098</v>
      </c>
      <c r="K586">
        <f>l*COS(J586)</f>
        <v>0.21214347598770281</v>
      </c>
      <c r="L586">
        <f>l*SIN(J586)</f>
        <v>-0.21212059210707232</v>
      </c>
      <c r="M586">
        <f>L586+l</f>
        <v>8.7879407892927669E-2</v>
      </c>
      <c r="N586">
        <v>16.98</v>
      </c>
      <c r="O586">
        <f>ABS(m*g*M586)</f>
        <v>0.87879407892927675</v>
      </c>
      <c r="P586">
        <f>ABS(m*((B586*l)^2)/2)</f>
        <v>1.0044583568781696E-3</v>
      </c>
      <c r="Q586">
        <f t="shared" si="46"/>
        <v>0.87979853728615487</v>
      </c>
    </row>
    <row r="587" spans="1:17" x14ac:dyDescent="0.3">
      <c r="A587">
        <f t="shared" si="43"/>
        <v>0.78576755770718754</v>
      </c>
      <c r="B587">
        <f t="shared" si="44"/>
        <v>-8.6487836081254543E-2</v>
      </c>
      <c r="C587">
        <f>g_1/l_1*SIN(A587)</f>
        <v>-23.578931138627791</v>
      </c>
      <c r="D587">
        <f>A587+B587*dt_2/2</f>
        <v>0.78533511852678128</v>
      </c>
      <c r="E587">
        <f>B587+C587*dt_2/2</f>
        <v>-0.20438249177439349</v>
      </c>
      <c r="F587">
        <f>g/l*SIN(D587)</f>
        <v>-23.568740010858548</v>
      </c>
      <c r="G587">
        <f>E587*dt_2</f>
        <v>-2.0438249177439352E-3</v>
      </c>
      <c r="H587">
        <f>F587*dt_2</f>
        <v>-0.23568740010858549</v>
      </c>
      <c r="J587">
        <f t="shared" si="45"/>
        <v>-0.78502876908770902</v>
      </c>
      <c r="K587">
        <f>l*COS(J587)</f>
        <v>0.21221038024765013</v>
      </c>
      <c r="L587">
        <f>l*SIN(J587)</f>
        <v>-0.21205365951840527</v>
      </c>
      <c r="M587">
        <f>L587+l</f>
        <v>8.794634048159472E-2</v>
      </c>
      <c r="N587">
        <v>17.010000000000002</v>
      </c>
      <c r="O587">
        <f>ABS(m*g*M587)</f>
        <v>0.8794634048159472</v>
      </c>
      <c r="P587">
        <f>ABS(m*((B587*l)^2)/2)</f>
        <v>3.3660656055080796E-4</v>
      </c>
      <c r="Q587">
        <f t="shared" si="46"/>
        <v>0.87980001137649799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CFF-122A-46DA-B008-F77145844BF7}">
  <dimension ref="D2:P467"/>
  <sheetViews>
    <sheetView topLeftCell="A429" zoomScale="70" zoomScaleNormal="70" workbookViewId="0">
      <selection activeCell="M10" sqref="M10:M467"/>
    </sheetView>
  </sheetViews>
  <sheetFormatPr defaultRowHeight="14.4" x14ac:dyDescent="0.3"/>
  <sheetData>
    <row r="2" spans="4:16" x14ac:dyDescent="0.3">
      <c r="D2" t="s">
        <v>0</v>
      </c>
      <c r="E2">
        <v>1</v>
      </c>
    </row>
    <row r="3" spans="4:16" x14ac:dyDescent="0.3">
      <c r="D3" t="s">
        <v>1</v>
      </c>
      <c r="E3">
        <f>RADIANS(45)</f>
        <v>0.78539816339744828</v>
      </c>
    </row>
    <row r="4" spans="4:16" x14ac:dyDescent="0.3">
      <c r="D4" t="s">
        <v>2</v>
      </c>
      <c r="E4">
        <v>0.3</v>
      </c>
    </row>
    <row r="5" spans="4:16" x14ac:dyDescent="0.3">
      <c r="D5" t="s">
        <v>3</v>
      </c>
      <c r="E5">
        <v>-10</v>
      </c>
    </row>
    <row r="6" spans="4:16" x14ac:dyDescent="0.3">
      <c r="D6" t="s">
        <v>4</v>
      </c>
      <c r="E6">
        <v>0.1</v>
      </c>
    </row>
    <row r="10" spans="4:16" x14ac:dyDescent="0.3">
      <c r="D10" t="s">
        <v>5</v>
      </c>
      <c r="E10" t="s">
        <v>6</v>
      </c>
      <c r="F10" t="s">
        <v>7</v>
      </c>
      <c r="G10" t="s">
        <v>8</v>
      </c>
      <c r="H10" t="s">
        <v>9</v>
      </c>
      <c r="I10" t="s">
        <v>10</v>
      </c>
      <c r="J10" t="s">
        <v>11</v>
      </c>
      <c r="K10" t="s">
        <v>12</v>
      </c>
      <c r="L10" t="s">
        <v>13</v>
      </c>
      <c r="M10" t="s">
        <v>14</v>
      </c>
      <c r="N10" t="s">
        <v>15</v>
      </c>
      <c r="O10" t="s">
        <v>16</v>
      </c>
      <c r="P10" t="s">
        <v>17</v>
      </c>
    </row>
    <row r="11" spans="4:16" x14ac:dyDescent="0.3">
      <c r="D11">
        <f>E3</f>
        <v>0.78539816339744828</v>
      </c>
      <c r="E11">
        <v>0</v>
      </c>
      <c r="F11">
        <f t="shared" ref="F11:F74" si="0">g/l*SIN(D11)</f>
        <v>-23.570226039551585</v>
      </c>
      <c r="G11">
        <f t="shared" ref="G11:G74" si="1">E11*dt</f>
        <v>0</v>
      </c>
      <c r="H11">
        <f t="shared" ref="H11:H74" si="2">F11*dt</f>
        <v>-2.3570226039551585</v>
      </c>
      <c r="I11">
        <f>D11-PI()/2</f>
        <v>-0.78539816339744828</v>
      </c>
      <c r="J11">
        <f t="shared" ref="J11:J74" si="3">l*COS(I11)</f>
        <v>0.21213203435596426</v>
      </c>
      <c r="K11">
        <f t="shared" ref="K11:K74" si="4">l*SIN(I11)</f>
        <v>-0.21213203435596423</v>
      </c>
      <c r="L11">
        <f t="shared" ref="L11:L74" si="5">K11+l</f>
        <v>8.7867965644035761E-2</v>
      </c>
      <c r="M11">
        <v>0</v>
      </c>
      <c r="N11">
        <f t="shared" ref="N11:N74" si="6">ABS(m*g*L11)</f>
        <v>0.87867965644035761</v>
      </c>
      <c r="O11">
        <f t="shared" ref="O11:O74" si="7">m*(l*E11)^2/2</f>
        <v>0</v>
      </c>
      <c r="P11">
        <f>N11+O11</f>
        <v>0.87867965644035761</v>
      </c>
    </row>
    <row r="12" spans="4:16" x14ac:dyDescent="0.3">
      <c r="D12">
        <f>D11+G11</f>
        <v>0.78539816339744828</v>
      </c>
      <c r="E12">
        <f>E11+H11</f>
        <v>-2.3570226039551585</v>
      </c>
      <c r="F12">
        <f t="shared" si="0"/>
        <v>-23.570226039551585</v>
      </c>
      <c r="G12">
        <f t="shared" si="1"/>
        <v>-0.23570226039551587</v>
      </c>
      <c r="H12">
        <f t="shared" si="2"/>
        <v>-2.3570226039551585</v>
      </c>
      <c r="I12">
        <f t="shared" ref="I12:I75" si="8">D12-PI()/2</f>
        <v>-0.78539816339744828</v>
      </c>
      <c r="J12">
        <f t="shared" si="3"/>
        <v>0.21213203435596426</v>
      </c>
      <c r="K12">
        <f t="shared" si="4"/>
        <v>-0.21213203435596423</v>
      </c>
      <c r="L12">
        <f t="shared" si="5"/>
        <v>8.7867965644035761E-2</v>
      </c>
      <c r="M12">
        <f t="shared" ref="M12:M75" si="9">M11+dt</f>
        <v>0.1</v>
      </c>
      <c r="N12">
        <f t="shared" si="6"/>
        <v>0.87867965644035761</v>
      </c>
      <c r="O12">
        <f t="shared" si="7"/>
        <v>0.25000000000000006</v>
      </c>
      <c r="P12">
        <f t="shared" ref="P12:P75" si="10">N12+O12</f>
        <v>1.1286796564403576</v>
      </c>
    </row>
    <row r="13" spans="4:16" x14ac:dyDescent="0.3">
      <c r="D13">
        <f t="shared" ref="D13:D76" si="11">D12+G12</f>
        <v>0.54969590300193238</v>
      </c>
      <c r="E13">
        <f t="shared" ref="E13:E76" si="12">E12+H12</f>
        <v>-4.714045207910317</v>
      </c>
      <c r="F13">
        <f t="shared" si="0"/>
        <v>-17.414265153965705</v>
      </c>
      <c r="G13">
        <f t="shared" si="1"/>
        <v>-0.47140452079103173</v>
      </c>
      <c r="H13">
        <f t="shared" si="2"/>
        <v>-1.7414265153965705</v>
      </c>
      <c r="I13">
        <f t="shared" si="8"/>
        <v>-1.0211004237929642</v>
      </c>
      <c r="J13">
        <f t="shared" si="3"/>
        <v>0.15672838638569134</v>
      </c>
      <c r="K13">
        <f t="shared" si="4"/>
        <v>-0.25580502907671193</v>
      </c>
      <c r="L13">
        <f t="shared" si="5"/>
        <v>4.4194970923288057E-2</v>
      </c>
      <c r="M13">
        <f t="shared" si="9"/>
        <v>0.2</v>
      </c>
      <c r="N13">
        <f t="shared" si="6"/>
        <v>0.44194970923288057</v>
      </c>
      <c r="O13">
        <f t="shared" si="7"/>
        <v>1.0000000000000002</v>
      </c>
      <c r="P13">
        <f t="shared" si="10"/>
        <v>1.4419497092328808</v>
      </c>
    </row>
    <row r="14" spans="4:16" x14ac:dyDescent="0.3">
      <c r="D14">
        <f t="shared" si="11"/>
        <v>7.8291382210900651E-2</v>
      </c>
      <c r="E14">
        <f t="shared" si="12"/>
        <v>-6.4554717233068875</v>
      </c>
      <c r="F14">
        <f t="shared" si="0"/>
        <v>-2.6070475006609417</v>
      </c>
      <c r="G14">
        <f t="shared" si="1"/>
        <v>-0.64554717233068881</v>
      </c>
      <c r="H14">
        <f t="shared" si="2"/>
        <v>-0.26070475006609417</v>
      </c>
      <c r="I14">
        <f t="shared" si="8"/>
        <v>-1.492504944583996</v>
      </c>
      <c r="J14">
        <f t="shared" si="3"/>
        <v>2.3463427505948476E-2</v>
      </c>
      <c r="K14">
        <f t="shared" si="4"/>
        <v>-0.29908103846561901</v>
      </c>
      <c r="L14">
        <f t="shared" si="5"/>
        <v>9.1896153438097983E-4</v>
      </c>
      <c r="M14">
        <f t="shared" si="9"/>
        <v>0.30000000000000004</v>
      </c>
      <c r="N14">
        <f t="shared" si="6"/>
        <v>9.1896153438097983E-3</v>
      </c>
      <c r="O14">
        <f t="shared" si="7"/>
        <v>1.8752901826686654</v>
      </c>
      <c r="P14">
        <f t="shared" si="10"/>
        <v>1.8844797980124752</v>
      </c>
    </row>
    <row r="15" spans="4:16" x14ac:dyDescent="0.3">
      <c r="D15">
        <f t="shared" si="11"/>
        <v>-0.56725579011978811</v>
      </c>
      <c r="E15">
        <f t="shared" si="12"/>
        <v>-6.7161764733729816</v>
      </c>
      <c r="F15">
        <f t="shared" si="0"/>
        <v>17.910655558684663</v>
      </c>
      <c r="G15">
        <f t="shared" si="1"/>
        <v>-0.67161764733729823</v>
      </c>
      <c r="H15">
        <f t="shared" si="2"/>
        <v>1.7910655558684665</v>
      </c>
      <c r="I15">
        <f t="shared" si="8"/>
        <v>-2.1380521169146847</v>
      </c>
      <c r="J15">
        <f t="shared" si="3"/>
        <v>-0.16119590002816195</v>
      </c>
      <c r="K15">
        <f t="shared" si="4"/>
        <v>-0.2530136000576072</v>
      </c>
      <c r="L15">
        <f t="shared" si="5"/>
        <v>4.6986399942392787E-2</v>
      </c>
      <c r="M15">
        <f t="shared" si="9"/>
        <v>0.4</v>
      </c>
      <c r="N15">
        <f t="shared" si="6"/>
        <v>0.46986399942392787</v>
      </c>
      <c r="O15">
        <f t="shared" si="7"/>
        <v>2.0298161889669935</v>
      </c>
      <c r="P15">
        <f t="shared" si="10"/>
        <v>2.4996801883909212</v>
      </c>
    </row>
    <row r="16" spans="4:16" x14ac:dyDescent="0.3">
      <c r="D16">
        <f t="shared" si="11"/>
        <v>-1.2388734374570864</v>
      </c>
      <c r="E16">
        <f t="shared" si="12"/>
        <v>-4.9251109175045151</v>
      </c>
      <c r="F16">
        <f t="shared" si="0"/>
        <v>31.513916534374175</v>
      </c>
      <c r="G16">
        <f t="shared" si="1"/>
        <v>-0.49251109175045155</v>
      </c>
      <c r="H16">
        <f t="shared" si="2"/>
        <v>3.1513916534374178</v>
      </c>
      <c r="I16">
        <f t="shared" si="8"/>
        <v>-2.809669764251983</v>
      </c>
      <c r="J16">
        <f t="shared" si="3"/>
        <v>-0.28362524880936751</v>
      </c>
      <c r="K16">
        <f t="shared" si="4"/>
        <v>-9.7758468880319263E-2</v>
      </c>
      <c r="L16">
        <f t="shared" si="5"/>
        <v>0.20224153111968074</v>
      </c>
      <c r="M16">
        <f t="shared" si="9"/>
        <v>0.5</v>
      </c>
      <c r="N16">
        <f t="shared" si="6"/>
        <v>2.0224153111968075</v>
      </c>
      <c r="O16">
        <f t="shared" si="7"/>
        <v>1.0915522897374976</v>
      </c>
      <c r="P16">
        <f t="shared" si="10"/>
        <v>3.1139676009343051</v>
      </c>
    </row>
    <row r="17" spans="4:16" x14ac:dyDescent="0.3">
      <c r="D17">
        <f t="shared" si="11"/>
        <v>-1.731384529207538</v>
      </c>
      <c r="E17">
        <f t="shared" si="12"/>
        <v>-1.7737192640670973</v>
      </c>
      <c r="F17">
        <f t="shared" si="0"/>
        <v>32.904446708201796</v>
      </c>
      <c r="G17">
        <f t="shared" si="1"/>
        <v>-0.17737192640670973</v>
      </c>
      <c r="H17">
        <f t="shared" si="2"/>
        <v>3.2904446708201798</v>
      </c>
      <c r="I17">
        <f t="shared" si="8"/>
        <v>-3.3021808560024346</v>
      </c>
      <c r="J17">
        <f t="shared" si="3"/>
        <v>-0.29614002037381615</v>
      </c>
      <c r="K17">
        <f t="shared" si="4"/>
        <v>4.7969660547014063E-2</v>
      </c>
      <c r="L17">
        <f t="shared" si="5"/>
        <v>0.34796966054701406</v>
      </c>
      <c r="M17">
        <f t="shared" si="9"/>
        <v>0.6</v>
      </c>
      <c r="N17">
        <f t="shared" si="6"/>
        <v>3.4796966054701404</v>
      </c>
      <c r="O17">
        <f t="shared" si="7"/>
        <v>0.14157360124752263</v>
      </c>
      <c r="P17">
        <f t="shared" si="10"/>
        <v>3.621270206717663</v>
      </c>
    </row>
    <row r="18" spans="4:16" x14ac:dyDescent="0.3">
      <c r="D18">
        <f t="shared" si="11"/>
        <v>-1.9087564556142478</v>
      </c>
      <c r="E18">
        <f t="shared" si="12"/>
        <v>1.5167254067530824</v>
      </c>
      <c r="F18">
        <f t="shared" si="0"/>
        <v>31.447765810981959</v>
      </c>
      <c r="G18">
        <f t="shared" si="1"/>
        <v>0.15167254067530825</v>
      </c>
      <c r="H18">
        <f t="shared" si="2"/>
        <v>3.144776581098196</v>
      </c>
      <c r="I18">
        <f t="shared" si="8"/>
        <v>-3.4795527824091446</v>
      </c>
      <c r="J18">
        <f t="shared" si="3"/>
        <v>-0.28302989229883763</v>
      </c>
      <c r="K18">
        <f t="shared" si="4"/>
        <v>9.9468990470942154E-2</v>
      </c>
      <c r="L18">
        <f t="shared" si="5"/>
        <v>0.39946899047094214</v>
      </c>
      <c r="M18">
        <f t="shared" si="9"/>
        <v>0.7</v>
      </c>
      <c r="N18">
        <f t="shared" si="6"/>
        <v>3.9946899047094213</v>
      </c>
      <c r="O18">
        <f t="shared" si="7"/>
        <v>0.10352051817706365</v>
      </c>
      <c r="P18">
        <f t="shared" si="10"/>
        <v>4.0982104228864848</v>
      </c>
    </row>
    <row r="19" spans="4:16" x14ac:dyDescent="0.3">
      <c r="D19">
        <f t="shared" si="11"/>
        <v>-1.7570839149389395</v>
      </c>
      <c r="E19">
        <f t="shared" si="12"/>
        <v>4.6615019878512785</v>
      </c>
      <c r="F19">
        <f t="shared" si="0"/>
        <v>32.756619617443917</v>
      </c>
      <c r="G19">
        <f t="shared" si="1"/>
        <v>0.46615019878512787</v>
      </c>
      <c r="H19">
        <f t="shared" si="2"/>
        <v>3.2756619617443921</v>
      </c>
      <c r="I19">
        <f t="shared" si="8"/>
        <v>-3.327880241733836</v>
      </c>
      <c r="J19">
        <f t="shared" si="3"/>
        <v>-0.29480957655699519</v>
      </c>
      <c r="K19">
        <f t="shared" si="4"/>
        <v>5.5563599328023884E-2</v>
      </c>
      <c r="L19">
        <f t="shared" si="5"/>
        <v>0.35556359932802389</v>
      </c>
      <c r="M19">
        <f t="shared" si="9"/>
        <v>0.79999999999999993</v>
      </c>
      <c r="N19">
        <f t="shared" si="6"/>
        <v>3.555635993280239</v>
      </c>
      <c r="O19">
        <f t="shared" si="7"/>
        <v>0.97783203522336382</v>
      </c>
      <c r="P19">
        <f t="shared" si="10"/>
        <v>4.5334680285036031</v>
      </c>
    </row>
    <row r="20" spans="4:16" x14ac:dyDescent="0.3">
      <c r="D20">
        <f t="shared" si="11"/>
        <v>-1.2909337161538117</v>
      </c>
      <c r="E20">
        <f t="shared" si="12"/>
        <v>7.9371639495956705</v>
      </c>
      <c r="F20">
        <f t="shared" si="0"/>
        <v>32.036446585522597</v>
      </c>
      <c r="G20">
        <f t="shared" si="1"/>
        <v>0.79371639495956714</v>
      </c>
      <c r="H20">
        <f t="shared" si="2"/>
        <v>3.20364465855226</v>
      </c>
      <c r="I20">
        <f t="shared" si="8"/>
        <v>-2.8617300429487083</v>
      </c>
      <c r="J20">
        <f t="shared" si="3"/>
        <v>-0.28832801926970336</v>
      </c>
      <c r="K20">
        <f t="shared" si="4"/>
        <v>-8.2867082149726767E-2</v>
      </c>
      <c r="L20">
        <f t="shared" si="5"/>
        <v>0.21713291785027322</v>
      </c>
      <c r="M20">
        <f t="shared" si="9"/>
        <v>0.89999999999999991</v>
      </c>
      <c r="N20">
        <f t="shared" si="6"/>
        <v>2.1713291785027322</v>
      </c>
      <c r="O20">
        <f t="shared" si="7"/>
        <v>2.8349357203242511</v>
      </c>
      <c r="P20">
        <f t="shared" si="10"/>
        <v>5.0062648988269833</v>
      </c>
    </row>
    <row r="21" spans="4:16" x14ac:dyDescent="0.3">
      <c r="D21">
        <f t="shared" si="11"/>
        <v>-0.49721732119424455</v>
      </c>
      <c r="E21">
        <f t="shared" si="12"/>
        <v>11.14080860814793</v>
      </c>
      <c r="F21">
        <f t="shared" si="0"/>
        <v>15.899388506449423</v>
      </c>
      <c r="G21">
        <f t="shared" si="1"/>
        <v>1.114080860814793</v>
      </c>
      <c r="H21">
        <f t="shared" si="2"/>
        <v>1.5899388506449423</v>
      </c>
      <c r="I21">
        <f t="shared" si="8"/>
        <v>-2.0680136479891411</v>
      </c>
      <c r="J21">
        <f t="shared" si="3"/>
        <v>-0.14309449655804479</v>
      </c>
      <c r="K21">
        <f t="shared" si="4"/>
        <v>-0.26367397492888772</v>
      </c>
      <c r="L21">
        <f t="shared" si="5"/>
        <v>3.6326025071112267E-2</v>
      </c>
      <c r="M21">
        <f t="shared" si="9"/>
        <v>0.99999999999999989</v>
      </c>
      <c r="N21">
        <f t="shared" si="6"/>
        <v>0.36326025071112267</v>
      </c>
      <c r="O21">
        <f t="shared" si="7"/>
        <v>5.5852927399522363</v>
      </c>
      <c r="P21">
        <f t="shared" si="10"/>
        <v>5.9485529906633587</v>
      </c>
    </row>
    <row r="22" spans="4:16" x14ac:dyDescent="0.3">
      <c r="D22">
        <f t="shared" si="11"/>
        <v>0.61686353962054841</v>
      </c>
      <c r="E22">
        <f t="shared" si="12"/>
        <v>12.730747458792873</v>
      </c>
      <c r="F22">
        <f t="shared" si="0"/>
        <v>-19.28265364196778</v>
      </c>
      <c r="G22">
        <f t="shared" si="1"/>
        <v>1.2730747458792875</v>
      </c>
      <c r="H22">
        <f t="shared" si="2"/>
        <v>-1.9282653641967782</v>
      </c>
      <c r="I22">
        <f t="shared" si="8"/>
        <v>-0.95393278717434815</v>
      </c>
      <c r="J22">
        <f t="shared" si="3"/>
        <v>0.17354388277771002</v>
      </c>
      <c r="K22">
        <f t="shared" si="4"/>
        <v>-0.24470905326619291</v>
      </c>
      <c r="L22">
        <f t="shared" si="5"/>
        <v>5.5290946733807078E-2</v>
      </c>
      <c r="M22">
        <f t="shared" si="9"/>
        <v>1.0999999999999999</v>
      </c>
      <c r="N22">
        <f t="shared" si="6"/>
        <v>0.55290946733807078</v>
      </c>
      <c r="O22">
        <f t="shared" si="7"/>
        <v>7.2932368886802523</v>
      </c>
      <c r="P22">
        <f t="shared" si="10"/>
        <v>7.8461463560183233</v>
      </c>
    </row>
    <row r="23" spans="4:16" x14ac:dyDescent="0.3">
      <c r="D23">
        <f t="shared" si="11"/>
        <v>1.8899382854998359</v>
      </c>
      <c r="E23">
        <f t="shared" si="12"/>
        <v>10.802482094596094</v>
      </c>
      <c r="F23">
        <f t="shared" si="0"/>
        <v>-31.650165990609739</v>
      </c>
      <c r="G23">
        <f t="shared" si="1"/>
        <v>1.0802482094596095</v>
      </c>
      <c r="H23">
        <f t="shared" si="2"/>
        <v>-3.1650165990609742</v>
      </c>
      <c r="I23">
        <f t="shared" si="8"/>
        <v>0.31914195870493933</v>
      </c>
      <c r="J23">
        <f t="shared" si="3"/>
        <v>0.28485149391548759</v>
      </c>
      <c r="K23">
        <f t="shared" si="4"/>
        <v>9.4125588519354986E-2</v>
      </c>
      <c r="L23">
        <f t="shared" si="5"/>
        <v>0.39412558851935497</v>
      </c>
      <c r="M23">
        <f t="shared" si="9"/>
        <v>1.2</v>
      </c>
      <c r="N23">
        <f t="shared" si="6"/>
        <v>3.9412558851935495</v>
      </c>
      <c r="O23">
        <f t="shared" si="7"/>
        <v>5.251212873183114</v>
      </c>
      <c r="P23">
        <f t="shared" si="10"/>
        <v>9.1924687583766627</v>
      </c>
    </row>
    <row r="24" spans="4:16" x14ac:dyDescent="0.3">
      <c r="D24">
        <f t="shared" si="11"/>
        <v>2.9701864949594454</v>
      </c>
      <c r="E24">
        <f t="shared" si="12"/>
        <v>7.6374654955351193</v>
      </c>
      <c r="F24">
        <f t="shared" si="0"/>
        <v>-5.6856023291874251</v>
      </c>
      <c r="G24">
        <f t="shared" si="1"/>
        <v>0.76374654955351196</v>
      </c>
      <c r="H24">
        <f t="shared" si="2"/>
        <v>-0.56856023291874258</v>
      </c>
      <c r="I24">
        <f t="shared" si="8"/>
        <v>1.3993901681645489</v>
      </c>
      <c r="J24">
        <f t="shared" si="3"/>
        <v>5.1170420962686793E-2</v>
      </c>
      <c r="K24">
        <f t="shared" si="4"/>
        <v>0.29560376861349624</v>
      </c>
      <c r="L24">
        <f t="shared" si="5"/>
        <v>0.59560376861349629</v>
      </c>
      <c r="M24">
        <f t="shared" si="9"/>
        <v>1.3</v>
      </c>
      <c r="N24">
        <f t="shared" si="6"/>
        <v>5.9560376861349624</v>
      </c>
      <c r="O24">
        <f t="shared" si="7"/>
        <v>2.6248895637970273</v>
      </c>
      <c r="P24">
        <f t="shared" si="10"/>
        <v>8.5809272499319889</v>
      </c>
    </row>
    <row r="25" spans="4:16" x14ac:dyDescent="0.3">
      <c r="D25">
        <f t="shared" si="11"/>
        <v>3.7339330445129573</v>
      </c>
      <c r="E25">
        <f t="shared" si="12"/>
        <v>7.0689052626163766</v>
      </c>
      <c r="F25">
        <f t="shared" si="0"/>
        <v>18.610140781566521</v>
      </c>
      <c r="G25">
        <f t="shared" si="1"/>
        <v>0.70689052626163773</v>
      </c>
      <c r="H25">
        <f t="shared" si="2"/>
        <v>1.8610140781566522</v>
      </c>
      <c r="I25">
        <f t="shared" si="8"/>
        <v>2.1631367177180607</v>
      </c>
      <c r="J25">
        <f t="shared" si="3"/>
        <v>-0.16749126703409867</v>
      </c>
      <c r="K25">
        <f t="shared" si="4"/>
        <v>0.24889089068769119</v>
      </c>
      <c r="L25">
        <f t="shared" si="5"/>
        <v>0.54889089068769115</v>
      </c>
      <c r="M25">
        <f t="shared" si="9"/>
        <v>1.4000000000000001</v>
      </c>
      <c r="N25">
        <f t="shared" si="6"/>
        <v>5.4889089068769117</v>
      </c>
      <c r="O25">
        <f t="shared" si="7"/>
        <v>2.2486239725330477</v>
      </c>
      <c r="P25">
        <f t="shared" si="10"/>
        <v>7.7375328794099598</v>
      </c>
    </row>
    <row r="26" spans="4:16" x14ac:dyDescent="0.3">
      <c r="D26">
        <f t="shared" si="11"/>
        <v>4.4408235707745947</v>
      </c>
      <c r="E26">
        <f t="shared" si="12"/>
        <v>8.9299193407730293</v>
      </c>
      <c r="F26">
        <f t="shared" si="0"/>
        <v>32.111739057285789</v>
      </c>
      <c r="G26">
        <f t="shared" si="1"/>
        <v>0.89299193407730293</v>
      </c>
      <c r="H26">
        <f t="shared" si="2"/>
        <v>3.2111739057285789</v>
      </c>
      <c r="I26">
        <f t="shared" si="8"/>
        <v>2.8700272439796981</v>
      </c>
      <c r="J26">
        <f t="shared" si="3"/>
        <v>-0.28900565151557212</v>
      </c>
      <c r="K26">
        <f t="shared" si="4"/>
        <v>8.0471941644648368E-2</v>
      </c>
      <c r="L26">
        <f t="shared" si="5"/>
        <v>0.38047194164464837</v>
      </c>
      <c r="M26">
        <f t="shared" si="9"/>
        <v>1.5000000000000002</v>
      </c>
      <c r="N26">
        <f t="shared" si="6"/>
        <v>3.8047194164464839</v>
      </c>
      <c r="O26">
        <f t="shared" si="7"/>
        <v>3.5884556744720495</v>
      </c>
      <c r="P26">
        <f t="shared" si="10"/>
        <v>7.3931750909185334</v>
      </c>
    </row>
    <row r="27" spans="4:16" x14ac:dyDescent="0.3">
      <c r="D27">
        <f t="shared" si="11"/>
        <v>5.3338155048518976</v>
      </c>
      <c r="E27">
        <f t="shared" si="12"/>
        <v>12.141093246501608</v>
      </c>
      <c r="F27">
        <f t="shared" si="0"/>
        <v>27.101625598700672</v>
      </c>
      <c r="G27">
        <f t="shared" si="1"/>
        <v>1.2141093246501609</v>
      </c>
      <c r="H27">
        <f t="shared" si="2"/>
        <v>2.7101625598700672</v>
      </c>
      <c r="I27">
        <f t="shared" si="8"/>
        <v>3.763019178057001</v>
      </c>
      <c r="J27">
        <f t="shared" si="3"/>
        <v>-0.24391463038830599</v>
      </c>
      <c r="K27">
        <f t="shared" si="4"/>
        <v>-0.17465867594407117</v>
      </c>
      <c r="L27">
        <f t="shared" si="5"/>
        <v>0.12534132405592882</v>
      </c>
      <c r="M27">
        <f t="shared" si="9"/>
        <v>1.6000000000000003</v>
      </c>
      <c r="N27">
        <f t="shared" si="6"/>
        <v>1.2534132405592882</v>
      </c>
      <c r="O27">
        <f t="shared" si="7"/>
        <v>6.6332765349111131</v>
      </c>
      <c r="P27">
        <f t="shared" si="10"/>
        <v>7.8866897754704013</v>
      </c>
    </row>
    <row r="28" spans="4:16" x14ac:dyDescent="0.3">
      <c r="D28">
        <f t="shared" si="11"/>
        <v>6.5479248295020582</v>
      </c>
      <c r="E28">
        <f t="shared" si="12"/>
        <v>14.851255806371675</v>
      </c>
      <c r="F28">
        <f t="shared" si="0"/>
        <v>-8.7219291404682142</v>
      </c>
      <c r="G28">
        <f t="shared" si="1"/>
        <v>1.4851255806371677</v>
      </c>
      <c r="H28">
        <f t="shared" si="2"/>
        <v>-0.87219291404682142</v>
      </c>
      <c r="I28">
        <f t="shared" si="8"/>
        <v>4.9771285027071617</v>
      </c>
      <c r="J28">
        <f t="shared" si="3"/>
        <v>7.849736226421393E-2</v>
      </c>
      <c r="K28">
        <f t="shared" si="4"/>
        <v>-0.28954820689750571</v>
      </c>
      <c r="L28">
        <f t="shared" si="5"/>
        <v>1.0451793102494278E-2</v>
      </c>
      <c r="M28">
        <f t="shared" si="9"/>
        <v>1.7000000000000004</v>
      </c>
      <c r="N28">
        <f t="shared" si="6"/>
        <v>0.10451793102494278</v>
      </c>
      <c r="O28">
        <f t="shared" si="7"/>
        <v>9.925190956182977</v>
      </c>
      <c r="P28">
        <f t="shared" si="10"/>
        <v>10.029708887207919</v>
      </c>
    </row>
    <row r="29" spans="4:16" x14ac:dyDescent="0.3">
      <c r="D29">
        <f t="shared" si="11"/>
        <v>8.0330504101392251</v>
      </c>
      <c r="E29">
        <f t="shared" si="12"/>
        <v>13.979062892324855</v>
      </c>
      <c r="F29">
        <f t="shared" si="0"/>
        <v>-32.800332759544233</v>
      </c>
      <c r="G29">
        <f t="shared" si="1"/>
        <v>1.3979062892324856</v>
      </c>
      <c r="H29">
        <f t="shared" si="2"/>
        <v>-3.2800332759544233</v>
      </c>
      <c r="I29">
        <f t="shared" si="8"/>
        <v>6.4622540833443285</v>
      </c>
      <c r="J29">
        <f t="shared" si="3"/>
        <v>0.29520299483589807</v>
      </c>
      <c r="K29">
        <f t="shared" si="4"/>
        <v>5.3433995170834088E-2</v>
      </c>
      <c r="L29">
        <f t="shared" si="5"/>
        <v>0.35343399517083407</v>
      </c>
      <c r="M29">
        <f t="shared" si="9"/>
        <v>1.8000000000000005</v>
      </c>
      <c r="N29">
        <f t="shared" si="6"/>
        <v>3.5343399517083407</v>
      </c>
      <c r="O29">
        <f t="shared" si="7"/>
        <v>8.7936389706408189</v>
      </c>
      <c r="P29">
        <f t="shared" si="10"/>
        <v>12.32797892234916</v>
      </c>
    </row>
    <row r="30" spans="4:16" x14ac:dyDescent="0.3">
      <c r="D30">
        <f t="shared" si="11"/>
        <v>9.4309566993717109</v>
      </c>
      <c r="E30">
        <f t="shared" si="12"/>
        <v>10.699029616370431</v>
      </c>
      <c r="F30">
        <f t="shared" si="0"/>
        <v>0.20595664294390659</v>
      </c>
      <c r="G30">
        <f t="shared" si="1"/>
        <v>1.0699029616370432</v>
      </c>
      <c r="H30">
        <f t="shared" si="2"/>
        <v>2.0595664294390661E-2</v>
      </c>
      <c r="I30">
        <f t="shared" si="8"/>
        <v>7.8601603725768143</v>
      </c>
      <c r="J30">
        <f t="shared" si="3"/>
        <v>-1.8536097864951776E-3</v>
      </c>
      <c r="K30">
        <f t="shared" si="4"/>
        <v>0.29999427349661095</v>
      </c>
      <c r="L30">
        <f t="shared" si="5"/>
        <v>0.59999427349661094</v>
      </c>
      <c r="M30">
        <f t="shared" si="9"/>
        <v>1.9000000000000006</v>
      </c>
      <c r="N30">
        <f t="shared" si="6"/>
        <v>5.9999427349661092</v>
      </c>
      <c r="O30">
        <f t="shared" si="7"/>
        <v>5.1511155629387222</v>
      </c>
      <c r="P30">
        <f t="shared" si="10"/>
        <v>11.151058297904832</v>
      </c>
    </row>
    <row r="31" spans="4:16" x14ac:dyDescent="0.3">
      <c r="D31">
        <f t="shared" si="11"/>
        <v>10.500859661008754</v>
      </c>
      <c r="E31">
        <f t="shared" si="12"/>
        <v>10.719625280664822</v>
      </c>
      <c r="F31">
        <f t="shared" si="0"/>
        <v>29.336807847382545</v>
      </c>
      <c r="G31">
        <f t="shared" si="1"/>
        <v>1.0719625280664822</v>
      </c>
      <c r="H31">
        <f t="shared" si="2"/>
        <v>2.9336807847382547</v>
      </c>
      <c r="I31">
        <f t="shared" si="8"/>
        <v>8.9300633342138571</v>
      </c>
      <c r="J31">
        <f t="shared" si="3"/>
        <v>-0.26403127062644288</v>
      </c>
      <c r="K31">
        <f t="shared" si="4"/>
        <v>0.14243415366893597</v>
      </c>
      <c r="L31">
        <f t="shared" si="5"/>
        <v>0.44243415366893596</v>
      </c>
      <c r="M31">
        <f t="shared" si="9"/>
        <v>2.0000000000000004</v>
      </c>
      <c r="N31">
        <f t="shared" si="6"/>
        <v>4.4243415366893597</v>
      </c>
      <c r="O31">
        <f t="shared" si="7"/>
        <v>5.1709664771040762</v>
      </c>
      <c r="P31">
        <f t="shared" si="10"/>
        <v>9.595308013793435</v>
      </c>
    </row>
    <row r="32" spans="4:16" x14ac:dyDescent="0.3">
      <c r="D32">
        <f t="shared" si="11"/>
        <v>11.572822189075236</v>
      </c>
      <c r="E32">
        <f t="shared" si="12"/>
        <v>13.653306065403076</v>
      </c>
      <c r="F32">
        <f t="shared" si="0"/>
        <v>27.932256538612478</v>
      </c>
      <c r="G32">
        <f t="shared" si="1"/>
        <v>1.3653306065403077</v>
      </c>
      <c r="H32">
        <f t="shared" si="2"/>
        <v>2.7932256538612479</v>
      </c>
      <c r="I32">
        <f t="shared" si="8"/>
        <v>10.002025862280339</v>
      </c>
      <c r="J32">
        <f t="shared" si="3"/>
        <v>-0.25139030884751229</v>
      </c>
      <c r="K32">
        <f t="shared" si="4"/>
        <v>-0.16371595101746314</v>
      </c>
      <c r="L32">
        <f t="shared" si="5"/>
        <v>0.13628404898253685</v>
      </c>
      <c r="M32">
        <f t="shared" si="9"/>
        <v>2.1000000000000005</v>
      </c>
      <c r="N32">
        <f t="shared" si="6"/>
        <v>1.3628404898253685</v>
      </c>
      <c r="O32">
        <f t="shared" si="7"/>
        <v>8.3885744932007587</v>
      </c>
      <c r="P32">
        <f t="shared" si="10"/>
        <v>9.7514149830261267</v>
      </c>
    </row>
    <row r="33" spans="4:16" x14ac:dyDescent="0.3">
      <c r="D33">
        <f t="shared" si="11"/>
        <v>12.938152795615544</v>
      </c>
      <c r="E33">
        <f t="shared" si="12"/>
        <v>16.446531719264325</v>
      </c>
      <c r="F33">
        <f t="shared" si="0"/>
        <v>-12.109214437654385</v>
      </c>
      <c r="G33">
        <f t="shared" si="1"/>
        <v>1.6446531719264326</v>
      </c>
      <c r="H33">
        <f t="shared" si="2"/>
        <v>-1.2109214437654385</v>
      </c>
      <c r="I33">
        <f t="shared" si="8"/>
        <v>11.367356468820647</v>
      </c>
      <c r="J33">
        <f t="shared" si="3"/>
        <v>0.10898292993888947</v>
      </c>
      <c r="K33">
        <f t="shared" si="4"/>
        <v>-0.27950442032628947</v>
      </c>
      <c r="L33">
        <f t="shared" si="5"/>
        <v>2.0495579673710518E-2</v>
      </c>
      <c r="M33">
        <f t="shared" si="9"/>
        <v>2.2000000000000006</v>
      </c>
      <c r="N33">
        <f t="shared" si="6"/>
        <v>0.20495579673710518</v>
      </c>
      <c r="O33">
        <f t="shared" si="7"/>
        <v>12.171978251674538</v>
      </c>
      <c r="P33">
        <f t="shared" si="10"/>
        <v>12.376934048411643</v>
      </c>
    </row>
    <row r="34" spans="4:16" x14ac:dyDescent="0.3">
      <c r="D34">
        <f t="shared" si="11"/>
        <v>14.582805967541976</v>
      </c>
      <c r="E34">
        <f t="shared" si="12"/>
        <v>15.235610275498885</v>
      </c>
      <c r="F34">
        <f t="shared" si="0"/>
        <v>-30.077846905926684</v>
      </c>
      <c r="G34">
        <f t="shared" si="1"/>
        <v>1.5235610275498885</v>
      </c>
      <c r="H34">
        <f t="shared" si="2"/>
        <v>-3.0077846905926684</v>
      </c>
      <c r="I34">
        <f t="shared" si="8"/>
        <v>13.012009640747079</v>
      </c>
      <c r="J34">
        <f t="shared" si="3"/>
        <v>0.27070062215334012</v>
      </c>
      <c r="K34">
        <f t="shared" si="4"/>
        <v>0.12931037532152856</v>
      </c>
      <c r="L34">
        <f t="shared" si="5"/>
        <v>0.42931037532152855</v>
      </c>
      <c r="M34">
        <f t="shared" si="9"/>
        <v>2.3000000000000007</v>
      </c>
      <c r="N34">
        <f t="shared" si="6"/>
        <v>4.2931037532152851</v>
      </c>
      <c r="O34">
        <f t="shared" si="7"/>
        <v>10.445571921009925</v>
      </c>
      <c r="P34">
        <f t="shared" si="10"/>
        <v>14.73867567422521</v>
      </c>
    </row>
    <row r="35" spans="4:16" x14ac:dyDescent="0.3">
      <c r="D35">
        <f t="shared" si="11"/>
        <v>16.106366995091864</v>
      </c>
      <c r="E35">
        <f t="shared" si="12"/>
        <v>12.227825584906217</v>
      </c>
      <c r="F35">
        <f t="shared" si="0"/>
        <v>12.931586071092434</v>
      </c>
      <c r="G35">
        <f t="shared" si="1"/>
        <v>1.2227825584906218</v>
      </c>
      <c r="H35">
        <f t="shared" si="2"/>
        <v>1.2931586071092436</v>
      </c>
      <c r="I35">
        <f t="shared" si="8"/>
        <v>14.535570668296968</v>
      </c>
      <c r="J35">
        <f t="shared" si="3"/>
        <v>-0.11638427463983192</v>
      </c>
      <c r="K35">
        <f t="shared" si="4"/>
        <v>0.27650443145917242</v>
      </c>
      <c r="L35">
        <f t="shared" si="5"/>
        <v>0.57650443145917241</v>
      </c>
      <c r="M35">
        <f t="shared" si="9"/>
        <v>2.4000000000000008</v>
      </c>
      <c r="N35">
        <f t="shared" si="6"/>
        <v>5.7650443145917238</v>
      </c>
      <c r="O35">
        <f t="shared" si="7"/>
        <v>6.7283873340699172</v>
      </c>
      <c r="P35">
        <f t="shared" si="10"/>
        <v>12.493431648661641</v>
      </c>
    </row>
    <row r="36" spans="4:16" x14ac:dyDescent="0.3">
      <c r="D36">
        <f t="shared" si="11"/>
        <v>17.329149553582486</v>
      </c>
      <c r="E36">
        <f t="shared" si="12"/>
        <v>13.52098419201546</v>
      </c>
      <c r="F36">
        <f t="shared" si="0"/>
        <v>33.291023154591059</v>
      </c>
      <c r="G36">
        <f t="shared" si="1"/>
        <v>1.3520984192015462</v>
      </c>
      <c r="H36">
        <f t="shared" si="2"/>
        <v>3.3291023154591062</v>
      </c>
      <c r="I36">
        <f t="shared" si="8"/>
        <v>15.758353226787589</v>
      </c>
      <c r="J36">
        <f t="shared" si="3"/>
        <v>-0.2996192083913195</v>
      </c>
      <c r="K36">
        <f t="shared" si="4"/>
        <v>-1.5110591085693558E-2</v>
      </c>
      <c r="L36">
        <f t="shared" si="5"/>
        <v>0.28488940891430642</v>
      </c>
      <c r="M36">
        <f t="shared" si="9"/>
        <v>2.5000000000000009</v>
      </c>
      <c r="N36">
        <f t="shared" si="6"/>
        <v>2.8488940891430641</v>
      </c>
      <c r="O36">
        <f t="shared" si="7"/>
        <v>8.2267656084329364</v>
      </c>
      <c r="P36">
        <f t="shared" si="10"/>
        <v>11.075659697576</v>
      </c>
    </row>
    <row r="37" spans="4:16" x14ac:dyDescent="0.3">
      <c r="D37">
        <f t="shared" si="11"/>
        <v>18.681247972784032</v>
      </c>
      <c r="E37">
        <f t="shared" si="12"/>
        <v>16.850086507474565</v>
      </c>
      <c r="F37">
        <f t="shared" si="0"/>
        <v>5.5838149247649032</v>
      </c>
      <c r="G37">
        <f t="shared" si="1"/>
        <v>1.6850086507474566</v>
      </c>
      <c r="H37">
        <f t="shared" si="2"/>
        <v>0.55838149247649038</v>
      </c>
      <c r="I37">
        <f t="shared" si="8"/>
        <v>17.110451645989137</v>
      </c>
      <c r="J37">
        <f t="shared" si="3"/>
        <v>-5.0254334322883579E-2</v>
      </c>
      <c r="K37">
        <f t="shared" si="4"/>
        <v>-0.29576088632840525</v>
      </c>
      <c r="L37">
        <f t="shared" si="5"/>
        <v>4.2391136715947408E-3</v>
      </c>
      <c r="M37">
        <f t="shared" si="9"/>
        <v>2.600000000000001</v>
      </c>
      <c r="N37">
        <f t="shared" si="6"/>
        <v>4.2391136715947408E-2</v>
      </c>
      <c r="O37">
        <f t="shared" si="7"/>
        <v>12.776643688921935</v>
      </c>
      <c r="P37">
        <f t="shared" si="10"/>
        <v>12.819034825637882</v>
      </c>
    </row>
    <row r="38" spans="4:16" x14ac:dyDescent="0.3">
      <c r="D38">
        <f t="shared" si="11"/>
        <v>20.366256623531488</v>
      </c>
      <c r="E38">
        <f t="shared" si="12"/>
        <v>17.408467999951053</v>
      </c>
      <c r="F38">
        <f t="shared" si="0"/>
        <v>-33.284572948802655</v>
      </c>
      <c r="G38">
        <f t="shared" si="1"/>
        <v>1.7408467999951054</v>
      </c>
      <c r="H38">
        <f t="shared" si="2"/>
        <v>-3.3284572948802658</v>
      </c>
      <c r="I38">
        <f t="shared" si="8"/>
        <v>18.795460296736593</v>
      </c>
      <c r="J38">
        <f t="shared" si="3"/>
        <v>0.29956115653922394</v>
      </c>
      <c r="K38">
        <f t="shared" si="4"/>
        <v>-1.6220773498282257E-2</v>
      </c>
      <c r="L38">
        <f t="shared" si="5"/>
        <v>0.28377922650171772</v>
      </c>
      <c r="M38">
        <f t="shared" si="9"/>
        <v>2.7000000000000011</v>
      </c>
      <c r="N38">
        <f t="shared" si="6"/>
        <v>2.8377922650171774</v>
      </c>
      <c r="O38">
        <f t="shared" si="7"/>
        <v>13.637464114739389</v>
      </c>
      <c r="P38">
        <f t="shared" si="10"/>
        <v>16.475256379756566</v>
      </c>
    </row>
    <row r="39" spans="4:16" x14ac:dyDescent="0.3">
      <c r="D39">
        <f t="shared" si="11"/>
        <v>22.107103423526592</v>
      </c>
      <c r="E39">
        <f t="shared" si="12"/>
        <v>14.080010705070787</v>
      </c>
      <c r="F39">
        <f t="shared" si="0"/>
        <v>3.8565059119547267</v>
      </c>
      <c r="G39">
        <f t="shared" si="1"/>
        <v>1.4080010705070789</v>
      </c>
      <c r="H39">
        <f t="shared" si="2"/>
        <v>0.38565059119547268</v>
      </c>
      <c r="I39">
        <f t="shared" si="8"/>
        <v>20.536307096731697</v>
      </c>
      <c r="J39">
        <f t="shared" si="3"/>
        <v>-3.4708553207593085E-2</v>
      </c>
      <c r="K39">
        <f t="shared" si="4"/>
        <v>0.29798542973480374</v>
      </c>
      <c r="L39">
        <f t="shared" si="5"/>
        <v>0.59798542973480373</v>
      </c>
      <c r="M39">
        <f t="shared" si="9"/>
        <v>2.8000000000000012</v>
      </c>
      <c r="N39">
        <f t="shared" si="6"/>
        <v>5.9798542973480373</v>
      </c>
      <c r="O39">
        <f t="shared" si="7"/>
        <v>8.9211015654708579</v>
      </c>
      <c r="P39">
        <f t="shared" si="10"/>
        <v>14.900955862818895</v>
      </c>
    </row>
    <row r="40" spans="4:16" x14ac:dyDescent="0.3">
      <c r="D40">
        <f t="shared" si="11"/>
        <v>23.515104494033672</v>
      </c>
      <c r="E40">
        <f t="shared" si="12"/>
        <v>14.46566129626626</v>
      </c>
      <c r="F40">
        <f t="shared" si="0"/>
        <v>33.296772955073727</v>
      </c>
      <c r="G40">
        <f t="shared" si="1"/>
        <v>1.4465661296266261</v>
      </c>
      <c r="H40">
        <f t="shared" si="2"/>
        <v>3.329677295507373</v>
      </c>
      <c r="I40">
        <f t="shared" si="8"/>
        <v>21.944308167238773</v>
      </c>
      <c r="J40">
        <f t="shared" si="3"/>
        <v>-0.29967095659566345</v>
      </c>
      <c r="K40">
        <f t="shared" si="4"/>
        <v>1.4046984482086234E-2</v>
      </c>
      <c r="L40">
        <f t="shared" si="5"/>
        <v>0.31404698448208623</v>
      </c>
      <c r="M40">
        <f t="shared" si="9"/>
        <v>2.9000000000000012</v>
      </c>
      <c r="N40">
        <f t="shared" si="6"/>
        <v>3.1404698448208626</v>
      </c>
      <c r="O40">
        <f t="shared" si="7"/>
        <v>9.4164910532233037</v>
      </c>
      <c r="P40">
        <f t="shared" si="10"/>
        <v>12.556960898044167</v>
      </c>
    </row>
    <row r="41" spans="4:16" x14ac:dyDescent="0.3">
      <c r="D41">
        <f t="shared" si="11"/>
        <v>24.961670623660297</v>
      </c>
      <c r="E41">
        <f t="shared" si="12"/>
        <v>17.795338591773632</v>
      </c>
      <c r="F41">
        <f t="shared" si="0"/>
        <v>5.6745807981341834</v>
      </c>
      <c r="G41">
        <f t="shared" si="1"/>
        <v>1.7795338591773633</v>
      </c>
      <c r="H41">
        <f t="shared" si="2"/>
        <v>0.56745807981341834</v>
      </c>
      <c r="I41">
        <f t="shared" si="8"/>
        <v>23.390874296865398</v>
      </c>
      <c r="J41">
        <f t="shared" si="3"/>
        <v>-5.1071227183208154E-2</v>
      </c>
      <c r="K41">
        <f t="shared" si="4"/>
        <v>-0.29562092238879362</v>
      </c>
      <c r="L41">
        <f t="shared" si="5"/>
        <v>4.3790776112063723E-3</v>
      </c>
      <c r="M41">
        <f t="shared" si="9"/>
        <v>3.0000000000000013</v>
      </c>
      <c r="N41">
        <f t="shared" si="6"/>
        <v>4.3790776112063723E-2</v>
      </c>
      <c r="O41">
        <f t="shared" si="7"/>
        <v>14.250333401814057</v>
      </c>
      <c r="P41">
        <f t="shared" si="10"/>
        <v>14.29412417792612</v>
      </c>
    </row>
    <row r="42" spans="4:16" x14ac:dyDescent="0.3">
      <c r="D42">
        <f t="shared" si="11"/>
        <v>26.741204482837659</v>
      </c>
      <c r="E42">
        <f t="shared" si="12"/>
        <v>18.362796671587049</v>
      </c>
      <c r="F42">
        <f t="shared" si="0"/>
        <v>-33.30968950544743</v>
      </c>
      <c r="G42">
        <f t="shared" si="1"/>
        <v>1.8362796671587049</v>
      </c>
      <c r="H42">
        <f t="shared" si="2"/>
        <v>-3.3309689505447433</v>
      </c>
      <c r="I42">
        <f t="shared" si="8"/>
        <v>25.170408156042761</v>
      </c>
      <c r="J42">
        <f t="shared" si="3"/>
        <v>0.29978720554902688</v>
      </c>
      <c r="K42">
        <f t="shared" si="4"/>
        <v>1.1297406299921462E-2</v>
      </c>
      <c r="L42">
        <f t="shared" si="5"/>
        <v>0.31129740629992148</v>
      </c>
      <c r="M42">
        <f t="shared" si="9"/>
        <v>3.1000000000000014</v>
      </c>
      <c r="N42">
        <f t="shared" si="6"/>
        <v>3.1129740629992146</v>
      </c>
      <c r="O42">
        <f t="shared" si="7"/>
        <v>15.173653572092176</v>
      </c>
      <c r="P42">
        <f t="shared" si="10"/>
        <v>18.286627635091392</v>
      </c>
    </row>
    <row r="43" spans="4:16" x14ac:dyDescent="0.3">
      <c r="D43">
        <f t="shared" si="11"/>
        <v>28.577484149996366</v>
      </c>
      <c r="E43">
        <f t="shared" si="12"/>
        <v>15.031827721042305</v>
      </c>
      <c r="F43">
        <f t="shared" si="0"/>
        <v>9.9509433652963981</v>
      </c>
      <c r="G43">
        <f t="shared" si="1"/>
        <v>1.5031827721042306</v>
      </c>
      <c r="H43">
        <f t="shared" si="2"/>
        <v>0.99509433652963986</v>
      </c>
      <c r="I43">
        <f t="shared" si="8"/>
        <v>27.006687823201467</v>
      </c>
      <c r="J43">
        <f t="shared" si="3"/>
        <v>-8.9558490287667089E-2</v>
      </c>
      <c r="K43">
        <f t="shared" si="4"/>
        <v>0.28632023473270946</v>
      </c>
      <c r="L43">
        <f t="shared" si="5"/>
        <v>0.58632023473270944</v>
      </c>
      <c r="M43">
        <f t="shared" si="9"/>
        <v>3.2000000000000015</v>
      </c>
      <c r="N43">
        <f t="shared" si="6"/>
        <v>5.8632023473270944</v>
      </c>
      <c r="O43">
        <f t="shared" si="7"/>
        <v>10.168013008579313</v>
      </c>
      <c r="P43">
        <f t="shared" si="10"/>
        <v>16.031215355906408</v>
      </c>
    </row>
    <row r="44" spans="4:16" x14ac:dyDescent="0.3">
      <c r="D44">
        <f t="shared" si="11"/>
        <v>30.080666922100598</v>
      </c>
      <c r="E44">
        <f t="shared" si="12"/>
        <v>16.026922057571944</v>
      </c>
      <c r="F44">
        <f t="shared" si="0"/>
        <v>32.412974380342689</v>
      </c>
      <c r="G44">
        <f t="shared" si="1"/>
        <v>1.6026922057571946</v>
      </c>
      <c r="H44">
        <f t="shared" si="2"/>
        <v>3.2412974380342692</v>
      </c>
      <c r="I44">
        <f t="shared" si="8"/>
        <v>28.509870595305699</v>
      </c>
      <c r="J44">
        <f t="shared" si="3"/>
        <v>-0.29171676942308433</v>
      </c>
      <c r="K44">
        <f t="shared" si="4"/>
        <v>-7.0009473911457523E-2</v>
      </c>
      <c r="L44">
        <f t="shared" si="5"/>
        <v>0.22999052608854248</v>
      </c>
      <c r="M44">
        <f t="shared" si="9"/>
        <v>3.3000000000000016</v>
      </c>
      <c r="N44">
        <f t="shared" si="6"/>
        <v>2.2999052608854247</v>
      </c>
      <c r="O44">
        <f t="shared" si="7"/>
        <v>11.558800378776874</v>
      </c>
      <c r="P44">
        <f t="shared" si="10"/>
        <v>13.858705639662299</v>
      </c>
    </row>
    <row r="45" spans="4:16" x14ac:dyDescent="0.3">
      <c r="D45">
        <f t="shared" si="11"/>
        <v>31.683359127857791</v>
      </c>
      <c r="E45">
        <f t="shared" si="12"/>
        <v>19.268219495606214</v>
      </c>
      <c r="F45">
        <f t="shared" si="0"/>
        <v>-8.8085389056049976</v>
      </c>
      <c r="G45">
        <f t="shared" si="1"/>
        <v>1.9268219495606216</v>
      </c>
      <c r="H45">
        <f t="shared" si="2"/>
        <v>-0.88085389056049979</v>
      </c>
      <c r="I45">
        <f t="shared" si="8"/>
        <v>30.112562801062893</v>
      </c>
      <c r="J45">
        <f t="shared" si="3"/>
        <v>7.9276850150444486E-2</v>
      </c>
      <c r="K45">
        <f t="shared" si="4"/>
        <v>-0.2893357582985967</v>
      </c>
      <c r="L45">
        <f t="shared" si="5"/>
        <v>1.0664241701403288E-2</v>
      </c>
      <c r="M45">
        <f t="shared" si="9"/>
        <v>3.4000000000000017</v>
      </c>
      <c r="N45">
        <f t="shared" si="6"/>
        <v>0.10664241701403288</v>
      </c>
      <c r="O45">
        <f t="shared" si="7"/>
        <v>16.706892713888671</v>
      </c>
      <c r="P45">
        <f t="shared" si="10"/>
        <v>16.813535130902704</v>
      </c>
    </row>
    <row r="46" spans="4:16" x14ac:dyDescent="0.3">
      <c r="D46">
        <f t="shared" si="11"/>
        <v>33.61018107741841</v>
      </c>
      <c r="E46">
        <f t="shared" si="12"/>
        <v>18.387365605045716</v>
      </c>
      <c r="F46">
        <f t="shared" si="0"/>
        <v>-27.06214165455258</v>
      </c>
      <c r="G46">
        <f t="shared" si="1"/>
        <v>1.8387365605045716</v>
      </c>
      <c r="H46">
        <f t="shared" si="2"/>
        <v>-2.7062141654552581</v>
      </c>
      <c r="I46">
        <f t="shared" si="8"/>
        <v>32.039384750623512</v>
      </c>
      <c r="J46">
        <f t="shared" si="3"/>
        <v>0.24355927489097348</v>
      </c>
      <c r="K46">
        <f t="shared" si="4"/>
        <v>0.17515387410669284</v>
      </c>
      <c r="L46">
        <f t="shared" si="5"/>
        <v>0.47515387410669285</v>
      </c>
      <c r="M46">
        <f t="shared" si="9"/>
        <v>3.5000000000000018</v>
      </c>
      <c r="N46">
        <f t="shared" si="6"/>
        <v>4.7515387410669288</v>
      </c>
      <c r="O46">
        <f t="shared" si="7"/>
        <v>15.214284625212819</v>
      </c>
      <c r="P46">
        <f t="shared" si="10"/>
        <v>19.96582336627975</v>
      </c>
    </row>
    <row r="47" spans="4:16" x14ac:dyDescent="0.3">
      <c r="D47">
        <f t="shared" si="11"/>
        <v>35.448917637922982</v>
      </c>
      <c r="E47">
        <f t="shared" si="12"/>
        <v>15.681151439590458</v>
      </c>
      <c r="F47">
        <f t="shared" si="0"/>
        <v>25.931706255348203</v>
      </c>
      <c r="G47">
        <f t="shared" si="1"/>
        <v>1.5681151439590459</v>
      </c>
      <c r="H47">
        <f t="shared" si="2"/>
        <v>2.5931706255348206</v>
      </c>
      <c r="I47">
        <f t="shared" si="8"/>
        <v>33.878121311128083</v>
      </c>
      <c r="J47">
        <f t="shared" si="3"/>
        <v>-0.23338535629813351</v>
      </c>
      <c r="K47">
        <f t="shared" si="4"/>
        <v>0.18849741501037429</v>
      </c>
      <c r="L47">
        <f t="shared" si="5"/>
        <v>0.48849741501037425</v>
      </c>
      <c r="M47">
        <f t="shared" si="9"/>
        <v>3.6000000000000019</v>
      </c>
      <c r="N47">
        <f t="shared" si="6"/>
        <v>4.8849741501037425</v>
      </c>
      <c r="O47">
        <f t="shared" si="7"/>
        <v>11.065432971211646</v>
      </c>
      <c r="P47">
        <f t="shared" si="10"/>
        <v>15.950407121315388</v>
      </c>
    </row>
    <row r="48" spans="4:16" x14ac:dyDescent="0.3">
      <c r="D48">
        <f t="shared" si="11"/>
        <v>37.01703278188203</v>
      </c>
      <c r="E48">
        <f t="shared" si="12"/>
        <v>18.274322065125279</v>
      </c>
      <c r="F48">
        <f t="shared" si="0"/>
        <v>21.013609504768354</v>
      </c>
      <c r="G48">
        <f t="shared" si="1"/>
        <v>1.8274322065125279</v>
      </c>
      <c r="H48">
        <f t="shared" si="2"/>
        <v>2.1013609504768356</v>
      </c>
      <c r="I48">
        <f t="shared" si="8"/>
        <v>35.446236455087131</v>
      </c>
      <c r="J48">
        <f t="shared" si="3"/>
        <v>-0.18912248554291558</v>
      </c>
      <c r="K48">
        <f t="shared" si="4"/>
        <v>-0.23287912199694866</v>
      </c>
      <c r="L48">
        <f t="shared" si="5"/>
        <v>6.7120878003051332E-2</v>
      </c>
      <c r="M48">
        <f t="shared" si="9"/>
        <v>3.700000000000002</v>
      </c>
      <c r="N48">
        <f t="shared" si="6"/>
        <v>0.67120878003051332</v>
      </c>
      <c r="O48">
        <f t="shared" si="7"/>
        <v>15.027788112296609</v>
      </c>
      <c r="P48">
        <f t="shared" si="10"/>
        <v>15.698996892327122</v>
      </c>
    </row>
    <row r="49" spans="4:16" x14ac:dyDescent="0.3">
      <c r="D49">
        <f t="shared" si="11"/>
        <v>38.844464988394556</v>
      </c>
      <c r="E49">
        <f t="shared" si="12"/>
        <v>20.375683015602114</v>
      </c>
      <c r="F49">
        <f t="shared" si="0"/>
        <v>-30.361863685271128</v>
      </c>
      <c r="G49">
        <f t="shared" si="1"/>
        <v>2.0375683015602113</v>
      </c>
      <c r="H49">
        <f t="shared" si="2"/>
        <v>-3.0361863685271131</v>
      </c>
      <c r="I49">
        <f t="shared" si="8"/>
        <v>37.273668661599658</v>
      </c>
      <c r="J49">
        <f t="shared" si="3"/>
        <v>0.2732567731674399</v>
      </c>
      <c r="K49">
        <f t="shared" si="4"/>
        <v>-0.12381734901910266</v>
      </c>
      <c r="L49">
        <f t="shared" si="5"/>
        <v>0.17618265098089733</v>
      </c>
      <c r="M49">
        <f t="shared" si="9"/>
        <v>3.800000000000002</v>
      </c>
      <c r="N49">
        <f t="shared" si="6"/>
        <v>1.7618265098089734</v>
      </c>
      <c r="O49">
        <f t="shared" si="7"/>
        <v>18.68258062585334</v>
      </c>
      <c r="P49">
        <f t="shared" si="10"/>
        <v>20.444407135662313</v>
      </c>
    </row>
    <row r="50" spans="4:16" x14ac:dyDescent="0.3">
      <c r="D50">
        <f t="shared" si="11"/>
        <v>40.882033289954769</v>
      </c>
      <c r="E50">
        <f t="shared" si="12"/>
        <v>17.339496647075002</v>
      </c>
      <c r="F50">
        <f t="shared" si="0"/>
        <v>1.3772342962018091</v>
      </c>
      <c r="G50">
        <f t="shared" si="1"/>
        <v>1.7339496647075003</v>
      </c>
      <c r="H50">
        <f t="shared" si="2"/>
        <v>0.13772342962018091</v>
      </c>
      <c r="I50">
        <f t="shared" si="8"/>
        <v>39.311236963159871</v>
      </c>
      <c r="J50">
        <f t="shared" si="3"/>
        <v>-1.2395108665815767E-2</v>
      </c>
      <c r="K50">
        <f t="shared" si="4"/>
        <v>0.29974382609348704</v>
      </c>
      <c r="L50">
        <f t="shared" si="5"/>
        <v>0.59974382609348709</v>
      </c>
      <c r="M50">
        <f t="shared" si="9"/>
        <v>3.9000000000000021</v>
      </c>
      <c r="N50">
        <f t="shared" si="6"/>
        <v>5.9974382609348709</v>
      </c>
      <c r="O50">
        <f t="shared" si="7"/>
        <v>13.529616478826636</v>
      </c>
      <c r="P50">
        <f t="shared" si="10"/>
        <v>19.527054739761507</v>
      </c>
    </row>
    <row r="51" spans="4:16" x14ac:dyDescent="0.3">
      <c r="D51">
        <f t="shared" si="11"/>
        <v>42.615982954662272</v>
      </c>
      <c r="E51">
        <f t="shared" si="12"/>
        <v>17.477220076695183</v>
      </c>
      <c r="F51">
        <f t="shared" si="0"/>
        <v>32.63887581031176</v>
      </c>
      <c r="G51">
        <f t="shared" si="1"/>
        <v>1.7477220076695184</v>
      </c>
      <c r="H51">
        <f t="shared" si="2"/>
        <v>3.263887581031176</v>
      </c>
      <c r="I51">
        <f t="shared" si="8"/>
        <v>41.045186627867373</v>
      </c>
      <c r="J51">
        <f t="shared" si="3"/>
        <v>-0.29374988229280591</v>
      </c>
      <c r="K51">
        <f t="shared" si="4"/>
        <v>-6.0918032247953204E-2</v>
      </c>
      <c r="L51">
        <f t="shared" si="5"/>
        <v>0.23908196775204679</v>
      </c>
      <c r="M51">
        <f t="shared" si="9"/>
        <v>4.0000000000000018</v>
      </c>
      <c r="N51">
        <f t="shared" si="6"/>
        <v>2.3908196775204678</v>
      </c>
      <c r="O51">
        <f t="shared" si="7"/>
        <v>13.745394972415671</v>
      </c>
      <c r="P51">
        <f t="shared" si="10"/>
        <v>16.136214649936139</v>
      </c>
    </row>
    <row r="52" spans="4:16" x14ac:dyDescent="0.3">
      <c r="D52">
        <f t="shared" si="11"/>
        <v>44.363704962331788</v>
      </c>
      <c r="E52">
        <f t="shared" si="12"/>
        <v>20.74110765772636</v>
      </c>
      <c r="F52">
        <f t="shared" si="0"/>
        <v>-12.407582889945992</v>
      </c>
      <c r="G52">
        <f t="shared" si="1"/>
        <v>2.0741107657726361</v>
      </c>
      <c r="H52">
        <f t="shared" si="2"/>
        <v>-1.2407582889945994</v>
      </c>
      <c r="I52">
        <f t="shared" si="8"/>
        <v>42.79290863553689</v>
      </c>
      <c r="J52">
        <f t="shared" si="3"/>
        <v>0.11166824600951346</v>
      </c>
      <c r="K52">
        <f t="shared" si="4"/>
        <v>-0.27844245874715079</v>
      </c>
      <c r="L52">
        <f t="shared" si="5"/>
        <v>2.1557541252849199E-2</v>
      </c>
      <c r="M52">
        <f t="shared" si="9"/>
        <v>4.1000000000000014</v>
      </c>
      <c r="N52">
        <f t="shared" si="6"/>
        <v>0.21557541252849199</v>
      </c>
      <c r="O52">
        <f t="shared" si="7"/>
        <v>19.358709609122776</v>
      </c>
      <c r="P52">
        <f t="shared" si="10"/>
        <v>19.574285021651267</v>
      </c>
    </row>
    <row r="53" spans="4:16" x14ac:dyDescent="0.3">
      <c r="D53">
        <f t="shared" si="11"/>
        <v>46.437815728104425</v>
      </c>
      <c r="E53">
        <f t="shared" si="12"/>
        <v>19.500349368731762</v>
      </c>
      <c r="F53">
        <f t="shared" si="0"/>
        <v>-21.116814371048232</v>
      </c>
      <c r="G53">
        <f t="shared" si="1"/>
        <v>1.9500349368731762</v>
      </c>
      <c r="H53">
        <f t="shared" si="2"/>
        <v>-2.1116814371048234</v>
      </c>
      <c r="I53">
        <f t="shared" si="8"/>
        <v>44.867019401309527</v>
      </c>
      <c r="J53">
        <f t="shared" si="3"/>
        <v>0.19005132933943447</v>
      </c>
      <c r="K53">
        <f t="shared" si="4"/>
        <v>0.23212171853644761</v>
      </c>
      <c r="L53">
        <f t="shared" si="5"/>
        <v>0.53212171853644763</v>
      </c>
      <c r="M53">
        <f t="shared" si="9"/>
        <v>4.2000000000000011</v>
      </c>
      <c r="N53">
        <f t="shared" si="6"/>
        <v>5.3212171853644765</v>
      </c>
      <c r="O53">
        <f t="shared" si="7"/>
        <v>17.111863147616873</v>
      </c>
      <c r="P53">
        <f t="shared" si="10"/>
        <v>22.433080332981348</v>
      </c>
    </row>
    <row r="54" spans="4:16" x14ac:dyDescent="0.3">
      <c r="D54">
        <f t="shared" si="11"/>
        <v>48.387850664977599</v>
      </c>
      <c r="E54">
        <f t="shared" si="12"/>
        <v>17.388667931626937</v>
      </c>
      <c r="F54">
        <f t="shared" si="0"/>
        <v>31.776472278051902</v>
      </c>
      <c r="G54">
        <f t="shared" si="1"/>
        <v>1.7388667931626938</v>
      </c>
      <c r="H54">
        <f t="shared" si="2"/>
        <v>3.1776472278051902</v>
      </c>
      <c r="I54">
        <f t="shared" si="8"/>
        <v>46.8170543381827</v>
      </c>
      <c r="J54">
        <f t="shared" si="3"/>
        <v>-0.28598825050246696</v>
      </c>
      <c r="K54">
        <f t="shared" si="4"/>
        <v>9.0613026516821557E-2</v>
      </c>
      <c r="L54">
        <f t="shared" si="5"/>
        <v>0.39061302651682156</v>
      </c>
      <c r="M54">
        <f t="shared" si="9"/>
        <v>4.3000000000000007</v>
      </c>
      <c r="N54">
        <f t="shared" si="6"/>
        <v>3.9061302651682155</v>
      </c>
      <c r="O54">
        <f t="shared" si="7"/>
        <v>13.606459759637593</v>
      </c>
      <c r="P54">
        <f t="shared" si="10"/>
        <v>17.51259002480581</v>
      </c>
    </row>
    <row r="55" spans="4:16" x14ac:dyDescent="0.3">
      <c r="D55">
        <f t="shared" si="11"/>
        <v>50.126717458140291</v>
      </c>
      <c r="E55">
        <f t="shared" si="12"/>
        <v>20.566315159432129</v>
      </c>
      <c r="F55">
        <f t="shared" si="0"/>
        <v>4.6106697028546098</v>
      </c>
      <c r="G55">
        <f t="shared" si="1"/>
        <v>2.0566315159432129</v>
      </c>
      <c r="H55">
        <f t="shared" si="2"/>
        <v>0.46106697028546101</v>
      </c>
      <c r="I55">
        <f t="shared" si="8"/>
        <v>48.555921131345393</v>
      </c>
      <c r="J55">
        <f t="shared" si="3"/>
        <v>-4.1496027325691992E-2</v>
      </c>
      <c r="K55">
        <f t="shared" si="4"/>
        <v>-0.29711627305852067</v>
      </c>
      <c r="L55">
        <f t="shared" si="5"/>
        <v>2.8837269414793143E-3</v>
      </c>
      <c r="M55">
        <f t="shared" si="9"/>
        <v>4.4000000000000004</v>
      </c>
      <c r="N55">
        <f t="shared" si="6"/>
        <v>2.8837269414793143E-2</v>
      </c>
      <c r="O55">
        <f t="shared" si="7"/>
        <v>19.033799365668951</v>
      </c>
      <c r="P55">
        <f t="shared" si="10"/>
        <v>19.062636635083745</v>
      </c>
    </row>
    <row r="56" spans="4:16" x14ac:dyDescent="0.3">
      <c r="D56">
        <f t="shared" si="11"/>
        <v>52.183348974083501</v>
      </c>
      <c r="E56">
        <f t="shared" si="12"/>
        <v>21.027382129717591</v>
      </c>
      <c r="F56">
        <f t="shared" si="0"/>
        <v>-31.345776840039267</v>
      </c>
      <c r="G56">
        <f t="shared" si="1"/>
        <v>2.1027382129717593</v>
      </c>
      <c r="H56">
        <f t="shared" si="2"/>
        <v>-3.134577684003927</v>
      </c>
      <c r="I56">
        <f t="shared" si="8"/>
        <v>50.612552647288602</v>
      </c>
      <c r="J56">
        <f t="shared" si="3"/>
        <v>0.28211199156035355</v>
      </c>
      <c r="K56">
        <f t="shared" si="4"/>
        <v>0.1020432468017899</v>
      </c>
      <c r="L56">
        <f t="shared" si="5"/>
        <v>0.40204324680178988</v>
      </c>
      <c r="M56">
        <f t="shared" si="9"/>
        <v>4.5</v>
      </c>
      <c r="N56">
        <f t="shared" si="6"/>
        <v>4.0204324680178987</v>
      </c>
      <c r="O56">
        <f t="shared" si="7"/>
        <v>19.896785965312496</v>
      </c>
      <c r="P56">
        <f t="shared" si="10"/>
        <v>23.917218433330394</v>
      </c>
    </row>
    <row r="57" spans="4:16" x14ac:dyDescent="0.3">
      <c r="D57">
        <f t="shared" si="11"/>
        <v>54.286087187055259</v>
      </c>
      <c r="E57">
        <f t="shared" si="12"/>
        <v>17.892804445713665</v>
      </c>
      <c r="F57">
        <f t="shared" si="0"/>
        <v>25.670301533152319</v>
      </c>
      <c r="G57">
        <f t="shared" si="1"/>
        <v>1.7892804445713666</v>
      </c>
      <c r="H57">
        <f t="shared" si="2"/>
        <v>2.567030153315232</v>
      </c>
      <c r="I57">
        <f t="shared" si="8"/>
        <v>52.71529086026036</v>
      </c>
      <c r="J57">
        <f t="shared" si="3"/>
        <v>-0.23103271379837051</v>
      </c>
      <c r="K57">
        <f t="shared" si="4"/>
        <v>0.19137367936829822</v>
      </c>
      <c r="L57">
        <f t="shared" si="5"/>
        <v>0.49137367936829823</v>
      </c>
      <c r="M57">
        <f t="shared" si="9"/>
        <v>4.5999999999999996</v>
      </c>
      <c r="N57">
        <f t="shared" si="6"/>
        <v>4.9137367936829826</v>
      </c>
      <c r="O57">
        <f t="shared" si="7"/>
        <v>14.406860291964779</v>
      </c>
      <c r="P57">
        <f t="shared" si="10"/>
        <v>19.320597085647762</v>
      </c>
    </row>
    <row r="58" spans="4:16" x14ac:dyDescent="0.3">
      <c r="D58">
        <f t="shared" si="11"/>
        <v>56.075367631626627</v>
      </c>
      <c r="E58">
        <f t="shared" si="12"/>
        <v>20.459834599028898</v>
      </c>
      <c r="F58">
        <f t="shared" si="0"/>
        <v>15.194203593214404</v>
      </c>
      <c r="G58">
        <f t="shared" si="1"/>
        <v>2.0459834599028901</v>
      </c>
      <c r="H58">
        <f t="shared" si="2"/>
        <v>1.5194203593214404</v>
      </c>
      <c r="I58">
        <f t="shared" si="8"/>
        <v>54.504571304831728</v>
      </c>
      <c r="J58">
        <f t="shared" si="3"/>
        <v>-0.13674783233893009</v>
      </c>
      <c r="K58">
        <f t="shared" si="4"/>
        <v>-0.26702065528832009</v>
      </c>
      <c r="L58">
        <f t="shared" si="5"/>
        <v>3.2979344711679903E-2</v>
      </c>
      <c r="M58">
        <f t="shared" si="9"/>
        <v>4.6999999999999993</v>
      </c>
      <c r="N58">
        <f t="shared" si="6"/>
        <v>0.32979344711679903</v>
      </c>
      <c r="O58">
        <f t="shared" si="7"/>
        <v>18.837217431882898</v>
      </c>
      <c r="P58">
        <f t="shared" si="10"/>
        <v>19.167010878999697</v>
      </c>
    </row>
    <row r="59" spans="4:16" x14ac:dyDescent="0.3">
      <c r="D59">
        <f t="shared" si="11"/>
        <v>58.121351091529519</v>
      </c>
      <c r="E59">
        <f t="shared" si="12"/>
        <v>21.979254958350339</v>
      </c>
      <c r="F59">
        <f t="shared" si="0"/>
        <v>-33.3332739871935</v>
      </c>
      <c r="G59">
        <f t="shared" si="1"/>
        <v>2.197925495835034</v>
      </c>
      <c r="H59">
        <f t="shared" si="2"/>
        <v>-3.3333273987193501</v>
      </c>
      <c r="I59">
        <f t="shared" si="8"/>
        <v>56.550554764734621</v>
      </c>
      <c r="J59">
        <f t="shared" si="3"/>
        <v>0.29999946588474147</v>
      </c>
      <c r="K59">
        <f t="shared" si="4"/>
        <v>5.6609969954410507E-4</v>
      </c>
      <c r="L59">
        <f t="shared" si="5"/>
        <v>0.30056609969954412</v>
      </c>
      <c r="M59">
        <f t="shared" si="9"/>
        <v>4.7999999999999989</v>
      </c>
      <c r="N59">
        <f t="shared" si="6"/>
        <v>3.0056609969954411</v>
      </c>
      <c r="O59">
        <f t="shared" si="7"/>
        <v>21.738944183587556</v>
      </c>
      <c r="P59">
        <f t="shared" si="10"/>
        <v>24.744605180582997</v>
      </c>
    </row>
    <row r="60" spans="4:16" x14ac:dyDescent="0.3">
      <c r="D60">
        <f t="shared" si="11"/>
        <v>60.319276587364556</v>
      </c>
      <c r="E60">
        <f t="shared" si="12"/>
        <v>18.645927559630987</v>
      </c>
      <c r="F60">
        <f t="shared" si="0"/>
        <v>19.6116503521216</v>
      </c>
      <c r="G60">
        <f t="shared" si="1"/>
        <v>1.8645927559630988</v>
      </c>
      <c r="H60">
        <f t="shared" si="2"/>
        <v>1.9611650352121601</v>
      </c>
      <c r="I60">
        <f t="shared" si="8"/>
        <v>58.748480260569657</v>
      </c>
      <c r="J60">
        <f t="shared" si="3"/>
        <v>-0.17650485316909398</v>
      </c>
      <c r="K60">
        <f t="shared" si="4"/>
        <v>0.2425820207842217</v>
      </c>
      <c r="L60">
        <f t="shared" si="5"/>
        <v>0.54258202078422169</v>
      </c>
      <c r="M60">
        <f t="shared" si="9"/>
        <v>4.8999999999999986</v>
      </c>
      <c r="N60">
        <f t="shared" si="6"/>
        <v>5.4258202078422171</v>
      </c>
      <c r="O60">
        <f t="shared" si="7"/>
        <v>15.645177655155287</v>
      </c>
      <c r="P60">
        <f t="shared" si="10"/>
        <v>21.070997862997505</v>
      </c>
    </row>
    <row r="61" spans="4:16" x14ac:dyDescent="0.3">
      <c r="D61">
        <f t="shared" si="11"/>
        <v>62.183869343327657</v>
      </c>
      <c r="E61">
        <f t="shared" si="12"/>
        <v>20.607092594843149</v>
      </c>
      <c r="F61">
        <f t="shared" si="0"/>
        <v>20.119335185884569</v>
      </c>
      <c r="G61">
        <f t="shared" si="1"/>
        <v>2.060709259484315</v>
      </c>
      <c r="H61">
        <f t="shared" si="2"/>
        <v>2.011933518588457</v>
      </c>
      <c r="I61">
        <f t="shared" si="8"/>
        <v>60.613073016532759</v>
      </c>
      <c r="J61">
        <f t="shared" si="3"/>
        <v>-0.18107401667296155</v>
      </c>
      <c r="K61">
        <f t="shared" si="4"/>
        <v>-0.23919071989924701</v>
      </c>
      <c r="L61">
        <f t="shared" si="5"/>
        <v>6.0809280100752983E-2</v>
      </c>
      <c r="M61">
        <f t="shared" si="9"/>
        <v>4.9999999999999982</v>
      </c>
      <c r="N61">
        <f t="shared" si="6"/>
        <v>0.60809280100752983</v>
      </c>
      <c r="O61">
        <f t="shared" si="7"/>
        <v>19.109351934559768</v>
      </c>
      <c r="P61">
        <f t="shared" si="10"/>
        <v>19.717444735567298</v>
      </c>
    </row>
    <row r="62" spans="4:16" x14ac:dyDescent="0.3">
      <c r="D62">
        <f t="shared" si="11"/>
        <v>64.24457860281197</v>
      </c>
      <c r="E62">
        <f t="shared" si="12"/>
        <v>22.619026113431605</v>
      </c>
      <c r="F62">
        <f t="shared" si="0"/>
        <v>-32.917760113224226</v>
      </c>
      <c r="G62">
        <f t="shared" si="1"/>
        <v>2.2619026113431606</v>
      </c>
      <c r="H62">
        <f t="shared" si="2"/>
        <v>-3.2917760113224226</v>
      </c>
      <c r="I62">
        <f t="shared" si="8"/>
        <v>62.673782276017072</v>
      </c>
      <c r="J62">
        <f t="shared" si="3"/>
        <v>0.29625984101901787</v>
      </c>
      <c r="K62">
        <f t="shared" si="4"/>
        <v>-4.7224004482744081E-2</v>
      </c>
      <c r="L62">
        <f t="shared" si="5"/>
        <v>0.25277599551725594</v>
      </c>
      <c r="M62">
        <f t="shared" si="9"/>
        <v>5.0999999999999979</v>
      </c>
      <c r="N62">
        <f t="shared" si="6"/>
        <v>2.5277599551725594</v>
      </c>
      <c r="O62">
        <f t="shared" si="7"/>
        <v>23.022915404404539</v>
      </c>
      <c r="P62">
        <f t="shared" si="10"/>
        <v>25.550675359577099</v>
      </c>
    </row>
    <row r="63" spans="4:16" x14ac:dyDescent="0.3">
      <c r="D63">
        <f t="shared" si="11"/>
        <v>66.50648121415513</v>
      </c>
      <c r="E63">
        <f t="shared" si="12"/>
        <v>19.327250102109183</v>
      </c>
      <c r="F63">
        <f t="shared" si="0"/>
        <v>16.938334977223199</v>
      </c>
      <c r="G63">
        <f t="shared" si="1"/>
        <v>1.9327250102109184</v>
      </c>
      <c r="H63">
        <f t="shared" si="2"/>
        <v>1.6938334977223199</v>
      </c>
      <c r="I63">
        <f t="shared" si="8"/>
        <v>64.935684887360239</v>
      </c>
      <c r="J63">
        <f t="shared" si="3"/>
        <v>-0.15244501479501019</v>
      </c>
      <c r="K63">
        <f t="shared" si="4"/>
        <v>0.25838056711786417</v>
      </c>
      <c r="L63">
        <f t="shared" si="5"/>
        <v>0.5583805671178641</v>
      </c>
      <c r="M63">
        <f t="shared" si="9"/>
        <v>5.1999999999999975</v>
      </c>
      <c r="N63">
        <f t="shared" si="6"/>
        <v>5.5838056711786415</v>
      </c>
      <c r="O63">
        <f t="shared" si="7"/>
        <v>16.809416842926574</v>
      </c>
      <c r="P63">
        <f t="shared" si="10"/>
        <v>22.393222514105215</v>
      </c>
    </row>
    <row r="64" spans="4:16" x14ac:dyDescent="0.3">
      <c r="D64">
        <f t="shared" si="11"/>
        <v>68.439206224366046</v>
      </c>
      <c r="E64">
        <f t="shared" si="12"/>
        <v>21.021083599831503</v>
      </c>
      <c r="F64">
        <f t="shared" si="0"/>
        <v>20.851558972528665</v>
      </c>
      <c r="G64">
        <f t="shared" si="1"/>
        <v>2.1021083599831503</v>
      </c>
      <c r="H64">
        <f t="shared" si="2"/>
        <v>2.0851558972528665</v>
      </c>
      <c r="I64">
        <f t="shared" si="8"/>
        <v>66.868409897571155</v>
      </c>
      <c r="J64">
        <f t="shared" si="3"/>
        <v>-0.1876640307527567</v>
      </c>
      <c r="K64">
        <f t="shared" si="4"/>
        <v>-0.23405600090924475</v>
      </c>
      <c r="L64">
        <f t="shared" si="5"/>
        <v>6.594399909075524E-2</v>
      </c>
      <c r="M64">
        <f t="shared" si="9"/>
        <v>5.2999999999999972</v>
      </c>
      <c r="N64">
        <f t="shared" si="6"/>
        <v>0.65943999090755234</v>
      </c>
      <c r="O64">
        <f t="shared" si="7"/>
        <v>19.884868006999724</v>
      </c>
      <c r="P64">
        <f t="shared" si="10"/>
        <v>20.544307997907275</v>
      </c>
    </row>
    <row r="65" spans="4:16" x14ac:dyDescent="0.3">
      <c r="D65">
        <f t="shared" si="11"/>
        <v>70.541314584349195</v>
      </c>
      <c r="E65">
        <f t="shared" si="12"/>
        <v>23.106239497084371</v>
      </c>
      <c r="F65">
        <f t="shared" si="0"/>
        <v>-32.985837691938073</v>
      </c>
      <c r="G65">
        <f t="shared" si="1"/>
        <v>2.3106239497084373</v>
      </c>
      <c r="H65">
        <f t="shared" si="2"/>
        <v>-3.2985837691938076</v>
      </c>
      <c r="I65">
        <f t="shared" si="8"/>
        <v>68.970518257554303</v>
      </c>
      <c r="J65">
        <f t="shared" si="3"/>
        <v>0.29687253922744289</v>
      </c>
      <c r="K65">
        <f t="shared" si="4"/>
        <v>-4.320527112113038E-2</v>
      </c>
      <c r="L65">
        <f t="shared" si="5"/>
        <v>0.25679472887886962</v>
      </c>
      <c r="M65">
        <f t="shared" si="9"/>
        <v>5.3999999999999968</v>
      </c>
      <c r="N65">
        <f t="shared" si="6"/>
        <v>2.5679472887886963</v>
      </c>
      <c r="O65">
        <f t="shared" si="7"/>
        <v>24.025423666347976</v>
      </c>
      <c r="P65">
        <f t="shared" si="10"/>
        <v>26.59337095513667</v>
      </c>
    </row>
    <row r="66" spans="4:16" x14ac:dyDescent="0.3">
      <c r="D66">
        <f t="shared" si="11"/>
        <v>72.851938534057638</v>
      </c>
      <c r="E66">
        <f t="shared" si="12"/>
        <v>19.807655727890563</v>
      </c>
      <c r="F66">
        <f t="shared" si="0"/>
        <v>18.69211282979958</v>
      </c>
      <c r="G66">
        <f t="shared" si="1"/>
        <v>1.9807655727890563</v>
      </c>
      <c r="H66">
        <f t="shared" si="2"/>
        <v>1.8692112829799581</v>
      </c>
      <c r="I66">
        <f t="shared" si="8"/>
        <v>71.281142207262747</v>
      </c>
      <c r="J66">
        <f t="shared" si="3"/>
        <v>-0.16822901546819757</v>
      </c>
      <c r="K66">
        <f t="shared" si="4"/>
        <v>0.24839283072303223</v>
      </c>
      <c r="L66">
        <f t="shared" si="5"/>
        <v>0.54839283072303224</v>
      </c>
      <c r="M66">
        <f t="shared" si="9"/>
        <v>5.4999999999999964</v>
      </c>
      <c r="N66">
        <f t="shared" si="6"/>
        <v>5.4839283072303227</v>
      </c>
      <c r="O66">
        <f t="shared" si="7"/>
        <v>17.655445144558609</v>
      </c>
      <c r="P66">
        <f t="shared" si="10"/>
        <v>23.139373451788931</v>
      </c>
    </row>
    <row r="67" spans="4:16" x14ac:dyDescent="0.3">
      <c r="D67">
        <f t="shared" si="11"/>
        <v>74.832704106846691</v>
      </c>
      <c r="E67">
        <f t="shared" si="12"/>
        <v>21.67686701087052</v>
      </c>
      <c r="F67">
        <f t="shared" si="0"/>
        <v>17.861819149371581</v>
      </c>
      <c r="G67">
        <f t="shared" si="1"/>
        <v>2.1676867010870522</v>
      </c>
      <c r="H67">
        <f t="shared" si="2"/>
        <v>1.7861819149371581</v>
      </c>
      <c r="I67">
        <f t="shared" si="8"/>
        <v>73.2619077800518</v>
      </c>
      <c r="J67">
        <f t="shared" si="3"/>
        <v>-0.16075637234434284</v>
      </c>
      <c r="K67">
        <f t="shared" si="4"/>
        <v>-0.25329308863584693</v>
      </c>
      <c r="L67">
        <f t="shared" si="5"/>
        <v>4.6706911364153059E-2</v>
      </c>
      <c r="M67">
        <f t="shared" si="9"/>
        <v>5.5999999999999961</v>
      </c>
      <c r="N67">
        <f t="shared" si="6"/>
        <v>0.46706911364153059</v>
      </c>
      <c r="O67">
        <f t="shared" si="7"/>
        <v>21.144895353313498</v>
      </c>
      <c r="P67">
        <f t="shared" si="10"/>
        <v>21.61196446695503</v>
      </c>
    </row>
    <row r="68" spans="4:16" x14ac:dyDescent="0.3">
      <c r="D68">
        <f t="shared" si="11"/>
        <v>77.000390807933741</v>
      </c>
      <c r="E68">
        <f t="shared" si="12"/>
        <v>23.463048925807676</v>
      </c>
      <c r="F68">
        <f t="shared" si="0"/>
        <v>-33.316932565470488</v>
      </c>
      <c r="G68">
        <f t="shared" si="1"/>
        <v>2.3463048925807679</v>
      </c>
      <c r="H68">
        <f t="shared" si="2"/>
        <v>-3.331693256547049</v>
      </c>
      <c r="I68">
        <f t="shared" si="8"/>
        <v>75.429594481138849</v>
      </c>
      <c r="J68">
        <f t="shared" si="3"/>
        <v>0.29985239308923434</v>
      </c>
      <c r="K68">
        <f t="shared" si="4"/>
        <v>9.4096949291293062E-3</v>
      </c>
      <c r="L68">
        <f t="shared" si="5"/>
        <v>0.30940969492912929</v>
      </c>
      <c r="M68">
        <f t="shared" si="9"/>
        <v>5.6999999999999957</v>
      </c>
      <c r="N68">
        <f t="shared" si="6"/>
        <v>3.0940969492912931</v>
      </c>
      <c r="O68">
        <f t="shared" si="7"/>
        <v>24.773159920268011</v>
      </c>
      <c r="P68">
        <f t="shared" si="10"/>
        <v>27.867256869559306</v>
      </c>
    </row>
    <row r="69" spans="4:16" x14ac:dyDescent="0.3">
      <c r="D69">
        <f t="shared" si="11"/>
        <v>79.346695700514502</v>
      </c>
      <c r="E69">
        <f t="shared" si="12"/>
        <v>20.131355669260628</v>
      </c>
      <c r="F69">
        <f t="shared" si="0"/>
        <v>24.071065843699746</v>
      </c>
      <c r="G69">
        <f t="shared" si="1"/>
        <v>2.0131355669260631</v>
      </c>
      <c r="H69">
        <f t="shared" si="2"/>
        <v>2.4071065843699748</v>
      </c>
      <c r="I69">
        <f t="shared" si="8"/>
        <v>77.775899373719611</v>
      </c>
      <c r="J69">
        <f t="shared" si="3"/>
        <v>-0.21663959259329882</v>
      </c>
      <c r="K69">
        <f t="shared" si="4"/>
        <v>0.20752659328628104</v>
      </c>
      <c r="L69">
        <f t="shared" si="5"/>
        <v>0.50752659328628102</v>
      </c>
      <c r="M69">
        <f t="shared" si="9"/>
        <v>5.7999999999999954</v>
      </c>
      <c r="N69">
        <f t="shared" si="6"/>
        <v>5.07526593286281</v>
      </c>
      <c r="O69">
        <f t="shared" si="7"/>
        <v>18.237216648702237</v>
      </c>
      <c r="P69">
        <f t="shared" si="10"/>
        <v>23.312482581565046</v>
      </c>
    </row>
    <row r="70" spans="4:16" x14ac:dyDescent="0.3">
      <c r="D70">
        <f t="shared" si="11"/>
        <v>81.359831267440569</v>
      </c>
      <c r="E70">
        <f t="shared" si="12"/>
        <v>22.538462253630602</v>
      </c>
      <c r="F70">
        <f t="shared" si="0"/>
        <v>10.535460059366997</v>
      </c>
      <c r="G70">
        <f t="shared" si="1"/>
        <v>2.2538462253630605</v>
      </c>
      <c r="H70">
        <f t="shared" si="2"/>
        <v>1.0535460059366997</v>
      </c>
      <c r="I70">
        <f t="shared" si="8"/>
        <v>79.789034940645678</v>
      </c>
      <c r="J70">
        <f t="shared" si="3"/>
        <v>-9.4819140534301433E-2</v>
      </c>
      <c r="K70">
        <f t="shared" si="4"/>
        <v>-0.28462138111592455</v>
      </c>
      <c r="L70">
        <f t="shared" si="5"/>
        <v>1.5378618884075435E-2</v>
      </c>
      <c r="M70">
        <f t="shared" si="9"/>
        <v>5.899999999999995</v>
      </c>
      <c r="N70">
        <f t="shared" si="6"/>
        <v>0.15378618884075435</v>
      </c>
      <c r="O70">
        <f t="shared" si="7"/>
        <v>22.859202634124912</v>
      </c>
      <c r="P70">
        <f t="shared" si="10"/>
        <v>23.012988822965667</v>
      </c>
    </row>
    <row r="71" spans="4:16" x14ac:dyDescent="0.3">
      <c r="D71">
        <f t="shared" si="11"/>
        <v>83.613677492803632</v>
      </c>
      <c r="E71">
        <f t="shared" si="12"/>
        <v>23.592008259567301</v>
      </c>
      <c r="F71">
        <f t="shared" si="0"/>
        <v>-31.179240039479936</v>
      </c>
      <c r="G71">
        <f t="shared" si="1"/>
        <v>2.3592008259567301</v>
      </c>
      <c r="H71">
        <f t="shared" si="2"/>
        <v>-3.1179240039479938</v>
      </c>
      <c r="I71">
        <f t="shared" si="8"/>
        <v>82.04288116600874</v>
      </c>
      <c r="J71">
        <f t="shared" si="3"/>
        <v>0.28061316035531886</v>
      </c>
      <c r="K71">
        <f t="shared" si="4"/>
        <v>0.10609549582993665</v>
      </c>
      <c r="L71">
        <f t="shared" si="5"/>
        <v>0.40609549582993665</v>
      </c>
      <c r="M71">
        <f t="shared" si="9"/>
        <v>5.9999999999999947</v>
      </c>
      <c r="N71">
        <f t="shared" si="6"/>
        <v>4.0609549582993667</v>
      </c>
      <c r="O71">
        <f t="shared" si="7"/>
        <v>25.046228417377129</v>
      </c>
      <c r="P71">
        <f t="shared" si="10"/>
        <v>29.107183375676495</v>
      </c>
    </row>
    <row r="72" spans="4:16" x14ac:dyDescent="0.3">
      <c r="D72">
        <f t="shared" si="11"/>
        <v>85.972878318760365</v>
      </c>
      <c r="E72">
        <f t="shared" si="12"/>
        <v>20.474084255619307</v>
      </c>
      <c r="F72">
        <f t="shared" si="0"/>
        <v>30.423785177101042</v>
      </c>
      <c r="G72">
        <f t="shared" si="1"/>
        <v>2.0474084255619309</v>
      </c>
      <c r="H72">
        <f t="shared" si="2"/>
        <v>3.0423785177101044</v>
      </c>
      <c r="I72">
        <f t="shared" si="8"/>
        <v>84.402081991965474</v>
      </c>
      <c r="J72">
        <f t="shared" si="3"/>
        <v>-0.27381406659391</v>
      </c>
      <c r="K72">
        <f t="shared" si="4"/>
        <v>0.12258000218349563</v>
      </c>
      <c r="L72">
        <f t="shared" si="5"/>
        <v>0.42258000218349562</v>
      </c>
      <c r="M72">
        <f t="shared" si="9"/>
        <v>6.0999999999999943</v>
      </c>
      <c r="N72">
        <f t="shared" si="6"/>
        <v>4.2258000218349565</v>
      </c>
      <c r="O72">
        <f t="shared" si="7"/>
        <v>18.863465674778922</v>
      </c>
      <c r="P72">
        <f t="shared" si="10"/>
        <v>23.089265696613879</v>
      </c>
    </row>
    <row r="73" spans="4:16" x14ac:dyDescent="0.3">
      <c r="D73">
        <f t="shared" si="11"/>
        <v>88.020286744322291</v>
      </c>
      <c r="E73">
        <f t="shared" si="12"/>
        <v>23.516462773329412</v>
      </c>
      <c r="F73">
        <f t="shared" si="0"/>
        <v>-1.855455284787108</v>
      </c>
      <c r="G73">
        <f t="shared" si="1"/>
        <v>2.3516462773329412</v>
      </c>
      <c r="H73">
        <f t="shared" si="2"/>
        <v>-0.18554552847871081</v>
      </c>
      <c r="I73">
        <f t="shared" si="8"/>
        <v>86.4494904175274</v>
      </c>
      <c r="J73">
        <f t="shared" si="3"/>
        <v>1.6699097563085585E-2</v>
      </c>
      <c r="K73">
        <f t="shared" si="4"/>
        <v>-0.29953487299574744</v>
      </c>
      <c r="L73">
        <f t="shared" si="5"/>
        <v>4.6512700425255238E-4</v>
      </c>
      <c r="M73">
        <f t="shared" si="9"/>
        <v>6.199999999999994</v>
      </c>
      <c r="N73">
        <f t="shared" si="6"/>
        <v>4.6512700425255238E-3</v>
      </c>
      <c r="O73">
        <f t="shared" si="7"/>
        <v>24.886080961622461</v>
      </c>
      <c r="P73">
        <f t="shared" si="10"/>
        <v>24.890732231664987</v>
      </c>
    </row>
    <row r="74" spans="4:16" x14ac:dyDescent="0.3">
      <c r="D74">
        <f t="shared" si="11"/>
        <v>90.371933021655238</v>
      </c>
      <c r="E74">
        <f t="shared" si="12"/>
        <v>23.330917244850703</v>
      </c>
      <c r="F74">
        <f t="shared" si="0"/>
        <v>-22.334450440186664</v>
      </c>
      <c r="G74">
        <f t="shared" si="1"/>
        <v>2.3330917244850702</v>
      </c>
      <c r="H74">
        <f t="shared" si="2"/>
        <v>-2.2334450440186666</v>
      </c>
      <c r="I74">
        <f t="shared" si="8"/>
        <v>88.801136694860347</v>
      </c>
      <c r="J74">
        <f t="shared" si="3"/>
        <v>0.20101005396167876</v>
      </c>
      <c r="K74">
        <f t="shared" si="4"/>
        <v>0.22269925506458926</v>
      </c>
      <c r="L74">
        <f t="shared" si="5"/>
        <v>0.52269925506458925</v>
      </c>
      <c r="M74">
        <f t="shared" si="9"/>
        <v>6.2999999999999936</v>
      </c>
      <c r="N74">
        <f t="shared" si="6"/>
        <v>5.2269925506458925</v>
      </c>
      <c r="O74">
        <f t="shared" si="7"/>
        <v>24.494926476873236</v>
      </c>
      <c r="P74">
        <f t="shared" si="10"/>
        <v>29.721919027519128</v>
      </c>
    </row>
    <row r="75" spans="4:16" x14ac:dyDescent="0.3">
      <c r="D75">
        <f t="shared" si="11"/>
        <v>92.70502474614031</v>
      </c>
      <c r="E75">
        <f t="shared" si="12"/>
        <v>21.097472200832037</v>
      </c>
      <c r="F75">
        <f t="shared" ref="F75:F138" si="13">g/l*SIN(D75)</f>
        <v>33.320228795853126</v>
      </c>
      <c r="G75">
        <f t="shared" ref="G75:G138" si="14">E75*dt</f>
        <v>2.1097472200832037</v>
      </c>
      <c r="H75">
        <f t="shared" ref="H75:H138" si="15">F75*dt</f>
        <v>3.3320228795853128</v>
      </c>
      <c r="I75">
        <f t="shared" si="8"/>
        <v>91.134228419345419</v>
      </c>
      <c r="J75">
        <f t="shared" ref="J75:J138" si="16">l*COS(I75)</f>
        <v>-0.29988205916267802</v>
      </c>
      <c r="K75">
        <f t="shared" ref="K75:K138" si="17">l*SIN(I75)</f>
        <v>-8.4113371322318917E-3</v>
      </c>
      <c r="L75">
        <f t="shared" ref="L75:L138" si="18">K75+l</f>
        <v>0.29158866286776808</v>
      </c>
      <c r="M75">
        <f t="shared" si="9"/>
        <v>6.3999999999999932</v>
      </c>
      <c r="N75">
        <f t="shared" ref="N75:N138" si="19">ABS(m*g*L75)</f>
        <v>2.915886628677681</v>
      </c>
      <c r="O75">
        <f t="shared" ref="O75:O138" si="20">m*(l*E75)^2/2</f>
        <v>20.029649996919627</v>
      </c>
      <c r="P75">
        <f t="shared" si="10"/>
        <v>22.945536625597306</v>
      </c>
    </row>
    <row r="76" spans="4:16" x14ac:dyDescent="0.3">
      <c r="D76">
        <f t="shared" si="11"/>
        <v>94.814771966223518</v>
      </c>
      <c r="E76">
        <f t="shared" si="12"/>
        <v>24.42949508041735</v>
      </c>
      <c r="F76">
        <f t="shared" si="13"/>
        <v>-17.903249184529923</v>
      </c>
      <c r="G76">
        <f t="shared" si="14"/>
        <v>2.4429495080417354</v>
      </c>
      <c r="H76">
        <f t="shared" si="15"/>
        <v>-1.7903249184529924</v>
      </c>
      <c r="I76">
        <f t="shared" ref="I76:I139" si="21">D76-PI()/2</f>
        <v>93.243975639428626</v>
      </c>
      <c r="J76">
        <f t="shared" si="16"/>
        <v>0.16112924266077064</v>
      </c>
      <c r="K76">
        <f t="shared" si="17"/>
        <v>-0.25305605537028053</v>
      </c>
      <c r="L76">
        <f t="shared" si="18"/>
        <v>4.6943944629719458E-2</v>
      </c>
      <c r="M76">
        <f t="shared" ref="M76:M139" si="22">M75+dt</f>
        <v>6.4999999999999929</v>
      </c>
      <c r="N76">
        <f t="shared" si="19"/>
        <v>0.46943944629719458</v>
      </c>
      <c r="O76">
        <f t="shared" si="20"/>
        <v>26.856010344786093</v>
      </c>
      <c r="P76">
        <f t="shared" ref="P76:P139" si="23">N76+O76</f>
        <v>27.325449791083287</v>
      </c>
    </row>
    <row r="77" spans="4:16" x14ac:dyDescent="0.3">
      <c r="D77">
        <f t="shared" ref="D77:D140" si="24">D76+G76</f>
        <v>97.257721474265253</v>
      </c>
      <c r="E77">
        <f t="shared" ref="E77:E140" si="25">E76+H76</f>
        <v>22.639170161964358</v>
      </c>
      <c r="F77">
        <f t="shared" si="13"/>
        <v>-4.3756940915155882</v>
      </c>
      <c r="G77">
        <f t="shared" si="14"/>
        <v>2.2639170161964359</v>
      </c>
      <c r="H77">
        <f t="shared" si="15"/>
        <v>-0.43756940915155884</v>
      </c>
      <c r="I77">
        <f t="shared" si="21"/>
        <v>95.686925147470362</v>
      </c>
      <c r="J77">
        <f t="shared" si="16"/>
        <v>3.9381246823638687E-2</v>
      </c>
      <c r="K77">
        <f t="shared" si="17"/>
        <v>0.29740396332028873</v>
      </c>
      <c r="L77">
        <f t="shared" si="18"/>
        <v>0.59740396332028878</v>
      </c>
      <c r="M77">
        <f t="shared" si="22"/>
        <v>6.5999999999999925</v>
      </c>
      <c r="N77">
        <f t="shared" si="19"/>
        <v>5.9740396332028878</v>
      </c>
      <c r="O77">
        <f t="shared" si="20"/>
        <v>23.063941153006979</v>
      </c>
      <c r="P77">
        <f t="shared" si="23"/>
        <v>29.037980786209868</v>
      </c>
    </row>
    <row r="78" spans="4:16" x14ac:dyDescent="0.3">
      <c r="D78">
        <f t="shared" si="24"/>
        <v>99.521638490461683</v>
      </c>
      <c r="E78">
        <f t="shared" si="25"/>
        <v>22.201600752812798</v>
      </c>
      <c r="F78">
        <f t="shared" si="13"/>
        <v>28.215780138043023</v>
      </c>
      <c r="G78">
        <f t="shared" si="14"/>
        <v>2.2201600752812798</v>
      </c>
      <c r="H78">
        <f t="shared" si="15"/>
        <v>2.8215780138043023</v>
      </c>
      <c r="I78">
        <f t="shared" si="21"/>
        <v>97.950842163666792</v>
      </c>
      <c r="J78">
        <f t="shared" si="16"/>
        <v>-0.2539420212423863</v>
      </c>
      <c r="K78">
        <f t="shared" si="17"/>
        <v>-0.15972930178064207</v>
      </c>
      <c r="L78">
        <f t="shared" si="18"/>
        <v>0.14027069821935792</v>
      </c>
      <c r="M78">
        <f t="shared" si="22"/>
        <v>6.6999999999999922</v>
      </c>
      <c r="N78">
        <f t="shared" si="19"/>
        <v>1.4027069821935791</v>
      </c>
      <c r="O78">
        <f t="shared" si="20"/>
        <v>22.180998419428402</v>
      </c>
      <c r="P78">
        <f t="shared" si="23"/>
        <v>23.58370540162198</v>
      </c>
    </row>
    <row r="79" spans="4:16" x14ac:dyDescent="0.3">
      <c r="D79">
        <f t="shared" si="24"/>
        <v>101.74179856574297</v>
      </c>
      <c r="E79">
        <f t="shared" si="25"/>
        <v>25.0231787666171</v>
      </c>
      <c r="F79">
        <f t="shared" si="13"/>
        <v>-31.196999044527754</v>
      </c>
      <c r="G79">
        <f t="shared" si="14"/>
        <v>2.50231787666171</v>
      </c>
      <c r="H79">
        <f t="shared" si="15"/>
        <v>-3.1196999044527756</v>
      </c>
      <c r="I79">
        <f t="shared" si="21"/>
        <v>100.17100223894808</v>
      </c>
      <c r="J79">
        <f t="shared" si="16"/>
        <v>0.28077299140075029</v>
      </c>
      <c r="K79">
        <f t="shared" si="17"/>
        <v>-0.10567179046403148</v>
      </c>
      <c r="L79">
        <f t="shared" si="18"/>
        <v>0.19432820953596852</v>
      </c>
      <c r="M79">
        <f t="shared" si="22"/>
        <v>6.7999999999999918</v>
      </c>
      <c r="N79">
        <f t="shared" si="19"/>
        <v>1.9432820953596852</v>
      </c>
      <c r="O79">
        <f t="shared" si="20"/>
        <v>28.177176401373462</v>
      </c>
      <c r="P79">
        <f t="shared" si="23"/>
        <v>30.120458496733146</v>
      </c>
    </row>
    <row r="80" spans="4:16" x14ac:dyDescent="0.3">
      <c r="D80">
        <f t="shared" si="24"/>
        <v>104.24411644240467</v>
      </c>
      <c r="E80">
        <f t="shared" si="25"/>
        <v>21.903478862164324</v>
      </c>
      <c r="F80">
        <f t="shared" si="13"/>
        <v>18.03146033391274</v>
      </c>
      <c r="G80">
        <f t="shared" si="14"/>
        <v>2.1903478862164323</v>
      </c>
      <c r="H80">
        <f t="shared" si="15"/>
        <v>1.8031460333912741</v>
      </c>
      <c r="I80">
        <f t="shared" si="21"/>
        <v>102.67332011560978</v>
      </c>
      <c r="J80">
        <f t="shared" si="16"/>
        <v>-0.16228314300521599</v>
      </c>
      <c r="K80">
        <f t="shared" si="17"/>
        <v>0.25231762026530885</v>
      </c>
      <c r="L80">
        <f t="shared" si="18"/>
        <v>0.55231762026530884</v>
      </c>
      <c r="M80">
        <f t="shared" si="22"/>
        <v>6.8999999999999915</v>
      </c>
      <c r="N80">
        <f t="shared" si="19"/>
        <v>5.5231762026530884</v>
      </c>
      <c r="O80">
        <f t="shared" si="20"/>
        <v>21.589307381937573</v>
      </c>
      <c r="P80">
        <f t="shared" si="23"/>
        <v>27.112483584590663</v>
      </c>
    </row>
    <row r="81" spans="4:16" x14ac:dyDescent="0.3">
      <c r="D81">
        <f t="shared" si="24"/>
        <v>106.4344643286211</v>
      </c>
      <c r="E81">
        <f t="shared" si="25"/>
        <v>23.706624895555599</v>
      </c>
      <c r="F81">
        <f t="shared" si="13"/>
        <v>12.354291715270003</v>
      </c>
      <c r="G81">
        <f t="shared" si="14"/>
        <v>2.3706624895555599</v>
      </c>
      <c r="H81">
        <f t="shared" si="15"/>
        <v>1.2354291715270005</v>
      </c>
      <c r="I81">
        <f t="shared" si="21"/>
        <v>104.86366800182621</v>
      </c>
      <c r="J81">
        <f t="shared" si="16"/>
        <v>-0.11118862543742852</v>
      </c>
      <c r="K81">
        <f t="shared" si="17"/>
        <v>-0.27863432949537142</v>
      </c>
      <c r="L81">
        <f t="shared" si="18"/>
        <v>2.1365670504628564E-2</v>
      </c>
      <c r="M81">
        <f t="shared" si="22"/>
        <v>6.9999999999999911</v>
      </c>
      <c r="N81">
        <f t="shared" si="19"/>
        <v>0.21365670504628564</v>
      </c>
      <c r="O81">
        <f t="shared" si="20"/>
        <v>25.290182877235942</v>
      </c>
      <c r="P81">
        <f t="shared" si="23"/>
        <v>25.503839582282229</v>
      </c>
    </row>
    <row r="82" spans="4:16" x14ac:dyDescent="0.3">
      <c r="D82">
        <f t="shared" si="24"/>
        <v>108.80512681817666</v>
      </c>
      <c r="E82">
        <f t="shared" si="25"/>
        <v>24.942054067082601</v>
      </c>
      <c r="F82">
        <f t="shared" si="13"/>
        <v>-30.433847292439506</v>
      </c>
      <c r="G82">
        <f t="shared" si="14"/>
        <v>2.4942054067082604</v>
      </c>
      <c r="H82">
        <f t="shared" si="15"/>
        <v>-3.0433847292439506</v>
      </c>
      <c r="I82">
        <f t="shared" si="21"/>
        <v>107.23433049138177</v>
      </c>
      <c r="J82">
        <f t="shared" si="16"/>
        <v>0.27390462563195489</v>
      </c>
      <c r="K82">
        <f t="shared" si="17"/>
        <v>0.12237751450907414</v>
      </c>
      <c r="L82">
        <f t="shared" si="18"/>
        <v>0.42237751450907413</v>
      </c>
      <c r="M82">
        <f t="shared" si="22"/>
        <v>7.0999999999999908</v>
      </c>
      <c r="N82">
        <f t="shared" si="19"/>
        <v>4.223775145090741</v>
      </c>
      <c r="O82">
        <f t="shared" si="20"/>
        <v>27.994772748837224</v>
      </c>
      <c r="P82">
        <f t="shared" si="23"/>
        <v>32.218547893927962</v>
      </c>
    </row>
    <row r="83" spans="4:16" x14ac:dyDescent="0.3">
      <c r="D83">
        <f t="shared" si="24"/>
        <v>111.29933222488492</v>
      </c>
      <c r="E83">
        <f t="shared" si="25"/>
        <v>21.898669337838651</v>
      </c>
      <c r="F83">
        <f t="shared" si="13"/>
        <v>32.476644758245627</v>
      </c>
      <c r="G83">
        <f t="shared" si="14"/>
        <v>2.1898669337838652</v>
      </c>
      <c r="H83">
        <f t="shared" si="15"/>
        <v>3.2476644758245627</v>
      </c>
      <c r="I83">
        <f t="shared" si="21"/>
        <v>109.72853589809003</v>
      </c>
      <c r="J83">
        <f t="shared" si="16"/>
        <v>-0.29228980282421096</v>
      </c>
      <c r="K83">
        <f t="shared" si="17"/>
        <v>6.7577149725213004E-2</v>
      </c>
      <c r="L83">
        <f t="shared" si="18"/>
        <v>0.36757714972521299</v>
      </c>
      <c r="M83">
        <f t="shared" si="22"/>
        <v>7.1999999999999904</v>
      </c>
      <c r="N83">
        <f t="shared" si="19"/>
        <v>3.6757714972521298</v>
      </c>
      <c r="O83">
        <f t="shared" si="20"/>
        <v>21.57982734455976</v>
      </c>
      <c r="P83">
        <f t="shared" si="23"/>
        <v>25.255598841811889</v>
      </c>
    </row>
    <row r="84" spans="4:16" x14ac:dyDescent="0.3">
      <c r="D84">
        <f t="shared" si="24"/>
        <v>113.48919915866878</v>
      </c>
      <c r="E84">
        <f t="shared" si="25"/>
        <v>25.146333813663215</v>
      </c>
      <c r="F84">
        <f t="shared" si="13"/>
        <v>-12.730381388546393</v>
      </c>
      <c r="G84">
        <f t="shared" si="14"/>
        <v>2.5146333813663215</v>
      </c>
      <c r="H84">
        <f t="shared" si="15"/>
        <v>-1.2730381388546395</v>
      </c>
      <c r="I84">
        <f t="shared" si="21"/>
        <v>111.91840283187389</v>
      </c>
      <c r="J84">
        <f t="shared" si="16"/>
        <v>0.11457343249691899</v>
      </c>
      <c r="K84">
        <f t="shared" si="17"/>
        <v>-0.27725967713656802</v>
      </c>
      <c r="L84">
        <f t="shared" si="18"/>
        <v>2.2740322863431972E-2</v>
      </c>
      <c r="M84">
        <f t="shared" si="22"/>
        <v>7.2999999999999901</v>
      </c>
      <c r="N84">
        <f t="shared" si="19"/>
        <v>0.22740322863431972</v>
      </c>
      <c r="O84">
        <f t="shared" si="20"/>
        <v>28.455214692068189</v>
      </c>
      <c r="P84">
        <f t="shared" si="23"/>
        <v>28.682617920702508</v>
      </c>
    </row>
    <row r="85" spans="4:16" x14ac:dyDescent="0.3">
      <c r="D85">
        <f t="shared" si="24"/>
        <v>116.00383254003511</v>
      </c>
      <c r="E85">
        <f t="shared" si="25"/>
        <v>23.873295674808574</v>
      </c>
      <c r="F85">
        <f t="shared" si="13"/>
        <v>-7.764533280984816</v>
      </c>
      <c r="G85">
        <f t="shared" si="14"/>
        <v>2.3873295674808577</v>
      </c>
      <c r="H85">
        <f t="shared" si="15"/>
        <v>-0.77645332809848167</v>
      </c>
      <c r="I85">
        <f t="shared" si="21"/>
        <v>114.43303621324021</v>
      </c>
      <c r="J85">
        <f t="shared" si="16"/>
        <v>6.9880799528861767E-2</v>
      </c>
      <c r="K85">
        <f t="shared" si="17"/>
        <v>0.29174762013974859</v>
      </c>
      <c r="L85">
        <f t="shared" si="18"/>
        <v>0.59174762013974858</v>
      </c>
      <c r="M85">
        <f t="shared" si="22"/>
        <v>7.3999999999999897</v>
      </c>
      <c r="N85">
        <f t="shared" si="19"/>
        <v>5.917476201397486</v>
      </c>
      <c r="O85">
        <f t="shared" si="20"/>
        <v>25.647041086957515</v>
      </c>
      <c r="P85">
        <f t="shared" si="23"/>
        <v>31.564517288354999</v>
      </c>
    </row>
    <row r="86" spans="4:16" x14ac:dyDescent="0.3">
      <c r="D86">
        <f t="shared" si="24"/>
        <v>118.39116210751597</v>
      </c>
      <c r="E86">
        <f t="shared" si="25"/>
        <v>23.096842346710094</v>
      </c>
      <c r="F86">
        <f t="shared" si="13"/>
        <v>27.855798259106052</v>
      </c>
      <c r="G86">
        <f t="shared" si="14"/>
        <v>2.3096842346710096</v>
      </c>
      <c r="H86">
        <f t="shared" si="15"/>
        <v>2.7855798259106055</v>
      </c>
      <c r="I86">
        <f t="shared" si="21"/>
        <v>116.82036578072108</v>
      </c>
      <c r="J86">
        <f t="shared" si="16"/>
        <v>-0.25070218433195357</v>
      </c>
      <c r="K86">
        <f t="shared" si="17"/>
        <v>-0.16476776010854541</v>
      </c>
      <c r="L86">
        <f t="shared" si="18"/>
        <v>0.13523223989145458</v>
      </c>
      <c r="M86">
        <f t="shared" si="22"/>
        <v>7.4999999999999893</v>
      </c>
      <c r="N86">
        <f t="shared" si="19"/>
        <v>1.3523223989145459</v>
      </c>
      <c r="O86">
        <f t="shared" si="20"/>
        <v>24.005885687495127</v>
      </c>
      <c r="P86">
        <f t="shared" si="23"/>
        <v>25.358208086409672</v>
      </c>
    </row>
    <row r="87" spans="4:16" x14ac:dyDescent="0.3">
      <c r="D87">
        <f t="shared" si="24"/>
        <v>120.70084634218698</v>
      </c>
      <c r="E87">
        <f t="shared" si="25"/>
        <v>25.8824221726207</v>
      </c>
      <c r="F87">
        <f t="shared" si="13"/>
        <v>-32.293194377996663</v>
      </c>
      <c r="G87">
        <f t="shared" si="14"/>
        <v>2.5882422172620703</v>
      </c>
      <c r="H87">
        <f t="shared" si="15"/>
        <v>-3.2293194377996666</v>
      </c>
      <c r="I87">
        <f t="shared" si="21"/>
        <v>119.13005001539209</v>
      </c>
      <c r="J87">
        <f t="shared" si="16"/>
        <v>0.29063874940197032</v>
      </c>
      <c r="K87">
        <f t="shared" si="17"/>
        <v>-7.4358034845325799E-2</v>
      </c>
      <c r="L87">
        <f t="shared" si="18"/>
        <v>0.22564196515467419</v>
      </c>
      <c r="M87">
        <f t="shared" si="22"/>
        <v>7.599999999999989</v>
      </c>
      <c r="N87">
        <f t="shared" si="19"/>
        <v>2.2564196515467421</v>
      </c>
      <c r="O87">
        <f t="shared" si="20"/>
        <v>30.14548998847954</v>
      </c>
      <c r="P87">
        <f t="shared" si="23"/>
        <v>32.401909640026282</v>
      </c>
    </row>
    <row r="88" spans="4:16" x14ac:dyDescent="0.3">
      <c r="D88">
        <f t="shared" si="24"/>
        <v>123.28908855944904</v>
      </c>
      <c r="E88">
        <f t="shared" si="25"/>
        <v>22.653102734821033</v>
      </c>
      <c r="F88">
        <f t="shared" si="13"/>
        <v>23.132014237760661</v>
      </c>
      <c r="G88">
        <f t="shared" si="14"/>
        <v>2.2653102734821036</v>
      </c>
      <c r="H88">
        <f t="shared" si="15"/>
        <v>2.3132014237760661</v>
      </c>
      <c r="I88">
        <f t="shared" si="21"/>
        <v>121.71829223265415</v>
      </c>
      <c r="J88">
        <f t="shared" si="16"/>
        <v>-0.20818812813984711</v>
      </c>
      <c r="K88">
        <f t="shared" si="17"/>
        <v>0.21600394279185417</v>
      </c>
      <c r="L88">
        <f t="shared" si="18"/>
        <v>0.51600394279185413</v>
      </c>
      <c r="M88">
        <f t="shared" si="22"/>
        <v>7.6999999999999886</v>
      </c>
      <c r="N88">
        <f t="shared" si="19"/>
        <v>5.1600394279185409</v>
      </c>
      <c r="O88">
        <f t="shared" si="20"/>
        <v>23.092337858146024</v>
      </c>
      <c r="P88">
        <f t="shared" si="23"/>
        <v>28.252377286064565</v>
      </c>
    </row>
    <row r="89" spans="4:16" x14ac:dyDescent="0.3">
      <c r="D89">
        <f t="shared" si="24"/>
        <v>125.55439883293114</v>
      </c>
      <c r="E89">
        <f t="shared" si="25"/>
        <v>24.966304158597097</v>
      </c>
      <c r="F89">
        <f t="shared" si="13"/>
        <v>3.6363257254168633</v>
      </c>
      <c r="G89">
        <f t="shared" si="14"/>
        <v>2.4966304158597099</v>
      </c>
      <c r="H89">
        <f t="shared" si="15"/>
        <v>0.36363257254168635</v>
      </c>
      <c r="I89">
        <f t="shared" si="21"/>
        <v>123.98360250613625</v>
      </c>
      <c r="J89">
        <f t="shared" si="16"/>
        <v>-3.2726931528750162E-2</v>
      </c>
      <c r="K89">
        <f t="shared" si="17"/>
        <v>-0.29820957052501262</v>
      </c>
      <c r="L89">
        <f t="shared" si="18"/>
        <v>1.790429474987365E-3</v>
      </c>
      <c r="M89">
        <f t="shared" si="22"/>
        <v>7.7999999999999883</v>
      </c>
      <c r="N89">
        <f t="shared" si="19"/>
        <v>1.790429474987365E-2</v>
      </c>
      <c r="O89">
        <f t="shared" si="20"/>
        <v>28.04923545028122</v>
      </c>
      <c r="P89">
        <f t="shared" si="23"/>
        <v>28.067139745031092</v>
      </c>
    </row>
    <row r="90" spans="4:16" x14ac:dyDescent="0.3">
      <c r="D90">
        <f t="shared" si="24"/>
        <v>128.05102924879085</v>
      </c>
      <c r="E90">
        <f t="shared" si="25"/>
        <v>25.329936731138783</v>
      </c>
      <c r="F90">
        <f t="shared" si="13"/>
        <v>-22.825217292095427</v>
      </c>
      <c r="G90">
        <f t="shared" si="14"/>
        <v>2.5329936731138787</v>
      </c>
      <c r="H90">
        <f t="shared" si="15"/>
        <v>-2.282521729209543</v>
      </c>
      <c r="I90">
        <f t="shared" si="21"/>
        <v>126.48023292199596</v>
      </c>
      <c r="J90">
        <f t="shared" si="16"/>
        <v>0.20542695562885768</v>
      </c>
      <c r="K90">
        <f t="shared" si="17"/>
        <v>0.21863157571828304</v>
      </c>
      <c r="L90">
        <f t="shared" si="18"/>
        <v>0.518631575718283</v>
      </c>
      <c r="M90">
        <f t="shared" si="22"/>
        <v>7.8999999999999879</v>
      </c>
      <c r="N90">
        <f t="shared" si="19"/>
        <v>5.1863157571828298</v>
      </c>
      <c r="O90">
        <f t="shared" si="20"/>
        <v>28.872256266157212</v>
      </c>
      <c r="P90">
        <f t="shared" si="23"/>
        <v>34.058572023340041</v>
      </c>
    </row>
    <row r="91" spans="4:16" x14ac:dyDescent="0.3">
      <c r="D91">
        <f t="shared" si="24"/>
        <v>130.58402292190473</v>
      </c>
      <c r="E91">
        <f t="shared" si="25"/>
        <v>23.047415001929242</v>
      </c>
      <c r="F91">
        <f t="shared" si="13"/>
        <v>32.615359520307472</v>
      </c>
      <c r="G91">
        <f t="shared" si="14"/>
        <v>2.3047415001929243</v>
      </c>
      <c r="H91">
        <f t="shared" si="15"/>
        <v>3.2615359520307474</v>
      </c>
      <c r="I91">
        <f t="shared" si="21"/>
        <v>129.01322659510984</v>
      </c>
      <c r="J91">
        <f t="shared" si="16"/>
        <v>-0.29353823568276688</v>
      </c>
      <c r="K91">
        <f t="shared" si="17"/>
        <v>-6.1929832813018414E-2</v>
      </c>
      <c r="L91">
        <f t="shared" si="18"/>
        <v>0.23807016718698157</v>
      </c>
      <c r="M91">
        <f t="shared" si="22"/>
        <v>7.9999999999999876</v>
      </c>
      <c r="N91">
        <f t="shared" si="19"/>
        <v>2.3807016718698155</v>
      </c>
      <c r="O91">
        <f t="shared" si="20"/>
        <v>23.903250222201887</v>
      </c>
      <c r="P91">
        <f t="shared" si="23"/>
        <v>26.283951894071702</v>
      </c>
    </row>
    <row r="92" spans="4:16" x14ac:dyDescent="0.3">
      <c r="D92">
        <f t="shared" si="24"/>
        <v>132.88876442209767</v>
      </c>
      <c r="E92">
        <f t="shared" si="25"/>
        <v>26.30895095395999</v>
      </c>
      <c r="F92">
        <f t="shared" si="13"/>
        <v>-26.9553779784517</v>
      </c>
      <c r="G92">
        <f t="shared" si="14"/>
        <v>2.6308950953959993</v>
      </c>
      <c r="H92">
        <f t="shared" si="15"/>
        <v>-2.6955377978451702</v>
      </c>
      <c r="I92">
        <f t="shared" si="21"/>
        <v>131.31796809530277</v>
      </c>
      <c r="J92">
        <f t="shared" si="16"/>
        <v>0.24259840180606623</v>
      </c>
      <c r="K92">
        <f t="shared" si="17"/>
        <v>-0.17648233747642406</v>
      </c>
      <c r="L92">
        <f t="shared" si="18"/>
        <v>0.12351766252357593</v>
      </c>
      <c r="M92">
        <f t="shared" si="22"/>
        <v>8.0999999999999872</v>
      </c>
      <c r="N92">
        <f t="shared" si="19"/>
        <v>1.2351766252357592</v>
      </c>
      <c r="O92">
        <f t="shared" si="20"/>
        <v>31.147240513404245</v>
      </c>
      <c r="P92">
        <f t="shared" si="23"/>
        <v>32.382417138640008</v>
      </c>
    </row>
    <row r="93" spans="4:16" x14ac:dyDescent="0.3">
      <c r="D93">
        <f t="shared" si="24"/>
        <v>135.51965951749366</v>
      </c>
      <c r="E93">
        <f t="shared" si="25"/>
        <v>23.61341315611482</v>
      </c>
      <c r="F93">
        <f t="shared" si="13"/>
        <v>13.931297482963767</v>
      </c>
      <c r="G93">
        <f t="shared" si="14"/>
        <v>2.3613413156114822</v>
      </c>
      <c r="H93">
        <f t="shared" si="15"/>
        <v>1.3931297482963769</v>
      </c>
      <c r="I93">
        <f t="shared" si="21"/>
        <v>133.94886319069877</v>
      </c>
      <c r="J93">
        <f t="shared" si="16"/>
        <v>-0.12538167734667538</v>
      </c>
      <c r="K93">
        <f t="shared" si="17"/>
        <v>0.27254253793808808</v>
      </c>
      <c r="L93">
        <f t="shared" si="18"/>
        <v>0.57254253793808807</v>
      </c>
      <c r="M93">
        <f t="shared" si="22"/>
        <v>8.1999999999999869</v>
      </c>
      <c r="N93">
        <f t="shared" si="19"/>
        <v>5.7254253793808809</v>
      </c>
      <c r="O93">
        <f t="shared" si="20"/>
        <v>25.091697639661938</v>
      </c>
      <c r="P93">
        <f t="shared" si="23"/>
        <v>30.817123019042818</v>
      </c>
    </row>
    <row r="94" spans="4:16" x14ac:dyDescent="0.3">
      <c r="D94">
        <f t="shared" si="24"/>
        <v>137.88100083310513</v>
      </c>
      <c r="E94">
        <f t="shared" si="25"/>
        <v>25.006542904411198</v>
      </c>
      <c r="F94">
        <f t="shared" si="13"/>
        <v>11.400987006390844</v>
      </c>
      <c r="G94">
        <f t="shared" si="14"/>
        <v>2.50065429044112</v>
      </c>
      <c r="H94">
        <f t="shared" si="15"/>
        <v>1.1400987006390844</v>
      </c>
      <c r="I94">
        <f t="shared" si="21"/>
        <v>136.31020450631024</v>
      </c>
      <c r="J94">
        <f t="shared" si="16"/>
        <v>-0.10260888305751605</v>
      </c>
      <c r="K94">
        <f t="shared" si="17"/>
        <v>-0.28190675252233494</v>
      </c>
      <c r="L94">
        <f t="shared" si="18"/>
        <v>1.8093247477665053E-2</v>
      </c>
      <c r="M94">
        <f t="shared" si="22"/>
        <v>8.2999999999999865</v>
      </c>
      <c r="N94">
        <f t="shared" si="19"/>
        <v>0.18093247477665053</v>
      </c>
      <c r="O94">
        <f t="shared" si="20"/>
        <v>28.139723461357107</v>
      </c>
      <c r="P94">
        <f t="shared" si="23"/>
        <v>28.320655936133758</v>
      </c>
    </row>
    <row r="95" spans="4:16" x14ac:dyDescent="0.3">
      <c r="D95">
        <f t="shared" si="24"/>
        <v>140.38165512354627</v>
      </c>
      <c r="E95">
        <f t="shared" si="25"/>
        <v>26.146641605050281</v>
      </c>
      <c r="F95">
        <f t="shared" si="13"/>
        <v>-27.867793939761849</v>
      </c>
      <c r="G95">
        <f t="shared" si="14"/>
        <v>2.6146641605050283</v>
      </c>
      <c r="H95">
        <f t="shared" si="15"/>
        <v>-2.7867793939761851</v>
      </c>
      <c r="I95">
        <f t="shared" si="21"/>
        <v>138.81085879675138</v>
      </c>
      <c r="J95">
        <f t="shared" si="16"/>
        <v>0.25081014545785574</v>
      </c>
      <c r="K95">
        <f t="shared" si="17"/>
        <v>0.16460337461731836</v>
      </c>
      <c r="L95">
        <f t="shared" si="18"/>
        <v>0.46460337461731838</v>
      </c>
      <c r="M95">
        <f t="shared" si="22"/>
        <v>8.3999999999999861</v>
      </c>
      <c r="N95">
        <f t="shared" si="19"/>
        <v>4.6460337461731838</v>
      </c>
      <c r="O95">
        <f t="shared" si="20"/>
        <v>30.764109025032582</v>
      </c>
      <c r="P95">
        <f t="shared" si="23"/>
        <v>35.410142771205763</v>
      </c>
    </row>
    <row r="96" spans="4:16" x14ac:dyDescent="0.3">
      <c r="D96">
        <f t="shared" si="24"/>
        <v>142.99631928405128</v>
      </c>
      <c r="E96">
        <f t="shared" si="25"/>
        <v>23.359862211074095</v>
      </c>
      <c r="F96">
        <f t="shared" si="13"/>
        <v>33.285008274636894</v>
      </c>
      <c r="G96">
        <f t="shared" si="14"/>
        <v>2.3359862211074094</v>
      </c>
      <c r="H96">
        <f t="shared" si="15"/>
        <v>3.3285008274636896</v>
      </c>
      <c r="I96">
        <f t="shared" si="21"/>
        <v>141.42552295725639</v>
      </c>
      <c r="J96">
        <f t="shared" si="16"/>
        <v>-0.29956507447173197</v>
      </c>
      <c r="K96">
        <f t="shared" si="17"/>
        <v>-1.614825553258593E-2</v>
      </c>
      <c r="L96">
        <f t="shared" si="18"/>
        <v>0.28385174446741407</v>
      </c>
      <c r="M96">
        <f t="shared" si="22"/>
        <v>8.4999999999999858</v>
      </c>
      <c r="N96">
        <f t="shared" si="19"/>
        <v>2.8385174446741406</v>
      </c>
      <c r="O96">
        <f t="shared" si="20"/>
        <v>24.555742313416538</v>
      </c>
      <c r="P96">
        <f t="shared" si="23"/>
        <v>27.394259758090676</v>
      </c>
    </row>
    <row r="97" spans="4:16" x14ac:dyDescent="0.3">
      <c r="D97">
        <f t="shared" si="24"/>
        <v>145.3323055051587</v>
      </c>
      <c r="E97">
        <f t="shared" si="25"/>
        <v>26.688363038537783</v>
      </c>
      <c r="F97">
        <f t="shared" si="13"/>
        <v>-24.349763660862543</v>
      </c>
      <c r="G97">
        <f t="shared" si="14"/>
        <v>2.6688363038537783</v>
      </c>
      <c r="H97">
        <f t="shared" si="15"/>
        <v>-2.4349763660862545</v>
      </c>
      <c r="I97">
        <f t="shared" si="21"/>
        <v>143.76150917836381</v>
      </c>
      <c r="J97">
        <f t="shared" si="16"/>
        <v>0.21914787294776397</v>
      </c>
      <c r="K97">
        <f t="shared" si="17"/>
        <v>-0.20487608396899501</v>
      </c>
      <c r="L97">
        <f t="shared" si="18"/>
        <v>9.5123916031004979E-2</v>
      </c>
      <c r="M97">
        <f t="shared" si="22"/>
        <v>8.5999999999999854</v>
      </c>
      <c r="N97">
        <f t="shared" si="19"/>
        <v>0.95123916031004985</v>
      </c>
      <c r="O97">
        <f t="shared" si="20"/>
        <v>32.052092475455538</v>
      </c>
      <c r="P97">
        <f t="shared" si="23"/>
        <v>33.003331635765591</v>
      </c>
    </row>
    <row r="98" spans="4:16" x14ac:dyDescent="0.3">
      <c r="D98">
        <f t="shared" si="24"/>
        <v>148.00114180901247</v>
      </c>
      <c r="E98">
        <f t="shared" si="25"/>
        <v>24.25338667245153</v>
      </c>
      <c r="F98">
        <f t="shared" si="13"/>
        <v>11.31358819547062</v>
      </c>
      <c r="G98">
        <f t="shared" si="14"/>
        <v>2.4253386672451533</v>
      </c>
      <c r="H98">
        <f t="shared" si="15"/>
        <v>1.1313588195470621</v>
      </c>
      <c r="I98">
        <f t="shared" si="21"/>
        <v>146.43034548221758</v>
      </c>
      <c r="J98">
        <f t="shared" si="16"/>
        <v>-0.10182229375923708</v>
      </c>
      <c r="K98">
        <f t="shared" si="17"/>
        <v>0.28219181507196062</v>
      </c>
      <c r="L98">
        <f t="shared" si="18"/>
        <v>0.58219181507196061</v>
      </c>
      <c r="M98">
        <f t="shared" si="22"/>
        <v>8.6999999999999851</v>
      </c>
      <c r="N98">
        <f t="shared" si="19"/>
        <v>5.8219181507196058</v>
      </c>
      <c r="O98">
        <f t="shared" si="20"/>
        <v>26.470204428755221</v>
      </c>
      <c r="P98">
        <f t="shared" si="23"/>
        <v>32.292122579474828</v>
      </c>
    </row>
    <row r="99" spans="4:16" x14ac:dyDescent="0.3">
      <c r="D99">
        <f t="shared" si="24"/>
        <v>150.42648047625761</v>
      </c>
      <c r="E99">
        <f t="shared" si="25"/>
        <v>25.384745491998594</v>
      </c>
      <c r="F99">
        <f t="shared" si="13"/>
        <v>12.052818935043083</v>
      </c>
      <c r="G99">
        <f t="shared" si="14"/>
        <v>2.5384745491998597</v>
      </c>
      <c r="H99">
        <f t="shared" si="15"/>
        <v>1.2052818935043084</v>
      </c>
      <c r="I99">
        <f t="shared" si="21"/>
        <v>148.85568414946272</v>
      </c>
      <c r="J99">
        <f t="shared" si="16"/>
        <v>-0.10847537041538624</v>
      </c>
      <c r="K99">
        <f t="shared" si="17"/>
        <v>-0.27970179479803975</v>
      </c>
      <c r="L99">
        <f t="shared" si="18"/>
        <v>2.029820520196024E-2</v>
      </c>
      <c r="M99">
        <f t="shared" si="22"/>
        <v>8.7999999999999847</v>
      </c>
      <c r="N99">
        <f t="shared" si="19"/>
        <v>0.2029820520196024</v>
      </c>
      <c r="O99">
        <f t="shared" si="20"/>
        <v>28.997338666209426</v>
      </c>
      <c r="P99">
        <f t="shared" si="23"/>
        <v>29.20032071822903</v>
      </c>
    </row>
    <row r="100" spans="4:16" x14ac:dyDescent="0.3">
      <c r="D100">
        <f t="shared" si="24"/>
        <v>152.96495502545747</v>
      </c>
      <c r="E100">
        <f t="shared" si="25"/>
        <v>26.590027385502903</v>
      </c>
      <c r="F100">
        <f t="shared" si="13"/>
        <v>-27.554191152214297</v>
      </c>
      <c r="G100">
        <f t="shared" si="14"/>
        <v>2.6590027385502903</v>
      </c>
      <c r="H100">
        <f t="shared" si="15"/>
        <v>-2.75541911522143</v>
      </c>
      <c r="I100">
        <f t="shared" si="21"/>
        <v>151.39415869866258</v>
      </c>
      <c r="J100">
        <f t="shared" si="16"/>
        <v>0.24798772036992775</v>
      </c>
      <c r="K100">
        <f t="shared" si="17"/>
        <v>0.16882562170987706</v>
      </c>
      <c r="L100">
        <f t="shared" si="18"/>
        <v>0.46882562170987707</v>
      </c>
      <c r="M100">
        <f t="shared" si="22"/>
        <v>8.8999999999999844</v>
      </c>
      <c r="N100">
        <f t="shared" si="19"/>
        <v>4.6882562170987709</v>
      </c>
      <c r="O100">
        <f t="shared" si="20"/>
        <v>31.816330036280746</v>
      </c>
      <c r="P100">
        <f t="shared" si="23"/>
        <v>36.504586253379514</v>
      </c>
    </row>
    <row r="101" spans="4:16" x14ac:dyDescent="0.3">
      <c r="D101">
        <f t="shared" si="24"/>
        <v>155.62395776400777</v>
      </c>
      <c r="E101">
        <f t="shared" si="25"/>
        <v>23.834608270281475</v>
      </c>
      <c r="F101">
        <f t="shared" si="13"/>
        <v>33.112694848215959</v>
      </c>
      <c r="G101">
        <f t="shared" si="14"/>
        <v>2.3834608270281477</v>
      </c>
      <c r="H101">
        <f t="shared" si="15"/>
        <v>3.311269484821596</v>
      </c>
      <c r="I101">
        <f t="shared" si="21"/>
        <v>154.05316143721288</v>
      </c>
      <c r="J101">
        <f t="shared" si="16"/>
        <v>-0.2980142536339434</v>
      </c>
      <c r="K101">
        <f t="shared" si="17"/>
        <v>-3.4460189073823387E-2</v>
      </c>
      <c r="L101">
        <f t="shared" si="18"/>
        <v>0.26553981092617662</v>
      </c>
      <c r="M101">
        <f t="shared" si="22"/>
        <v>8.999999999999984</v>
      </c>
      <c r="N101">
        <f t="shared" si="19"/>
        <v>2.6553981092617662</v>
      </c>
      <c r="O101">
        <f t="shared" si="20"/>
        <v>25.563984812899651</v>
      </c>
      <c r="P101">
        <f t="shared" si="23"/>
        <v>28.219382922161419</v>
      </c>
    </row>
    <row r="102" spans="4:16" x14ac:dyDescent="0.3">
      <c r="D102">
        <f t="shared" si="24"/>
        <v>158.00741859103593</v>
      </c>
      <c r="E102">
        <f t="shared" si="25"/>
        <v>27.145877755103072</v>
      </c>
      <c r="F102">
        <f t="shared" si="13"/>
        <v>-26.676477326763933</v>
      </c>
      <c r="G102">
        <f t="shared" si="14"/>
        <v>2.7145877755103074</v>
      </c>
      <c r="H102">
        <f t="shared" si="15"/>
        <v>-2.6676477326763934</v>
      </c>
      <c r="I102">
        <f t="shared" si="21"/>
        <v>156.43662226424104</v>
      </c>
      <c r="J102">
        <f t="shared" si="16"/>
        <v>0.24008829594087636</v>
      </c>
      <c r="K102">
        <f t="shared" si="17"/>
        <v>-0.17988221188379402</v>
      </c>
      <c r="L102">
        <f t="shared" si="18"/>
        <v>0.12011778811620596</v>
      </c>
      <c r="M102">
        <f t="shared" si="22"/>
        <v>9.0999999999999837</v>
      </c>
      <c r="N102">
        <f t="shared" si="19"/>
        <v>1.2011778811620597</v>
      </c>
      <c r="O102">
        <f t="shared" si="20"/>
        <v>33.160440559274988</v>
      </c>
      <c r="P102">
        <f t="shared" si="23"/>
        <v>34.361618440437049</v>
      </c>
    </row>
    <row r="103" spans="4:16" x14ac:dyDescent="0.3">
      <c r="D103">
        <f t="shared" si="24"/>
        <v>160.72200636654622</v>
      </c>
      <c r="E103">
        <f t="shared" si="25"/>
        <v>24.478230022426679</v>
      </c>
      <c r="F103">
        <f t="shared" si="13"/>
        <v>16.003693788574751</v>
      </c>
      <c r="G103">
        <f t="shared" si="14"/>
        <v>2.4478230022426679</v>
      </c>
      <c r="H103">
        <f t="shared" si="15"/>
        <v>1.6003693788574751</v>
      </c>
      <c r="I103">
        <f t="shared" si="21"/>
        <v>159.15121003975133</v>
      </c>
      <c r="J103">
        <f t="shared" si="16"/>
        <v>-0.14403324409717419</v>
      </c>
      <c r="K103">
        <f t="shared" si="17"/>
        <v>0.26316235406084176</v>
      </c>
      <c r="L103">
        <f t="shared" si="18"/>
        <v>0.5631623540608417</v>
      </c>
      <c r="M103">
        <f t="shared" si="22"/>
        <v>9.1999999999999833</v>
      </c>
      <c r="N103">
        <f t="shared" si="19"/>
        <v>5.631623540608417</v>
      </c>
      <c r="O103">
        <f t="shared" si="20"/>
        <v>26.963268526387388</v>
      </c>
      <c r="P103">
        <f t="shared" si="23"/>
        <v>32.594892066995804</v>
      </c>
    </row>
    <row r="104" spans="4:16" x14ac:dyDescent="0.3">
      <c r="D104">
        <f t="shared" si="24"/>
        <v>163.1698293687889</v>
      </c>
      <c r="E104">
        <f t="shared" si="25"/>
        <v>26.078599401284155</v>
      </c>
      <c r="F104">
        <f t="shared" si="13"/>
        <v>6.3930960865151354</v>
      </c>
      <c r="G104">
        <f t="shared" si="14"/>
        <v>2.6078599401284155</v>
      </c>
      <c r="H104">
        <f t="shared" si="15"/>
        <v>0.63930960865151354</v>
      </c>
      <c r="I104">
        <f t="shared" si="21"/>
        <v>161.59903304199401</v>
      </c>
      <c r="J104">
        <f t="shared" si="16"/>
        <v>-5.753786477863463E-2</v>
      </c>
      <c r="K104">
        <f t="shared" si="17"/>
        <v>-0.29443062700187211</v>
      </c>
      <c r="L104">
        <f t="shared" si="18"/>
        <v>5.569372998127875E-3</v>
      </c>
      <c r="M104">
        <f t="shared" si="22"/>
        <v>9.2999999999999829</v>
      </c>
      <c r="N104">
        <f t="shared" si="19"/>
        <v>5.569372998127875E-2</v>
      </c>
      <c r="O104">
        <f t="shared" si="20"/>
        <v>30.604200602969623</v>
      </c>
      <c r="P104">
        <f t="shared" si="23"/>
        <v>30.659894332950902</v>
      </c>
    </row>
    <row r="105" spans="4:16" x14ac:dyDescent="0.3">
      <c r="D105">
        <f t="shared" si="24"/>
        <v>165.7776893089173</v>
      </c>
      <c r="E105">
        <f t="shared" si="25"/>
        <v>26.717909009935667</v>
      </c>
      <c r="F105">
        <f t="shared" si="13"/>
        <v>-22.147429170419464</v>
      </c>
      <c r="G105">
        <f t="shared" si="14"/>
        <v>2.671790900993567</v>
      </c>
      <c r="H105">
        <f t="shared" si="15"/>
        <v>-2.2147429170419466</v>
      </c>
      <c r="I105">
        <f t="shared" si="21"/>
        <v>164.20689298212241</v>
      </c>
      <c r="J105">
        <f t="shared" si="16"/>
        <v>0.19932686253377396</v>
      </c>
      <c r="K105">
        <f t="shared" si="17"/>
        <v>0.22420705134415816</v>
      </c>
      <c r="L105">
        <f t="shared" si="18"/>
        <v>0.52420705134415813</v>
      </c>
      <c r="M105">
        <f t="shared" si="22"/>
        <v>9.3999999999999826</v>
      </c>
      <c r="N105">
        <f t="shared" si="19"/>
        <v>5.2420705134415808</v>
      </c>
      <c r="O105">
        <f t="shared" si="20"/>
        <v>32.123099783844069</v>
      </c>
      <c r="P105">
        <f t="shared" si="23"/>
        <v>37.365170297285651</v>
      </c>
    </row>
    <row r="106" spans="4:16" x14ac:dyDescent="0.3">
      <c r="D106">
        <f t="shared" si="24"/>
        <v>168.44948020991086</v>
      </c>
      <c r="E106">
        <f t="shared" si="25"/>
        <v>24.503166092893721</v>
      </c>
      <c r="F106">
        <f t="shared" si="13"/>
        <v>31.025785577661601</v>
      </c>
      <c r="G106">
        <f t="shared" si="14"/>
        <v>2.4503166092893722</v>
      </c>
      <c r="H106">
        <f t="shared" si="15"/>
        <v>3.1025785577661602</v>
      </c>
      <c r="I106">
        <f t="shared" si="21"/>
        <v>166.87868388311597</v>
      </c>
      <c r="J106">
        <f t="shared" si="16"/>
        <v>-0.2792320701989538</v>
      </c>
      <c r="K106">
        <f t="shared" si="17"/>
        <v>-0.10967885380695105</v>
      </c>
      <c r="L106">
        <f t="shared" si="18"/>
        <v>0.19032114619304893</v>
      </c>
      <c r="M106">
        <f t="shared" si="22"/>
        <v>9.4999999999999822</v>
      </c>
      <c r="N106">
        <f t="shared" si="19"/>
        <v>1.9032114619304894</v>
      </c>
      <c r="O106">
        <f t="shared" si="20"/>
        <v>27.018231685917144</v>
      </c>
      <c r="P106">
        <f t="shared" si="23"/>
        <v>28.921443147847633</v>
      </c>
    </row>
    <row r="107" spans="4:16" x14ac:dyDescent="0.3">
      <c r="D107">
        <f t="shared" si="24"/>
        <v>170.89979681920022</v>
      </c>
      <c r="E107">
        <f t="shared" si="25"/>
        <v>27.605744650659883</v>
      </c>
      <c r="F107">
        <f t="shared" si="13"/>
        <v>-31.672465717667517</v>
      </c>
      <c r="G107">
        <f t="shared" si="14"/>
        <v>2.7605744650659885</v>
      </c>
      <c r="H107">
        <f t="shared" si="15"/>
        <v>-3.1672465717667517</v>
      </c>
      <c r="I107">
        <f t="shared" si="21"/>
        <v>169.32900049240533</v>
      </c>
      <c r="J107">
        <f t="shared" si="16"/>
        <v>0.28505219145900812</v>
      </c>
      <c r="K107">
        <f t="shared" si="17"/>
        <v>-9.3516031483467932E-2</v>
      </c>
      <c r="L107">
        <f t="shared" si="18"/>
        <v>0.20648396851653206</v>
      </c>
      <c r="M107">
        <f t="shared" si="22"/>
        <v>9.5999999999999819</v>
      </c>
      <c r="N107">
        <f t="shared" si="19"/>
        <v>2.0648396851653206</v>
      </c>
      <c r="O107">
        <f t="shared" si="20"/>
        <v>34.293471197284653</v>
      </c>
      <c r="P107">
        <f t="shared" si="23"/>
        <v>36.35831088244997</v>
      </c>
    </row>
    <row r="108" spans="4:16" x14ac:dyDescent="0.3">
      <c r="D108">
        <f t="shared" si="24"/>
        <v>173.6603712842662</v>
      </c>
      <c r="E108">
        <f t="shared" si="25"/>
        <v>24.438498078893133</v>
      </c>
      <c r="F108">
        <f t="shared" si="13"/>
        <v>25.537186732473973</v>
      </c>
      <c r="G108">
        <f t="shared" si="14"/>
        <v>2.4438498078893134</v>
      </c>
      <c r="H108">
        <f t="shared" si="15"/>
        <v>2.5537186732473973</v>
      </c>
      <c r="I108">
        <f t="shared" si="21"/>
        <v>172.08957495747131</v>
      </c>
      <c r="J108">
        <f t="shared" si="16"/>
        <v>-0.22983468059226675</v>
      </c>
      <c r="K108">
        <f t="shared" si="17"/>
        <v>0.19281083889929715</v>
      </c>
      <c r="L108">
        <f t="shared" si="18"/>
        <v>0.49281083889929711</v>
      </c>
      <c r="M108">
        <f t="shared" si="22"/>
        <v>9.6999999999999815</v>
      </c>
      <c r="N108">
        <f t="shared" si="19"/>
        <v>4.9281083889929711</v>
      </c>
      <c r="O108">
        <f t="shared" si="20"/>
        <v>26.875808475842849</v>
      </c>
      <c r="P108">
        <f t="shared" si="23"/>
        <v>31.80391686483582</v>
      </c>
    </row>
    <row r="109" spans="4:16" x14ac:dyDescent="0.3">
      <c r="D109">
        <f t="shared" si="24"/>
        <v>176.10422109215551</v>
      </c>
      <c r="E109">
        <f t="shared" si="25"/>
        <v>26.992216752140529</v>
      </c>
      <c r="F109">
        <f t="shared" si="13"/>
        <v>-5.8046710792271732</v>
      </c>
      <c r="G109">
        <f t="shared" si="14"/>
        <v>2.6992216752140532</v>
      </c>
      <c r="H109">
        <f t="shared" si="15"/>
        <v>-0.58046710792271738</v>
      </c>
      <c r="I109">
        <f t="shared" si="21"/>
        <v>174.53342476536062</v>
      </c>
      <c r="J109">
        <f t="shared" si="16"/>
        <v>5.2242039713046147E-2</v>
      </c>
      <c r="K109">
        <f t="shared" si="17"/>
        <v>-0.29541626442465979</v>
      </c>
      <c r="L109">
        <f t="shared" si="18"/>
        <v>4.5837355753401976E-3</v>
      </c>
      <c r="M109">
        <f t="shared" si="22"/>
        <v>9.7999999999999812</v>
      </c>
      <c r="N109">
        <f t="shared" si="19"/>
        <v>4.5837355753401976E-2</v>
      </c>
      <c r="O109">
        <f t="shared" si="20"/>
        <v>32.786089433754107</v>
      </c>
      <c r="P109">
        <f t="shared" si="23"/>
        <v>32.831926789507506</v>
      </c>
    </row>
    <row r="110" spans="4:16" x14ac:dyDescent="0.3">
      <c r="D110">
        <f t="shared" si="24"/>
        <v>178.80344276736957</v>
      </c>
      <c r="E110">
        <f t="shared" si="25"/>
        <v>26.41174964421781</v>
      </c>
      <c r="F110">
        <f t="shared" si="13"/>
        <v>-8.8055135490532592</v>
      </c>
      <c r="G110">
        <f t="shared" si="14"/>
        <v>2.641174964421781</v>
      </c>
      <c r="H110">
        <f t="shared" si="15"/>
        <v>-0.88055135490532599</v>
      </c>
      <c r="I110">
        <f t="shared" si="21"/>
        <v>177.23264644057468</v>
      </c>
      <c r="J110">
        <f t="shared" si="16"/>
        <v>7.9249621941477763E-2</v>
      </c>
      <c r="K110">
        <f t="shared" si="17"/>
        <v>0.28934321734254087</v>
      </c>
      <c r="L110">
        <f t="shared" si="18"/>
        <v>0.5893432173425408</v>
      </c>
      <c r="M110">
        <f t="shared" si="22"/>
        <v>9.8999999999999808</v>
      </c>
      <c r="N110">
        <f t="shared" si="19"/>
        <v>5.893432173425408</v>
      </c>
      <c r="O110">
        <f t="shared" si="20"/>
        <v>31.391123367097784</v>
      </c>
      <c r="P110">
        <f t="shared" si="23"/>
        <v>37.284555540523193</v>
      </c>
    </row>
    <row r="111" spans="4:16" x14ac:dyDescent="0.3">
      <c r="D111">
        <f t="shared" si="24"/>
        <v>181.44461773179137</v>
      </c>
      <c r="E111">
        <f t="shared" si="25"/>
        <v>25.531198289312485</v>
      </c>
      <c r="F111">
        <f t="shared" si="13"/>
        <v>23.150754088571173</v>
      </c>
      <c r="G111">
        <f t="shared" si="14"/>
        <v>2.5531198289312487</v>
      </c>
      <c r="H111">
        <f t="shared" si="15"/>
        <v>2.3150754088571173</v>
      </c>
      <c r="I111">
        <f t="shared" si="21"/>
        <v>179.87382140499648</v>
      </c>
      <c r="J111">
        <f t="shared" si="16"/>
        <v>-0.20835678679713937</v>
      </c>
      <c r="K111">
        <f t="shared" si="17"/>
        <v>-0.21584125971549414</v>
      </c>
      <c r="L111">
        <f t="shared" si="18"/>
        <v>8.4158740284505845E-2</v>
      </c>
      <c r="M111">
        <f t="shared" si="22"/>
        <v>9.9999999999999805</v>
      </c>
      <c r="N111">
        <f t="shared" si="19"/>
        <v>0.84158740284505851</v>
      </c>
      <c r="O111">
        <f t="shared" si="20"/>
        <v>29.332893873968672</v>
      </c>
      <c r="P111">
        <f t="shared" si="23"/>
        <v>30.174481276813729</v>
      </c>
    </row>
    <row r="112" spans="4:16" x14ac:dyDescent="0.3">
      <c r="D112">
        <f t="shared" si="24"/>
        <v>183.99773756072261</v>
      </c>
      <c r="E112">
        <f t="shared" si="25"/>
        <v>27.846273698169604</v>
      </c>
      <c r="F112">
        <f t="shared" si="13"/>
        <v>-32.568953756684998</v>
      </c>
      <c r="G112">
        <f t="shared" si="14"/>
        <v>2.7846273698169606</v>
      </c>
      <c r="H112">
        <f t="shared" si="15"/>
        <v>-3.2568953756685</v>
      </c>
      <c r="I112">
        <f t="shared" si="21"/>
        <v>182.42694123392772</v>
      </c>
      <c r="J112">
        <f t="shared" si="16"/>
        <v>0.29312058381016465</v>
      </c>
      <c r="K112">
        <f t="shared" si="17"/>
        <v>6.3877408735704452E-2</v>
      </c>
      <c r="L112">
        <f t="shared" si="18"/>
        <v>0.36387740873570446</v>
      </c>
      <c r="M112">
        <f t="shared" si="22"/>
        <v>10.09999999999998</v>
      </c>
      <c r="N112">
        <f t="shared" si="19"/>
        <v>3.6387740873570444</v>
      </c>
      <c r="O112">
        <f t="shared" si="20"/>
        <v>34.893673149301748</v>
      </c>
      <c r="P112">
        <f t="shared" si="23"/>
        <v>38.53244723665879</v>
      </c>
    </row>
    <row r="113" spans="4:16" x14ac:dyDescent="0.3">
      <c r="D113">
        <f t="shared" si="24"/>
        <v>186.78236493053959</v>
      </c>
      <c r="E113">
        <f t="shared" si="25"/>
        <v>24.589378322501105</v>
      </c>
      <c r="F113">
        <f t="shared" si="13"/>
        <v>32.995951034258738</v>
      </c>
      <c r="G113">
        <f t="shared" si="14"/>
        <v>2.4589378322501108</v>
      </c>
      <c r="H113">
        <f t="shared" si="15"/>
        <v>3.2995951034258741</v>
      </c>
      <c r="I113">
        <f t="shared" si="21"/>
        <v>185.21156860374469</v>
      </c>
      <c r="J113">
        <f t="shared" si="16"/>
        <v>-0.29696355930832885</v>
      </c>
      <c r="K113">
        <f t="shared" si="17"/>
        <v>4.2575162277185018E-2</v>
      </c>
      <c r="L113">
        <f t="shared" si="18"/>
        <v>0.34257516227718499</v>
      </c>
      <c r="M113">
        <f t="shared" si="22"/>
        <v>10.19999999999998</v>
      </c>
      <c r="N113">
        <f t="shared" si="19"/>
        <v>3.4257516227718501</v>
      </c>
      <c r="O113">
        <f t="shared" si="20"/>
        <v>27.208688682918922</v>
      </c>
      <c r="P113">
        <f t="shared" si="23"/>
        <v>30.634440305690774</v>
      </c>
    </row>
    <row r="114" spans="4:16" x14ac:dyDescent="0.3">
      <c r="D114">
        <f t="shared" si="24"/>
        <v>189.2413027627897</v>
      </c>
      <c r="E114">
        <f t="shared" si="25"/>
        <v>27.888973425926977</v>
      </c>
      <c r="F114">
        <f t="shared" si="13"/>
        <v>-22.617273189760656</v>
      </c>
      <c r="G114">
        <f t="shared" si="14"/>
        <v>2.7888973425926977</v>
      </c>
      <c r="H114">
        <f t="shared" si="15"/>
        <v>-2.2617273189760656</v>
      </c>
      <c r="I114">
        <f t="shared" si="21"/>
        <v>187.67050643599481</v>
      </c>
      <c r="J114">
        <f t="shared" si="16"/>
        <v>0.20355545870784711</v>
      </c>
      <c r="K114">
        <f t="shared" si="17"/>
        <v>-0.22037507851442267</v>
      </c>
      <c r="L114">
        <f t="shared" si="18"/>
        <v>7.9624921485577316E-2</v>
      </c>
      <c r="M114">
        <f t="shared" si="22"/>
        <v>10.299999999999979</v>
      </c>
      <c r="N114">
        <f t="shared" si="19"/>
        <v>0.79624921485577316</v>
      </c>
      <c r="O114">
        <f t="shared" si="20"/>
        <v>35.000767743842751</v>
      </c>
      <c r="P114">
        <f t="shared" si="23"/>
        <v>35.797016958698521</v>
      </c>
    </row>
    <row r="115" spans="4:16" x14ac:dyDescent="0.3">
      <c r="D115">
        <f t="shared" si="24"/>
        <v>192.03020010538239</v>
      </c>
      <c r="E115">
        <f t="shared" si="25"/>
        <v>25.627246106950913</v>
      </c>
      <c r="F115">
        <f t="shared" si="13"/>
        <v>12.766866197302292</v>
      </c>
      <c r="G115">
        <f t="shared" si="14"/>
        <v>2.5627246106950916</v>
      </c>
      <c r="H115">
        <f t="shared" si="15"/>
        <v>1.2766866197302293</v>
      </c>
      <c r="I115">
        <f t="shared" si="21"/>
        <v>190.4594037785875</v>
      </c>
      <c r="J115">
        <f t="shared" si="16"/>
        <v>-0.1149017957757221</v>
      </c>
      <c r="K115">
        <f t="shared" si="17"/>
        <v>0.27712375814338663</v>
      </c>
      <c r="L115">
        <f t="shared" si="18"/>
        <v>0.57712375814338657</v>
      </c>
      <c r="M115">
        <f t="shared" si="22"/>
        <v>10.399999999999979</v>
      </c>
      <c r="N115">
        <f t="shared" si="19"/>
        <v>5.7712375814338657</v>
      </c>
      <c r="O115">
        <f t="shared" si="20"/>
        <v>29.554008436180379</v>
      </c>
      <c r="P115">
        <f t="shared" si="23"/>
        <v>35.325246017614248</v>
      </c>
    </row>
    <row r="116" spans="4:16" x14ac:dyDescent="0.3">
      <c r="D116">
        <f t="shared" si="24"/>
        <v>194.59292471607748</v>
      </c>
      <c r="E116">
        <f t="shared" si="25"/>
        <v>26.903932726681141</v>
      </c>
      <c r="F116">
        <f t="shared" si="13"/>
        <v>6.1584096380458231</v>
      </c>
      <c r="G116">
        <f t="shared" si="14"/>
        <v>2.6903932726681141</v>
      </c>
      <c r="H116">
        <f t="shared" si="15"/>
        <v>0.61584096380458231</v>
      </c>
      <c r="I116">
        <f t="shared" si="21"/>
        <v>193.02212838928259</v>
      </c>
      <c r="J116">
        <f t="shared" si="16"/>
        <v>-5.5425686742410808E-2</v>
      </c>
      <c r="K116">
        <f t="shared" si="17"/>
        <v>-0.29483553593339484</v>
      </c>
      <c r="L116">
        <f t="shared" si="18"/>
        <v>5.1644640666051456E-3</v>
      </c>
      <c r="M116">
        <f t="shared" si="22"/>
        <v>10.499999999999979</v>
      </c>
      <c r="N116">
        <f t="shared" si="19"/>
        <v>5.1644640666051456E-2</v>
      </c>
      <c r="O116">
        <f t="shared" si="20"/>
        <v>32.571971827280308</v>
      </c>
      <c r="P116">
        <f t="shared" si="23"/>
        <v>32.623616467946363</v>
      </c>
    </row>
    <row r="117" spans="4:16" x14ac:dyDescent="0.3">
      <c r="D117">
        <f t="shared" si="24"/>
        <v>197.28331798874558</v>
      </c>
      <c r="E117">
        <f t="shared" si="25"/>
        <v>27.519773690485724</v>
      </c>
      <c r="F117">
        <f t="shared" si="13"/>
        <v>-19.826729821969678</v>
      </c>
      <c r="G117">
        <f t="shared" si="14"/>
        <v>2.7519773690485727</v>
      </c>
      <c r="H117">
        <f t="shared" si="15"/>
        <v>-1.982672982196968</v>
      </c>
      <c r="I117">
        <f t="shared" si="21"/>
        <v>195.71252166195069</v>
      </c>
      <c r="J117">
        <f t="shared" si="16"/>
        <v>0.17844056839772579</v>
      </c>
      <c r="K117">
        <f t="shared" si="17"/>
        <v>0.24116169585963798</v>
      </c>
      <c r="L117">
        <f t="shared" si="18"/>
        <v>0.54116169585963791</v>
      </c>
      <c r="M117">
        <f t="shared" si="22"/>
        <v>10.599999999999978</v>
      </c>
      <c r="N117">
        <f t="shared" si="19"/>
        <v>5.4116169585963796</v>
      </c>
      <c r="O117">
        <f t="shared" si="20"/>
        <v>34.080207478899766</v>
      </c>
      <c r="P117">
        <f t="shared" si="23"/>
        <v>39.491824437496149</v>
      </c>
    </row>
    <row r="118" spans="4:16" x14ac:dyDescent="0.3">
      <c r="D118">
        <f t="shared" si="24"/>
        <v>200.03529535779415</v>
      </c>
      <c r="E118">
        <f t="shared" si="25"/>
        <v>25.537100708288758</v>
      </c>
      <c r="F118">
        <f t="shared" si="13"/>
        <v>28.518716666129034</v>
      </c>
      <c r="G118">
        <f t="shared" si="14"/>
        <v>2.5537100708288758</v>
      </c>
      <c r="H118">
        <f t="shared" si="15"/>
        <v>2.8518716666129036</v>
      </c>
      <c r="I118">
        <f t="shared" si="21"/>
        <v>198.46449903099926</v>
      </c>
      <c r="J118">
        <f t="shared" si="16"/>
        <v>-0.25666844999516047</v>
      </c>
      <c r="K118">
        <f t="shared" si="17"/>
        <v>-0.15531035630981541</v>
      </c>
      <c r="L118">
        <f t="shared" si="18"/>
        <v>0.14468964369018458</v>
      </c>
      <c r="M118">
        <f t="shared" si="22"/>
        <v>10.699999999999978</v>
      </c>
      <c r="N118">
        <f t="shared" si="19"/>
        <v>1.4468964369018458</v>
      </c>
      <c r="O118">
        <f t="shared" si="20"/>
        <v>29.3464580663377</v>
      </c>
      <c r="P118">
        <f t="shared" si="23"/>
        <v>30.793354503239545</v>
      </c>
    </row>
    <row r="119" spans="4:16" x14ac:dyDescent="0.3">
      <c r="D119">
        <f t="shared" si="24"/>
        <v>202.58900542862304</v>
      </c>
      <c r="E119">
        <f t="shared" si="25"/>
        <v>28.388972374901662</v>
      </c>
      <c r="F119">
        <f t="shared" si="13"/>
        <v>-33.301480040292319</v>
      </c>
      <c r="G119">
        <f t="shared" si="14"/>
        <v>2.8388972374901664</v>
      </c>
      <c r="H119">
        <f t="shared" si="15"/>
        <v>-3.3301480040292319</v>
      </c>
      <c r="I119">
        <f t="shared" si="21"/>
        <v>201.01820910182815</v>
      </c>
      <c r="J119">
        <f t="shared" si="16"/>
        <v>0.29971332036263093</v>
      </c>
      <c r="K119">
        <f t="shared" si="17"/>
        <v>-1.3112040161887275E-2</v>
      </c>
      <c r="L119">
        <f t="shared" si="18"/>
        <v>0.28688795983811272</v>
      </c>
      <c r="M119">
        <f t="shared" si="22"/>
        <v>10.799999999999978</v>
      </c>
      <c r="N119">
        <f t="shared" si="19"/>
        <v>2.868879598381127</v>
      </c>
      <c r="O119">
        <f t="shared" si="20"/>
        <v>36.267018862631836</v>
      </c>
      <c r="P119">
        <f t="shared" si="23"/>
        <v>39.135898461012964</v>
      </c>
    </row>
    <row r="120" spans="4:16" x14ac:dyDescent="0.3">
      <c r="D120">
        <f t="shared" si="24"/>
        <v>205.4279026661132</v>
      </c>
      <c r="E120">
        <f t="shared" si="25"/>
        <v>25.058824370872429</v>
      </c>
      <c r="F120">
        <f t="shared" si="13"/>
        <v>31.353185797295264</v>
      </c>
      <c r="G120">
        <f t="shared" si="14"/>
        <v>2.505882437087243</v>
      </c>
      <c r="H120">
        <f t="shared" si="15"/>
        <v>3.1353185797295264</v>
      </c>
      <c r="I120">
        <f t="shared" si="21"/>
        <v>203.85710633931831</v>
      </c>
      <c r="J120">
        <f t="shared" si="16"/>
        <v>-0.2821786721756579</v>
      </c>
      <c r="K120">
        <f t="shared" si="17"/>
        <v>0.10185871081641763</v>
      </c>
      <c r="L120">
        <f t="shared" si="18"/>
        <v>0.40185871081641761</v>
      </c>
      <c r="M120">
        <f t="shared" si="22"/>
        <v>10.899999999999977</v>
      </c>
      <c r="N120">
        <f t="shared" si="19"/>
        <v>4.0185871081641764</v>
      </c>
      <c r="O120">
        <f t="shared" si="20"/>
        <v>28.257510548260349</v>
      </c>
      <c r="P120">
        <f t="shared" si="23"/>
        <v>32.276097656424525</v>
      </c>
    </row>
    <row r="121" spans="4:16" x14ac:dyDescent="0.3">
      <c r="D121">
        <f t="shared" si="24"/>
        <v>207.93378510320045</v>
      </c>
      <c r="E121">
        <f t="shared" si="25"/>
        <v>28.194142950601957</v>
      </c>
      <c r="F121">
        <f t="shared" si="13"/>
        <v>-18.508511733760205</v>
      </c>
      <c r="G121">
        <f t="shared" si="14"/>
        <v>2.8194142950601959</v>
      </c>
      <c r="H121">
        <f t="shared" si="15"/>
        <v>-1.8508511733760207</v>
      </c>
      <c r="I121">
        <f t="shared" si="21"/>
        <v>206.36298877640556</v>
      </c>
      <c r="J121">
        <f t="shared" si="16"/>
        <v>0.16657660560384319</v>
      </c>
      <c r="K121">
        <f t="shared" si="17"/>
        <v>-0.24950397685307879</v>
      </c>
      <c r="L121">
        <f t="shared" si="18"/>
        <v>5.0496023146921198E-2</v>
      </c>
      <c r="M121">
        <f t="shared" si="22"/>
        <v>10.999999999999977</v>
      </c>
      <c r="N121">
        <f t="shared" si="19"/>
        <v>0.50496023146921198</v>
      </c>
      <c r="O121">
        <f t="shared" si="20"/>
        <v>35.770936352354006</v>
      </c>
      <c r="P121">
        <f t="shared" si="23"/>
        <v>36.275896583823219</v>
      </c>
    </row>
    <row r="122" spans="4:16" x14ac:dyDescent="0.3">
      <c r="D122">
        <f t="shared" si="24"/>
        <v>210.75319939826065</v>
      </c>
      <c r="E122">
        <f t="shared" si="25"/>
        <v>26.343291777225936</v>
      </c>
      <c r="F122">
        <f t="shared" si="13"/>
        <v>8.7782838568037889</v>
      </c>
      <c r="G122">
        <f t="shared" si="14"/>
        <v>2.6343291777225937</v>
      </c>
      <c r="H122">
        <f t="shared" si="15"/>
        <v>0.87782838568037891</v>
      </c>
      <c r="I122">
        <f t="shared" si="21"/>
        <v>209.18240307146576</v>
      </c>
      <c r="J122">
        <f t="shared" si="16"/>
        <v>-7.9004554711235658E-2</v>
      </c>
      <c r="K122">
        <f t="shared" si="17"/>
        <v>0.28941022845587089</v>
      </c>
      <c r="L122">
        <f t="shared" si="18"/>
        <v>0.58941022845587088</v>
      </c>
      <c r="M122">
        <f t="shared" si="22"/>
        <v>11.099999999999977</v>
      </c>
      <c r="N122">
        <f t="shared" si="19"/>
        <v>5.8941022845587092</v>
      </c>
      <c r="O122">
        <f t="shared" si="20"/>
        <v>31.228605974702681</v>
      </c>
      <c r="P122">
        <f t="shared" si="23"/>
        <v>37.122708259261387</v>
      </c>
    </row>
    <row r="123" spans="4:16" x14ac:dyDescent="0.3">
      <c r="D123">
        <f t="shared" si="24"/>
        <v>213.38752857598325</v>
      </c>
      <c r="E123">
        <f t="shared" si="25"/>
        <v>27.221120162906313</v>
      </c>
      <c r="F123">
        <f t="shared" si="13"/>
        <v>7.9484100120850449</v>
      </c>
      <c r="G123">
        <f t="shared" si="14"/>
        <v>2.7221120162906316</v>
      </c>
      <c r="H123">
        <f t="shared" si="15"/>
        <v>0.79484100120850454</v>
      </c>
      <c r="I123">
        <f t="shared" si="21"/>
        <v>211.81673224918836</v>
      </c>
      <c r="J123">
        <f t="shared" si="16"/>
        <v>-7.153569010876383E-2</v>
      </c>
      <c r="K123">
        <f t="shared" si="17"/>
        <v>-0.29134626313145479</v>
      </c>
      <c r="L123">
        <f t="shared" si="18"/>
        <v>8.6537368685452032E-3</v>
      </c>
      <c r="M123">
        <f t="shared" si="22"/>
        <v>11.199999999999976</v>
      </c>
      <c r="N123">
        <f t="shared" si="19"/>
        <v>8.6537368685452032E-2</v>
      </c>
      <c r="O123">
        <f t="shared" si="20"/>
        <v>33.344522231552311</v>
      </c>
      <c r="P123">
        <f t="shared" si="23"/>
        <v>33.431059600237766</v>
      </c>
    </row>
    <row r="124" spans="4:16" x14ac:dyDescent="0.3">
      <c r="D124">
        <f t="shared" si="24"/>
        <v>216.10964059227388</v>
      </c>
      <c r="E124">
        <f t="shared" si="25"/>
        <v>28.015961164114817</v>
      </c>
      <c r="F124">
        <f t="shared" si="13"/>
        <v>-20.443876991571226</v>
      </c>
      <c r="G124">
        <f t="shared" si="14"/>
        <v>2.8015961164114818</v>
      </c>
      <c r="H124">
        <f t="shared" si="15"/>
        <v>-2.0443876991571228</v>
      </c>
      <c r="I124">
        <f t="shared" si="21"/>
        <v>214.53884426547899</v>
      </c>
      <c r="J124">
        <f t="shared" si="16"/>
        <v>0.18399489292413976</v>
      </c>
      <c r="K124">
        <f t="shared" si="17"/>
        <v>0.23695121729553181</v>
      </c>
      <c r="L124">
        <f t="shared" si="18"/>
        <v>0.53695121729553175</v>
      </c>
      <c r="M124">
        <f t="shared" si="22"/>
        <v>11.299999999999976</v>
      </c>
      <c r="N124">
        <f t="shared" si="19"/>
        <v>5.3695121729553179</v>
      </c>
      <c r="O124">
        <f t="shared" si="20"/>
        <v>35.320233597713525</v>
      </c>
      <c r="P124">
        <f t="shared" si="23"/>
        <v>40.689745770668843</v>
      </c>
    </row>
    <row r="125" spans="4:16" x14ac:dyDescent="0.3">
      <c r="D125">
        <f t="shared" si="24"/>
        <v>218.91123670868535</v>
      </c>
      <c r="E125">
        <f t="shared" si="25"/>
        <v>25.971573464957693</v>
      </c>
      <c r="F125">
        <f t="shared" si="13"/>
        <v>28.053517233423072</v>
      </c>
      <c r="G125">
        <f t="shared" si="14"/>
        <v>2.5971573464957696</v>
      </c>
      <c r="H125">
        <f t="shared" si="15"/>
        <v>2.8053517233423073</v>
      </c>
      <c r="I125">
        <f t="shared" si="21"/>
        <v>217.34044038189046</v>
      </c>
      <c r="J125">
        <f t="shared" si="16"/>
        <v>-0.25248165510080678</v>
      </c>
      <c r="K125">
        <f t="shared" si="17"/>
        <v>-0.16202781809787251</v>
      </c>
      <c r="L125">
        <f t="shared" si="18"/>
        <v>0.13797218190212748</v>
      </c>
      <c r="M125">
        <f t="shared" si="22"/>
        <v>11.399999999999975</v>
      </c>
      <c r="N125">
        <f t="shared" si="19"/>
        <v>1.3797218190212748</v>
      </c>
      <c r="O125">
        <f t="shared" si="20"/>
        <v>30.353518271056252</v>
      </c>
      <c r="P125">
        <f t="shared" si="23"/>
        <v>31.733240090077526</v>
      </c>
    </row>
    <row r="126" spans="4:16" x14ac:dyDescent="0.3">
      <c r="D126">
        <f t="shared" si="24"/>
        <v>221.50839405518113</v>
      </c>
      <c r="E126">
        <f t="shared" si="25"/>
        <v>28.776925188300002</v>
      </c>
      <c r="F126">
        <f t="shared" si="13"/>
        <v>-33.321970056543869</v>
      </c>
      <c r="G126">
        <f t="shared" si="14"/>
        <v>2.8776925188300004</v>
      </c>
      <c r="H126">
        <f t="shared" si="15"/>
        <v>-3.332197005654387</v>
      </c>
      <c r="I126">
        <f t="shared" si="21"/>
        <v>219.93759772838624</v>
      </c>
      <c r="J126">
        <f t="shared" si="16"/>
        <v>0.29989773050889473</v>
      </c>
      <c r="K126">
        <f t="shared" si="17"/>
        <v>7.8327029571113628E-3</v>
      </c>
      <c r="L126">
        <f t="shared" si="18"/>
        <v>0.30783270295711135</v>
      </c>
      <c r="M126">
        <f t="shared" si="22"/>
        <v>11.499999999999975</v>
      </c>
      <c r="N126">
        <f t="shared" si="19"/>
        <v>3.0783270295711134</v>
      </c>
      <c r="O126">
        <f t="shared" si="20"/>
        <v>37.265014048185684</v>
      </c>
      <c r="P126">
        <f t="shared" si="23"/>
        <v>40.343341077756797</v>
      </c>
    </row>
    <row r="127" spans="4:16" x14ac:dyDescent="0.3">
      <c r="D127">
        <f t="shared" si="24"/>
        <v>224.38608657401113</v>
      </c>
      <c r="E127">
        <f t="shared" si="25"/>
        <v>25.444728182645616</v>
      </c>
      <c r="F127">
        <f t="shared" si="13"/>
        <v>32.395378638185356</v>
      </c>
      <c r="G127">
        <f t="shared" si="14"/>
        <v>2.5444728182645617</v>
      </c>
      <c r="H127">
        <f t="shared" si="15"/>
        <v>3.2395378638185357</v>
      </c>
      <c r="I127">
        <f t="shared" si="21"/>
        <v>222.81529024721624</v>
      </c>
      <c r="J127">
        <f t="shared" si="16"/>
        <v>-0.29155840774366859</v>
      </c>
      <c r="K127">
        <f t="shared" si="17"/>
        <v>7.0666080080733815E-2</v>
      </c>
      <c r="L127">
        <f t="shared" si="18"/>
        <v>0.37066608008073382</v>
      </c>
      <c r="M127">
        <f t="shared" si="22"/>
        <v>11.599999999999975</v>
      </c>
      <c r="N127">
        <f t="shared" si="19"/>
        <v>3.7066608008073381</v>
      </c>
      <c r="O127">
        <f t="shared" si="20"/>
        <v>29.134538652992401</v>
      </c>
      <c r="P127">
        <f t="shared" si="23"/>
        <v>32.841199453799739</v>
      </c>
    </row>
    <row r="128" spans="4:16" x14ac:dyDescent="0.3">
      <c r="D128">
        <f t="shared" si="24"/>
        <v>226.93055939227568</v>
      </c>
      <c r="E128">
        <f t="shared" si="25"/>
        <v>28.684266046464153</v>
      </c>
      <c r="F128">
        <f t="shared" si="13"/>
        <v>-22.374862809955392</v>
      </c>
      <c r="G128">
        <f t="shared" si="14"/>
        <v>2.8684266046464155</v>
      </c>
      <c r="H128">
        <f t="shared" si="15"/>
        <v>-2.2374862809955394</v>
      </c>
      <c r="I128">
        <f t="shared" si="21"/>
        <v>225.35976306548079</v>
      </c>
      <c r="J128">
        <f t="shared" si="16"/>
        <v>0.20137376528959972</v>
      </c>
      <c r="K128">
        <f t="shared" si="17"/>
        <v>-0.22237042666031204</v>
      </c>
      <c r="L128">
        <f t="shared" si="18"/>
        <v>7.7629573339687952E-2</v>
      </c>
      <c r="M128">
        <f t="shared" si="22"/>
        <v>11.699999999999974</v>
      </c>
      <c r="N128">
        <f t="shared" si="19"/>
        <v>0.77629573339687952</v>
      </c>
      <c r="O128">
        <f t="shared" si="20"/>
        <v>37.025420338095131</v>
      </c>
      <c r="P128">
        <f t="shared" si="23"/>
        <v>37.80171607149201</v>
      </c>
    </row>
    <row r="129" spans="4:16" x14ac:dyDescent="0.3">
      <c r="D129">
        <f t="shared" si="24"/>
        <v>229.79898599692208</v>
      </c>
      <c r="E129">
        <f t="shared" si="25"/>
        <v>26.446779765468612</v>
      </c>
      <c r="F129">
        <f t="shared" si="13"/>
        <v>14.879525636493273</v>
      </c>
      <c r="G129">
        <f t="shared" si="14"/>
        <v>2.6446779765468613</v>
      </c>
      <c r="H129">
        <f t="shared" si="15"/>
        <v>1.4879525636493274</v>
      </c>
      <c r="I129">
        <f t="shared" si="21"/>
        <v>228.22818967012719</v>
      </c>
      <c r="J129">
        <f t="shared" si="16"/>
        <v>-0.1339157307284409</v>
      </c>
      <c r="K129">
        <f t="shared" si="17"/>
        <v>0.26845218766750201</v>
      </c>
      <c r="L129">
        <f t="shared" si="18"/>
        <v>0.56845218766750194</v>
      </c>
      <c r="M129">
        <f t="shared" si="22"/>
        <v>11.799999999999974</v>
      </c>
      <c r="N129">
        <f t="shared" si="19"/>
        <v>5.684521876675019</v>
      </c>
      <c r="O129">
        <f t="shared" si="20"/>
        <v>31.474447198343999</v>
      </c>
      <c r="P129">
        <f t="shared" si="23"/>
        <v>37.158969075019016</v>
      </c>
    </row>
    <row r="130" spans="4:16" x14ac:dyDescent="0.3">
      <c r="D130">
        <f t="shared" si="24"/>
        <v>232.44366397346894</v>
      </c>
      <c r="E130">
        <f t="shared" si="25"/>
        <v>27.934732329117939</v>
      </c>
      <c r="F130">
        <f t="shared" si="13"/>
        <v>1.1395243355142106</v>
      </c>
      <c r="G130">
        <f t="shared" si="14"/>
        <v>2.7934732329117939</v>
      </c>
      <c r="H130">
        <f t="shared" si="15"/>
        <v>0.11395243355142107</v>
      </c>
      <c r="I130">
        <f t="shared" si="21"/>
        <v>230.87286764667405</v>
      </c>
      <c r="J130">
        <f t="shared" si="16"/>
        <v>-1.0255719019626276E-2</v>
      </c>
      <c r="K130">
        <f t="shared" si="17"/>
        <v>-0.29982464913243956</v>
      </c>
      <c r="L130">
        <f t="shared" si="18"/>
        <v>1.7535086756043095E-4</v>
      </c>
      <c r="M130">
        <f t="shared" si="22"/>
        <v>11.899999999999974</v>
      </c>
      <c r="N130">
        <f t="shared" si="19"/>
        <v>1.7535086756043095E-3</v>
      </c>
      <c r="O130">
        <f t="shared" si="20"/>
        <v>35.115717163476006</v>
      </c>
      <c r="P130">
        <f t="shared" si="23"/>
        <v>35.117470672151612</v>
      </c>
    </row>
    <row r="131" spans="4:16" x14ac:dyDescent="0.3">
      <c r="D131">
        <f t="shared" si="24"/>
        <v>235.23713720638074</v>
      </c>
      <c r="E131">
        <f t="shared" si="25"/>
        <v>28.04868476266936</v>
      </c>
      <c r="F131">
        <f t="shared" si="13"/>
        <v>-12.435545838472256</v>
      </c>
      <c r="G131">
        <f t="shared" si="14"/>
        <v>2.804868476266936</v>
      </c>
      <c r="H131">
        <f t="shared" si="15"/>
        <v>-1.2435545838472257</v>
      </c>
      <c r="I131">
        <f t="shared" si="21"/>
        <v>233.66634087958585</v>
      </c>
      <c r="J131">
        <f t="shared" si="16"/>
        <v>0.11191991254624881</v>
      </c>
      <c r="K131">
        <f t="shared" si="17"/>
        <v>0.27834139680550579</v>
      </c>
      <c r="L131">
        <f t="shared" si="18"/>
        <v>0.57834139680550578</v>
      </c>
      <c r="M131">
        <f t="shared" si="22"/>
        <v>11.999999999999973</v>
      </c>
      <c r="N131">
        <f t="shared" si="19"/>
        <v>5.7834139680550578</v>
      </c>
      <c r="O131">
        <f t="shared" si="20"/>
        <v>35.402792261202016</v>
      </c>
      <c r="P131">
        <f t="shared" si="23"/>
        <v>41.186206229257074</v>
      </c>
    </row>
    <row r="132" spans="4:16" x14ac:dyDescent="0.3">
      <c r="D132">
        <f t="shared" si="24"/>
        <v>238.04200568264767</v>
      </c>
      <c r="E132">
        <f t="shared" si="25"/>
        <v>26.805130178822136</v>
      </c>
      <c r="F132">
        <f t="shared" si="13"/>
        <v>21.955320586252302</v>
      </c>
      <c r="G132">
        <f t="shared" si="14"/>
        <v>2.6805130178822139</v>
      </c>
      <c r="H132">
        <f t="shared" si="15"/>
        <v>2.1955320586252305</v>
      </c>
      <c r="I132">
        <f t="shared" si="21"/>
        <v>236.47120935585278</v>
      </c>
      <c r="J132">
        <f t="shared" si="16"/>
        <v>-0.19759788527626948</v>
      </c>
      <c r="K132">
        <f t="shared" si="17"/>
        <v>-0.22573230990344789</v>
      </c>
      <c r="L132">
        <f t="shared" si="18"/>
        <v>7.4267690096552097E-2</v>
      </c>
      <c r="M132">
        <f t="shared" si="22"/>
        <v>12.099999999999973</v>
      </c>
      <c r="N132">
        <f t="shared" si="19"/>
        <v>0.74267690096552097</v>
      </c>
      <c r="O132">
        <f t="shared" si="20"/>
        <v>32.333175175662056</v>
      </c>
      <c r="P132">
        <f t="shared" si="23"/>
        <v>33.075852076627577</v>
      </c>
    </row>
    <row r="133" spans="4:16" x14ac:dyDescent="0.3">
      <c r="D133">
        <f t="shared" si="24"/>
        <v>240.72251870052989</v>
      </c>
      <c r="E133">
        <f t="shared" si="25"/>
        <v>29.000662237447365</v>
      </c>
      <c r="F133">
        <f t="shared" si="13"/>
        <v>-30.82166836656204</v>
      </c>
      <c r="G133">
        <f t="shared" si="14"/>
        <v>2.9000662237447368</v>
      </c>
      <c r="H133">
        <f t="shared" si="15"/>
        <v>-3.0821668366562043</v>
      </c>
      <c r="I133">
        <f t="shared" si="21"/>
        <v>239.151722373735</v>
      </c>
      <c r="J133">
        <f t="shared" si="16"/>
        <v>0.27739501529905775</v>
      </c>
      <c r="K133">
        <f t="shared" si="17"/>
        <v>0.11424537402991651</v>
      </c>
      <c r="L133">
        <f t="shared" si="18"/>
        <v>0.41424537402991651</v>
      </c>
      <c r="M133">
        <f t="shared" si="22"/>
        <v>12.199999999999973</v>
      </c>
      <c r="N133">
        <f t="shared" si="19"/>
        <v>4.1424537402991648</v>
      </c>
      <c r="O133">
        <f t="shared" si="20"/>
        <v>37.846728459472757</v>
      </c>
      <c r="P133">
        <f t="shared" si="23"/>
        <v>41.989182199771925</v>
      </c>
    </row>
    <row r="134" spans="4:16" x14ac:dyDescent="0.3">
      <c r="D134">
        <f t="shared" si="24"/>
        <v>243.62258492427463</v>
      </c>
      <c r="E134">
        <f t="shared" si="25"/>
        <v>25.918495400791162</v>
      </c>
      <c r="F134">
        <f t="shared" si="13"/>
        <v>32.963236948686465</v>
      </c>
      <c r="G134">
        <f t="shared" si="14"/>
        <v>2.5918495400791164</v>
      </c>
      <c r="H134">
        <f t="shared" si="15"/>
        <v>3.2963236948686467</v>
      </c>
      <c r="I134">
        <f t="shared" si="21"/>
        <v>242.05178859747974</v>
      </c>
      <c r="J134">
        <f t="shared" si="16"/>
        <v>-0.29666913253817795</v>
      </c>
      <c r="K134">
        <f t="shared" si="17"/>
        <v>-4.4580554045962742E-2</v>
      </c>
      <c r="L134">
        <f t="shared" si="18"/>
        <v>0.25541944595403726</v>
      </c>
      <c r="M134">
        <f t="shared" si="22"/>
        <v>12.299999999999972</v>
      </c>
      <c r="N134">
        <f t="shared" si="19"/>
        <v>2.5541944595403727</v>
      </c>
      <c r="O134">
        <f t="shared" si="20"/>
        <v>30.229578172837464</v>
      </c>
      <c r="P134">
        <f t="shared" si="23"/>
        <v>32.783772632377833</v>
      </c>
    </row>
    <row r="135" spans="4:16" x14ac:dyDescent="0.3">
      <c r="D135">
        <f t="shared" si="24"/>
        <v>246.21443446435376</v>
      </c>
      <c r="E135">
        <f t="shared" si="25"/>
        <v>29.214819095659809</v>
      </c>
      <c r="F135">
        <f t="shared" si="13"/>
        <v>-30.69438427616954</v>
      </c>
      <c r="G135">
        <f t="shared" si="14"/>
        <v>2.9214819095659812</v>
      </c>
      <c r="H135">
        <f t="shared" si="15"/>
        <v>-3.0694384276169542</v>
      </c>
      <c r="I135">
        <f t="shared" si="21"/>
        <v>244.64363813755887</v>
      </c>
      <c r="J135">
        <f t="shared" si="16"/>
        <v>0.27624945848552646</v>
      </c>
      <c r="K135">
        <f t="shared" si="17"/>
        <v>-0.11698819037173526</v>
      </c>
      <c r="L135">
        <f t="shared" si="18"/>
        <v>0.18301180962826474</v>
      </c>
      <c r="M135">
        <f t="shared" si="22"/>
        <v>12.399999999999972</v>
      </c>
      <c r="N135">
        <f t="shared" si="19"/>
        <v>1.8301180962826473</v>
      </c>
      <c r="O135">
        <f t="shared" si="20"/>
        <v>38.407754465645809</v>
      </c>
      <c r="P135">
        <f t="shared" si="23"/>
        <v>40.237872561928455</v>
      </c>
    </row>
    <row r="136" spans="4:16" x14ac:dyDescent="0.3">
      <c r="D136">
        <f t="shared" si="24"/>
        <v>249.13591637391974</v>
      </c>
      <c r="E136">
        <f t="shared" si="25"/>
        <v>26.145380668042854</v>
      </c>
      <c r="F136">
        <f t="shared" si="13"/>
        <v>27.115725773159376</v>
      </c>
      <c r="G136">
        <f t="shared" si="14"/>
        <v>2.6145380668042857</v>
      </c>
      <c r="H136">
        <f t="shared" si="15"/>
        <v>2.7115725773159376</v>
      </c>
      <c r="I136">
        <f t="shared" si="21"/>
        <v>247.56512004712485</v>
      </c>
      <c r="J136">
        <f t="shared" si="16"/>
        <v>-0.24404153195843531</v>
      </c>
      <c r="K136">
        <f t="shared" si="17"/>
        <v>0.17448131899828129</v>
      </c>
      <c r="L136">
        <f t="shared" si="18"/>
        <v>0.47448131899828128</v>
      </c>
      <c r="M136">
        <f t="shared" si="22"/>
        <v>12.499999999999972</v>
      </c>
      <c r="N136">
        <f t="shared" si="19"/>
        <v>4.7448131899828123</v>
      </c>
      <c r="O136">
        <f t="shared" si="20"/>
        <v>30.761141862459102</v>
      </c>
      <c r="P136">
        <f t="shared" si="23"/>
        <v>35.505955052441912</v>
      </c>
    </row>
    <row r="137" spans="4:16" x14ac:dyDescent="0.3">
      <c r="D137">
        <f t="shared" si="24"/>
        <v>251.75045444072401</v>
      </c>
      <c r="E137">
        <f t="shared" si="25"/>
        <v>28.856953245358792</v>
      </c>
      <c r="F137">
        <f t="shared" si="13"/>
        <v>-13.684543955971035</v>
      </c>
      <c r="G137">
        <f t="shared" si="14"/>
        <v>2.8856953245358792</v>
      </c>
      <c r="H137">
        <f t="shared" si="15"/>
        <v>-1.3684543955971036</v>
      </c>
      <c r="I137">
        <f t="shared" si="21"/>
        <v>250.17965811392912</v>
      </c>
      <c r="J137">
        <f t="shared" si="16"/>
        <v>0.12316089560374077</v>
      </c>
      <c r="K137">
        <f t="shared" si="17"/>
        <v>-0.27355327414250491</v>
      </c>
      <c r="L137">
        <f t="shared" si="18"/>
        <v>2.6446725857495079E-2</v>
      </c>
      <c r="M137">
        <f t="shared" si="22"/>
        <v>12.599999999999971</v>
      </c>
      <c r="N137">
        <f t="shared" si="19"/>
        <v>0.26446725857495079</v>
      </c>
      <c r="O137">
        <f t="shared" si="20"/>
        <v>37.472568777217049</v>
      </c>
      <c r="P137">
        <f t="shared" si="23"/>
        <v>37.737036035792002</v>
      </c>
    </row>
    <row r="138" spans="4:16" x14ac:dyDescent="0.3">
      <c r="D138">
        <f t="shared" si="24"/>
        <v>254.63614976525989</v>
      </c>
      <c r="E138">
        <f t="shared" si="25"/>
        <v>27.488498849761687</v>
      </c>
      <c r="F138">
        <f t="shared" si="13"/>
        <v>5.5455881936134936</v>
      </c>
      <c r="G138">
        <f t="shared" si="14"/>
        <v>2.7488498849761687</v>
      </c>
      <c r="H138">
        <f t="shared" si="15"/>
        <v>0.55455881936134943</v>
      </c>
      <c r="I138">
        <f t="shared" si="21"/>
        <v>253.065353438465</v>
      </c>
      <c r="J138">
        <f t="shared" si="16"/>
        <v>-4.9910293742523031E-2</v>
      </c>
      <c r="K138">
        <f t="shared" si="17"/>
        <v>0.29581913828982576</v>
      </c>
      <c r="L138">
        <f t="shared" si="18"/>
        <v>0.59581913828982569</v>
      </c>
      <c r="M138">
        <f t="shared" si="22"/>
        <v>12.699999999999971</v>
      </c>
      <c r="N138">
        <f t="shared" si="19"/>
        <v>5.9581913828982564</v>
      </c>
      <c r="O138">
        <f t="shared" si="20"/>
        <v>34.00279060560073</v>
      </c>
      <c r="P138">
        <f t="shared" si="23"/>
        <v>39.960981988498986</v>
      </c>
    </row>
    <row r="139" spans="4:16" x14ac:dyDescent="0.3">
      <c r="D139">
        <f t="shared" si="24"/>
        <v>257.38499965023607</v>
      </c>
      <c r="E139">
        <f t="shared" si="25"/>
        <v>28.043057669123037</v>
      </c>
      <c r="F139">
        <f t="shared" ref="F139:F202" si="26">g/l*SIN(D139)</f>
        <v>7.4563064874645972</v>
      </c>
      <c r="G139">
        <f t="shared" ref="G139:G202" si="27">E139*dt</f>
        <v>2.8043057669123037</v>
      </c>
      <c r="H139">
        <f t="shared" ref="H139:H202" si="28">F139*dt</f>
        <v>0.74563064874645979</v>
      </c>
      <c r="I139">
        <f t="shared" si="21"/>
        <v>255.81420332344118</v>
      </c>
      <c r="J139">
        <f t="shared" ref="J139:J202" si="29">l*COS(I139)</f>
        <v>-6.7106758387179791E-2</v>
      </c>
      <c r="K139">
        <f t="shared" ref="K139:K202" si="30">l*SIN(I139)</f>
        <v>-0.29239815830262111</v>
      </c>
      <c r="L139">
        <f t="shared" ref="L139:L202" si="31">K139+l</f>
        <v>7.6018416973788749E-3</v>
      </c>
      <c r="M139">
        <f t="shared" si="22"/>
        <v>12.799999999999971</v>
      </c>
      <c r="N139">
        <f t="shared" ref="N139:N202" si="32">ABS(m*g*L139)</f>
        <v>7.6018416973788749E-2</v>
      </c>
      <c r="O139">
        <f t="shared" ref="O139:O202" si="33">m*(l*E139)^2/2</f>
        <v>35.388588754519219</v>
      </c>
      <c r="P139">
        <f t="shared" si="23"/>
        <v>35.464607171493007</v>
      </c>
    </row>
    <row r="140" spans="4:16" x14ac:dyDescent="0.3">
      <c r="D140">
        <f t="shared" si="24"/>
        <v>260.18930541714838</v>
      </c>
      <c r="E140">
        <f t="shared" si="25"/>
        <v>28.788688317869497</v>
      </c>
      <c r="F140">
        <f t="shared" si="26"/>
        <v>-17.787605728129247</v>
      </c>
      <c r="G140">
        <f t="shared" si="27"/>
        <v>2.8788688317869497</v>
      </c>
      <c r="H140">
        <f t="shared" si="28"/>
        <v>-1.7787605728129248</v>
      </c>
      <c r="I140">
        <f t="shared" ref="I140:I203" si="34">D140-PI()/2</f>
        <v>258.61850909035348</v>
      </c>
      <c r="J140">
        <f t="shared" si="29"/>
        <v>0.16008845155316184</v>
      </c>
      <c r="K140">
        <f t="shared" si="30"/>
        <v>0.25371576159023101</v>
      </c>
      <c r="L140">
        <f t="shared" si="31"/>
        <v>0.55371576159023106</v>
      </c>
      <c r="M140">
        <f t="shared" ref="M140:M203" si="35">M139+dt</f>
        <v>12.89999999999997</v>
      </c>
      <c r="N140">
        <f t="shared" si="32"/>
        <v>5.537157615902311</v>
      </c>
      <c r="O140">
        <f t="shared" si="33"/>
        <v>37.295485877854595</v>
      </c>
      <c r="P140">
        <f t="shared" ref="P140:P203" si="36">N140+O140</f>
        <v>42.832643493756905</v>
      </c>
    </row>
    <row r="141" spans="4:16" x14ac:dyDescent="0.3">
      <c r="D141">
        <f t="shared" ref="D141:D204" si="37">D140+G140</f>
        <v>263.06817424893535</v>
      </c>
      <c r="E141">
        <f t="shared" ref="E141:E204" si="38">E140+H140</f>
        <v>27.009927745056572</v>
      </c>
      <c r="F141">
        <f t="shared" si="26"/>
        <v>24.498688387594978</v>
      </c>
      <c r="G141">
        <f t="shared" si="27"/>
        <v>2.7009927745056572</v>
      </c>
      <c r="H141">
        <f t="shared" si="28"/>
        <v>2.4498688387594978</v>
      </c>
      <c r="I141">
        <f t="shared" si="34"/>
        <v>261.49737792214046</v>
      </c>
      <c r="J141">
        <f t="shared" si="29"/>
        <v>-0.22048819548835369</v>
      </c>
      <c r="K141">
        <f t="shared" si="30"/>
        <v>-0.20343292666205617</v>
      </c>
      <c r="L141">
        <f t="shared" si="31"/>
        <v>9.6567073337943815E-2</v>
      </c>
      <c r="M141">
        <f t="shared" si="35"/>
        <v>12.99999999999997</v>
      </c>
      <c r="N141">
        <f t="shared" si="32"/>
        <v>0.9656707333794381</v>
      </c>
      <c r="O141">
        <f t="shared" si="33"/>
        <v>32.829128855692957</v>
      </c>
      <c r="P141">
        <f t="shared" si="36"/>
        <v>33.794799589072397</v>
      </c>
    </row>
    <row r="142" spans="4:16" x14ac:dyDescent="0.3">
      <c r="D142">
        <f t="shared" si="37"/>
        <v>265.76916702344101</v>
      </c>
      <c r="E142">
        <f t="shared" si="38"/>
        <v>29.459796583816072</v>
      </c>
      <c r="F142">
        <f t="shared" si="26"/>
        <v>-31.799021794866476</v>
      </c>
      <c r="G142">
        <f t="shared" si="27"/>
        <v>2.9459796583816074</v>
      </c>
      <c r="H142">
        <f t="shared" si="28"/>
        <v>-3.179902179486648</v>
      </c>
      <c r="I142">
        <f t="shared" si="34"/>
        <v>264.19837069664612</v>
      </c>
      <c r="J142">
        <f t="shared" si="29"/>
        <v>0.28619119615379773</v>
      </c>
      <c r="K142">
        <f t="shared" si="30"/>
        <v>8.9969990797256635E-2</v>
      </c>
      <c r="L142">
        <f t="shared" si="31"/>
        <v>0.38996999079725664</v>
      </c>
      <c r="M142">
        <f t="shared" si="35"/>
        <v>13.099999999999969</v>
      </c>
      <c r="N142">
        <f t="shared" si="32"/>
        <v>3.8996999079725665</v>
      </c>
      <c r="O142">
        <f t="shared" si="33"/>
        <v>39.054582664191948</v>
      </c>
      <c r="P142">
        <f t="shared" si="36"/>
        <v>42.954282572164516</v>
      </c>
    </row>
    <row r="143" spans="4:16" x14ac:dyDescent="0.3">
      <c r="D143">
        <f t="shared" si="37"/>
        <v>268.7151466818226</v>
      </c>
      <c r="E143">
        <f t="shared" si="38"/>
        <v>26.279894404329426</v>
      </c>
      <c r="F143">
        <f t="shared" si="26"/>
        <v>33.135604010703062</v>
      </c>
      <c r="G143">
        <f t="shared" si="27"/>
        <v>2.6279894404329429</v>
      </c>
      <c r="H143">
        <f t="shared" si="28"/>
        <v>3.3135604010703066</v>
      </c>
      <c r="I143">
        <f t="shared" si="34"/>
        <v>267.14435035502771</v>
      </c>
      <c r="J143">
        <f t="shared" si="29"/>
        <v>-0.29822043609632731</v>
      </c>
      <c r="K143">
        <f t="shared" si="30"/>
        <v>-3.2627771828862895E-2</v>
      </c>
      <c r="L143">
        <f t="shared" si="31"/>
        <v>0.26737222817113709</v>
      </c>
      <c r="M143">
        <f t="shared" si="35"/>
        <v>13.199999999999969</v>
      </c>
      <c r="N143">
        <f t="shared" si="32"/>
        <v>2.6737222817113708</v>
      </c>
      <c r="O143">
        <f t="shared" si="33"/>
        <v>31.078478245621721</v>
      </c>
      <c r="P143">
        <f t="shared" si="36"/>
        <v>33.752200527333095</v>
      </c>
    </row>
    <row r="144" spans="4:16" x14ac:dyDescent="0.3">
      <c r="D144">
        <f t="shared" si="37"/>
        <v>271.34313612225554</v>
      </c>
      <c r="E144">
        <f t="shared" si="38"/>
        <v>29.59345480539973</v>
      </c>
      <c r="F144">
        <f t="shared" si="26"/>
        <v>-30.641624861837904</v>
      </c>
      <c r="G144">
        <f t="shared" si="27"/>
        <v>2.959345480539973</v>
      </c>
      <c r="H144">
        <f t="shared" si="28"/>
        <v>-3.0641624861837906</v>
      </c>
      <c r="I144">
        <f t="shared" si="34"/>
        <v>269.77233979546065</v>
      </c>
      <c r="J144">
        <f t="shared" si="29"/>
        <v>0.27577462375654171</v>
      </c>
      <c r="K144">
        <f t="shared" si="30"/>
        <v>-0.11810316207425536</v>
      </c>
      <c r="L144">
        <f t="shared" si="31"/>
        <v>0.18189683792574463</v>
      </c>
      <c r="M144">
        <f t="shared" si="35"/>
        <v>13.299999999999969</v>
      </c>
      <c r="N144">
        <f t="shared" si="32"/>
        <v>1.8189683792574463</v>
      </c>
      <c r="O144">
        <f t="shared" si="33"/>
        <v>39.409765529365636</v>
      </c>
      <c r="P144">
        <f t="shared" si="36"/>
        <v>41.228733908623084</v>
      </c>
    </row>
    <row r="145" spans="4:16" x14ac:dyDescent="0.3">
      <c r="D145">
        <f t="shared" si="37"/>
        <v>274.30248160279552</v>
      </c>
      <c r="E145">
        <f t="shared" si="38"/>
        <v>26.529292319215941</v>
      </c>
      <c r="F145">
        <f t="shared" si="26"/>
        <v>27.75583074886168</v>
      </c>
      <c r="G145">
        <f t="shared" si="27"/>
        <v>2.6529292319215942</v>
      </c>
      <c r="H145">
        <f t="shared" si="28"/>
        <v>2.7755830748861681</v>
      </c>
      <c r="I145">
        <f t="shared" si="34"/>
        <v>272.73168527600063</v>
      </c>
      <c r="J145">
        <f t="shared" si="29"/>
        <v>-0.24980247673975597</v>
      </c>
      <c r="K145">
        <f t="shared" si="30"/>
        <v>0.16612863273585221</v>
      </c>
      <c r="L145">
        <f t="shared" si="31"/>
        <v>0.4661286327358522</v>
      </c>
      <c r="M145">
        <f t="shared" si="35"/>
        <v>13.399999999999968</v>
      </c>
      <c r="N145">
        <f t="shared" si="32"/>
        <v>4.6612863273585221</v>
      </c>
      <c r="O145">
        <f t="shared" si="33"/>
        <v>31.671150793128444</v>
      </c>
      <c r="P145">
        <f t="shared" si="36"/>
        <v>36.332437120486965</v>
      </c>
    </row>
    <row r="146" spans="4:16" x14ac:dyDescent="0.3">
      <c r="D146">
        <f t="shared" si="37"/>
        <v>276.9554108347171</v>
      </c>
      <c r="E146">
        <f t="shared" si="38"/>
        <v>29.304875394102108</v>
      </c>
      <c r="F146">
        <f t="shared" si="26"/>
        <v>-15.841935601591151</v>
      </c>
      <c r="G146">
        <f t="shared" si="27"/>
        <v>2.930487539410211</v>
      </c>
      <c r="H146">
        <f t="shared" si="28"/>
        <v>-1.5841935601591153</v>
      </c>
      <c r="I146">
        <f t="shared" si="34"/>
        <v>275.38461450792221</v>
      </c>
      <c r="J146">
        <f t="shared" si="29"/>
        <v>0.14257742041432178</v>
      </c>
      <c r="K146">
        <f t="shared" si="30"/>
        <v>-0.26395393383694388</v>
      </c>
      <c r="L146">
        <f t="shared" si="31"/>
        <v>3.6046066163056112E-2</v>
      </c>
      <c r="M146">
        <f t="shared" si="35"/>
        <v>13.499999999999968</v>
      </c>
      <c r="N146">
        <f t="shared" si="32"/>
        <v>0.36046066163056112</v>
      </c>
      <c r="O146">
        <f t="shared" si="33"/>
        <v>38.644907483873304</v>
      </c>
      <c r="P146">
        <f t="shared" si="36"/>
        <v>39.005368145503866</v>
      </c>
    </row>
    <row r="147" spans="4:16" x14ac:dyDescent="0.3">
      <c r="D147">
        <f t="shared" si="37"/>
        <v>279.88589837412729</v>
      </c>
      <c r="E147">
        <f t="shared" si="38"/>
        <v>27.720681833942994</v>
      </c>
      <c r="F147">
        <f t="shared" si="26"/>
        <v>9.3447917883466349</v>
      </c>
      <c r="G147">
        <f t="shared" si="27"/>
        <v>2.7720681833942997</v>
      </c>
      <c r="H147">
        <f t="shared" si="28"/>
        <v>0.93447917883466358</v>
      </c>
      <c r="I147">
        <f t="shared" si="34"/>
        <v>278.3151020473324</v>
      </c>
      <c r="J147">
        <f t="shared" si="29"/>
        <v>-8.4103126095121272E-2</v>
      </c>
      <c r="K147">
        <f t="shared" si="30"/>
        <v>0.28796990151928747</v>
      </c>
      <c r="L147">
        <f t="shared" si="31"/>
        <v>0.58796990151928741</v>
      </c>
      <c r="M147">
        <f t="shared" si="35"/>
        <v>13.599999999999968</v>
      </c>
      <c r="N147">
        <f t="shared" si="32"/>
        <v>5.8796990151928741</v>
      </c>
      <c r="O147">
        <f t="shared" si="33"/>
        <v>34.579629060241366</v>
      </c>
      <c r="P147">
        <f t="shared" si="36"/>
        <v>40.459328075434243</v>
      </c>
    </row>
    <row r="148" spans="4:16" x14ac:dyDescent="0.3">
      <c r="D148">
        <f t="shared" si="37"/>
        <v>282.6579665575216</v>
      </c>
      <c r="E148">
        <f t="shared" si="38"/>
        <v>28.655161012777658</v>
      </c>
      <c r="F148">
        <f t="shared" si="26"/>
        <v>2.8422866157054529</v>
      </c>
      <c r="G148">
        <f t="shared" si="27"/>
        <v>2.8655161012777661</v>
      </c>
      <c r="H148">
        <f t="shared" si="28"/>
        <v>0.28422866157054533</v>
      </c>
      <c r="I148">
        <f t="shared" si="34"/>
        <v>281.08717023072671</v>
      </c>
      <c r="J148">
        <f t="shared" si="29"/>
        <v>-2.5580579541347463E-2</v>
      </c>
      <c r="K148">
        <f t="shared" si="30"/>
        <v>-0.29890740029368423</v>
      </c>
      <c r="L148">
        <f t="shared" si="31"/>
        <v>1.0925997063157555E-3</v>
      </c>
      <c r="M148">
        <f t="shared" si="35"/>
        <v>13.699999999999967</v>
      </c>
      <c r="N148">
        <f t="shared" si="32"/>
        <v>1.0925997063157555E-2</v>
      </c>
      <c r="O148">
        <f t="shared" si="33"/>
        <v>36.950321370069567</v>
      </c>
      <c r="P148">
        <f t="shared" si="36"/>
        <v>36.961247367132721</v>
      </c>
    </row>
    <row r="149" spans="4:16" x14ac:dyDescent="0.3">
      <c r="D149">
        <f t="shared" si="37"/>
        <v>285.52348265879937</v>
      </c>
      <c r="E149">
        <f t="shared" si="38"/>
        <v>28.939389674348202</v>
      </c>
      <c r="F149">
        <f t="shared" si="26"/>
        <v>-11.787660237346685</v>
      </c>
      <c r="G149">
        <f t="shared" si="27"/>
        <v>2.8939389674348206</v>
      </c>
      <c r="H149">
        <f t="shared" si="28"/>
        <v>-1.1787660237346687</v>
      </c>
      <c r="I149">
        <f t="shared" si="34"/>
        <v>283.95268633200448</v>
      </c>
      <c r="J149">
        <f t="shared" si="29"/>
        <v>0.10608894213611865</v>
      </c>
      <c r="K149">
        <f t="shared" si="30"/>
        <v>0.28061563811811929</v>
      </c>
      <c r="L149">
        <f t="shared" si="31"/>
        <v>0.58061563811811934</v>
      </c>
      <c r="M149">
        <f t="shared" si="35"/>
        <v>13.799999999999967</v>
      </c>
      <c r="N149">
        <f t="shared" si="32"/>
        <v>5.8061563811811929</v>
      </c>
      <c r="O149">
        <f t="shared" si="33"/>
        <v>37.686972362569705</v>
      </c>
      <c r="P149">
        <f t="shared" si="36"/>
        <v>43.493128743750901</v>
      </c>
    </row>
    <row r="150" spans="4:16" x14ac:dyDescent="0.3">
      <c r="D150">
        <f t="shared" si="37"/>
        <v>288.41742162623416</v>
      </c>
      <c r="E150">
        <f t="shared" si="38"/>
        <v>27.760623650613535</v>
      </c>
      <c r="F150">
        <f t="shared" si="26"/>
        <v>19.07105328939079</v>
      </c>
      <c r="G150">
        <f t="shared" si="27"/>
        <v>2.7760623650613536</v>
      </c>
      <c r="H150">
        <f t="shared" si="28"/>
        <v>1.9071053289390791</v>
      </c>
      <c r="I150">
        <f t="shared" si="34"/>
        <v>286.84662529943927</v>
      </c>
      <c r="J150">
        <f t="shared" si="29"/>
        <v>-0.17163947960451578</v>
      </c>
      <c r="K150">
        <f t="shared" si="30"/>
        <v>-0.24604855017067467</v>
      </c>
      <c r="L150">
        <f t="shared" si="31"/>
        <v>5.3951449829325315E-2</v>
      </c>
      <c r="M150">
        <f t="shared" si="35"/>
        <v>13.899999999999967</v>
      </c>
      <c r="N150">
        <f t="shared" si="32"/>
        <v>0.53951449829325315</v>
      </c>
      <c r="O150">
        <f t="shared" si="33"/>
        <v>34.679350146195155</v>
      </c>
      <c r="P150">
        <f t="shared" si="36"/>
        <v>35.218864644488406</v>
      </c>
    </row>
    <row r="151" spans="4:16" x14ac:dyDescent="0.3">
      <c r="D151">
        <f t="shared" si="37"/>
        <v>291.19348399129552</v>
      </c>
      <c r="E151">
        <f t="shared" si="38"/>
        <v>29.667728979552614</v>
      </c>
      <c r="F151">
        <f t="shared" si="26"/>
        <v>-27.583192242688899</v>
      </c>
      <c r="G151">
        <f t="shared" si="27"/>
        <v>2.9667728979552614</v>
      </c>
      <c r="H151">
        <f t="shared" si="28"/>
        <v>-2.7583192242688899</v>
      </c>
      <c r="I151">
        <f t="shared" si="34"/>
        <v>289.62268766450063</v>
      </c>
      <c r="J151">
        <f t="shared" si="29"/>
        <v>0.24824873018419916</v>
      </c>
      <c r="K151">
        <f t="shared" si="30"/>
        <v>0.16844158620107055</v>
      </c>
      <c r="L151">
        <f t="shared" si="31"/>
        <v>0.46844158620107057</v>
      </c>
      <c r="M151">
        <f t="shared" si="35"/>
        <v>13.999999999999966</v>
      </c>
      <c r="N151">
        <f t="shared" si="32"/>
        <v>4.6844158620107059</v>
      </c>
      <c r="O151">
        <f t="shared" si="33"/>
        <v>39.607836426188356</v>
      </c>
      <c r="P151">
        <f t="shared" si="36"/>
        <v>44.292252288199066</v>
      </c>
    </row>
    <row r="152" spans="4:16" x14ac:dyDescent="0.3">
      <c r="D152">
        <f t="shared" si="37"/>
        <v>294.16025688925077</v>
      </c>
      <c r="E152">
        <f t="shared" si="38"/>
        <v>26.909409755283725</v>
      </c>
      <c r="F152">
        <f t="shared" si="26"/>
        <v>30.418005876782264</v>
      </c>
      <c r="G152">
        <f t="shared" si="27"/>
        <v>2.6909409755283726</v>
      </c>
      <c r="H152">
        <f t="shared" si="28"/>
        <v>3.0418005876782264</v>
      </c>
      <c r="I152">
        <f t="shared" si="34"/>
        <v>292.58946056245588</v>
      </c>
      <c r="J152">
        <f t="shared" si="29"/>
        <v>-0.27376205289103966</v>
      </c>
      <c r="K152">
        <f t="shared" si="30"/>
        <v>-0.1226961221754118</v>
      </c>
      <c r="L152">
        <f t="shared" si="31"/>
        <v>0.17730387782458817</v>
      </c>
      <c r="M152">
        <f t="shared" si="35"/>
        <v>14.099999999999966</v>
      </c>
      <c r="N152">
        <f t="shared" si="32"/>
        <v>1.7730387782458816</v>
      </c>
      <c r="O152">
        <f t="shared" si="33"/>
        <v>32.585235001999145</v>
      </c>
      <c r="P152">
        <f t="shared" si="36"/>
        <v>34.358273780245028</v>
      </c>
    </row>
    <row r="153" spans="4:16" x14ac:dyDescent="0.3">
      <c r="D153">
        <f t="shared" si="37"/>
        <v>296.85119786477912</v>
      </c>
      <c r="E153">
        <f t="shared" si="38"/>
        <v>29.95121034296195</v>
      </c>
      <c r="F153">
        <f t="shared" si="26"/>
        <v>-33.319018475184123</v>
      </c>
      <c r="G153">
        <f t="shared" si="27"/>
        <v>2.9951210342961954</v>
      </c>
      <c r="H153">
        <f t="shared" si="28"/>
        <v>-3.3319018475184126</v>
      </c>
      <c r="I153">
        <f t="shared" si="34"/>
        <v>295.28040153798423</v>
      </c>
      <c r="J153">
        <f t="shared" si="29"/>
        <v>0.29987116627665716</v>
      </c>
      <c r="K153">
        <f t="shared" si="30"/>
        <v>-8.7911111855919523E-3</v>
      </c>
      <c r="L153">
        <f t="shared" si="31"/>
        <v>0.29120888881440804</v>
      </c>
      <c r="M153">
        <f t="shared" si="35"/>
        <v>14.199999999999966</v>
      </c>
      <c r="N153">
        <f t="shared" si="32"/>
        <v>2.9120888881440803</v>
      </c>
      <c r="O153">
        <f t="shared" si="33"/>
        <v>40.368375045375785</v>
      </c>
      <c r="P153">
        <f t="shared" si="36"/>
        <v>43.280463933519869</v>
      </c>
    </row>
    <row r="154" spans="4:16" x14ac:dyDescent="0.3">
      <c r="D154">
        <f t="shared" si="37"/>
        <v>299.8463188990753</v>
      </c>
      <c r="E154">
        <f t="shared" si="38"/>
        <v>26.619308495443537</v>
      </c>
      <c r="F154">
        <f t="shared" si="26"/>
        <v>32.819683972554486</v>
      </c>
      <c r="G154">
        <f t="shared" si="27"/>
        <v>2.6619308495443539</v>
      </c>
      <c r="H154">
        <f t="shared" si="28"/>
        <v>3.281968397255449</v>
      </c>
      <c r="I154">
        <f t="shared" si="34"/>
        <v>298.27552257228041</v>
      </c>
      <c r="J154">
        <f t="shared" si="29"/>
        <v>-0.29537715575299056</v>
      </c>
      <c r="K154">
        <f t="shared" si="30"/>
        <v>5.2462709225444375E-2</v>
      </c>
      <c r="L154">
        <f t="shared" si="31"/>
        <v>0.35246270922544437</v>
      </c>
      <c r="M154">
        <f t="shared" si="35"/>
        <v>14.299999999999965</v>
      </c>
      <c r="N154">
        <f t="shared" si="32"/>
        <v>3.5246270922544438</v>
      </c>
      <c r="O154">
        <f t="shared" si="33"/>
        <v>31.886441314901656</v>
      </c>
      <c r="P154">
        <f t="shared" si="36"/>
        <v>35.411068407156101</v>
      </c>
    </row>
    <row r="155" spans="4:16" x14ac:dyDescent="0.3">
      <c r="D155">
        <f t="shared" si="37"/>
        <v>302.50824974861968</v>
      </c>
      <c r="E155">
        <f t="shared" si="38"/>
        <v>29.901276892698988</v>
      </c>
      <c r="F155">
        <f t="shared" si="26"/>
        <v>-26.425967167366128</v>
      </c>
      <c r="G155">
        <f t="shared" si="27"/>
        <v>2.9901276892698991</v>
      </c>
      <c r="H155">
        <f t="shared" si="28"/>
        <v>-2.6425967167366129</v>
      </c>
      <c r="I155">
        <f t="shared" si="34"/>
        <v>300.93745342182478</v>
      </c>
      <c r="J155">
        <f t="shared" si="29"/>
        <v>0.2378337045062961</v>
      </c>
      <c r="K155">
        <f t="shared" si="30"/>
        <v>-0.1828527522374542</v>
      </c>
      <c r="L155">
        <f t="shared" si="31"/>
        <v>0.11714724776254579</v>
      </c>
      <c r="M155">
        <f t="shared" si="35"/>
        <v>14.399999999999965</v>
      </c>
      <c r="N155">
        <f t="shared" si="32"/>
        <v>1.1714724776254579</v>
      </c>
      <c r="O155">
        <f t="shared" si="33"/>
        <v>40.233886191623441</v>
      </c>
      <c r="P155">
        <f t="shared" si="36"/>
        <v>41.405358669248898</v>
      </c>
    </row>
    <row r="156" spans="4:16" x14ac:dyDescent="0.3">
      <c r="D156">
        <f t="shared" si="37"/>
        <v>305.49837743788959</v>
      </c>
      <c r="E156">
        <f t="shared" si="38"/>
        <v>27.258680175962375</v>
      </c>
      <c r="F156">
        <f t="shared" si="26"/>
        <v>23.05786221094607</v>
      </c>
      <c r="G156">
        <f t="shared" si="27"/>
        <v>2.7258680175962375</v>
      </c>
      <c r="H156">
        <f t="shared" si="28"/>
        <v>2.305786221094607</v>
      </c>
      <c r="I156">
        <f t="shared" si="34"/>
        <v>303.9275811110947</v>
      </c>
      <c r="J156">
        <f t="shared" si="29"/>
        <v>-0.20752075989851576</v>
      </c>
      <c r="K156">
        <f t="shared" si="30"/>
        <v>0.21664518044752937</v>
      </c>
      <c r="L156">
        <f t="shared" si="31"/>
        <v>0.51664518044752938</v>
      </c>
      <c r="M156">
        <f t="shared" si="35"/>
        <v>14.499999999999964</v>
      </c>
      <c r="N156">
        <f t="shared" si="32"/>
        <v>5.1664518044752938</v>
      </c>
      <c r="O156">
        <f t="shared" si="33"/>
        <v>33.436604022093192</v>
      </c>
      <c r="P156">
        <f t="shared" si="36"/>
        <v>38.603055826568486</v>
      </c>
    </row>
    <row r="157" spans="4:16" x14ac:dyDescent="0.3">
      <c r="D157">
        <f t="shared" si="37"/>
        <v>308.2242454554858</v>
      </c>
      <c r="E157">
        <f t="shared" si="38"/>
        <v>29.564466397056982</v>
      </c>
      <c r="F157">
        <f t="shared" si="26"/>
        <v>-11.37246205509634</v>
      </c>
      <c r="G157">
        <f t="shared" si="27"/>
        <v>2.9564466397056983</v>
      </c>
      <c r="H157">
        <f t="shared" si="28"/>
        <v>-1.1372462055096342</v>
      </c>
      <c r="I157">
        <f t="shared" si="34"/>
        <v>306.65344912869091</v>
      </c>
      <c r="J157">
        <f t="shared" si="29"/>
        <v>0.10235215849586858</v>
      </c>
      <c r="K157">
        <f t="shared" si="30"/>
        <v>-0.28200006321140531</v>
      </c>
      <c r="L157">
        <f t="shared" si="31"/>
        <v>1.7999936788594684E-2</v>
      </c>
      <c r="M157">
        <f t="shared" si="35"/>
        <v>14.599999999999964</v>
      </c>
      <c r="N157">
        <f t="shared" si="32"/>
        <v>0.17999936788594684</v>
      </c>
      <c r="O157">
        <f t="shared" si="33"/>
        <v>39.332595300422007</v>
      </c>
      <c r="P157">
        <f t="shared" si="36"/>
        <v>39.512594668307955</v>
      </c>
    </row>
    <row r="158" spans="4:16" x14ac:dyDescent="0.3">
      <c r="D158">
        <f t="shared" si="37"/>
        <v>311.18069209519149</v>
      </c>
      <c r="E158">
        <f t="shared" si="38"/>
        <v>28.427220191547349</v>
      </c>
      <c r="F158">
        <f t="shared" si="26"/>
        <v>5.4099433282631564</v>
      </c>
      <c r="G158">
        <f t="shared" si="27"/>
        <v>2.8427220191547349</v>
      </c>
      <c r="H158">
        <f t="shared" si="28"/>
        <v>0.5409943328263157</v>
      </c>
      <c r="I158">
        <f t="shared" si="34"/>
        <v>309.6098957683966</v>
      </c>
      <c r="J158">
        <f t="shared" si="29"/>
        <v>-4.8689489954369995E-2</v>
      </c>
      <c r="K158">
        <f t="shared" si="30"/>
        <v>0.29602252206206087</v>
      </c>
      <c r="L158">
        <f t="shared" si="31"/>
        <v>0.59602252206206086</v>
      </c>
      <c r="M158">
        <f t="shared" si="35"/>
        <v>14.699999999999964</v>
      </c>
      <c r="N158">
        <f t="shared" si="32"/>
        <v>5.9602252206206083</v>
      </c>
      <c r="O158">
        <f t="shared" si="33"/>
        <v>36.364808151842276</v>
      </c>
      <c r="P158">
        <f t="shared" si="36"/>
        <v>42.325033372462883</v>
      </c>
    </row>
    <row r="159" spans="4:16" x14ac:dyDescent="0.3">
      <c r="D159">
        <f t="shared" si="37"/>
        <v>314.02341411434622</v>
      </c>
      <c r="E159">
        <f t="shared" si="38"/>
        <v>28.968214524373664</v>
      </c>
      <c r="F159">
        <f t="shared" si="26"/>
        <v>4.5144587194119792</v>
      </c>
      <c r="G159">
        <f t="shared" si="27"/>
        <v>2.8968214524373668</v>
      </c>
      <c r="H159">
        <f t="shared" si="28"/>
        <v>0.45144587194119795</v>
      </c>
      <c r="I159">
        <f t="shared" si="34"/>
        <v>312.45261778755133</v>
      </c>
      <c r="J159">
        <f t="shared" si="29"/>
        <v>-4.0630128474706213E-2</v>
      </c>
      <c r="K159">
        <f t="shared" si="30"/>
        <v>-0.29723592087789269</v>
      </c>
      <c r="L159">
        <f t="shared" si="31"/>
        <v>2.7640791221072991E-3</v>
      </c>
      <c r="M159">
        <f t="shared" si="35"/>
        <v>14.799999999999963</v>
      </c>
      <c r="N159">
        <f t="shared" si="32"/>
        <v>2.7640791221072991E-2</v>
      </c>
      <c r="O159">
        <f t="shared" si="33"/>
        <v>37.762085372855992</v>
      </c>
      <c r="P159">
        <f t="shared" si="36"/>
        <v>37.789726164077067</v>
      </c>
    </row>
    <row r="160" spans="4:16" x14ac:dyDescent="0.3">
      <c r="D160">
        <f t="shared" si="37"/>
        <v>316.92023556678362</v>
      </c>
      <c r="E160">
        <f t="shared" si="38"/>
        <v>29.41966039631486</v>
      </c>
      <c r="F160">
        <f t="shared" si="26"/>
        <v>-12.383281363657789</v>
      </c>
      <c r="G160">
        <f t="shared" si="27"/>
        <v>2.9419660396314864</v>
      </c>
      <c r="H160">
        <f t="shared" si="28"/>
        <v>-1.238328136365779</v>
      </c>
      <c r="I160">
        <f t="shared" si="34"/>
        <v>315.34943923998873</v>
      </c>
      <c r="J160">
        <f t="shared" si="29"/>
        <v>0.11144953227291858</v>
      </c>
      <c r="K160">
        <f t="shared" si="30"/>
        <v>0.27853007334244478</v>
      </c>
      <c r="L160">
        <f t="shared" si="31"/>
        <v>0.57853007334244477</v>
      </c>
      <c r="M160">
        <f t="shared" si="35"/>
        <v>14.899999999999963</v>
      </c>
      <c r="N160">
        <f t="shared" si="32"/>
        <v>5.7853007334244477</v>
      </c>
      <c r="O160">
        <f t="shared" si="33"/>
        <v>38.94823880255236</v>
      </c>
      <c r="P160">
        <f t="shared" si="36"/>
        <v>44.73353953597681</v>
      </c>
    </row>
    <row r="161" spans="4:16" x14ac:dyDescent="0.3">
      <c r="D161">
        <f t="shared" si="37"/>
        <v>319.86220160641511</v>
      </c>
      <c r="E161">
        <f t="shared" si="38"/>
        <v>28.18133225994908</v>
      </c>
      <c r="F161">
        <f t="shared" si="26"/>
        <v>18.274408298861154</v>
      </c>
      <c r="G161">
        <f t="shared" si="27"/>
        <v>2.8181332259949081</v>
      </c>
      <c r="H161">
        <f t="shared" si="28"/>
        <v>1.8274408298861156</v>
      </c>
      <c r="I161">
        <f t="shared" si="34"/>
        <v>318.29140527962022</v>
      </c>
      <c r="J161">
        <f t="shared" si="29"/>
        <v>-0.16446967468974902</v>
      </c>
      <c r="K161">
        <f t="shared" si="30"/>
        <v>-0.25089783998163101</v>
      </c>
      <c r="L161">
        <f t="shared" si="31"/>
        <v>4.9102160018368979E-2</v>
      </c>
      <c r="M161">
        <f t="shared" si="35"/>
        <v>14.999999999999963</v>
      </c>
      <c r="N161">
        <f t="shared" si="32"/>
        <v>0.49102160018368979</v>
      </c>
      <c r="O161">
        <f t="shared" si="33"/>
        <v>35.738436957554093</v>
      </c>
      <c r="P161">
        <f t="shared" si="36"/>
        <v>36.229458557737786</v>
      </c>
    </row>
    <row r="162" spans="4:16" x14ac:dyDescent="0.3">
      <c r="D162">
        <f t="shared" si="37"/>
        <v>322.68033483241004</v>
      </c>
      <c r="E162">
        <f t="shared" si="38"/>
        <v>30.008773089835195</v>
      </c>
      <c r="F162">
        <f t="shared" si="26"/>
        <v>-26.187558351560131</v>
      </c>
      <c r="G162">
        <f t="shared" si="27"/>
        <v>3.0008773089835197</v>
      </c>
      <c r="H162">
        <f t="shared" si="28"/>
        <v>-2.6187558351560134</v>
      </c>
      <c r="I162">
        <f t="shared" si="34"/>
        <v>321.10953850561515</v>
      </c>
      <c r="J162">
        <f t="shared" si="29"/>
        <v>0.23568802516404014</v>
      </c>
      <c r="K162">
        <f t="shared" si="30"/>
        <v>0.1856102227633887</v>
      </c>
      <c r="L162">
        <f t="shared" si="31"/>
        <v>0.48561022276338872</v>
      </c>
      <c r="M162">
        <f t="shared" si="35"/>
        <v>15.099999999999962</v>
      </c>
      <c r="N162">
        <f t="shared" si="32"/>
        <v>4.8561022276338868</v>
      </c>
      <c r="O162">
        <f t="shared" si="33"/>
        <v>40.523690806074761</v>
      </c>
      <c r="P162">
        <f t="shared" si="36"/>
        <v>45.379793033708651</v>
      </c>
    </row>
    <row r="163" spans="4:16" x14ac:dyDescent="0.3">
      <c r="D163">
        <f t="shared" si="37"/>
        <v>325.68121214139359</v>
      </c>
      <c r="E163">
        <f t="shared" si="38"/>
        <v>27.390017254679183</v>
      </c>
      <c r="F163">
        <f t="shared" si="26"/>
        <v>28.821173818260259</v>
      </c>
      <c r="G163">
        <f t="shared" si="27"/>
        <v>2.7390017254679186</v>
      </c>
      <c r="H163">
        <f t="shared" si="28"/>
        <v>2.8821173818260259</v>
      </c>
      <c r="I163">
        <f t="shared" si="34"/>
        <v>324.1104158145987</v>
      </c>
      <c r="J163">
        <f t="shared" si="29"/>
        <v>-0.25939056436434149</v>
      </c>
      <c r="K163">
        <f t="shared" si="30"/>
        <v>-0.15072005546292908</v>
      </c>
      <c r="L163">
        <f t="shared" si="31"/>
        <v>0.14927994453707091</v>
      </c>
      <c r="M163">
        <f t="shared" si="35"/>
        <v>15.199999999999962</v>
      </c>
      <c r="N163">
        <f t="shared" si="32"/>
        <v>1.4927994453707092</v>
      </c>
      <c r="O163">
        <f t="shared" si="33"/>
        <v>33.759587034523044</v>
      </c>
      <c r="P163">
        <f t="shared" si="36"/>
        <v>35.252386479893751</v>
      </c>
    </row>
    <row r="164" spans="4:16" x14ac:dyDescent="0.3">
      <c r="D164">
        <f t="shared" si="37"/>
        <v>328.4202138668615</v>
      </c>
      <c r="E164">
        <f t="shared" si="38"/>
        <v>30.272134636505207</v>
      </c>
      <c r="F164">
        <f t="shared" si="26"/>
        <v>-33.078294617897591</v>
      </c>
      <c r="G164">
        <f t="shared" si="27"/>
        <v>3.0272134636505208</v>
      </c>
      <c r="H164">
        <f t="shared" si="28"/>
        <v>-3.3078294617897592</v>
      </c>
      <c r="I164">
        <f t="shared" si="34"/>
        <v>326.84941754006661</v>
      </c>
      <c r="J164">
        <f t="shared" si="29"/>
        <v>0.29770465156107806</v>
      </c>
      <c r="K164">
        <f t="shared" si="30"/>
        <v>3.7039714346861596E-2</v>
      </c>
      <c r="L164">
        <f t="shared" si="31"/>
        <v>0.33703971434686159</v>
      </c>
      <c r="M164">
        <f t="shared" si="35"/>
        <v>15.299999999999962</v>
      </c>
      <c r="N164">
        <f t="shared" si="32"/>
        <v>3.3703971434686157</v>
      </c>
      <c r="O164">
        <f t="shared" si="33"/>
        <v>41.238096095281414</v>
      </c>
      <c r="P164">
        <f t="shared" si="36"/>
        <v>44.608493238750029</v>
      </c>
    </row>
    <row r="165" spans="4:16" x14ac:dyDescent="0.3">
      <c r="D165">
        <f t="shared" si="37"/>
        <v>331.44742733051203</v>
      </c>
      <c r="E165">
        <f t="shared" si="38"/>
        <v>26.964305174715449</v>
      </c>
      <c r="F165">
        <f t="shared" si="26"/>
        <v>33.33185993270002</v>
      </c>
      <c r="G165">
        <f t="shared" si="27"/>
        <v>2.6964305174715451</v>
      </c>
      <c r="H165">
        <f t="shared" si="28"/>
        <v>3.3331859932700021</v>
      </c>
      <c r="I165">
        <f t="shared" si="34"/>
        <v>329.87663100371714</v>
      </c>
      <c r="J165">
        <f t="shared" si="29"/>
        <v>-0.29998673939430015</v>
      </c>
      <c r="K165">
        <f t="shared" si="30"/>
        <v>-2.82067147612773E-3</v>
      </c>
      <c r="L165">
        <f t="shared" si="31"/>
        <v>0.29717932852387224</v>
      </c>
      <c r="M165">
        <f t="shared" si="35"/>
        <v>15.399999999999961</v>
      </c>
      <c r="N165">
        <f t="shared" si="32"/>
        <v>2.9717932852387223</v>
      </c>
      <c r="O165">
        <f t="shared" si="33"/>
        <v>32.718318909983381</v>
      </c>
      <c r="P165">
        <f t="shared" si="36"/>
        <v>35.690112195222106</v>
      </c>
    </row>
    <row r="166" spans="4:16" x14ac:dyDescent="0.3">
      <c r="D166">
        <f t="shared" si="37"/>
        <v>334.14385784798355</v>
      </c>
      <c r="E166">
        <f t="shared" si="38"/>
        <v>30.297491167985452</v>
      </c>
      <c r="F166">
        <f t="shared" si="26"/>
        <v>-30.218320336932564</v>
      </c>
      <c r="G166">
        <f t="shared" si="27"/>
        <v>3.0297491167985453</v>
      </c>
      <c r="H166">
        <f t="shared" si="28"/>
        <v>-3.0218320336932565</v>
      </c>
      <c r="I166">
        <f t="shared" si="34"/>
        <v>332.57306152118866</v>
      </c>
      <c r="J166">
        <f t="shared" si="29"/>
        <v>0.27196488303239374</v>
      </c>
      <c r="K166">
        <f t="shared" si="30"/>
        <v>-0.12662978479479614</v>
      </c>
      <c r="L166">
        <f t="shared" si="31"/>
        <v>0.17337021520520385</v>
      </c>
      <c r="M166">
        <f t="shared" si="35"/>
        <v>15.499999999999961</v>
      </c>
      <c r="N166">
        <f t="shared" si="32"/>
        <v>1.7337021520520386</v>
      </c>
      <c r="O166">
        <f t="shared" si="33"/>
        <v>41.307208698337028</v>
      </c>
      <c r="P166">
        <f t="shared" si="36"/>
        <v>43.040910850389068</v>
      </c>
    </row>
    <row r="167" spans="4:16" x14ac:dyDescent="0.3">
      <c r="D167">
        <f t="shared" si="37"/>
        <v>337.1736069647821</v>
      </c>
      <c r="E167">
        <f t="shared" si="38"/>
        <v>27.275659134292194</v>
      </c>
      <c r="F167">
        <f t="shared" si="26"/>
        <v>28.459159961313816</v>
      </c>
      <c r="G167">
        <f t="shared" si="27"/>
        <v>2.7275659134292196</v>
      </c>
      <c r="H167">
        <f t="shared" si="28"/>
        <v>2.8459159961313816</v>
      </c>
      <c r="I167">
        <f t="shared" si="34"/>
        <v>335.6028106379872</v>
      </c>
      <c r="J167">
        <f t="shared" si="29"/>
        <v>-0.25613243965182514</v>
      </c>
      <c r="K167">
        <f t="shared" si="30"/>
        <v>0.1561927442553083</v>
      </c>
      <c r="L167">
        <f t="shared" si="31"/>
        <v>0.45619274425530831</v>
      </c>
      <c r="M167">
        <f t="shared" si="35"/>
        <v>15.599999999999961</v>
      </c>
      <c r="N167">
        <f t="shared" si="32"/>
        <v>4.5619274425530829</v>
      </c>
      <c r="O167">
        <f t="shared" si="33"/>
        <v>33.478271154454369</v>
      </c>
      <c r="P167">
        <f t="shared" si="36"/>
        <v>38.040198597007453</v>
      </c>
    </row>
    <row r="168" spans="4:16" x14ac:dyDescent="0.3">
      <c r="D168">
        <f t="shared" si="37"/>
        <v>339.9011728782113</v>
      </c>
      <c r="E168">
        <f t="shared" si="38"/>
        <v>30.121575130423576</v>
      </c>
      <c r="F168">
        <f t="shared" si="26"/>
        <v>-19.07279709199225</v>
      </c>
      <c r="G168">
        <f t="shared" si="27"/>
        <v>3.0121575130423577</v>
      </c>
      <c r="H168">
        <f t="shared" si="28"/>
        <v>-1.9072797091992251</v>
      </c>
      <c r="I168">
        <f t="shared" si="34"/>
        <v>338.33037655141641</v>
      </c>
      <c r="J168">
        <f t="shared" si="29"/>
        <v>0.17165517382793155</v>
      </c>
      <c r="K168">
        <f t="shared" si="30"/>
        <v>-0.24603760139072767</v>
      </c>
      <c r="L168">
        <f t="shared" si="31"/>
        <v>5.3962398609272322E-2</v>
      </c>
      <c r="M168">
        <f t="shared" si="35"/>
        <v>15.69999999999996</v>
      </c>
      <c r="N168">
        <f t="shared" si="32"/>
        <v>0.53962398609272322</v>
      </c>
      <c r="O168">
        <f t="shared" si="33"/>
        <v>40.828917975198834</v>
      </c>
      <c r="P168">
        <f t="shared" si="36"/>
        <v>41.368541961291555</v>
      </c>
    </row>
    <row r="169" spans="4:16" x14ac:dyDescent="0.3">
      <c r="D169">
        <f t="shared" si="37"/>
        <v>342.91333039125368</v>
      </c>
      <c r="E169">
        <f t="shared" si="38"/>
        <v>28.21429542122435</v>
      </c>
      <c r="F169">
        <f t="shared" si="26"/>
        <v>15.384689674687449</v>
      </c>
      <c r="G169">
        <f t="shared" si="27"/>
        <v>2.8214295421224351</v>
      </c>
      <c r="H169">
        <f t="shared" si="28"/>
        <v>1.5384689674687451</v>
      </c>
      <c r="I169">
        <f t="shared" si="34"/>
        <v>341.34253406445879</v>
      </c>
      <c r="J169">
        <f t="shared" si="29"/>
        <v>-0.13846220707218845</v>
      </c>
      <c r="K169">
        <f t="shared" si="30"/>
        <v>0.26613571202057495</v>
      </c>
      <c r="L169">
        <f t="shared" si="31"/>
        <v>0.566135712020575</v>
      </c>
      <c r="M169">
        <f t="shared" si="35"/>
        <v>15.79999999999996</v>
      </c>
      <c r="N169">
        <f t="shared" si="32"/>
        <v>5.66135712020575</v>
      </c>
      <c r="O169">
        <f t="shared" si="33"/>
        <v>35.822090975225457</v>
      </c>
      <c r="P169">
        <f t="shared" si="36"/>
        <v>41.483448095431207</v>
      </c>
    </row>
    <row r="170" spans="4:16" x14ac:dyDescent="0.3">
      <c r="D170">
        <f t="shared" si="37"/>
        <v>345.7347599333761</v>
      </c>
      <c r="E170">
        <f t="shared" si="38"/>
        <v>29.752764388693095</v>
      </c>
      <c r="F170">
        <f t="shared" si="26"/>
        <v>-5.2963915861514854</v>
      </c>
      <c r="G170">
        <f t="shared" si="27"/>
        <v>2.9752764388693098</v>
      </c>
      <c r="H170">
        <f t="shared" si="28"/>
        <v>-0.52963915861514854</v>
      </c>
      <c r="I170">
        <f t="shared" si="34"/>
        <v>344.16396360658121</v>
      </c>
      <c r="J170">
        <f t="shared" si="29"/>
        <v>4.7667524275364963E-2</v>
      </c>
      <c r="K170">
        <f t="shared" si="30"/>
        <v>-0.29618880318043334</v>
      </c>
      <c r="L170">
        <f t="shared" si="31"/>
        <v>3.8111968195666535E-3</v>
      </c>
      <c r="M170">
        <f t="shared" si="35"/>
        <v>15.899999999999959</v>
      </c>
      <c r="N170">
        <f t="shared" si="32"/>
        <v>3.8111968195666535E-2</v>
      </c>
      <c r="O170">
        <f t="shared" si="33"/>
        <v>39.835214494608771</v>
      </c>
      <c r="P170">
        <f t="shared" si="36"/>
        <v>39.873326462804435</v>
      </c>
    </row>
    <row r="171" spans="4:16" x14ac:dyDescent="0.3">
      <c r="D171">
        <f t="shared" si="37"/>
        <v>348.71003637224538</v>
      </c>
      <c r="E171">
        <f t="shared" si="38"/>
        <v>29.223125230077947</v>
      </c>
      <c r="F171">
        <f t="shared" si="26"/>
        <v>-0.2249375001835599</v>
      </c>
      <c r="G171">
        <f t="shared" si="27"/>
        <v>2.9223125230077951</v>
      </c>
      <c r="H171">
        <f t="shared" si="28"/>
        <v>-2.249375001835599E-2</v>
      </c>
      <c r="I171">
        <f t="shared" si="34"/>
        <v>347.13924004545049</v>
      </c>
      <c r="J171">
        <f t="shared" si="29"/>
        <v>2.0244375016504217E-3</v>
      </c>
      <c r="K171">
        <f t="shared" si="30"/>
        <v>0.2999931693435734</v>
      </c>
      <c r="L171">
        <f t="shared" si="31"/>
        <v>0.59999316934357338</v>
      </c>
      <c r="M171">
        <f t="shared" si="35"/>
        <v>15.999999999999959</v>
      </c>
      <c r="N171">
        <f t="shared" si="32"/>
        <v>5.9999316934357338</v>
      </c>
      <c r="O171">
        <f t="shared" si="33"/>
        <v>38.429597169576816</v>
      </c>
      <c r="P171">
        <f t="shared" si="36"/>
        <v>44.42952886301255</v>
      </c>
    </row>
    <row r="172" spans="4:16" x14ac:dyDescent="0.3">
      <c r="D172">
        <f t="shared" si="37"/>
        <v>351.63234889525319</v>
      </c>
      <c r="E172">
        <f t="shared" si="38"/>
        <v>29.200631480059592</v>
      </c>
      <c r="F172">
        <f t="shared" si="26"/>
        <v>7.4702877136522492</v>
      </c>
      <c r="G172">
        <f t="shared" si="27"/>
        <v>2.9200631480059593</v>
      </c>
      <c r="H172">
        <f t="shared" si="28"/>
        <v>0.74702877136522494</v>
      </c>
      <c r="I172">
        <f t="shared" si="34"/>
        <v>350.0615525684583</v>
      </c>
      <c r="J172">
        <f t="shared" si="29"/>
        <v>-6.7232589422868652E-2</v>
      </c>
      <c r="K172">
        <f t="shared" si="30"/>
        <v>-0.29236925098152161</v>
      </c>
      <c r="L172">
        <f t="shared" si="31"/>
        <v>7.6307490184783777E-3</v>
      </c>
      <c r="M172">
        <f t="shared" si="35"/>
        <v>16.099999999999959</v>
      </c>
      <c r="N172">
        <f t="shared" si="32"/>
        <v>7.6307490184783777E-2</v>
      </c>
      <c r="O172">
        <f t="shared" si="33"/>
        <v>38.370459547541124</v>
      </c>
      <c r="P172">
        <f t="shared" si="36"/>
        <v>38.446767037725905</v>
      </c>
    </row>
    <row r="173" spans="4:16" x14ac:dyDescent="0.3">
      <c r="D173">
        <f t="shared" si="37"/>
        <v>354.55241204325915</v>
      </c>
      <c r="E173">
        <f t="shared" si="38"/>
        <v>29.947660251424818</v>
      </c>
      <c r="F173">
        <f t="shared" si="26"/>
        <v>-14.425505947018669</v>
      </c>
      <c r="G173">
        <f t="shared" si="27"/>
        <v>2.9947660251424821</v>
      </c>
      <c r="H173">
        <f t="shared" si="28"/>
        <v>-1.4425505947018671</v>
      </c>
      <c r="I173">
        <f t="shared" si="34"/>
        <v>352.98161571646426</v>
      </c>
      <c r="J173">
        <f t="shared" si="29"/>
        <v>0.12982955352316655</v>
      </c>
      <c r="K173">
        <f t="shared" si="30"/>
        <v>0.27045200504336298</v>
      </c>
      <c r="L173">
        <f t="shared" si="31"/>
        <v>0.57045200504336302</v>
      </c>
      <c r="M173">
        <f t="shared" si="35"/>
        <v>16.19999999999996</v>
      </c>
      <c r="N173">
        <f t="shared" si="32"/>
        <v>5.7045200504336302</v>
      </c>
      <c r="O173">
        <f t="shared" si="33"/>
        <v>40.358805954064643</v>
      </c>
      <c r="P173">
        <f t="shared" si="36"/>
        <v>46.063326004498272</v>
      </c>
    </row>
    <row r="174" spans="4:16" x14ac:dyDescent="0.3">
      <c r="D174">
        <f t="shared" si="37"/>
        <v>357.54717806840165</v>
      </c>
      <c r="E174">
        <f t="shared" si="38"/>
        <v>28.505109656722951</v>
      </c>
      <c r="F174">
        <f t="shared" si="26"/>
        <v>18.666629131342198</v>
      </c>
      <c r="G174">
        <f t="shared" si="27"/>
        <v>2.8505109656722953</v>
      </c>
      <c r="H174">
        <f t="shared" si="28"/>
        <v>1.8666629131342198</v>
      </c>
      <c r="I174">
        <f t="shared" si="34"/>
        <v>355.97638174160676</v>
      </c>
      <c r="J174">
        <f t="shared" si="29"/>
        <v>-0.16799966218207843</v>
      </c>
      <c r="K174">
        <f t="shared" si="30"/>
        <v>-0.24854801046620251</v>
      </c>
      <c r="L174">
        <f t="shared" si="31"/>
        <v>5.1451989533797482E-2</v>
      </c>
      <c r="M174">
        <f t="shared" si="35"/>
        <v>16.299999999999962</v>
      </c>
      <c r="N174">
        <f t="shared" si="32"/>
        <v>0.51451989533797482</v>
      </c>
      <c r="O174">
        <f t="shared" si="33"/>
        <v>36.564357444381002</v>
      </c>
      <c r="P174">
        <f t="shared" si="36"/>
        <v>37.078877339718979</v>
      </c>
    </row>
    <row r="175" spans="4:16" x14ac:dyDescent="0.3">
      <c r="D175">
        <f t="shared" si="37"/>
        <v>360.39768903407395</v>
      </c>
      <c r="E175">
        <f t="shared" si="38"/>
        <v>30.371772569857171</v>
      </c>
      <c r="F175">
        <f t="shared" si="26"/>
        <v>-25.807003249598953</v>
      </c>
      <c r="G175">
        <f t="shared" si="27"/>
        <v>3.0371772569857174</v>
      </c>
      <c r="H175">
        <f t="shared" si="28"/>
        <v>-2.5807003249598957</v>
      </c>
      <c r="I175">
        <f t="shared" si="34"/>
        <v>358.82689270727906</v>
      </c>
      <c r="J175">
        <f t="shared" si="29"/>
        <v>0.23226302924638956</v>
      </c>
      <c r="K175">
        <f t="shared" si="30"/>
        <v>0.18987860660245742</v>
      </c>
      <c r="L175">
        <f t="shared" si="31"/>
        <v>0.48987860660245741</v>
      </c>
      <c r="M175">
        <f t="shared" si="35"/>
        <v>16.399999999999963</v>
      </c>
      <c r="N175">
        <f t="shared" si="32"/>
        <v>4.8987860660245737</v>
      </c>
      <c r="O175">
        <f t="shared" si="33"/>
        <v>41.510005606580783</v>
      </c>
      <c r="P175">
        <f t="shared" si="36"/>
        <v>46.408791672605361</v>
      </c>
    </row>
    <row r="176" spans="4:16" x14ac:dyDescent="0.3">
      <c r="D176">
        <f t="shared" si="37"/>
        <v>363.43486629105968</v>
      </c>
      <c r="E176">
        <f t="shared" si="38"/>
        <v>27.791072244897276</v>
      </c>
      <c r="F176">
        <f t="shared" si="26"/>
        <v>27.865365563254279</v>
      </c>
      <c r="G176">
        <f t="shared" si="27"/>
        <v>2.7791072244897279</v>
      </c>
      <c r="H176">
        <f t="shared" si="28"/>
        <v>2.7865365563254283</v>
      </c>
      <c r="I176">
        <f t="shared" si="34"/>
        <v>361.86406996426479</v>
      </c>
      <c r="J176">
        <f t="shared" si="29"/>
        <v>-0.2507882900692876</v>
      </c>
      <c r="K176">
        <f t="shared" si="30"/>
        <v>-0.16463667138314855</v>
      </c>
      <c r="L176">
        <f t="shared" si="31"/>
        <v>0.13536332861685144</v>
      </c>
      <c r="M176">
        <f t="shared" si="35"/>
        <v>16.499999999999964</v>
      </c>
      <c r="N176">
        <f t="shared" si="32"/>
        <v>1.3536332861685143</v>
      </c>
      <c r="O176">
        <f t="shared" si="33"/>
        <v>34.755466343449477</v>
      </c>
      <c r="P176">
        <f t="shared" si="36"/>
        <v>36.109099629617994</v>
      </c>
    </row>
    <row r="177" spans="4:16" x14ac:dyDescent="0.3">
      <c r="D177">
        <f t="shared" si="37"/>
        <v>366.21397351554941</v>
      </c>
      <c r="E177">
        <f t="shared" si="38"/>
        <v>30.577608801222702</v>
      </c>
      <c r="F177">
        <f t="shared" si="26"/>
        <v>-32.541300098860624</v>
      </c>
      <c r="G177">
        <f t="shared" si="27"/>
        <v>3.0577608801222702</v>
      </c>
      <c r="H177">
        <f t="shared" si="28"/>
        <v>-3.2541300098860626</v>
      </c>
      <c r="I177">
        <f t="shared" si="34"/>
        <v>364.64317718875452</v>
      </c>
      <c r="J177">
        <f t="shared" si="29"/>
        <v>0.29287170088974518</v>
      </c>
      <c r="K177">
        <f t="shared" si="30"/>
        <v>6.500897490306716E-2</v>
      </c>
      <c r="L177">
        <f t="shared" si="31"/>
        <v>0.36500897490306716</v>
      </c>
      <c r="M177">
        <f t="shared" si="35"/>
        <v>16.599999999999966</v>
      </c>
      <c r="N177">
        <f t="shared" si="32"/>
        <v>3.6500897490306716</v>
      </c>
      <c r="O177">
        <f t="shared" si="33"/>
        <v>42.074557200027542</v>
      </c>
      <c r="P177">
        <f t="shared" si="36"/>
        <v>45.724646949058211</v>
      </c>
    </row>
    <row r="178" spans="4:16" x14ac:dyDescent="0.3">
      <c r="D178">
        <f t="shared" si="37"/>
        <v>369.27173439567167</v>
      </c>
      <c r="E178">
        <f t="shared" si="38"/>
        <v>27.32347879133664</v>
      </c>
      <c r="F178">
        <f t="shared" si="26"/>
        <v>33.031847008983938</v>
      </c>
      <c r="G178">
        <f t="shared" si="27"/>
        <v>2.7323478791336644</v>
      </c>
      <c r="H178">
        <f t="shared" si="28"/>
        <v>3.3031847008983939</v>
      </c>
      <c r="I178">
        <f t="shared" si="34"/>
        <v>367.70093806887678</v>
      </c>
      <c r="J178">
        <f t="shared" si="29"/>
        <v>-0.29728662308085518</v>
      </c>
      <c r="K178">
        <f t="shared" si="30"/>
        <v>-4.0257468092039048E-2</v>
      </c>
      <c r="L178">
        <f t="shared" si="31"/>
        <v>0.25974253190796093</v>
      </c>
      <c r="M178">
        <f t="shared" si="35"/>
        <v>16.699999999999967</v>
      </c>
      <c r="N178">
        <f t="shared" si="32"/>
        <v>2.5974253190796093</v>
      </c>
      <c r="O178">
        <f t="shared" si="33"/>
        <v>33.595762196728039</v>
      </c>
      <c r="P178">
        <f t="shared" si="36"/>
        <v>36.193187515807651</v>
      </c>
    </row>
    <row r="179" spans="4:16" x14ac:dyDescent="0.3">
      <c r="D179">
        <f t="shared" si="37"/>
        <v>372.00408227480534</v>
      </c>
      <c r="E179">
        <f t="shared" si="38"/>
        <v>30.626663492235036</v>
      </c>
      <c r="F179">
        <f t="shared" si="26"/>
        <v>-32.084031537053392</v>
      </c>
      <c r="G179">
        <f t="shared" si="27"/>
        <v>3.0626663492235036</v>
      </c>
      <c r="H179">
        <f t="shared" si="28"/>
        <v>-3.2084031537053392</v>
      </c>
      <c r="I179">
        <f t="shared" si="34"/>
        <v>370.43328594801045</v>
      </c>
      <c r="J179">
        <f t="shared" si="29"/>
        <v>0.28875628383348095</v>
      </c>
      <c r="K179">
        <f t="shared" si="30"/>
        <v>-8.1362205886260155E-2</v>
      </c>
      <c r="L179">
        <f t="shared" si="31"/>
        <v>0.21863779411373985</v>
      </c>
      <c r="M179">
        <f t="shared" si="35"/>
        <v>16.799999999999969</v>
      </c>
      <c r="N179">
        <f t="shared" si="32"/>
        <v>2.1863779411373985</v>
      </c>
      <c r="O179">
        <f t="shared" si="33"/>
        <v>42.209663249997107</v>
      </c>
      <c r="P179">
        <f t="shared" si="36"/>
        <v>44.396041191134508</v>
      </c>
    </row>
    <row r="180" spans="4:16" x14ac:dyDescent="0.3">
      <c r="D180">
        <f t="shared" si="37"/>
        <v>375.06674862402883</v>
      </c>
      <c r="E180">
        <f t="shared" si="38"/>
        <v>27.418260338529695</v>
      </c>
      <c r="F180">
        <f t="shared" si="26"/>
        <v>31.271379307991264</v>
      </c>
      <c r="G180">
        <f t="shared" si="27"/>
        <v>2.7418260338529699</v>
      </c>
      <c r="H180">
        <f t="shared" si="28"/>
        <v>3.1271379307991265</v>
      </c>
      <c r="I180">
        <f t="shared" si="34"/>
        <v>373.49595229723394</v>
      </c>
      <c r="J180">
        <f t="shared" si="29"/>
        <v>-0.28144241377192186</v>
      </c>
      <c r="K180">
        <f t="shared" si="30"/>
        <v>0.10387573215257886</v>
      </c>
      <c r="L180">
        <f t="shared" si="31"/>
        <v>0.40387573215257888</v>
      </c>
      <c r="M180">
        <f t="shared" si="35"/>
        <v>16.89999999999997</v>
      </c>
      <c r="N180">
        <f t="shared" si="32"/>
        <v>4.0387573215257886</v>
      </c>
      <c r="O180">
        <f t="shared" si="33"/>
        <v>33.82924499961257</v>
      </c>
      <c r="P180">
        <f t="shared" si="36"/>
        <v>37.868002321138356</v>
      </c>
    </row>
    <row r="181" spans="4:16" x14ac:dyDescent="0.3">
      <c r="D181">
        <f t="shared" si="37"/>
        <v>377.80857465788182</v>
      </c>
      <c r="E181">
        <f t="shared" si="38"/>
        <v>30.545398269328821</v>
      </c>
      <c r="F181">
        <f t="shared" si="26"/>
        <v>-24.313601674775775</v>
      </c>
      <c r="G181">
        <f t="shared" si="27"/>
        <v>3.0545398269328823</v>
      </c>
      <c r="H181">
        <f t="shared" si="28"/>
        <v>-2.4313601674775778</v>
      </c>
      <c r="I181">
        <f t="shared" si="34"/>
        <v>376.23777833108693</v>
      </c>
      <c r="J181">
        <f t="shared" si="29"/>
        <v>0.21882241507298303</v>
      </c>
      <c r="K181">
        <f t="shared" si="30"/>
        <v>-0.20522366009217141</v>
      </c>
      <c r="L181">
        <f t="shared" si="31"/>
        <v>9.4776339907828577E-2</v>
      </c>
      <c r="M181">
        <f t="shared" si="35"/>
        <v>16.999999999999972</v>
      </c>
      <c r="N181">
        <f t="shared" si="32"/>
        <v>0.94776339907828577</v>
      </c>
      <c r="O181">
        <f t="shared" si="33"/>
        <v>41.985960994436226</v>
      </c>
      <c r="P181">
        <f t="shared" si="36"/>
        <v>42.93372439351451</v>
      </c>
    </row>
    <row r="182" spans="4:16" x14ac:dyDescent="0.3">
      <c r="D182">
        <f t="shared" si="37"/>
        <v>380.86311448481473</v>
      </c>
      <c r="E182">
        <f t="shared" si="38"/>
        <v>28.114038101851243</v>
      </c>
      <c r="F182">
        <f t="shared" si="26"/>
        <v>22.239006147470118</v>
      </c>
      <c r="G182">
        <f t="shared" si="27"/>
        <v>2.8114038101851246</v>
      </c>
      <c r="H182">
        <f t="shared" si="28"/>
        <v>2.223900614747012</v>
      </c>
      <c r="I182">
        <f t="shared" si="34"/>
        <v>379.29231815801984</v>
      </c>
      <c r="J182">
        <f t="shared" si="29"/>
        <v>-0.20015105532723224</v>
      </c>
      <c r="K182">
        <f t="shared" si="30"/>
        <v>0.22347159786289447</v>
      </c>
      <c r="L182">
        <f t="shared" si="31"/>
        <v>0.52347159786289443</v>
      </c>
      <c r="M182">
        <f t="shared" si="35"/>
        <v>17.099999999999973</v>
      </c>
      <c r="N182">
        <f t="shared" si="32"/>
        <v>5.2347159786289446</v>
      </c>
      <c r="O182">
        <f t="shared" si="33"/>
        <v>35.567961227655445</v>
      </c>
      <c r="P182">
        <f t="shared" si="36"/>
        <v>40.802677206284386</v>
      </c>
    </row>
    <row r="183" spans="4:16" x14ac:dyDescent="0.3">
      <c r="D183">
        <f t="shared" si="37"/>
        <v>383.67451829499987</v>
      </c>
      <c r="E183">
        <f t="shared" si="38"/>
        <v>30.337938716598256</v>
      </c>
      <c r="F183">
        <f t="shared" si="26"/>
        <v>-12.987198448965904</v>
      </c>
      <c r="G183">
        <f t="shared" si="27"/>
        <v>3.0337938716598258</v>
      </c>
      <c r="H183">
        <f t="shared" si="28"/>
        <v>-1.2987198448965904</v>
      </c>
      <c r="I183">
        <f t="shared" si="34"/>
        <v>382.10372196820498</v>
      </c>
      <c r="J183">
        <f t="shared" si="29"/>
        <v>0.11688478604069462</v>
      </c>
      <c r="K183">
        <f t="shared" si="30"/>
        <v>-0.2762932261062892</v>
      </c>
      <c r="L183">
        <f t="shared" si="31"/>
        <v>2.3706773893710786E-2</v>
      </c>
      <c r="M183">
        <f t="shared" si="35"/>
        <v>17.199999999999974</v>
      </c>
      <c r="N183">
        <f t="shared" si="32"/>
        <v>0.23706773893710786</v>
      </c>
      <c r="O183">
        <f t="shared" si="33"/>
        <v>41.417573650743215</v>
      </c>
      <c r="P183">
        <f t="shared" si="36"/>
        <v>41.654641389680322</v>
      </c>
    </row>
    <row r="184" spans="4:16" x14ac:dyDescent="0.3">
      <c r="D184">
        <f t="shared" si="37"/>
        <v>386.70831216665971</v>
      </c>
      <c r="E184">
        <f t="shared" si="38"/>
        <v>29.039218871701664</v>
      </c>
      <c r="F184">
        <f t="shared" si="26"/>
        <v>9.6088763386035758</v>
      </c>
      <c r="G184">
        <f t="shared" si="27"/>
        <v>2.9039218871701666</v>
      </c>
      <c r="H184">
        <f t="shared" si="28"/>
        <v>0.96088763386035758</v>
      </c>
      <c r="I184">
        <f t="shared" si="34"/>
        <v>385.13751583986482</v>
      </c>
      <c r="J184">
        <f t="shared" si="29"/>
        <v>-8.6479887047433715E-2</v>
      </c>
      <c r="K184">
        <f t="shared" si="30"/>
        <v>0.28726508513264032</v>
      </c>
      <c r="L184">
        <f t="shared" si="31"/>
        <v>0.58726508513264031</v>
      </c>
      <c r="M184">
        <f t="shared" si="35"/>
        <v>17.299999999999976</v>
      </c>
      <c r="N184">
        <f t="shared" si="32"/>
        <v>5.8726508513264033</v>
      </c>
      <c r="O184">
        <f t="shared" si="33"/>
        <v>37.947430470536737</v>
      </c>
      <c r="P184">
        <f t="shared" si="36"/>
        <v>43.820081321863142</v>
      </c>
    </row>
    <row r="185" spans="4:16" x14ac:dyDescent="0.3">
      <c r="D185">
        <f t="shared" si="37"/>
        <v>389.61223405382987</v>
      </c>
      <c r="E185">
        <f t="shared" si="38"/>
        <v>30.000106505562023</v>
      </c>
      <c r="F185">
        <f t="shared" si="26"/>
        <v>-1.8239222505100896</v>
      </c>
      <c r="G185">
        <f t="shared" si="27"/>
        <v>3.0000106505562023</v>
      </c>
      <c r="H185">
        <f t="shared" si="28"/>
        <v>-0.18239222505100897</v>
      </c>
      <c r="I185">
        <f t="shared" si="34"/>
        <v>388.04143772703497</v>
      </c>
      <c r="J185">
        <f t="shared" si="29"/>
        <v>1.6415300254592421E-2</v>
      </c>
      <c r="K185">
        <f t="shared" si="30"/>
        <v>-0.29955055986853302</v>
      </c>
      <c r="L185">
        <f t="shared" si="31"/>
        <v>4.4944013146697159E-4</v>
      </c>
      <c r="M185">
        <f t="shared" si="35"/>
        <v>17.399999999999977</v>
      </c>
      <c r="N185">
        <f t="shared" si="32"/>
        <v>4.4944013146697159E-3</v>
      </c>
      <c r="O185">
        <f t="shared" si="33"/>
        <v>40.50028756552792</v>
      </c>
      <c r="P185">
        <f t="shared" si="36"/>
        <v>40.504781966842586</v>
      </c>
    </row>
    <row r="186" spans="4:16" x14ac:dyDescent="0.3">
      <c r="D186">
        <f t="shared" si="37"/>
        <v>392.61224470438606</v>
      </c>
      <c r="E186">
        <f t="shared" si="38"/>
        <v>29.817714280511016</v>
      </c>
      <c r="F186">
        <f t="shared" si="26"/>
        <v>-2.8909300239317886</v>
      </c>
      <c r="G186">
        <f t="shared" si="27"/>
        <v>2.9817714280511018</v>
      </c>
      <c r="H186">
        <f t="shared" si="28"/>
        <v>-0.28909300239317887</v>
      </c>
      <c r="I186">
        <f t="shared" si="34"/>
        <v>391.04144837759117</v>
      </c>
      <c r="J186">
        <f t="shared" si="29"/>
        <v>2.6018370215384484E-2</v>
      </c>
      <c r="K186">
        <f t="shared" si="30"/>
        <v>0.29886961105360843</v>
      </c>
      <c r="L186">
        <f t="shared" si="31"/>
        <v>0.59886961105360847</v>
      </c>
      <c r="M186">
        <f t="shared" si="35"/>
        <v>17.499999999999979</v>
      </c>
      <c r="N186">
        <f t="shared" si="32"/>
        <v>5.9886961105360843</v>
      </c>
      <c r="O186">
        <f t="shared" si="33"/>
        <v>40.00932382113858</v>
      </c>
      <c r="P186">
        <f t="shared" si="36"/>
        <v>45.998019931674662</v>
      </c>
    </row>
    <row r="187" spans="4:16" x14ac:dyDescent="0.3">
      <c r="D187">
        <f t="shared" si="37"/>
        <v>395.59401613243716</v>
      </c>
      <c r="E187">
        <f t="shared" si="38"/>
        <v>29.528621278117836</v>
      </c>
      <c r="F187">
        <f t="shared" si="26"/>
        <v>8.1388230523052698</v>
      </c>
      <c r="G187">
        <f t="shared" si="27"/>
        <v>2.9528621278117839</v>
      </c>
      <c r="H187">
        <f t="shared" si="28"/>
        <v>0.81388230523052707</v>
      </c>
      <c r="I187">
        <f t="shared" si="34"/>
        <v>394.02321980564227</v>
      </c>
      <c r="J187">
        <f t="shared" si="29"/>
        <v>-7.3249407470745848E-2</v>
      </c>
      <c r="K187">
        <f t="shared" si="30"/>
        <v>-0.29092013389448423</v>
      </c>
      <c r="L187">
        <f t="shared" si="31"/>
        <v>9.0798661055157548E-3</v>
      </c>
      <c r="M187">
        <f t="shared" si="35"/>
        <v>17.59999999999998</v>
      </c>
      <c r="N187">
        <f t="shared" si="32"/>
        <v>9.0798661055157548E-2</v>
      </c>
      <c r="O187">
        <f t="shared" si="33"/>
        <v>39.237276356393096</v>
      </c>
      <c r="P187">
        <f t="shared" si="36"/>
        <v>39.328075017448256</v>
      </c>
    </row>
    <row r="188" spans="4:16" x14ac:dyDescent="0.3">
      <c r="D188">
        <f t="shared" si="37"/>
        <v>398.54687826024895</v>
      </c>
      <c r="E188">
        <f t="shared" si="38"/>
        <v>30.342503583348364</v>
      </c>
      <c r="F188">
        <f t="shared" si="26"/>
        <v>-14.058763710124548</v>
      </c>
      <c r="G188">
        <f t="shared" si="27"/>
        <v>3.0342503583348366</v>
      </c>
      <c r="H188">
        <f t="shared" si="28"/>
        <v>-1.4058763710124549</v>
      </c>
      <c r="I188">
        <f t="shared" si="34"/>
        <v>396.97608193345405</v>
      </c>
      <c r="J188">
        <f t="shared" si="29"/>
        <v>0.12652887339111946</v>
      </c>
      <c r="K188">
        <f t="shared" si="30"/>
        <v>0.2720118456949514</v>
      </c>
      <c r="L188">
        <f t="shared" si="31"/>
        <v>0.57201184569495145</v>
      </c>
      <c r="M188">
        <f t="shared" si="35"/>
        <v>17.699999999999982</v>
      </c>
      <c r="N188">
        <f t="shared" si="32"/>
        <v>5.720118456949514</v>
      </c>
      <c r="O188">
        <f t="shared" si="33"/>
        <v>41.430038566747868</v>
      </c>
      <c r="P188">
        <f t="shared" si="36"/>
        <v>47.150157023697382</v>
      </c>
    </row>
    <row r="189" spans="4:16" x14ac:dyDescent="0.3">
      <c r="D189">
        <f t="shared" si="37"/>
        <v>401.58112861858376</v>
      </c>
      <c r="E189">
        <f t="shared" si="38"/>
        <v>28.93662721233591</v>
      </c>
      <c r="F189">
        <f t="shared" si="26"/>
        <v>17.215883629218116</v>
      </c>
      <c r="G189">
        <f t="shared" si="27"/>
        <v>2.893662721233591</v>
      </c>
      <c r="H189">
        <f t="shared" si="28"/>
        <v>1.7215883629218116</v>
      </c>
      <c r="I189">
        <f t="shared" si="34"/>
        <v>400.01033229178887</v>
      </c>
      <c r="J189">
        <f t="shared" si="29"/>
        <v>-0.15494295266296165</v>
      </c>
      <c r="K189">
        <f t="shared" si="30"/>
        <v>-0.25689040741157154</v>
      </c>
      <c r="L189">
        <f t="shared" si="31"/>
        <v>4.3109592588428447E-2</v>
      </c>
      <c r="M189">
        <f t="shared" si="35"/>
        <v>17.799999999999983</v>
      </c>
      <c r="N189">
        <f t="shared" si="32"/>
        <v>0.43109592588428447</v>
      </c>
      <c r="O189">
        <f t="shared" si="33"/>
        <v>37.679777749156457</v>
      </c>
      <c r="P189">
        <f t="shared" si="36"/>
        <v>38.110873675040743</v>
      </c>
    </row>
    <row r="190" spans="4:16" x14ac:dyDescent="0.3">
      <c r="D190">
        <f t="shared" si="37"/>
        <v>404.47479133981733</v>
      </c>
      <c r="E190">
        <f t="shared" si="38"/>
        <v>30.658215575257721</v>
      </c>
      <c r="F190">
        <f t="shared" si="26"/>
        <v>-23.693944671640143</v>
      </c>
      <c r="G190">
        <f t="shared" si="27"/>
        <v>3.0658215575257723</v>
      </c>
      <c r="H190">
        <f t="shared" si="28"/>
        <v>-2.3693944671640144</v>
      </c>
      <c r="I190">
        <f t="shared" si="34"/>
        <v>402.90399501302244</v>
      </c>
      <c r="J190">
        <f t="shared" si="29"/>
        <v>0.21324550204476012</v>
      </c>
      <c r="K190">
        <f t="shared" si="30"/>
        <v>0.21101269122419677</v>
      </c>
      <c r="L190">
        <f t="shared" si="31"/>
        <v>0.51101269122419679</v>
      </c>
      <c r="M190">
        <f t="shared" si="35"/>
        <v>17.899999999999984</v>
      </c>
      <c r="N190">
        <f t="shared" si="32"/>
        <v>5.1101269122419684</v>
      </c>
      <c r="O190">
        <f t="shared" si="33"/>
        <v>42.296678201653883</v>
      </c>
      <c r="P190">
        <f t="shared" si="36"/>
        <v>47.40680511389585</v>
      </c>
    </row>
    <row r="191" spans="4:16" x14ac:dyDescent="0.3">
      <c r="D191">
        <f t="shared" si="37"/>
        <v>407.54061289734312</v>
      </c>
      <c r="E191">
        <f t="shared" si="38"/>
        <v>28.288821108093707</v>
      </c>
      <c r="F191">
        <f t="shared" si="26"/>
        <v>25.400779349806967</v>
      </c>
      <c r="G191">
        <f t="shared" si="27"/>
        <v>2.8288821108093707</v>
      </c>
      <c r="H191">
        <f t="shared" si="28"/>
        <v>2.540077934980697</v>
      </c>
      <c r="I191">
        <f t="shared" si="34"/>
        <v>405.96981657054823</v>
      </c>
      <c r="J191">
        <f t="shared" si="29"/>
        <v>-0.22860701414826159</v>
      </c>
      <c r="K191">
        <f t="shared" si="30"/>
        <v>-0.19426485292562964</v>
      </c>
      <c r="L191">
        <f t="shared" si="31"/>
        <v>0.10573514707437034</v>
      </c>
      <c r="M191">
        <f t="shared" si="35"/>
        <v>17.999999999999986</v>
      </c>
      <c r="N191">
        <f t="shared" si="32"/>
        <v>1.0573514707437035</v>
      </c>
      <c r="O191">
        <f t="shared" si="33"/>
        <v>36.011582985857764</v>
      </c>
      <c r="P191">
        <f t="shared" si="36"/>
        <v>37.068934456601468</v>
      </c>
    </row>
    <row r="192" spans="4:16" x14ac:dyDescent="0.3">
      <c r="D192">
        <f t="shared" si="37"/>
        <v>410.36949500815251</v>
      </c>
      <c r="E192">
        <f t="shared" si="38"/>
        <v>30.828899043074404</v>
      </c>
      <c r="F192">
        <f t="shared" si="26"/>
        <v>-30.809302409046257</v>
      </c>
      <c r="G192">
        <f t="shared" si="27"/>
        <v>3.0828899043074407</v>
      </c>
      <c r="H192">
        <f t="shared" si="28"/>
        <v>-3.080930240904626</v>
      </c>
      <c r="I192">
        <f t="shared" si="34"/>
        <v>408.79869868135762</v>
      </c>
      <c r="J192">
        <f t="shared" si="29"/>
        <v>0.27728372168141563</v>
      </c>
      <c r="K192">
        <f t="shared" si="30"/>
        <v>0.11451522907676175</v>
      </c>
      <c r="L192">
        <f t="shared" si="31"/>
        <v>0.41451522907676175</v>
      </c>
      <c r="M192">
        <f t="shared" si="35"/>
        <v>18.099999999999987</v>
      </c>
      <c r="N192">
        <f t="shared" si="32"/>
        <v>4.1451522907676175</v>
      </c>
      <c r="O192">
        <f t="shared" si="33"/>
        <v>42.768945729363331</v>
      </c>
      <c r="P192">
        <f t="shared" si="36"/>
        <v>46.91409802013095</v>
      </c>
    </row>
    <row r="193" spans="4:16" x14ac:dyDescent="0.3">
      <c r="D193">
        <f t="shared" si="37"/>
        <v>413.45238491245993</v>
      </c>
      <c r="E193">
        <f t="shared" si="38"/>
        <v>27.74796880216978</v>
      </c>
      <c r="F193">
        <f t="shared" si="26"/>
        <v>31.502732866406028</v>
      </c>
      <c r="G193">
        <f t="shared" si="27"/>
        <v>2.7747968802169782</v>
      </c>
      <c r="H193">
        <f t="shared" si="28"/>
        <v>3.1502732866406031</v>
      </c>
      <c r="I193">
        <f t="shared" si="34"/>
        <v>411.88158858566504</v>
      </c>
      <c r="J193">
        <f t="shared" si="29"/>
        <v>-0.28352459579765366</v>
      </c>
      <c r="K193">
        <f t="shared" si="30"/>
        <v>-9.8050005496058412E-2</v>
      </c>
      <c r="L193">
        <f t="shared" si="31"/>
        <v>0.20194999450394158</v>
      </c>
      <c r="M193">
        <f t="shared" si="35"/>
        <v>18.199999999999989</v>
      </c>
      <c r="N193">
        <f t="shared" si="32"/>
        <v>2.0194999450394158</v>
      </c>
      <c r="O193">
        <f t="shared" si="33"/>
        <v>34.647739769078434</v>
      </c>
      <c r="P193">
        <f t="shared" si="36"/>
        <v>36.667239714117848</v>
      </c>
    </row>
    <row r="194" spans="4:16" x14ac:dyDescent="0.3">
      <c r="D194">
        <f t="shared" si="37"/>
        <v>416.2271817926769</v>
      </c>
      <c r="E194">
        <f t="shared" si="38"/>
        <v>30.898242088810385</v>
      </c>
      <c r="F194">
        <f t="shared" si="26"/>
        <v>-33.314243971854019</v>
      </c>
      <c r="G194">
        <f t="shared" si="27"/>
        <v>3.0898242088810388</v>
      </c>
      <c r="H194">
        <f t="shared" si="28"/>
        <v>-3.3314243971854021</v>
      </c>
      <c r="I194">
        <f t="shared" si="34"/>
        <v>414.65638546588201</v>
      </c>
      <c r="J194">
        <f t="shared" si="29"/>
        <v>0.29982819574668618</v>
      </c>
      <c r="K194">
        <f t="shared" si="30"/>
        <v>-1.0151504089879301E-2</v>
      </c>
      <c r="L194">
        <f t="shared" si="31"/>
        <v>0.28984849591012068</v>
      </c>
      <c r="M194">
        <f t="shared" si="35"/>
        <v>18.29999999999999</v>
      </c>
      <c r="N194">
        <f t="shared" si="32"/>
        <v>2.8984849591012067</v>
      </c>
      <c r="O194">
        <f t="shared" si="33"/>
        <v>42.961561388043002</v>
      </c>
      <c r="P194">
        <f t="shared" si="36"/>
        <v>45.860046347144205</v>
      </c>
    </row>
    <row r="195" spans="4:16" x14ac:dyDescent="0.3">
      <c r="D195">
        <f t="shared" si="37"/>
        <v>419.31700600155796</v>
      </c>
      <c r="E195">
        <f t="shared" si="38"/>
        <v>27.566817691624983</v>
      </c>
      <c r="F195">
        <f t="shared" si="26"/>
        <v>33.21124744711873</v>
      </c>
      <c r="G195">
        <f t="shared" si="27"/>
        <v>2.7566817691624985</v>
      </c>
      <c r="H195">
        <f t="shared" si="28"/>
        <v>3.3211247447118732</v>
      </c>
      <c r="I195">
        <f t="shared" si="34"/>
        <v>417.74620967476307</v>
      </c>
      <c r="J195">
        <f t="shared" si="29"/>
        <v>-0.29890122702406868</v>
      </c>
      <c r="K195">
        <f t="shared" si="30"/>
        <v>2.5652611631296687E-2</v>
      </c>
      <c r="L195">
        <f t="shared" si="31"/>
        <v>0.32565261163129666</v>
      </c>
      <c r="M195">
        <f t="shared" si="35"/>
        <v>18.399999999999991</v>
      </c>
      <c r="N195">
        <f t="shared" si="32"/>
        <v>3.2565261163129664</v>
      </c>
      <c r="O195">
        <f t="shared" si="33"/>
        <v>34.196824693947967</v>
      </c>
      <c r="P195">
        <f t="shared" si="36"/>
        <v>37.453350810260936</v>
      </c>
    </row>
    <row r="196" spans="4:16" x14ac:dyDescent="0.3">
      <c r="D196">
        <f t="shared" si="37"/>
        <v>422.07368777072048</v>
      </c>
      <c r="E196">
        <f t="shared" si="38"/>
        <v>30.887942436336857</v>
      </c>
      <c r="F196">
        <f t="shared" si="26"/>
        <v>-29.711026374440824</v>
      </c>
      <c r="G196">
        <f t="shared" si="27"/>
        <v>3.0887942436336857</v>
      </c>
      <c r="H196">
        <f t="shared" si="28"/>
        <v>-2.9711026374440825</v>
      </c>
      <c r="I196">
        <f t="shared" si="34"/>
        <v>420.50289144392559</v>
      </c>
      <c r="J196">
        <f t="shared" si="29"/>
        <v>0.26739923736996812</v>
      </c>
      <c r="K196">
        <f t="shared" si="30"/>
        <v>-0.13600605815168465</v>
      </c>
      <c r="L196">
        <f t="shared" si="31"/>
        <v>0.16399394184831534</v>
      </c>
      <c r="M196">
        <f t="shared" si="35"/>
        <v>18.499999999999993</v>
      </c>
      <c r="N196">
        <f t="shared" si="32"/>
        <v>1.6399394184831535</v>
      </c>
      <c r="O196">
        <f t="shared" si="33"/>
        <v>42.932924457770667</v>
      </c>
      <c r="P196">
        <f t="shared" si="36"/>
        <v>44.57286387625382</v>
      </c>
    </row>
    <row r="197" spans="4:16" x14ac:dyDescent="0.3">
      <c r="D197">
        <f t="shared" si="37"/>
        <v>425.16248201435417</v>
      </c>
      <c r="E197">
        <f t="shared" si="38"/>
        <v>27.916839798892774</v>
      </c>
      <c r="F197">
        <f t="shared" si="26"/>
        <v>28.872116167020025</v>
      </c>
      <c r="G197">
        <f t="shared" si="27"/>
        <v>2.7916839798892776</v>
      </c>
      <c r="H197">
        <f t="shared" si="28"/>
        <v>2.8872116167020025</v>
      </c>
      <c r="I197">
        <f t="shared" si="34"/>
        <v>423.59168568755928</v>
      </c>
      <c r="J197">
        <f t="shared" si="29"/>
        <v>-0.259849045503181</v>
      </c>
      <c r="K197">
        <f t="shared" si="30"/>
        <v>0.14992822799955235</v>
      </c>
      <c r="L197">
        <f t="shared" si="31"/>
        <v>0.44992822799955234</v>
      </c>
      <c r="M197">
        <f t="shared" si="35"/>
        <v>18.599999999999994</v>
      </c>
      <c r="N197">
        <f t="shared" si="32"/>
        <v>4.4992822799955237</v>
      </c>
      <c r="O197">
        <f t="shared" si="33"/>
        <v>35.070747496066964</v>
      </c>
      <c r="P197">
        <f t="shared" si="36"/>
        <v>39.570029776062491</v>
      </c>
    </row>
    <row r="198" spans="4:16" x14ac:dyDescent="0.3">
      <c r="D198">
        <f t="shared" si="37"/>
        <v>427.95416599424345</v>
      </c>
      <c r="E198">
        <f t="shared" si="38"/>
        <v>30.804051415594778</v>
      </c>
      <c r="F198">
        <f t="shared" si="26"/>
        <v>-21.411782325357169</v>
      </c>
      <c r="G198">
        <f t="shared" si="27"/>
        <v>3.0804051415594778</v>
      </c>
      <c r="H198">
        <f t="shared" si="28"/>
        <v>-2.1411782325357169</v>
      </c>
      <c r="I198">
        <f t="shared" si="34"/>
        <v>426.38336966744856</v>
      </c>
      <c r="J198">
        <f t="shared" si="29"/>
        <v>0.19270604092821575</v>
      </c>
      <c r="K198">
        <f t="shared" si="30"/>
        <v>-0.22992255607002293</v>
      </c>
      <c r="L198">
        <f t="shared" si="31"/>
        <v>7.0077443929977057E-2</v>
      </c>
      <c r="M198">
        <f t="shared" si="35"/>
        <v>18.699999999999996</v>
      </c>
      <c r="N198">
        <f t="shared" si="32"/>
        <v>0.70077443929977057</v>
      </c>
      <c r="O198">
        <f t="shared" si="33"/>
        <v>42.700031262657298</v>
      </c>
      <c r="P198">
        <f t="shared" si="36"/>
        <v>43.400805701957069</v>
      </c>
    </row>
    <row r="199" spans="4:16" x14ac:dyDescent="0.3">
      <c r="D199">
        <f t="shared" si="37"/>
        <v>431.03457113580293</v>
      </c>
      <c r="E199">
        <f t="shared" si="38"/>
        <v>28.662873183059062</v>
      </c>
      <c r="F199">
        <f t="shared" si="26"/>
        <v>19.809533769630914</v>
      </c>
      <c r="G199">
        <f t="shared" si="27"/>
        <v>2.8662873183059063</v>
      </c>
      <c r="H199">
        <f t="shared" si="28"/>
        <v>1.9809533769630914</v>
      </c>
      <c r="I199">
        <f t="shared" si="34"/>
        <v>429.46377480900804</v>
      </c>
      <c r="J199">
        <f t="shared" si="29"/>
        <v>-0.1782858039266795</v>
      </c>
      <c r="K199">
        <f t="shared" si="30"/>
        <v>0.24127613250841365</v>
      </c>
      <c r="L199">
        <f t="shared" si="31"/>
        <v>0.54127613250841367</v>
      </c>
      <c r="M199">
        <f t="shared" si="35"/>
        <v>18.799999999999997</v>
      </c>
      <c r="N199">
        <f t="shared" si="32"/>
        <v>5.4127613250841371</v>
      </c>
      <c r="O199">
        <f t="shared" si="33"/>
        <v>36.970213459865676</v>
      </c>
      <c r="P199">
        <f t="shared" si="36"/>
        <v>42.382974784949809</v>
      </c>
    </row>
    <row r="200" spans="4:16" x14ac:dyDescent="0.3">
      <c r="D200">
        <f t="shared" si="37"/>
        <v>433.90085845410886</v>
      </c>
      <c r="E200">
        <f t="shared" si="38"/>
        <v>30.643826560022156</v>
      </c>
      <c r="F200">
        <f t="shared" si="26"/>
        <v>-11.775918469963587</v>
      </c>
      <c r="G200">
        <f t="shared" si="27"/>
        <v>3.0643826560022158</v>
      </c>
      <c r="H200">
        <f t="shared" si="28"/>
        <v>-1.1775918469963587</v>
      </c>
      <c r="I200">
        <f t="shared" si="34"/>
        <v>432.33006212731397</v>
      </c>
      <c r="J200">
        <f t="shared" si="29"/>
        <v>0.10598326622967379</v>
      </c>
      <c r="K200">
        <f t="shared" si="30"/>
        <v>-0.28065556698431993</v>
      </c>
      <c r="L200">
        <f t="shared" si="31"/>
        <v>1.9344433015680063E-2</v>
      </c>
      <c r="M200">
        <f t="shared" si="35"/>
        <v>18.899999999999999</v>
      </c>
      <c r="N200">
        <f t="shared" si="32"/>
        <v>0.19344433015680063</v>
      </c>
      <c r="O200">
        <f t="shared" si="33"/>
        <v>42.256984780832369</v>
      </c>
      <c r="P200">
        <f t="shared" si="36"/>
        <v>42.45042911098917</v>
      </c>
    </row>
    <row r="201" spans="4:16" x14ac:dyDescent="0.3">
      <c r="D201">
        <f t="shared" si="37"/>
        <v>436.96524111011109</v>
      </c>
      <c r="E201">
        <f t="shared" si="38"/>
        <v>29.466234713025798</v>
      </c>
      <c r="F201">
        <f t="shared" si="26"/>
        <v>9.3355141731446523</v>
      </c>
      <c r="G201">
        <f t="shared" si="27"/>
        <v>2.9466234713025798</v>
      </c>
      <c r="H201">
        <f t="shared" si="28"/>
        <v>0.93355141731446523</v>
      </c>
      <c r="I201">
        <f t="shared" si="34"/>
        <v>435.3944447833162</v>
      </c>
      <c r="J201">
        <f t="shared" si="29"/>
        <v>-8.4019627558303417E-2</v>
      </c>
      <c r="K201">
        <f t="shared" si="30"/>
        <v>0.2879942745697629</v>
      </c>
      <c r="L201">
        <f t="shared" si="31"/>
        <v>0.58799427456976283</v>
      </c>
      <c r="M201">
        <f t="shared" si="35"/>
        <v>19</v>
      </c>
      <c r="N201">
        <f t="shared" si="32"/>
        <v>5.8799427456976279</v>
      </c>
      <c r="O201">
        <f t="shared" si="33"/>
        <v>39.071654467340693</v>
      </c>
      <c r="P201">
        <f t="shared" si="36"/>
        <v>44.951597213038319</v>
      </c>
    </row>
    <row r="202" spans="4:16" x14ac:dyDescent="0.3">
      <c r="D202">
        <f t="shared" si="37"/>
        <v>439.91186458141368</v>
      </c>
      <c r="E202">
        <f t="shared" si="38"/>
        <v>30.399786130340264</v>
      </c>
      <c r="F202">
        <f t="shared" si="26"/>
        <v>-2.9592017736096761</v>
      </c>
      <c r="G202">
        <f t="shared" si="27"/>
        <v>3.0399786130340267</v>
      </c>
      <c r="H202">
        <f t="shared" si="28"/>
        <v>-0.2959201773609676</v>
      </c>
      <c r="I202">
        <f t="shared" si="34"/>
        <v>438.34106825461879</v>
      </c>
      <c r="J202">
        <f t="shared" si="29"/>
        <v>2.6632815962488694E-2</v>
      </c>
      <c r="K202">
        <f t="shared" si="30"/>
        <v>-0.29881548339051678</v>
      </c>
      <c r="L202">
        <f t="shared" si="31"/>
        <v>1.1845166094832105E-3</v>
      </c>
      <c r="M202">
        <f t="shared" si="35"/>
        <v>19.100000000000001</v>
      </c>
      <c r="N202">
        <f t="shared" si="32"/>
        <v>1.1845166094832105E-2</v>
      </c>
      <c r="O202">
        <f t="shared" si="33"/>
        <v>41.586614854669264</v>
      </c>
      <c r="P202">
        <f t="shared" si="36"/>
        <v>41.598460020764094</v>
      </c>
    </row>
    <row r="203" spans="4:16" x14ac:dyDescent="0.3">
      <c r="D203">
        <f t="shared" si="37"/>
        <v>442.95184319444769</v>
      </c>
      <c r="E203">
        <f t="shared" si="38"/>
        <v>30.103865952979294</v>
      </c>
      <c r="F203">
        <f t="shared" ref="F203:F266" si="39">g/l*SIN(D203)</f>
        <v>-0.42402062085055803</v>
      </c>
      <c r="G203">
        <f t="shared" ref="G203:G266" si="40">E203*dt</f>
        <v>3.0103865952979296</v>
      </c>
      <c r="H203">
        <f t="shared" ref="H203:H266" si="41">F203*dt</f>
        <v>-4.2402062085055807E-2</v>
      </c>
      <c r="I203">
        <f t="shared" si="34"/>
        <v>441.3810468676528</v>
      </c>
      <c r="J203">
        <f t="shared" ref="J203:J266" si="42">l*COS(I203)</f>
        <v>3.8161855876534048E-3</v>
      </c>
      <c r="K203">
        <f t="shared" ref="K203:K266" si="43">l*SIN(I203)</f>
        <v>0.29997572689729513</v>
      </c>
      <c r="L203">
        <f t="shared" ref="L203:L266" si="44">K203+l</f>
        <v>0.59997572689729517</v>
      </c>
      <c r="M203">
        <f t="shared" si="35"/>
        <v>19.200000000000003</v>
      </c>
      <c r="N203">
        <f t="shared" ref="N203:N266" si="45">ABS(m*g*L203)</f>
        <v>5.9997572689729513</v>
      </c>
      <c r="O203">
        <f t="shared" ref="O203:O266" si="46">m*(l*E203)^2/2</f>
        <v>40.780923539172562</v>
      </c>
      <c r="P203">
        <f t="shared" si="36"/>
        <v>46.780680808145512</v>
      </c>
    </row>
    <row r="204" spans="4:16" x14ac:dyDescent="0.3">
      <c r="D204">
        <f t="shared" si="37"/>
        <v>445.96222978974561</v>
      </c>
      <c r="E204">
        <f t="shared" si="38"/>
        <v>30.061463890894238</v>
      </c>
      <c r="F204">
        <f t="shared" si="39"/>
        <v>4.7810208898765056</v>
      </c>
      <c r="G204">
        <f t="shared" si="40"/>
        <v>3.006146389089424</v>
      </c>
      <c r="H204">
        <f t="shared" si="41"/>
        <v>0.47810208898765061</v>
      </c>
      <c r="I204">
        <f t="shared" ref="I204:I267" si="47">D204-PI()/2</f>
        <v>444.39143346295072</v>
      </c>
      <c r="J204">
        <f t="shared" si="42"/>
        <v>-4.302918800888695E-2</v>
      </c>
      <c r="K204">
        <f t="shared" si="43"/>
        <v>-0.29689811211810668</v>
      </c>
      <c r="L204">
        <f t="shared" si="44"/>
        <v>3.101887881893306E-3</v>
      </c>
      <c r="M204">
        <f t="shared" ref="M204:M267" si="48">M203+dt</f>
        <v>19.300000000000004</v>
      </c>
      <c r="N204">
        <f t="shared" si="45"/>
        <v>3.101887881893306E-2</v>
      </c>
      <c r="O204">
        <f t="shared" si="46"/>
        <v>40.66612250685921</v>
      </c>
      <c r="P204">
        <f t="shared" ref="P204:P267" si="49">N204+O204</f>
        <v>40.697141385678144</v>
      </c>
    </row>
    <row r="205" spans="4:16" x14ac:dyDescent="0.3">
      <c r="D205">
        <f t="shared" ref="D205:D268" si="50">D204+G204</f>
        <v>448.96837617883506</v>
      </c>
      <c r="E205">
        <f t="shared" ref="E205:E268" si="51">E204+H204</f>
        <v>30.539565979881889</v>
      </c>
      <c r="F205">
        <f t="shared" si="39"/>
        <v>-9.1917761998912546</v>
      </c>
      <c r="G205">
        <f t="shared" si="40"/>
        <v>3.0539565979881891</v>
      </c>
      <c r="H205">
        <f t="shared" si="41"/>
        <v>-0.91917761998912551</v>
      </c>
      <c r="I205">
        <f t="shared" si="47"/>
        <v>447.39757985204017</v>
      </c>
      <c r="J205">
        <f t="shared" si="42"/>
        <v>8.2725985799019713E-2</v>
      </c>
      <c r="K205">
        <f t="shared" si="43"/>
        <v>0.28836853377853205</v>
      </c>
      <c r="L205">
        <f t="shared" si="44"/>
        <v>0.58836853377853204</v>
      </c>
      <c r="M205">
        <f t="shared" si="48"/>
        <v>19.400000000000006</v>
      </c>
      <c r="N205">
        <f t="shared" si="45"/>
        <v>5.8836853377853204</v>
      </c>
      <c r="O205">
        <f t="shared" si="46"/>
        <v>41.96992906078016</v>
      </c>
      <c r="P205">
        <f t="shared" si="49"/>
        <v>47.853614398565483</v>
      </c>
    </row>
    <row r="206" spans="4:16" x14ac:dyDescent="0.3">
      <c r="D206">
        <f t="shared" si="50"/>
        <v>452.02233277682325</v>
      </c>
      <c r="E206">
        <f t="shared" si="51"/>
        <v>29.620388359892765</v>
      </c>
      <c r="F206">
        <f t="shared" si="39"/>
        <v>11.960851499008879</v>
      </c>
      <c r="G206">
        <f t="shared" si="40"/>
        <v>2.9620388359892766</v>
      </c>
      <c r="H206">
        <f t="shared" si="41"/>
        <v>1.196085149900888</v>
      </c>
      <c r="I206">
        <f t="shared" si="47"/>
        <v>450.45153645002836</v>
      </c>
      <c r="J206">
        <f t="shared" si="42"/>
        <v>-0.10764766349107838</v>
      </c>
      <c r="K206">
        <f t="shared" si="43"/>
        <v>-0.28002139301294737</v>
      </c>
      <c r="L206">
        <f t="shared" si="44"/>
        <v>1.9978606987052616E-2</v>
      </c>
      <c r="M206">
        <f t="shared" si="48"/>
        <v>19.500000000000007</v>
      </c>
      <c r="N206">
        <f t="shared" si="45"/>
        <v>0.19978606987052616</v>
      </c>
      <c r="O206">
        <f t="shared" si="46"/>
        <v>39.481533296589184</v>
      </c>
      <c r="P206">
        <f t="shared" si="49"/>
        <v>39.681319366459711</v>
      </c>
    </row>
    <row r="207" spans="4:16" x14ac:dyDescent="0.3">
      <c r="D207">
        <f t="shared" si="50"/>
        <v>454.98437161281254</v>
      </c>
      <c r="E207">
        <f t="shared" si="51"/>
        <v>30.816473509793653</v>
      </c>
      <c r="F207">
        <f t="shared" si="39"/>
        <v>-17.32513851360962</v>
      </c>
      <c r="G207">
        <f t="shared" si="40"/>
        <v>3.0816473509793654</v>
      </c>
      <c r="H207">
        <f t="shared" si="41"/>
        <v>-1.7325138513609621</v>
      </c>
      <c r="I207">
        <f t="shared" si="47"/>
        <v>453.41357528601765</v>
      </c>
      <c r="J207">
        <f t="shared" si="42"/>
        <v>0.15592624662248514</v>
      </c>
      <c r="K207">
        <f t="shared" si="43"/>
        <v>0.25629476314240979</v>
      </c>
      <c r="L207">
        <f t="shared" si="44"/>
        <v>0.55629476314240978</v>
      </c>
      <c r="M207">
        <f t="shared" si="48"/>
        <v>19.600000000000009</v>
      </c>
      <c r="N207">
        <f t="shared" si="45"/>
        <v>5.5629476314240982</v>
      </c>
      <c r="O207">
        <f t="shared" si="46"/>
        <v>42.734476781091615</v>
      </c>
      <c r="P207">
        <f t="shared" si="49"/>
        <v>48.29742441251571</v>
      </c>
    </row>
    <row r="208" spans="4:16" x14ac:dyDescent="0.3">
      <c r="D208">
        <f t="shared" si="50"/>
        <v>458.06601896379192</v>
      </c>
      <c r="E208">
        <f t="shared" si="51"/>
        <v>29.08395965843269</v>
      </c>
      <c r="F208">
        <f t="shared" si="39"/>
        <v>19.000071348953426</v>
      </c>
      <c r="G208">
        <f t="shared" si="40"/>
        <v>2.908395965843269</v>
      </c>
      <c r="H208">
        <f t="shared" si="41"/>
        <v>1.9000071348953427</v>
      </c>
      <c r="I208">
        <f t="shared" si="47"/>
        <v>456.49522263699703</v>
      </c>
      <c r="J208">
        <f t="shared" si="42"/>
        <v>-0.1710006421405795</v>
      </c>
      <c r="K208">
        <f t="shared" si="43"/>
        <v>-0.24649296214600014</v>
      </c>
      <c r="L208">
        <f t="shared" si="44"/>
        <v>5.350703785399985E-2</v>
      </c>
      <c r="M208">
        <f t="shared" si="48"/>
        <v>19.70000000000001</v>
      </c>
      <c r="N208">
        <f t="shared" si="45"/>
        <v>0.5350703785399985</v>
      </c>
      <c r="O208">
        <f t="shared" si="46"/>
        <v>38.064451923600309</v>
      </c>
      <c r="P208">
        <f t="shared" si="49"/>
        <v>38.599522302140308</v>
      </c>
    </row>
    <row r="209" spans="4:16" x14ac:dyDescent="0.3">
      <c r="D209">
        <f t="shared" si="50"/>
        <v>460.9744149296352</v>
      </c>
      <c r="E209">
        <f t="shared" si="51"/>
        <v>30.983966793328033</v>
      </c>
      <c r="F209">
        <f t="shared" si="39"/>
        <v>-24.814876163293562</v>
      </c>
      <c r="G209">
        <f t="shared" si="40"/>
        <v>3.0983966793328035</v>
      </c>
      <c r="H209">
        <f t="shared" si="41"/>
        <v>-2.4814876163293564</v>
      </c>
      <c r="I209">
        <f t="shared" si="47"/>
        <v>459.40361860284031</v>
      </c>
      <c r="J209">
        <f t="shared" si="42"/>
        <v>0.22333388546964097</v>
      </c>
      <c r="K209">
        <f t="shared" si="43"/>
        <v>0.20030470688686594</v>
      </c>
      <c r="L209">
        <f t="shared" si="44"/>
        <v>0.5003047068868659</v>
      </c>
      <c r="M209">
        <f t="shared" si="48"/>
        <v>19.800000000000011</v>
      </c>
      <c r="N209">
        <f t="shared" si="45"/>
        <v>5.0030470688686588</v>
      </c>
      <c r="O209">
        <f t="shared" si="46"/>
        <v>43.200278921252441</v>
      </c>
      <c r="P209">
        <f t="shared" si="49"/>
        <v>48.203325990121101</v>
      </c>
    </row>
    <row r="210" spans="4:16" x14ac:dyDescent="0.3">
      <c r="D210">
        <f t="shared" si="50"/>
        <v>464.07281160896798</v>
      </c>
      <c r="E210">
        <f t="shared" si="51"/>
        <v>28.502479176998676</v>
      </c>
      <c r="F210">
        <f t="shared" si="39"/>
        <v>25.752802874961855</v>
      </c>
      <c r="G210">
        <f t="shared" si="40"/>
        <v>2.8502479176998676</v>
      </c>
      <c r="H210">
        <f t="shared" si="41"/>
        <v>2.5752802874961858</v>
      </c>
      <c r="I210">
        <f t="shared" si="47"/>
        <v>462.50201528217309</v>
      </c>
      <c r="J210">
        <f t="shared" si="42"/>
        <v>-0.23177522587465563</v>
      </c>
      <c r="K210">
        <f t="shared" si="43"/>
        <v>-0.1904737374830251</v>
      </c>
      <c r="L210">
        <f t="shared" si="44"/>
        <v>0.10952626251697489</v>
      </c>
      <c r="M210">
        <f t="shared" si="48"/>
        <v>19.900000000000013</v>
      </c>
      <c r="N210">
        <f t="shared" si="45"/>
        <v>1.0952626251697488</v>
      </c>
      <c r="O210">
        <f t="shared" si="46"/>
        <v>36.55760936558594</v>
      </c>
      <c r="P210">
        <f t="shared" si="49"/>
        <v>37.652871990755685</v>
      </c>
    </row>
    <row r="211" spans="4:16" x14ac:dyDescent="0.3">
      <c r="D211">
        <f t="shared" si="50"/>
        <v>466.92305952666783</v>
      </c>
      <c r="E211">
        <f t="shared" si="51"/>
        <v>31.077759464494861</v>
      </c>
      <c r="F211">
        <f t="shared" si="39"/>
        <v>-30.746627405828399</v>
      </c>
      <c r="G211">
        <f t="shared" si="40"/>
        <v>3.1077759464494861</v>
      </c>
      <c r="H211">
        <f t="shared" si="41"/>
        <v>-3.0746627405828399</v>
      </c>
      <c r="I211">
        <f t="shared" si="47"/>
        <v>465.35226319987294</v>
      </c>
      <c r="J211">
        <f t="shared" si="42"/>
        <v>0.27671964665245491</v>
      </c>
      <c r="K211">
        <f t="shared" si="43"/>
        <v>0.11587164086410649</v>
      </c>
      <c r="L211">
        <f t="shared" si="44"/>
        <v>0.4158716408641065</v>
      </c>
      <c r="M211">
        <f t="shared" si="48"/>
        <v>20.000000000000014</v>
      </c>
      <c r="N211">
        <f t="shared" si="45"/>
        <v>4.1587164086410651</v>
      </c>
      <c r="O211">
        <f t="shared" si="46"/>
        <v>43.462220999984993</v>
      </c>
      <c r="P211">
        <f t="shared" si="49"/>
        <v>47.620937408626055</v>
      </c>
    </row>
    <row r="212" spans="4:16" x14ac:dyDescent="0.3">
      <c r="D212">
        <f t="shared" si="50"/>
        <v>470.03083547311729</v>
      </c>
      <c r="E212">
        <f t="shared" si="51"/>
        <v>28.003096723912019</v>
      </c>
      <c r="F212">
        <f t="shared" si="39"/>
        <v>31.164343132448717</v>
      </c>
      <c r="G212">
        <f t="shared" si="40"/>
        <v>2.8003096723912022</v>
      </c>
      <c r="H212">
        <f t="shared" si="41"/>
        <v>3.1164343132448717</v>
      </c>
      <c r="I212">
        <f t="shared" si="47"/>
        <v>468.4600391463224</v>
      </c>
      <c r="J212">
        <f t="shared" si="42"/>
        <v>-0.28047908819203782</v>
      </c>
      <c r="K212">
        <f t="shared" si="43"/>
        <v>-0.10644942971647639</v>
      </c>
      <c r="L212">
        <f t="shared" si="44"/>
        <v>0.1935505702835236</v>
      </c>
      <c r="M212">
        <f t="shared" si="48"/>
        <v>20.100000000000016</v>
      </c>
      <c r="N212">
        <f t="shared" si="45"/>
        <v>1.935505702835236</v>
      </c>
      <c r="O212">
        <f t="shared" si="46"/>
        <v>35.287804175794747</v>
      </c>
      <c r="P212">
        <f t="shared" si="49"/>
        <v>37.223309878629983</v>
      </c>
    </row>
    <row r="213" spans="4:16" x14ac:dyDescent="0.3">
      <c r="D213">
        <f t="shared" si="50"/>
        <v>472.83114514550851</v>
      </c>
      <c r="E213">
        <f t="shared" si="51"/>
        <v>31.119531037156889</v>
      </c>
      <c r="F213">
        <f t="shared" si="39"/>
        <v>-33.325664694506422</v>
      </c>
      <c r="G213">
        <f t="shared" si="40"/>
        <v>3.1119531037156891</v>
      </c>
      <c r="H213">
        <f t="shared" si="41"/>
        <v>-3.3325664694506423</v>
      </c>
      <c r="I213">
        <f t="shared" si="47"/>
        <v>471.26034881871362</v>
      </c>
      <c r="J213">
        <f t="shared" si="42"/>
        <v>0.29993098225055775</v>
      </c>
      <c r="K213">
        <f t="shared" si="43"/>
        <v>6.4347405709633048E-3</v>
      </c>
      <c r="L213">
        <f t="shared" si="44"/>
        <v>0.30643474057096332</v>
      </c>
      <c r="M213">
        <f t="shared" si="48"/>
        <v>20.200000000000017</v>
      </c>
      <c r="N213">
        <f t="shared" si="45"/>
        <v>3.0643474057096332</v>
      </c>
      <c r="O213">
        <f t="shared" si="46"/>
        <v>43.579134538765686</v>
      </c>
      <c r="P213">
        <f t="shared" si="49"/>
        <v>46.643481944475319</v>
      </c>
    </row>
    <row r="214" spans="4:16" x14ac:dyDescent="0.3">
      <c r="D214">
        <f t="shared" si="50"/>
        <v>475.94309824922419</v>
      </c>
      <c r="E214">
        <f t="shared" si="51"/>
        <v>27.786964567706246</v>
      </c>
      <c r="F214">
        <f t="shared" si="39"/>
        <v>33.332215740444383</v>
      </c>
      <c r="G214">
        <f t="shared" si="40"/>
        <v>2.7786964567706249</v>
      </c>
      <c r="H214">
        <f t="shared" si="41"/>
        <v>3.3332215740444386</v>
      </c>
      <c r="I214">
        <f t="shared" si="47"/>
        <v>474.3723019224293</v>
      </c>
      <c r="J214">
        <f t="shared" si="42"/>
        <v>-0.29998994166399945</v>
      </c>
      <c r="K214">
        <f t="shared" si="43"/>
        <v>2.4566034336498681E-3</v>
      </c>
      <c r="L214">
        <f t="shared" si="44"/>
        <v>0.30245660343364988</v>
      </c>
      <c r="M214">
        <f t="shared" si="48"/>
        <v>20.300000000000018</v>
      </c>
      <c r="N214">
        <f t="shared" si="45"/>
        <v>3.0245660343364991</v>
      </c>
      <c r="O214">
        <f t="shared" si="46"/>
        <v>34.745192994913303</v>
      </c>
      <c r="P214">
        <f t="shared" si="49"/>
        <v>37.769759029249805</v>
      </c>
    </row>
    <row r="215" spans="4:16" x14ac:dyDescent="0.3">
      <c r="D215">
        <f t="shared" si="50"/>
        <v>478.7217947059948</v>
      </c>
      <c r="E215">
        <f t="shared" si="51"/>
        <v>31.120186141750686</v>
      </c>
      <c r="F215">
        <f t="shared" si="39"/>
        <v>-31.064481877548918</v>
      </c>
      <c r="G215">
        <f t="shared" si="40"/>
        <v>3.112018614175069</v>
      </c>
      <c r="H215">
        <f t="shared" si="41"/>
        <v>-3.106448187754892</v>
      </c>
      <c r="I215">
        <f t="shared" si="47"/>
        <v>477.1509983791999</v>
      </c>
      <c r="J215">
        <f t="shared" si="42"/>
        <v>0.27958033689794082</v>
      </c>
      <c r="K215">
        <f t="shared" si="43"/>
        <v>-0.10878802884524522</v>
      </c>
      <c r="L215">
        <f t="shared" si="44"/>
        <v>0.19121197115475477</v>
      </c>
      <c r="M215">
        <f t="shared" si="48"/>
        <v>20.40000000000002</v>
      </c>
      <c r="N215">
        <f t="shared" si="45"/>
        <v>1.9121197115475477</v>
      </c>
      <c r="O215">
        <f t="shared" si="46"/>
        <v>43.580969347374506</v>
      </c>
      <c r="P215">
        <f t="shared" si="49"/>
        <v>45.493089058922052</v>
      </c>
    </row>
    <row r="216" spans="4:16" x14ac:dyDescent="0.3">
      <c r="D216">
        <f t="shared" si="50"/>
        <v>481.83381332016984</v>
      </c>
      <c r="E216">
        <f t="shared" si="51"/>
        <v>28.013737953995793</v>
      </c>
      <c r="F216">
        <f t="shared" si="39"/>
        <v>30.693472168245258</v>
      </c>
      <c r="G216">
        <f t="shared" si="40"/>
        <v>2.8013737953995794</v>
      </c>
      <c r="H216">
        <f t="shared" si="41"/>
        <v>3.0693472168245259</v>
      </c>
      <c r="I216">
        <f t="shared" si="47"/>
        <v>480.26301699337495</v>
      </c>
      <c r="J216">
        <f t="shared" si="42"/>
        <v>-0.27624124951420787</v>
      </c>
      <c r="K216">
        <f t="shared" si="43"/>
        <v>0.1170075726901004</v>
      </c>
      <c r="L216">
        <f t="shared" si="44"/>
        <v>0.41700757269010036</v>
      </c>
      <c r="M216">
        <f t="shared" si="48"/>
        <v>20.500000000000021</v>
      </c>
      <c r="N216">
        <f t="shared" si="45"/>
        <v>4.170075726901004</v>
      </c>
      <c r="O216">
        <f t="shared" si="46"/>
        <v>35.31462813698149</v>
      </c>
      <c r="P216">
        <f t="shared" si="49"/>
        <v>39.484703863882494</v>
      </c>
    </row>
    <row r="217" spans="4:16" x14ac:dyDescent="0.3">
      <c r="D217">
        <f t="shared" si="50"/>
        <v>484.63518711556941</v>
      </c>
      <c r="E217">
        <f t="shared" si="51"/>
        <v>31.083085170820318</v>
      </c>
      <c r="F217">
        <f t="shared" si="39"/>
        <v>-24.595878037918229</v>
      </c>
      <c r="G217">
        <f t="shared" si="40"/>
        <v>3.1083085170820319</v>
      </c>
      <c r="H217">
        <f t="shared" si="41"/>
        <v>-2.4595878037918233</v>
      </c>
      <c r="I217">
        <f t="shared" si="47"/>
        <v>483.06439078877452</v>
      </c>
      <c r="J217">
        <f t="shared" si="42"/>
        <v>0.22136290234126516</v>
      </c>
      <c r="K217">
        <f t="shared" si="43"/>
        <v>-0.20248077801868383</v>
      </c>
      <c r="L217">
        <f t="shared" si="44"/>
        <v>9.7519221981316156E-2</v>
      </c>
      <c r="M217">
        <f t="shared" si="48"/>
        <v>20.600000000000023</v>
      </c>
      <c r="N217">
        <f t="shared" si="45"/>
        <v>0.97519221981316151</v>
      </c>
      <c r="O217">
        <f t="shared" si="46"/>
        <v>43.47711826814114</v>
      </c>
      <c r="P217">
        <f t="shared" si="49"/>
        <v>44.4523104879543</v>
      </c>
    </row>
    <row r="218" spans="4:16" x14ac:dyDescent="0.3">
      <c r="D218">
        <f t="shared" si="50"/>
        <v>487.74349563265145</v>
      </c>
      <c r="E218">
        <f t="shared" si="51"/>
        <v>28.623497367028495</v>
      </c>
      <c r="F218">
        <f t="shared" si="39"/>
        <v>23.83357149390098</v>
      </c>
      <c r="G218">
        <f t="shared" si="40"/>
        <v>2.8623497367028499</v>
      </c>
      <c r="H218">
        <f t="shared" si="41"/>
        <v>2.3833571493900982</v>
      </c>
      <c r="I218">
        <f t="shared" si="47"/>
        <v>486.17269930585655</v>
      </c>
      <c r="J218">
        <f t="shared" si="42"/>
        <v>-0.21450214344510993</v>
      </c>
      <c r="K218">
        <f t="shared" si="43"/>
        <v>0.20973514359175358</v>
      </c>
      <c r="L218">
        <f t="shared" si="44"/>
        <v>0.50973514359175354</v>
      </c>
      <c r="M218">
        <f t="shared" si="48"/>
        <v>20.700000000000024</v>
      </c>
      <c r="N218">
        <f t="shared" si="45"/>
        <v>5.0973514359175356</v>
      </c>
      <c r="O218">
        <f t="shared" si="46"/>
        <v>36.868707068412917</v>
      </c>
      <c r="P218">
        <f t="shared" si="49"/>
        <v>41.966058504330455</v>
      </c>
    </row>
    <row r="219" spans="4:16" x14ac:dyDescent="0.3">
      <c r="D219">
        <f t="shared" si="50"/>
        <v>490.60584536935431</v>
      </c>
      <c r="E219">
        <f t="shared" si="51"/>
        <v>31.006854516418592</v>
      </c>
      <c r="F219">
        <f t="shared" si="39"/>
        <v>-16.487155494658854</v>
      </c>
      <c r="G219">
        <f t="shared" si="40"/>
        <v>3.1006854516418594</v>
      </c>
      <c r="H219">
        <f t="shared" si="41"/>
        <v>-1.6487155494658854</v>
      </c>
      <c r="I219">
        <f t="shared" si="47"/>
        <v>489.03504904255942</v>
      </c>
      <c r="J219">
        <f t="shared" si="42"/>
        <v>0.1483843994519311</v>
      </c>
      <c r="K219">
        <f t="shared" si="43"/>
        <v>-0.26073371473457307</v>
      </c>
      <c r="L219">
        <f t="shared" si="44"/>
        <v>3.9266285265426915E-2</v>
      </c>
      <c r="M219">
        <f t="shared" si="48"/>
        <v>20.800000000000026</v>
      </c>
      <c r="N219">
        <f t="shared" si="45"/>
        <v>0.39266285265426915</v>
      </c>
      <c r="O219">
        <f t="shared" si="46"/>
        <v>43.264126215105655</v>
      </c>
      <c r="P219">
        <f t="shared" si="49"/>
        <v>43.656789067759924</v>
      </c>
    </row>
    <row r="220" spans="4:16" x14ac:dyDescent="0.3">
      <c r="D220">
        <f t="shared" si="50"/>
        <v>493.70653082099619</v>
      </c>
      <c r="E220">
        <f t="shared" si="51"/>
        <v>29.358138966952708</v>
      </c>
      <c r="F220">
        <f t="shared" si="39"/>
        <v>15.288594593417281</v>
      </c>
      <c r="G220">
        <f t="shared" si="40"/>
        <v>2.9358138966952709</v>
      </c>
      <c r="H220">
        <f t="shared" si="41"/>
        <v>1.5288594593417282</v>
      </c>
      <c r="I220">
        <f t="shared" si="47"/>
        <v>492.1357344942013</v>
      </c>
      <c r="J220">
        <f t="shared" si="42"/>
        <v>-0.13759735134075696</v>
      </c>
      <c r="K220">
        <f t="shared" si="43"/>
        <v>0.26658388718001746</v>
      </c>
      <c r="L220">
        <f t="shared" si="44"/>
        <v>0.56658388718001751</v>
      </c>
      <c r="M220">
        <f t="shared" si="48"/>
        <v>20.900000000000027</v>
      </c>
      <c r="N220">
        <f t="shared" si="45"/>
        <v>5.6658388718001751</v>
      </c>
      <c r="O220">
        <f t="shared" si="46"/>
        <v>38.785514562130807</v>
      </c>
      <c r="P220">
        <f t="shared" si="49"/>
        <v>44.451353433930983</v>
      </c>
    </row>
    <row r="221" spans="4:16" x14ac:dyDescent="0.3">
      <c r="D221">
        <f t="shared" si="50"/>
        <v>496.64234471769146</v>
      </c>
      <c r="E221">
        <f t="shared" si="51"/>
        <v>30.886998426294436</v>
      </c>
      <c r="F221">
        <f t="shared" si="39"/>
        <v>-8.9137087642102042</v>
      </c>
      <c r="G221">
        <f t="shared" si="40"/>
        <v>3.0886998426294436</v>
      </c>
      <c r="H221">
        <f t="shared" si="41"/>
        <v>-0.89137087642102042</v>
      </c>
      <c r="I221">
        <f t="shared" si="47"/>
        <v>495.07154839089657</v>
      </c>
      <c r="J221">
        <f t="shared" si="42"/>
        <v>8.0223378877893395E-2</v>
      </c>
      <c r="K221">
        <f t="shared" si="43"/>
        <v>-0.28907474722191484</v>
      </c>
      <c r="L221">
        <f t="shared" si="44"/>
        <v>1.0925252778085148E-2</v>
      </c>
      <c r="M221">
        <f t="shared" si="48"/>
        <v>21.000000000000028</v>
      </c>
      <c r="N221">
        <f t="shared" si="45"/>
        <v>0.10925252778085148</v>
      </c>
      <c r="O221">
        <f t="shared" si="46"/>
        <v>42.930300230366171</v>
      </c>
      <c r="P221">
        <f t="shared" si="49"/>
        <v>43.039552758147025</v>
      </c>
    </row>
    <row r="222" spans="4:16" x14ac:dyDescent="0.3">
      <c r="D222">
        <f t="shared" si="50"/>
        <v>499.73104456032092</v>
      </c>
      <c r="E222">
        <f t="shared" si="51"/>
        <v>29.995627549873415</v>
      </c>
      <c r="F222">
        <f t="shared" si="39"/>
        <v>7.2031487742836147</v>
      </c>
      <c r="G222">
        <f t="shared" si="40"/>
        <v>2.9995627549873416</v>
      </c>
      <c r="H222">
        <f t="shared" si="41"/>
        <v>0.72031487742836153</v>
      </c>
      <c r="I222">
        <f t="shared" si="47"/>
        <v>498.16024823352603</v>
      </c>
      <c r="J222">
        <f t="shared" si="42"/>
        <v>-6.4828338968554097E-2</v>
      </c>
      <c r="K222">
        <f t="shared" si="43"/>
        <v>0.29291173835573447</v>
      </c>
      <c r="L222">
        <f t="shared" si="44"/>
        <v>0.59291173835573452</v>
      </c>
      <c r="M222">
        <f t="shared" si="48"/>
        <v>21.10000000000003</v>
      </c>
      <c r="N222">
        <f t="shared" si="45"/>
        <v>5.9291173835573456</v>
      </c>
      <c r="O222">
        <f t="shared" si="46"/>
        <v>40.488195244982613</v>
      </c>
      <c r="P222">
        <f t="shared" si="49"/>
        <v>46.41731262853996</v>
      </c>
    </row>
    <row r="223" spans="4:16" x14ac:dyDescent="0.3">
      <c r="D223">
        <f t="shared" si="50"/>
        <v>502.73060731530825</v>
      </c>
      <c r="E223">
        <f t="shared" si="51"/>
        <v>30.715942427301776</v>
      </c>
      <c r="F223">
        <f t="shared" si="39"/>
        <v>-2.5236741584372995</v>
      </c>
      <c r="G223">
        <f t="shared" si="40"/>
        <v>3.0715942427301779</v>
      </c>
      <c r="H223">
        <f t="shared" si="41"/>
        <v>-0.25236741584372996</v>
      </c>
      <c r="I223">
        <f t="shared" si="47"/>
        <v>501.15981098851336</v>
      </c>
      <c r="J223">
        <f t="shared" si="42"/>
        <v>2.2713067425937306E-2</v>
      </c>
      <c r="K223">
        <f t="shared" si="43"/>
        <v>-0.2991389586264297</v>
      </c>
      <c r="L223">
        <f t="shared" si="44"/>
        <v>8.6104137357029265E-4</v>
      </c>
      <c r="M223">
        <f t="shared" si="48"/>
        <v>21.200000000000031</v>
      </c>
      <c r="N223">
        <f t="shared" si="45"/>
        <v>8.6104137357029265E-3</v>
      </c>
      <c r="O223">
        <f t="shared" si="46"/>
        <v>42.456110363879283</v>
      </c>
      <c r="P223">
        <f t="shared" si="49"/>
        <v>42.464720777614986</v>
      </c>
    </row>
    <row r="224" spans="4:16" x14ac:dyDescent="0.3">
      <c r="D224">
        <f t="shared" si="50"/>
        <v>505.8022015580384</v>
      </c>
      <c r="E224">
        <f t="shared" si="51"/>
        <v>30.463575011458047</v>
      </c>
      <c r="F224">
        <f t="shared" si="39"/>
        <v>0.19280992753124868</v>
      </c>
      <c r="G224">
        <f t="shared" si="40"/>
        <v>3.0463575011458048</v>
      </c>
      <c r="H224">
        <f t="shared" si="41"/>
        <v>1.9280992753124868E-2</v>
      </c>
      <c r="I224">
        <f t="shared" si="47"/>
        <v>504.23140523124351</v>
      </c>
      <c r="J224">
        <f t="shared" si="42"/>
        <v>-1.7352893477828549E-3</v>
      </c>
      <c r="K224">
        <f t="shared" si="43"/>
        <v>0.29999498124281926</v>
      </c>
      <c r="L224">
        <f t="shared" si="44"/>
        <v>0.59999498124281925</v>
      </c>
      <c r="M224">
        <f t="shared" si="48"/>
        <v>21.300000000000033</v>
      </c>
      <c r="N224">
        <f t="shared" si="45"/>
        <v>5.9999498124281923</v>
      </c>
      <c r="O224">
        <f t="shared" si="46"/>
        <v>41.761323111542893</v>
      </c>
      <c r="P224">
        <f t="shared" si="49"/>
        <v>47.761272923971084</v>
      </c>
    </row>
    <row r="225" spans="4:16" x14ac:dyDescent="0.3">
      <c r="D225">
        <f t="shared" si="50"/>
        <v>508.8485590591842</v>
      </c>
      <c r="E225">
        <f t="shared" si="51"/>
        <v>30.482856004211172</v>
      </c>
      <c r="F225">
        <f t="shared" si="39"/>
        <v>2.9777193567608986</v>
      </c>
      <c r="G225">
        <f t="shared" si="40"/>
        <v>3.0482856004211172</v>
      </c>
      <c r="H225">
        <f t="shared" si="41"/>
        <v>0.29777193567608989</v>
      </c>
      <c r="I225">
        <f t="shared" si="47"/>
        <v>507.27776273238931</v>
      </c>
      <c r="J225">
        <f t="shared" si="42"/>
        <v>-2.6799474210846479E-2</v>
      </c>
      <c r="K225">
        <f t="shared" si="43"/>
        <v>-0.29880058263333786</v>
      </c>
      <c r="L225">
        <f t="shared" si="44"/>
        <v>1.1994173666621255E-3</v>
      </c>
      <c r="M225">
        <f t="shared" si="48"/>
        <v>21.400000000000034</v>
      </c>
      <c r="N225">
        <f t="shared" si="45"/>
        <v>1.1994173666621255E-2</v>
      </c>
      <c r="O225">
        <f t="shared" si="46"/>
        <v>41.814202957806287</v>
      </c>
      <c r="P225">
        <f t="shared" si="49"/>
        <v>41.82619713147291</v>
      </c>
    </row>
    <row r="226" spans="4:16" x14ac:dyDescent="0.3">
      <c r="D226">
        <f t="shared" si="50"/>
        <v>511.89684465960534</v>
      </c>
      <c r="E226">
        <f t="shared" si="51"/>
        <v>30.78062793988726</v>
      </c>
      <c r="F226">
        <f t="shared" si="39"/>
        <v>-6.0580735864954667</v>
      </c>
      <c r="G226">
        <f t="shared" si="40"/>
        <v>3.0780627939887264</v>
      </c>
      <c r="H226">
        <f t="shared" si="41"/>
        <v>-0.60580735864954671</v>
      </c>
      <c r="I226">
        <f t="shared" si="47"/>
        <v>510.32604833281044</v>
      </c>
      <c r="J226">
        <f t="shared" si="42"/>
        <v>5.4522662278457604E-2</v>
      </c>
      <c r="K226">
        <f t="shared" si="43"/>
        <v>0.29500386319177119</v>
      </c>
      <c r="L226">
        <f t="shared" si="44"/>
        <v>0.59500386319177112</v>
      </c>
      <c r="M226">
        <f t="shared" si="48"/>
        <v>21.500000000000036</v>
      </c>
      <c r="N226">
        <f t="shared" si="45"/>
        <v>5.9500386319177112</v>
      </c>
      <c r="O226">
        <f t="shared" si="46"/>
        <v>42.635117536819564</v>
      </c>
      <c r="P226">
        <f t="shared" si="49"/>
        <v>48.585156168737278</v>
      </c>
    </row>
    <row r="227" spans="4:16" x14ac:dyDescent="0.3">
      <c r="D227">
        <f t="shared" si="50"/>
        <v>514.97490745359403</v>
      </c>
      <c r="E227">
        <f t="shared" si="51"/>
        <v>30.174820581237714</v>
      </c>
      <c r="F227">
        <f t="shared" si="39"/>
        <v>8.1268467749560109</v>
      </c>
      <c r="G227">
        <f t="shared" si="40"/>
        <v>3.0174820581237718</v>
      </c>
      <c r="H227">
        <f t="shared" si="41"/>
        <v>0.81268467749560114</v>
      </c>
      <c r="I227">
        <f t="shared" si="47"/>
        <v>513.40411112679908</v>
      </c>
      <c r="J227">
        <f t="shared" si="42"/>
        <v>-7.3141620974619057E-2</v>
      </c>
      <c r="K227">
        <f t="shared" si="43"/>
        <v>-0.29094725171619196</v>
      </c>
      <c r="L227">
        <f t="shared" si="44"/>
        <v>9.052748283808032E-3</v>
      </c>
      <c r="M227">
        <f t="shared" si="48"/>
        <v>21.600000000000037</v>
      </c>
      <c r="N227">
        <f t="shared" si="45"/>
        <v>9.052748283808032E-2</v>
      </c>
      <c r="O227">
        <f t="shared" si="46"/>
        <v>40.973390869944915</v>
      </c>
      <c r="P227">
        <f t="shared" si="49"/>
        <v>41.063918352782991</v>
      </c>
    </row>
    <row r="228" spans="4:16" x14ac:dyDescent="0.3">
      <c r="D228">
        <f t="shared" si="50"/>
        <v>517.99238951171776</v>
      </c>
      <c r="E228">
        <f t="shared" si="51"/>
        <v>30.987505258733314</v>
      </c>
      <c r="F228">
        <f t="shared" si="39"/>
        <v>-12.066225925869931</v>
      </c>
      <c r="G228">
        <f t="shared" si="40"/>
        <v>3.0987505258733314</v>
      </c>
      <c r="H228">
        <f t="shared" si="41"/>
        <v>-1.2066225925869931</v>
      </c>
      <c r="I228">
        <f t="shared" si="47"/>
        <v>516.42159318492281</v>
      </c>
      <c r="J228">
        <f t="shared" si="42"/>
        <v>0.10859603333284375</v>
      </c>
      <c r="K228">
        <f t="shared" si="43"/>
        <v>0.27965496874608159</v>
      </c>
      <c r="L228">
        <f t="shared" si="44"/>
        <v>0.57965496874608158</v>
      </c>
      <c r="M228">
        <f t="shared" si="48"/>
        <v>21.700000000000038</v>
      </c>
      <c r="N228">
        <f t="shared" si="45"/>
        <v>5.796549687460816</v>
      </c>
      <c r="O228">
        <f t="shared" si="46"/>
        <v>43.210146697201118</v>
      </c>
      <c r="P228">
        <f t="shared" si="49"/>
        <v>49.006696384661936</v>
      </c>
    </row>
    <row r="229" spans="4:16" x14ac:dyDescent="0.3">
      <c r="D229">
        <f t="shared" si="50"/>
        <v>521.09114003759112</v>
      </c>
      <c r="E229">
        <f t="shared" si="51"/>
        <v>29.780882666146322</v>
      </c>
      <c r="F229">
        <f t="shared" si="39"/>
        <v>13.385970725610779</v>
      </c>
      <c r="G229">
        <f t="shared" si="40"/>
        <v>2.9780882666146322</v>
      </c>
      <c r="H229">
        <f t="shared" si="41"/>
        <v>1.3385970725610781</v>
      </c>
      <c r="I229">
        <f t="shared" si="47"/>
        <v>519.52034371079617</v>
      </c>
      <c r="J229">
        <f t="shared" si="42"/>
        <v>-0.12047373653051113</v>
      </c>
      <c r="K229">
        <f t="shared" si="43"/>
        <v>-0.27474729990734575</v>
      </c>
      <c r="L229">
        <f t="shared" si="44"/>
        <v>2.5252700092654234E-2</v>
      </c>
      <c r="M229">
        <f t="shared" si="48"/>
        <v>21.80000000000004</v>
      </c>
      <c r="N229">
        <f t="shared" si="45"/>
        <v>0.25252700092654234</v>
      </c>
      <c r="O229">
        <f t="shared" si="46"/>
        <v>39.910543756864854</v>
      </c>
      <c r="P229">
        <f t="shared" si="49"/>
        <v>40.163070757791395</v>
      </c>
    </row>
    <row r="230" spans="4:16" x14ac:dyDescent="0.3">
      <c r="D230">
        <f t="shared" si="50"/>
        <v>524.06922830420569</v>
      </c>
      <c r="E230">
        <f t="shared" si="51"/>
        <v>31.119479738707401</v>
      </c>
      <c r="F230">
        <f t="shared" si="39"/>
        <v>-18.176607427616897</v>
      </c>
      <c r="G230">
        <f t="shared" si="40"/>
        <v>3.1119479738707403</v>
      </c>
      <c r="H230">
        <f t="shared" si="41"/>
        <v>-1.8176607427616898</v>
      </c>
      <c r="I230">
        <f t="shared" si="47"/>
        <v>522.49843197741075</v>
      </c>
      <c r="J230">
        <f t="shared" si="42"/>
        <v>0.16358946684856504</v>
      </c>
      <c r="K230">
        <f t="shared" si="43"/>
        <v>0.25147263536258224</v>
      </c>
      <c r="L230">
        <f t="shared" si="44"/>
        <v>0.55147263536258229</v>
      </c>
      <c r="M230">
        <f t="shared" si="48"/>
        <v>21.900000000000041</v>
      </c>
      <c r="N230">
        <f t="shared" si="45"/>
        <v>5.5147263536258233</v>
      </c>
      <c r="O230">
        <f t="shared" si="46"/>
        <v>43.578990864351915</v>
      </c>
      <c r="P230">
        <f t="shared" si="49"/>
        <v>49.093717217977741</v>
      </c>
    </row>
    <row r="231" spans="4:16" x14ac:dyDescent="0.3">
      <c r="D231">
        <f t="shared" si="50"/>
        <v>527.18117627807646</v>
      </c>
      <c r="E231">
        <f t="shared" si="51"/>
        <v>29.301818995945712</v>
      </c>
      <c r="F231">
        <f t="shared" si="39"/>
        <v>18.996813801617076</v>
      </c>
      <c r="G231">
        <f t="shared" si="40"/>
        <v>2.9301818995945714</v>
      </c>
      <c r="H231">
        <f t="shared" si="41"/>
        <v>1.8996813801617076</v>
      </c>
      <c r="I231">
        <f t="shared" si="47"/>
        <v>525.61037995128152</v>
      </c>
      <c r="J231">
        <f t="shared" si="42"/>
        <v>-0.17097132421456634</v>
      </c>
      <c r="K231">
        <f t="shared" si="43"/>
        <v>-0.24651329841677433</v>
      </c>
      <c r="L231">
        <f t="shared" si="44"/>
        <v>5.348670158322566E-2</v>
      </c>
      <c r="M231">
        <f t="shared" si="48"/>
        <v>22.000000000000043</v>
      </c>
      <c r="N231">
        <f t="shared" si="45"/>
        <v>0.5348670158322566</v>
      </c>
      <c r="O231">
        <f t="shared" si="46"/>
        <v>38.63684684120242</v>
      </c>
      <c r="P231">
        <f t="shared" si="49"/>
        <v>39.171713857034675</v>
      </c>
    </row>
    <row r="232" spans="4:16" x14ac:dyDescent="0.3">
      <c r="D232">
        <f t="shared" si="50"/>
        <v>530.11135817767104</v>
      </c>
      <c r="E232">
        <f t="shared" si="51"/>
        <v>31.201500376107418</v>
      </c>
      <c r="F232">
        <f t="shared" si="39"/>
        <v>-24.321445523337946</v>
      </c>
      <c r="G232">
        <f t="shared" si="40"/>
        <v>3.1201500376107418</v>
      </c>
      <c r="H232">
        <f t="shared" si="41"/>
        <v>-2.4321445523337948</v>
      </c>
      <c r="I232">
        <f t="shared" si="47"/>
        <v>528.54056185087609</v>
      </c>
      <c r="J232">
        <f t="shared" si="42"/>
        <v>0.21889300971005204</v>
      </c>
      <c r="K232">
        <f t="shared" si="43"/>
        <v>0.20514836168021194</v>
      </c>
      <c r="L232">
        <f t="shared" si="44"/>
        <v>0.50514836168021193</v>
      </c>
      <c r="M232">
        <f t="shared" si="48"/>
        <v>22.100000000000044</v>
      </c>
      <c r="N232">
        <f t="shared" si="45"/>
        <v>5.0514836168021198</v>
      </c>
      <c r="O232">
        <f t="shared" si="46"/>
        <v>43.809013157410412</v>
      </c>
      <c r="P232">
        <f t="shared" si="49"/>
        <v>48.860496774212535</v>
      </c>
    </row>
    <row r="233" spans="4:16" x14ac:dyDescent="0.3">
      <c r="D233">
        <f t="shared" si="50"/>
        <v>533.23150821528179</v>
      </c>
      <c r="E233">
        <f t="shared" si="51"/>
        <v>28.769355823773623</v>
      </c>
      <c r="F233">
        <f t="shared" si="39"/>
        <v>24.804585571579377</v>
      </c>
      <c r="G233">
        <f t="shared" si="40"/>
        <v>2.8769355823773624</v>
      </c>
      <c r="H233">
        <f t="shared" si="41"/>
        <v>2.4804585571579381</v>
      </c>
      <c r="I233">
        <f t="shared" si="47"/>
        <v>531.66071188848684</v>
      </c>
      <c r="J233">
        <f t="shared" si="42"/>
        <v>-0.22324127014422465</v>
      </c>
      <c r="K233">
        <f t="shared" si="43"/>
        <v>-0.20040792225955864</v>
      </c>
      <c r="L233">
        <f t="shared" si="44"/>
        <v>9.9592077740441348E-2</v>
      </c>
      <c r="M233">
        <f t="shared" si="48"/>
        <v>22.200000000000045</v>
      </c>
      <c r="N233">
        <f t="shared" si="45"/>
        <v>0.99592077740441343</v>
      </c>
      <c r="O233">
        <f t="shared" si="46"/>
        <v>37.245412553170368</v>
      </c>
      <c r="P233">
        <f t="shared" si="49"/>
        <v>38.241333330574783</v>
      </c>
    </row>
    <row r="234" spans="4:16" x14ac:dyDescent="0.3">
      <c r="D234">
        <f t="shared" si="50"/>
        <v>536.10844379765911</v>
      </c>
      <c r="E234">
        <f t="shared" si="51"/>
        <v>31.249814380931561</v>
      </c>
      <c r="F234">
        <f t="shared" si="39"/>
        <v>-29.765652920372503</v>
      </c>
      <c r="G234">
        <f t="shared" si="40"/>
        <v>3.1249814380931564</v>
      </c>
      <c r="H234">
        <f t="shared" si="41"/>
        <v>-2.9765652920372503</v>
      </c>
      <c r="I234">
        <f t="shared" si="47"/>
        <v>534.53764747086416</v>
      </c>
      <c r="J234">
        <f t="shared" si="42"/>
        <v>0.26789087628335945</v>
      </c>
      <c r="K234">
        <f t="shared" si="43"/>
        <v>0.13503510063732982</v>
      </c>
      <c r="L234">
        <f t="shared" si="44"/>
        <v>0.43503510063732981</v>
      </c>
      <c r="M234">
        <f t="shared" si="48"/>
        <v>22.300000000000047</v>
      </c>
      <c r="N234">
        <f t="shared" si="45"/>
        <v>4.3503510063732982</v>
      </c>
      <c r="O234">
        <f t="shared" si="46"/>
        <v>43.944790447920461</v>
      </c>
      <c r="P234">
        <f t="shared" si="49"/>
        <v>48.295141454293756</v>
      </c>
    </row>
    <row r="235" spans="4:16" x14ac:dyDescent="0.3">
      <c r="D235">
        <f t="shared" si="50"/>
        <v>539.23342523575229</v>
      </c>
      <c r="E235">
        <f t="shared" si="51"/>
        <v>28.27324908889431</v>
      </c>
      <c r="F235">
        <f t="shared" si="39"/>
        <v>30.010767915192844</v>
      </c>
      <c r="G235">
        <f t="shared" si="40"/>
        <v>2.8273249088894312</v>
      </c>
      <c r="H235">
        <f t="shared" si="41"/>
        <v>3.0010767915192846</v>
      </c>
      <c r="I235">
        <f t="shared" si="47"/>
        <v>537.66262890895734</v>
      </c>
      <c r="J235">
        <f t="shared" si="42"/>
        <v>-0.27009691123674229</v>
      </c>
      <c r="K235">
        <f t="shared" si="43"/>
        <v>-0.13056668235185942</v>
      </c>
      <c r="L235">
        <f t="shared" si="44"/>
        <v>0.16943331764814057</v>
      </c>
      <c r="M235">
        <f t="shared" si="48"/>
        <v>22.400000000000048</v>
      </c>
      <c r="N235">
        <f t="shared" si="45"/>
        <v>1.6943331764814058</v>
      </c>
      <c r="O235">
        <f t="shared" si="46"/>
        <v>35.971947631919832</v>
      </c>
      <c r="P235">
        <f t="shared" si="49"/>
        <v>37.66628080840124</v>
      </c>
    </row>
    <row r="236" spans="4:16" x14ac:dyDescent="0.3">
      <c r="D236">
        <f t="shared" si="50"/>
        <v>542.0607501446417</v>
      </c>
      <c r="E236">
        <f t="shared" si="51"/>
        <v>31.274325880413596</v>
      </c>
      <c r="F236">
        <f t="shared" si="39"/>
        <v>-33.025462871629486</v>
      </c>
      <c r="G236">
        <f t="shared" si="40"/>
        <v>3.1274325880413598</v>
      </c>
      <c r="H236">
        <f t="shared" si="41"/>
        <v>-3.302546287162949</v>
      </c>
      <c r="I236">
        <f t="shared" si="47"/>
        <v>540.48995381784675</v>
      </c>
      <c r="J236">
        <f t="shared" si="42"/>
        <v>0.29722916584466746</v>
      </c>
      <c r="K236">
        <f t="shared" si="43"/>
        <v>4.0679515376699865E-2</v>
      </c>
      <c r="L236">
        <f t="shared" si="44"/>
        <v>0.34067951537669983</v>
      </c>
      <c r="M236">
        <f t="shared" si="48"/>
        <v>22.50000000000005</v>
      </c>
      <c r="N236">
        <f t="shared" si="45"/>
        <v>3.406795153766998</v>
      </c>
      <c r="O236">
        <f t="shared" si="46"/>
        <v>44.013755667343844</v>
      </c>
      <c r="P236">
        <f t="shared" si="49"/>
        <v>47.420550821110844</v>
      </c>
    </row>
    <row r="237" spans="4:16" x14ac:dyDescent="0.3">
      <c r="D237">
        <f t="shared" si="50"/>
        <v>545.18818273268312</v>
      </c>
      <c r="E237">
        <f t="shared" si="51"/>
        <v>27.971779593250645</v>
      </c>
      <c r="F237">
        <f t="shared" si="39"/>
        <v>33.086152596158954</v>
      </c>
      <c r="G237">
        <f t="shared" si="40"/>
        <v>2.7971779593250647</v>
      </c>
      <c r="H237">
        <f t="shared" si="41"/>
        <v>3.3086152596158955</v>
      </c>
      <c r="I237">
        <f t="shared" si="47"/>
        <v>543.61738640588817</v>
      </c>
      <c r="J237">
        <f t="shared" si="42"/>
        <v>-0.29777537336543242</v>
      </c>
      <c r="K237">
        <f t="shared" si="43"/>
        <v>-3.6466793347884413E-2</v>
      </c>
      <c r="L237">
        <f t="shared" si="44"/>
        <v>0.26353320665211555</v>
      </c>
      <c r="M237">
        <f t="shared" si="48"/>
        <v>22.600000000000051</v>
      </c>
      <c r="N237">
        <f t="shared" si="45"/>
        <v>2.6353320665211557</v>
      </c>
      <c r="O237">
        <f t="shared" si="46"/>
        <v>35.208920412602694</v>
      </c>
      <c r="P237">
        <f t="shared" si="49"/>
        <v>37.844252479123853</v>
      </c>
    </row>
    <row r="238" spans="4:16" x14ac:dyDescent="0.3">
      <c r="D238">
        <f t="shared" si="50"/>
        <v>547.98536069200816</v>
      </c>
      <c r="E238">
        <f t="shared" si="51"/>
        <v>31.280394852866539</v>
      </c>
      <c r="F238">
        <f t="shared" si="39"/>
        <v>-32.511205571106416</v>
      </c>
      <c r="G238">
        <f t="shared" si="40"/>
        <v>3.1280394852866542</v>
      </c>
      <c r="H238">
        <f t="shared" si="41"/>
        <v>-3.2511205571106419</v>
      </c>
      <c r="I238">
        <f t="shared" si="47"/>
        <v>546.41456436521321</v>
      </c>
      <c r="J238">
        <f t="shared" si="42"/>
        <v>0.29260085013995435</v>
      </c>
      <c r="K238">
        <f t="shared" si="43"/>
        <v>-6.6217388179963532E-2</v>
      </c>
      <c r="L238">
        <f t="shared" si="44"/>
        <v>0.23378261182003646</v>
      </c>
      <c r="M238">
        <f t="shared" si="48"/>
        <v>22.700000000000053</v>
      </c>
      <c r="N238">
        <f t="shared" si="45"/>
        <v>2.3378261182003648</v>
      </c>
      <c r="O238">
        <f t="shared" si="46"/>
        <v>44.030839596805784</v>
      </c>
      <c r="P238">
        <f t="shared" si="49"/>
        <v>46.368665715006145</v>
      </c>
    </row>
    <row r="239" spans="4:16" x14ac:dyDescent="0.3">
      <c r="D239">
        <f t="shared" si="50"/>
        <v>551.11340017729481</v>
      </c>
      <c r="E239">
        <f t="shared" si="51"/>
        <v>28.029274295755897</v>
      </c>
      <c r="F239">
        <f t="shared" si="39"/>
        <v>32.408505437006546</v>
      </c>
      <c r="G239">
        <f t="shared" si="40"/>
        <v>2.8029274295755897</v>
      </c>
      <c r="H239">
        <f t="shared" si="41"/>
        <v>3.2408505437006547</v>
      </c>
      <c r="I239">
        <f t="shared" si="47"/>
        <v>549.54260385049986</v>
      </c>
      <c r="J239">
        <f t="shared" si="42"/>
        <v>-0.29167654893305522</v>
      </c>
      <c r="K239">
        <f t="shared" si="43"/>
        <v>7.0176853751810694E-2</v>
      </c>
      <c r="L239">
        <f t="shared" si="44"/>
        <v>0.3701768537518107</v>
      </c>
      <c r="M239">
        <f t="shared" si="48"/>
        <v>22.800000000000054</v>
      </c>
      <c r="N239">
        <f t="shared" si="45"/>
        <v>3.7017685375181069</v>
      </c>
      <c r="O239">
        <f t="shared" si="46"/>
        <v>35.353809789602501</v>
      </c>
      <c r="P239">
        <f t="shared" si="49"/>
        <v>39.055578327120607</v>
      </c>
    </row>
    <row r="240" spans="4:16" x14ac:dyDescent="0.3">
      <c r="D240">
        <f t="shared" si="50"/>
        <v>553.91632760687037</v>
      </c>
      <c r="E240">
        <f t="shared" si="51"/>
        <v>31.270124839456553</v>
      </c>
      <c r="F240">
        <f t="shared" si="39"/>
        <v>-27.977141177708962</v>
      </c>
      <c r="G240">
        <f t="shared" si="40"/>
        <v>3.1270124839456557</v>
      </c>
      <c r="H240">
        <f t="shared" si="41"/>
        <v>-2.7977141177708962</v>
      </c>
      <c r="I240">
        <f t="shared" si="47"/>
        <v>552.34553128007542</v>
      </c>
      <c r="J240">
        <f t="shared" si="42"/>
        <v>0.25179427059937226</v>
      </c>
      <c r="K240">
        <f t="shared" si="43"/>
        <v>-0.16309397687630928</v>
      </c>
      <c r="L240">
        <f t="shared" si="44"/>
        <v>0.13690602312369071</v>
      </c>
      <c r="M240">
        <f t="shared" si="48"/>
        <v>22.900000000000055</v>
      </c>
      <c r="N240">
        <f t="shared" si="45"/>
        <v>1.3690602312369071</v>
      </c>
      <c r="O240">
        <f t="shared" si="46"/>
        <v>44.001931836383889</v>
      </c>
      <c r="P240">
        <f t="shared" si="49"/>
        <v>45.370992067620797</v>
      </c>
    </row>
    <row r="241" spans="4:16" x14ac:dyDescent="0.3">
      <c r="D241">
        <f t="shared" si="50"/>
        <v>557.04334009081606</v>
      </c>
      <c r="E241">
        <f t="shared" si="51"/>
        <v>28.472410721685655</v>
      </c>
      <c r="F241">
        <f t="shared" si="39"/>
        <v>27.709961565566182</v>
      </c>
      <c r="G241">
        <f t="shared" si="40"/>
        <v>2.8472410721685657</v>
      </c>
      <c r="H241">
        <f t="shared" si="41"/>
        <v>2.7709961565566186</v>
      </c>
      <c r="I241">
        <f t="shared" si="47"/>
        <v>555.47254376402111</v>
      </c>
      <c r="J241">
        <f t="shared" si="42"/>
        <v>-0.24938965409008701</v>
      </c>
      <c r="K241">
        <f t="shared" si="43"/>
        <v>0.16674771492535281</v>
      </c>
      <c r="L241">
        <f t="shared" si="44"/>
        <v>0.46674771492535283</v>
      </c>
      <c r="M241">
        <f t="shared" si="48"/>
        <v>23.000000000000057</v>
      </c>
      <c r="N241">
        <f t="shared" si="45"/>
        <v>4.6674771492535285</v>
      </c>
      <c r="O241">
        <f t="shared" si="46"/>
        <v>36.480517753696212</v>
      </c>
      <c r="P241">
        <f t="shared" si="49"/>
        <v>41.14799490294974</v>
      </c>
    </row>
    <row r="242" spans="4:16" x14ac:dyDescent="0.3">
      <c r="D242">
        <f t="shared" si="50"/>
        <v>559.89058116298463</v>
      </c>
      <c r="E242">
        <f t="shared" si="51"/>
        <v>31.243406878242276</v>
      </c>
      <c r="F242">
        <f t="shared" si="39"/>
        <v>-21.142975173278934</v>
      </c>
      <c r="G242">
        <f t="shared" si="40"/>
        <v>3.1243406878242279</v>
      </c>
      <c r="H242">
        <f t="shared" si="41"/>
        <v>-2.1142975173278935</v>
      </c>
      <c r="I242">
        <f t="shared" si="47"/>
        <v>558.31978483618968</v>
      </c>
      <c r="J242">
        <f t="shared" si="42"/>
        <v>0.19028677655949847</v>
      </c>
      <c r="K242">
        <f t="shared" si="43"/>
        <v>-0.23192874480450995</v>
      </c>
      <c r="L242">
        <f t="shared" si="44"/>
        <v>6.8071255195490038E-2</v>
      </c>
      <c r="M242">
        <f t="shared" si="48"/>
        <v>23.100000000000058</v>
      </c>
      <c r="N242">
        <f t="shared" si="45"/>
        <v>0.68071255195490044</v>
      </c>
      <c r="O242">
        <f t="shared" si="46"/>
        <v>43.926771301172849</v>
      </c>
      <c r="P242">
        <f t="shared" si="49"/>
        <v>44.607483853127746</v>
      </c>
    </row>
    <row r="243" spans="4:16" x14ac:dyDescent="0.3">
      <c r="D243">
        <f t="shared" si="50"/>
        <v>563.01492185080883</v>
      </c>
      <c r="E243">
        <f t="shared" si="51"/>
        <v>29.129109360914381</v>
      </c>
      <c r="F243">
        <f t="shared" si="39"/>
        <v>20.695270157464215</v>
      </c>
      <c r="G243">
        <f t="shared" si="40"/>
        <v>2.9129109360914383</v>
      </c>
      <c r="H243">
        <f t="shared" si="41"/>
        <v>2.0695270157464214</v>
      </c>
      <c r="I243">
        <f t="shared" si="47"/>
        <v>561.44412552401388</v>
      </c>
      <c r="J243">
        <f t="shared" si="42"/>
        <v>-0.1862574314171658</v>
      </c>
      <c r="K243">
        <f t="shared" si="43"/>
        <v>0.23517688925972247</v>
      </c>
      <c r="L243">
        <f t="shared" si="44"/>
        <v>0.5351768892597224</v>
      </c>
      <c r="M243">
        <f t="shared" si="48"/>
        <v>23.20000000000006</v>
      </c>
      <c r="N243">
        <f t="shared" si="45"/>
        <v>5.3517688925972244</v>
      </c>
      <c r="O243">
        <f t="shared" si="46"/>
        <v>38.182725547204939</v>
      </c>
      <c r="P243">
        <f t="shared" si="49"/>
        <v>43.53449443980216</v>
      </c>
    </row>
    <row r="244" spans="4:16" x14ac:dyDescent="0.3">
      <c r="D244">
        <f t="shared" si="50"/>
        <v>565.92783278690024</v>
      </c>
      <c r="E244">
        <f t="shared" si="51"/>
        <v>31.198636376660801</v>
      </c>
      <c r="F244">
        <f t="shared" si="39"/>
        <v>-14.232809872029481</v>
      </c>
      <c r="G244">
        <f t="shared" si="40"/>
        <v>3.1198636376660804</v>
      </c>
      <c r="H244">
        <f t="shared" si="41"/>
        <v>-1.4232809872029482</v>
      </c>
      <c r="I244">
        <f t="shared" si="47"/>
        <v>564.35703646010529</v>
      </c>
      <c r="J244">
        <f t="shared" si="42"/>
        <v>0.12809528884825136</v>
      </c>
      <c r="K244">
        <f t="shared" si="43"/>
        <v>-0.27127771190218158</v>
      </c>
      <c r="L244">
        <f t="shared" si="44"/>
        <v>2.8722288097818405E-2</v>
      </c>
      <c r="M244">
        <f t="shared" si="48"/>
        <v>23.300000000000061</v>
      </c>
      <c r="N244">
        <f t="shared" si="45"/>
        <v>0.28722288097818405</v>
      </c>
      <c r="O244">
        <f t="shared" si="46"/>
        <v>43.800971029339607</v>
      </c>
      <c r="P244">
        <f t="shared" si="49"/>
        <v>44.088193910317791</v>
      </c>
    </row>
    <row r="245" spans="4:16" x14ac:dyDescent="0.3">
      <c r="D245">
        <f t="shared" si="50"/>
        <v>569.04769642456631</v>
      </c>
      <c r="E245">
        <f t="shared" si="51"/>
        <v>29.775355389457854</v>
      </c>
      <c r="F245">
        <f t="shared" si="39"/>
        <v>13.574546228606801</v>
      </c>
      <c r="G245">
        <f t="shared" si="40"/>
        <v>2.9775355389457854</v>
      </c>
      <c r="H245">
        <f t="shared" si="41"/>
        <v>1.3574546228606801</v>
      </c>
      <c r="I245">
        <f t="shared" si="47"/>
        <v>567.47690009777136</v>
      </c>
      <c r="J245">
        <f t="shared" si="42"/>
        <v>-0.12217091605744709</v>
      </c>
      <c r="K245">
        <f t="shared" si="43"/>
        <v>0.27399683806512115</v>
      </c>
      <c r="L245">
        <f t="shared" si="44"/>
        <v>0.57399683806512114</v>
      </c>
      <c r="M245">
        <f t="shared" si="48"/>
        <v>23.400000000000063</v>
      </c>
      <c r="N245">
        <f t="shared" si="45"/>
        <v>5.7399683806512112</v>
      </c>
      <c r="O245">
        <f t="shared" si="46"/>
        <v>39.895730485583258</v>
      </c>
      <c r="P245">
        <f t="shared" si="49"/>
        <v>45.63569886623447</v>
      </c>
    </row>
    <row r="246" spans="4:16" x14ac:dyDescent="0.3">
      <c r="D246">
        <f t="shared" si="50"/>
        <v>572.02523196351206</v>
      </c>
      <c r="E246">
        <f t="shared" si="51"/>
        <v>31.132810012318533</v>
      </c>
      <c r="F246">
        <f t="shared" si="39"/>
        <v>-8.4200823016425197</v>
      </c>
      <c r="G246">
        <f t="shared" si="40"/>
        <v>3.1132810012318535</v>
      </c>
      <c r="H246">
        <f t="shared" si="41"/>
        <v>-0.84200823016425197</v>
      </c>
      <c r="I246">
        <f t="shared" si="47"/>
        <v>570.45443563671711</v>
      </c>
      <c r="J246">
        <f t="shared" si="42"/>
        <v>7.578074071476773E-2</v>
      </c>
      <c r="K246">
        <f t="shared" si="43"/>
        <v>-0.29027104460610803</v>
      </c>
      <c r="L246">
        <f t="shared" si="44"/>
        <v>9.7289553938919582E-3</v>
      </c>
      <c r="M246">
        <f t="shared" si="48"/>
        <v>23.500000000000064</v>
      </c>
      <c r="N246">
        <f t="shared" si="45"/>
        <v>9.7289553938919582E-2</v>
      </c>
      <c r="O246">
        <f t="shared" si="46"/>
        <v>43.616333666840447</v>
      </c>
      <c r="P246">
        <f t="shared" si="49"/>
        <v>43.713623220779368</v>
      </c>
    </row>
    <row r="247" spans="4:16" x14ac:dyDescent="0.3">
      <c r="D247">
        <f t="shared" si="50"/>
        <v>575.13851296474388</v>
      </c>
      <c r="E247">
        <f t="shared" si="51"/>
        <v>30.290801782154283</v>
      </c>
      <c r="F247">
        <f t="shared" si="39"/>
        <v>7.5037129604870136</v>
      </c>
      <c r="G247">
        <f t="shared" si="40"/>
        <v>3.0290801782154286</v>
      </c>
      <c r="H247">
        <f t="shared" si="41"/>
        <v>0.75037129604870145</v>
      </c>
      <c r="I247">
        <f t="shared" si="47"/>
        <v>573.56771663794893</v>
      </c>
      <c r="J247">
        <f t="shared" si="42"/>
        <v>-6.7533416644368086E-2</v>
      </c>
      <c r="K247">
        <f t="shared" si="43"/>
        <v>0.29229991042820758</v>
      </c>
      <c r="L247">
        <f t="shared" si="44"/>
        <v>0.59229991042820762</v>
      </c>
      <c r="M247">
        <f t="shared" si="48"/>
        <v>23.600000000000065</v>
      </c>
      <c r="N247">
        <f t="shared" si="45"/>
        <v>5.9229991042820762</v>
      </c>
      <c r="O247">
        <f t="shared" si="46"/>
        <v>41.288970267259245</v>
      </c>
      <c r="P247">
        <f t="shared" si="49"/>
        <v>47.211969371541322</v>
      </c>
    </row>
    <row r="248" spans="4:16" x14ac:dyDescent="0.3">
      <c r="D248">
        <f t="shared" si="50"/>
        <v>578.16759314295928</v>
      </c>
      <c r="E248">
        <f t="shared" si="51"/>
        <v>31.041173078202984</v>
      </c>
      <c r="F248">
        <f t="shared" si="39"/>
        <v>-3.8098188370800345</v>
      </c>
      <c r="G248">
        <f t="shared" si="40"/>
        <v>3.1041173078202986</v>
      </c>
      <c r="H248">
        <f t="shared" si="41"/>
        <v>-0.38098188370800345</v>
      </c>
      <c r="I248">
        <f t="shared" si="47"/>
        <v>576.59679681616433</v>
      </c>
      <c r="J248">
        <f t="shared" si="42"/>
        <v>3.4288369533704975E-2</v>
      </c>
      <c r="K248">
        <f t="shared" si="43"/>
        <v>-0.29803407139909371</v>
      </c>
      <c r="L248">
        <f t="shared" si="44"/>
        <v>1.9659286009062749E-3</v>
      </c>
      <c r="M248">
        <f t="shared" si="48"/>
        <v>23.700000000000067</v>
      </c>
      <c r="N248">
        <f t="shared" si="45"/>
        <v>1.9659286009062749E-2</v>
      </c>
      <c r="O248">
        <f t="shared" si="46"/>
        <v>43.359949173192916</v>
      </c>
      <c r="P248">
        <f t="shared" si="49"/>
        <v>43.379608459201982</v>
      </c>
    </row>
    <row r="249" spans="4:16" x14ac:dyDescent="0.3">
      <c r="D249">
        <f t="shared" si="50"/>
        <v>581.27171045077955</v>
      </c>
      <c r="E249">
        <f t="shared" si="51"/>
        <v>30.660191194494981</v>
      </c>
      <c r="F249">
        <f t="shared" si="39"/>
        <v>2.5664421387388567</v>
      </c>
      <c r="G249">
        <f t="shared" si="40"/>
        <v>3.0660191194494981</v>
      </c>
      <c r="H249">
        <f t="shared" si="41"/>
        <v>0.2566442138738857</v>
      </c>
      <c r="I249">
        <f t="shared" si="47"/>
        <v>579.7009141239846</v>
      </c>
      <c r="J249">
        <f t="shared" si="42"/>
        <v>-2.3097979248634323E-2</v>
      </c>
      <c r="K249">
        <f t="shared" si="43"/>
        <v>0.29910948389282088</v>
      </c>
      <c r="L249">
        <f t="shared" si="44"/>
        <v>0.59910948389282082</v>
      </c>
      <c r="M249">
        <f t="shared" si="48"/>
        <v>23.800000000000068</v>
      </c>
      <c r="N249">
        <f t="shared" si="45"/>
        <v>5.9910948389282082</v>
      </c>
      <c r="O249">
        <f t="shared" si="46"/>
        <v>42.302129583734441</v>
      </c>
      <c r="P249">
        <f t="shared" si="49"/>
        <v>48.293224422662647</v>
      </c>
    </row>
    <row r="250" spans="4:16" x14ac:dyDescent="0.3">
      <c r="D250">
        <f t="shared" si="50"/>
        <v>584.33772957022904</v>
      </c>
      <c r="E250">
        <f t="shared" si="51"/>
        <v>30.916835408368868</v>
      </c>
      <c r="F250">
        <f t="shared" si="39"/>
        <v>-4.9866732316227028E-2</v>
      </c>
      <c r="G250">
        <f t="shared" si="40"/>
        <v>3.091683540836887</v>
      </c>
      <c r="H250">
        <f t="shared" si="41"/>
        <v>-4.9866732316227033E-3</v>
      </c>
      <c r="I250">
        <f t="shared" si="47"/>
        <v>582.7669332434341</v>
      </c>
      <c r="J250">
        <f t="shared" si="42"/>
        <v>4.4880059083060732E-4</v>
      </c>
      <c r="K250">
        <f t="shared" si="43"/>
        <v>-0.29999966429652825</v>
      </c>
      <c r="L250">
        <f t="shared" si="44"/>
        <v>3.3570347174327608E-7</v>
      </c>
      <c r="M250">
        <f t="shared" si="48"/>
        <v>23.90000000000007</v>
      </c>
      <c r="N250">
        <f t="shared" si="45"/>
        <v>3.3570347174327608E-6</v>
      </c>
      <c r="O250">
        <f t="shared" si="46"/>
        <v>43.013282025067696</v>
      </c>
      <c r="P250">
        <f t="shared" si="49"/>
        <v>43.01328538210241</v>
      </c>
    </row>
    <row r="251" spans="4:16" x14ac:dyDescent="0.3">
      <c r="D251">
        <f t="shared" si="50"/>
        <v>587.42941311106597</v>
      </c>
      <c r="E251">
        <f t="shared" si="51"/>
        <v>30.911848735137244</v>
      </c>
      <c r="F251">
        <f t="shared" si="39"/>
        <v>-1.6131400143665902</v>
      </c>
      <c r="G251">
        <f t="shared" si="40"/>
        <v>3.0911848735137246</v>
      </c>
      <c r="H251">
        <f t="shared" si="41"/>
        <v>-0.16131400143665903</v>
      </c>
      <c r="I251">
        <f t="shared" si="47"/>
        <v>585.85861678427102</v>
      </c>
      <c r="J251">
        <f t="shared" si="42"/>
        <v>1.4518260129314729E-2</v>
      </c>
      <c r="K251">
        <f t="shared" si="43"/>
        <v>0.2996484942775744</v>
      </c>
      <c r="L251">
        <f t="shared" si="44"/>
        <v>0.59964849427757438</v>
      </c>
      <c r="M251">
        <f t="shared" si="48"/>
        <v>24.000000000000071</v>
      </c>
      <c r="N251">
        <f t="shared" si="45"/>
        <v>5.9964849427757443</v>
      </c>
      <c r="O251">
        <f t="shared" si="46"/>
        <v>42.999407650080272</v>
      </c>
      <c r="P251">
        <f t="shared" si="49"/>
        <v>48.995892592856016</v>
      </c>
    </row>
    <row r="252" spans="4:16" x14ac:dyDescent="0.3">
      <c r="D252">
        <f t="shared" si="50"/>
        <v>590.52059798457969</v>
      </c>
      <c r="E252">
        <f t="shared" si="51"/>
        <v>30.750534733700587</v>
      </c>
      <c r="F252">
        <f t="shared" si="39"/>
        <v>3.2886709486038055</v>
      </c>
      <c r="G252">
        <f t="shared" si="40"/>
        <v>3.0750534733700587</v>
      </c>
      <c r="H252">
        <f t="shared" si="41"/>
        <v>0.32886709486038057</v>
      </c>
      <c r="I252">
        <f t="shared" si="47"/>
        <v>588.94980165778475</v>
      </c>
      <c r="J252">
        <f t="shared" si="42"/>
        <v>-2.9598038537449609E-2</v>
      </c>
      <c r="K252">
        <f t="shared" si="43"/>
        <v>-0.29853635643709397</v>
      </c>
      <c r="L252">
        <f t="shared" si="44"/>
        <v>1.4636435629060141E-3</v>
      </c>
      <c r="M252">
        <f t="shared" si="48"/>
        <v>24.100000000000072</v>
      </c>
      <c r="N252">
        <f t="shared" si="45"/>
        <v>1.4636435629060141E-2</v>
      </c>
      <c r="O252">
        <f t="shared" si="46"/>
        <v>42.551792388383667</v>
      </c>
      <c r="P252">
        <f t="shared" si="49"/>
        <v>42.566428824012725</v>
      </c>
    </row>
    <row r="253" spans="4:16" x14ac:dyDescent="0.3">
      <c r="D253">
        <f t="shared" si="50"/>
        <v>593.59565145794977</v>
      </c>
      <c r="E253">
        <f t="shared" si="51"/>
        <v>31.079401828560968</v>
      </c>
      <c r="F253">
        <f t="shared" si="39"/>
        <v>-5.4869166835455871</v>
      </c>
      <c r="G253">
        <f t="shared" si="40"/>
        <v>3.1079401828560971</v>
      </c>
      <c r="H253">
        <f t="shared" si="41"/>
        <v>-0.54869166835455874</v>
      </c>
      <c r="I253">
        <f t="shared" si="47"/>
        <v>592.02485513115482</v>
      </c>
      <c r="J253">
        <f t="shared" si="42"/>
        <v>4.9382250151925502E-2</v>
      </c>
      <c r="K253">
        <f t="shared" si="43"/>
        <v>0.29590774469407294</v>
      </c>
      <c r="L253">
        <f t="shared" si="44"/>
        <v>0.59590774469407293</v>
      </c>
      <c r="M253">
        <f t="shared" si="48"/>
        <v>24.200000000000074</v>
      </c>
      <c r="N253">
        <f t="shared" si="45"/>
        <v>5.9590774469407295</v>
      </c>
      <c r="O253">
        <f t="shared" si="46"/>
        <v>43.466814810952151</v>
      </c>
      <c r="P253">
        <f t="shared" si="49"/>
        <v>49.425892257892883</v>
      </c>
    </row>
    <row r="254" spans="4:16" x14ac:dyDescent="0.3">
      <c r="D254">
        <f t="shared" si="50"/>
        <v>596.70359164080583</v>
      </c>
      <c r="E254">
        <f t="shared" si="51"/>
        <v>30.530710160206411</v>
      </c>
      <c r="F254">
        <f t="shared" si="39"/>
        <v>6.590048626017956</v>
      </c>
      <c r="G254">
        <f t="shared" si="40"/>
        <v>3.0530710160206413</v>
      </c>
      <c r="H254">
        <f t="shared" si="41"/>
        <v>0.65900486260179569</v>
      </c>
      <c r="I254">
        <f t="shared" si="47"/>
        <v>595.13279531401088</v>
      </c>
      <c r="J254">
        <f t="shared" si="42"/>
        <v>-5.9310437634176726E-2</v>
      </c>
      <c r="K254">
        <f t="shared" si="43"/>
        <v>-0.29407868332751086</v>
      </c>
      <c r="L254">
        <f t="shared" si="44"/>
        <v>5.9213166724891297E-3</v>
      </c>
      <c r="M254">
        <f t="shared" si="48"/>
        <v>24.300000000000075</v>
      </c>
      <c r="N254">
        <f t="shared" si="45"/>
        <v>5.9213166724891297E-2</v>
      </c>
      <c r="O254">
        <f t="shared" si="46"/>
        <v>41.9455918298939</v>
      </c>
      <c r="P254">
        <f t="shared" si="49"/>
        <v>42.004804996618788</v>
      </c>
    </row>
    <row r="255" spans="4:16" x14ac:dyDescent="0.3">
      <c r="D255">
        <f t="shared" si="50"/>
        <v>599.75666265682651</v>
      </c>
      <c r="E255">
        <f t="shared" si="51"/>
        <v>31.189715022808208</v>
      </c>
      <c r="F255">
        <f t="shared" si="39"/>
        <v>-9.452950004192882</v>
      </c>
      <c r="G255">
        <f t="shared" si="40"/>
        <v>3.1189715022808211</v>
      </c>
      <c r="H255">
        <f t="shared" si="41"/>
        <v>-0.94529500041928827</v>
      </c>
      <c r="I255">
        <f t="shared" si="47"/>
        <v>598.18586633003156</v>
      </c>
      <c r="J255">
        <f t="shared" si="42"/>
        <v>8.5076550037750734E-2</v>
      </c>
      <c r="K255">
        <f t="shared" si="43"/>
        <v>0.287683820597673</v>
      </c>
      <c r="L255">
        <f t="shared" si="44"/>
        <v>0.58768382059767299</v>
      </c>
      <c r="M255">
        <f t="shared" si="48"/>
        <v>24.400000000000077</v>
      </c>
      <c r="N255">
        <f t="shared" si="45"/>
        <v>5.8768382059767301</v>
      </c>
      <c r="O255">
        <f t="shared" si="46"/>
        <v>43.775924544179468</v>
      </c>
      <c r="P255">
        <f t="shared" si="49"/>
        <v>49.652762750156199</v>
      </c>
    </row>
    <row r="256" spans="4:16" x14ac:dyDescent="0.3">
      <c r="D256">
        <f t="shared" si="50"/>
        <v>602.87563415910734</v>
      </c>
      <c r="E256">
        <f t="shared" si="51"/>
        <v>30.244420022388919</v>
      </c>
      <c r="F256">
        <f t="shared" si="39"/>
        <v>10.173551962091471</v>
      </c>
      <c r="G256">
        <f t="shared" si="40"/>
        <v>3.0244420022388923</v>
      </c>
      <c r="H256">
        <f t="shared" si="41"/>
        <v>1.0173551962091472</v>
      </c>
      <c r="I256">
        <f t="shared" si="47"/>
        <v>601.30483783231239</v>
      </c>
      <c r="J256">
        <f t="shared" si="42"/>
        <v>-9.1561967658837937E-2</v>
      </c>
      <c r="K256">
        <f t="shared" si="43"/>
        <v>-0.28568585207959091</v>
      </c>
      <c r="L256">
        <f t="shared" si="44"/>
        <v>1.4314147920409082E-2</v>
      </c>
      <c r="M256">
        <f t="shared" si="48"/>
        <v>24.500000000000078</v>
      </c>
      <c r="N256">
        <f t="shared" si="45"/>
        <v>0.14314147920409082</v>
      </c>
      <c r="O256">
        <f t="shared" si="46"/>
        <v>41.16262241208058</v>
      </c>
      <c r="P256">
        <f t="shared" si="49"/>
        <v>41.30576389128467</v>
      </c>
    </row>
    <row r="257" spans="4:16" x14ac:dyDescent="0.3">
      <c r="D257">
        <f t="shared" si="50"/>
        <v>605.90007616134619</v>
      </c>
      <c r="E257">
        <f t="shared" si="51"/>
        <v>31.261775218598068</v>
      </c>
      <c r="F257">
        <f t="shared" si="39"/>
        <v>-13.814017402100831</v>
      </c>
      <c r="G257">
        <f t="shared" si="40"/>
        <v>3.1261775218598071</v>
      </c>
      <c r="H257">
        <f t="shared" si="41"/>
        <v>-1.3814017402100831</v>
      </c>
      <c r="I257">
        <f t="shared" si="47"/>
        <v>604.32927983455124</v>
      </c>
      <c r="J257">
        <f t="shared" si="42"/>
        <v>0.12432615661892149</v>
      </c>
      <c r="K257">
        <f t="shared" si="43"/>
        <v>0.27302565223869973</v>
      </c>
      <c r="L257">
        <f t="shared" si="44"/>
        <v>0.57302565223869972</v>
      </c>
      <c r="M257">
        <f t="shared" si="48"/>
        <v>24.60000000000008</v>
      </c>
      <c r="N257">
        <f t="shared" si="45"/>
        <v>5.7302565223869975</v>
      </c>
      <c r="O257">
        <f t="shared" si="46"/>
        <v>43.978436541816848</v>
      </c>
      <c r="P257">
        <f t="shared" si="49"/>
        <v>49.708693064203842</v>
      </c>
    </row>
    <row r="258" spans="4:16" x14ac:dyDescent="0.3">
      <c r="D258">
        <f t="shared" si="50"/>
        <v>609.02625368320605</v>
      </c>
      <c r="E258">
        <f t="shared" si="51"/>
        <v>29.880373478387984</v>
      </c>
      <c r="F258">
        <f t="shared" si="39"/>
        <v>14.279993893651303</v>
      </c>
      <c r="G258">
        <f t="shared" si="40"/>
        <v>2.9880373478387985</v>
      </c>
      <c r="H258">
        <f t="shared" si="41"/>
        <v>1.4279993893651304</v>
      </c>
      <c r="I258">
        <f t="shared" si="47"/>
        <v>607.4554573564111</v>
      </c>
      <c r="J258">
        <f t="shared" si="42"/>
        <v>-0.12851994504287567</v>
      </c>
      <c r="K258">
        <f t="shared" si="43"/>
        <v>-0.27107678566446114</v>
      </c>
      <c r="L258">
        <f t="shared" si="44"/>
        <v>2.8923214335538849E-2</v>
      </c>
      <c r="M258">
        <f t="shared" si="48"/>
        <v>24.700000000000081</v>
      </c>
      <c r="N258">
        <f t="shared" si="45"/>
        <v>0.28923214335538849</v>
      </c>
      <c r="O258">
        <f t="shared" si="46"/>
        <v>40.177652364357833</v>
      </c>
      <c r="P258">
        <f t="shared" si="49"/>
        <v>40.466884507713225</v>
      </c>
    </row>
    <row r="259" spans="4:16" x14ac:dyDescent="0.3">
      <c r="D259">
        <f t="shared" si="50"/>
        <v>612.01429103104488</v>
      </c>
      <c r="E259">
        <f t="shared" si="51"/>
        <v>31.308372867753114</v>
      </c>
      <c r="F259">
        <f t="shared" si="39"/>
        <v>-18.718845401940527</v>
      </c>
      <c r="G259">
        <f t="shared" si="40"/>
        <v>3.1308372867753116</v>
      </c>
      <c r="H259">
        <f t="shared" si="41"/>
        <v>-1.8718845401940527</v>
      </c>
      <c r="I259">
        <f t="shared" si="47"/>
        <v>610.44349470424993</v>
      </c>
      <c r="J259">
        <f t="shared" si="42"/>
        <v>0.16846960861747748</v>
      </c>
      <c r="K259">
        <f t="shared" si="43"/>
        <v>0.24822971412035658</v>
      </c>
      <c r="L259">
        <f t="shared" si="44"/>
        <v>0.54822971412035659</v>
      </c>
      <c r="M259">
        <f t="shared" si="48"/>
        <v>24.800000000000082</v>
      </c>
      <c r="N259">
        <f t="shared" si="45"/>
        <v>5.4822971412035661</v>
      </c>
      <c r="O259">
        <f t="shared" si="46"/>
        <v>44.10963952318167</v>
      </c>
      <c r="P259">
        <f t="shared" si="49"/>
        <v>49.591936664385237</v>
      </c>
    </row>
    <row r="260" spans="4:16" x14ac:dyDescent="0.3">
      <c r="D260">
        <f t="shared" si="50"/>
        <v>615.14512831782019</v>
      </c>
      <c r="E260">
        <f t="shared" si="51"/>
        <v>29.436488327559061</v>
      </c>
      <c r="F260">
        <f t="shared" si="39"/>
        <v>19.014401640211485</v>
      </c>
      <c r="G260">
        <f t="shared" si="40"/>
        <v>2.9436488327559065</v>
      </c>
      <c r="H260">
        <f t="shared" si="41"/>
        <v>1.9014401640211487</v>
      </c>
      <c r="I260">
        <f t="shared" si="47"/>
        <v>613.57433199102525</v>
      </c>
      <c r="J260">
        <f t="shared" si="42"/>
        <v>-0.17112961476191604</v>
      </c>
      <c r="K260">
        <f t="shared" si="43"/>
        <v>-0.24640343940667347</v>
      </c>
      <c r="L260">
        <f t="shared" si="44"/>
        <v>5.3596560593326514E-2</v>
      </c>
      <c r="M260">
        <f t="shared" si="48"/>
        <v>24.900000000000084</v>
      </c>
      <c r="N260">
        <f t="shared" si="45"/>
        <v>0.53596560593326514</v>
      </c>
      <c r="O260">
        <f t="shared" si="46"/>
        <v>38.99280802763343</v>
      </c>
      <c r="P260">
        <f t="shared" si="49"/>
        <v>39.528773633566693</v>
      </c>
    </row>
    <row r="261" spans="4:16" x14ac:dyDescent="0.3">
      <c r="D261">
        <f t="shared" si="50"/>
        <v>618.08877715057611</v>
      </c>
      <c r="E261">
        <f t="shared" si="51"/>
        <v>31.337928491580211</v>
      </c>
      <c r="F261">
        <f t="shared" si="39"/>
        <v>-24.027124515138723</v>
      </c>
      <c r="G261">
        <f t="shared" si="40"/>
        <v>3.1337928491580214</v>
      </c>
      <c r="H261">
        <f t="shared" si="41"/>
        <v>-2.4027124515138727</v>
      </c>
      <c r="I261">
        <f t="shared" si="47"/>
        <v>616.51798082378116</v>
      </c>
      <c r="J261">
        <f t="shared" si="42"/>
        <v>0.21624412063625917</v>
      </c>
      <c r="K261">
        <f t="shared" si="43"/>
        <v>0.20793864549489349</v>
      </c>
      <c r="L261">
        <f t="shared" si="44"/>
        <v>0.50793864549489354</v>
      </c>
      <c r="M261">
        <f t="shared" si="48"/>
        <v>25.000000000000085</v>
      </c>
      <c r="N261">
        <f t="shared" si="45"/>
        <v>5.0793864549489349</v>
      </c>
      <c r="O261">
        <f t="shared" si="46"/>
        <v>44.19295929645277</v>
      </c>
      <c r="P261">
        <f t="shared" si="49"/>
        <v>49.272345751401701</v>
      </c>
    </row>
    <row r="262" spans="4:16" x14ac:dyDescent="0.3">
      <c r="D262">
        <f t="shared" si="50"/>
        <v>621.22256999973411</v>
      </c>
      <c r="E262">
        <f t="shared" si="51"/>
        <v>28.935216040066337</v>
      </c>
      <c r="F262">
        <f t="shared" si="39"/>
        <v>24.2066007974427</v>
      </c>
      <c r="G262">
        <f t="shared" si="40"/>
        <v>2.8935216040066338</v>
      </c>
      <c r="H262">
        <f t="shared" si="41"/>
        <v>2.4206600797442701</v>
      </c>
      <c r="I262">
        <f t="shared" si="47"/>
        <v>619.65177367293916</v>
      </c>
      <c r="J262">
        <f t="shared" si="42"/>
        <v>-0.2178594071769949</v>
      </c>
      <c r="K262">
        <f t="shared" si="43"/>
        <v>-0.20624567560191012</v>
      </c>
      <c r="L262">
        <f t="shared" si="44"/>
        <v>9.3754324398089867E-2</v>
      </c>
      <c r="M262">
        <f t="shared" si="48"/>
        <v>25.100000000000087</v>
      </c>
      <c r="N262">
        <f t="shared" si="45"/>
        <v>0.93754324398089861</v>
      </c>
      <c r="O262">
        <f t="shared" si="46"/>
        <v>37.676102727839044</v>
      </c>
      <c r="P262">
        <f t="shared" si="49"/>
        <v>38.613645971819942</v>
      </c>
    </row>
    <row r="263" spans="4:16" x14ac:dyDescent="0.3">
      <c r="D263">
        <f t="shared" si="50"/>
        <v>624.11609160374076</v>
      </c>
      <c r="E263">
        <f t="shared" si="51"/>
        <v>31.355876119810606</v>
      </c>
      <c r="F263">
        <f t="shared" si="39"/>
        <v>-29.092299358187688</v>
      </c>
      <c r="G263">
        <f t="shared" si="40"/>
        <v>3.1355876119810606</v>
      </c>
      <c r="H263">
        <f t="shared" si="41"/>
        <v>-2.909229935818769</v>
      </c>
      <c r="I263">
        <f t="shared" si="47"/>
        <v>622.54529527694581</v>
      </c>
      <c r="J263">
        <f t="shared" si="42"/>
        <v>0.2618306942236967</v>
      </c>
      <c r="K263">
        <f t="shared" si="43"/>
        <v>0.14644004767254423</v>
      </c>
      <c r="L263">
        <f t="shared" si="44"/>
        <v>0.44644004767254419</v>
      </c>
      <c r="M263">
        <f t="shared" si="48"/>
        <v>25.200000000000088</v>
      </c>
      <c r="N263">
        <f t="shared" si="45"/>
        <v>4.4644004767254417</v>
      </c>
      <c r="O263">
        <f t="shared" si="46"/>
        <v>44.243593525840907</v>
      </c>
      <c r="P263">
        <f t="shared" si="49"/>
        <v>48.707994002566352</v>
      </c>
    </row>
    <row r="264" spans="4:16" x14ac:dyDescent="0.3">
      <c r="D264">
        <f t="shared" si="50"/>
        <v>627.25167921572177</v>
      </c>
      <c r="E264">
        <f t="shared" si="51"/>
        <v>28.446646183991838</v>
      </c>
      <c r="F264">
        <f t="shared" si="39"/>
        <v>29.189482961788652</v>
      </c>
      <c r="G264">
        <f t="shared" si="40"/>
        <v>2.8446646183991842</v>
      </c>
      <c r="H264">
        <f t="shared" si="41"/>
        <v>2.9189482961788653</v>
      </c>
      <c r="I264">
        <f t="shared" si="47"/>
        <v>625.68088288892682</v>
      </c>
      <c r="J264">
        <f t="shared" si="42"/>
        <v>-0.26270534665610529</v>
      </c>
      <c r="K264">
        <f t="shared" si="43"/>
        <v>-0.14486511256439746</v>
      </c>
      <c r="L264">
        <f t="shared" si="44"/>
        <v>0.15513488743560253</v>
      </c>
      <c r="M264">
        <f t="shared" si="48"/>
        <v>25.30000000000009</v>
      </c>
      <c r="N264">
        <f t="shared" si="45"/>
        <v>1.5513488743560253</v>
      </c>
      <c r="O264">
        <f t="shared" si="46"/>
        <v>36.414525560274775</v>
      </c>
      <c r="P264">
        <f t="shared" si="49"/>
        <v>37.965874434630798</v>
      </c>
    </row>
    <row r="265" spans="4:16" x14ac:dyDescent="0.3">
      <c r="D265">
        <f t="shared" si="50"/>
        <v>630.09634383412094</v>
      </c>
      <c r="E265">
        <f t="shared" si="51"/>
        <v>31.365594480170703</v>
      </c>
      <c r="F265">
        <f t="shared" si="39"/>
        <v>-32.62161471930866</v>
      </c>
      <c r="G265">
        <f t="shared" si="40"/>
        <v>3.1365594480170707</v>
      </c>
      <c r="H265">
        <f t="shared" si="41"/>
        <v>-3.2621614719308663</v>
      </c>
      <c r="I265">
        <f t="shared" si="47"/>
        <v>628.525547507326</v>
      </c>
      <c r="J265">
        <f t="shared" si="42"/>
        <v>0.29359453247378109</v>
      </c>
      <c r="K265">
        <f t="shared" si="43"/>
        <v>6.1662391305413219E-2</v>
      </c>
      <c r="L265">
        <f t="shared" si="44"/>
        <v>0.36166239130541322</v>
      </c>
      <c r="M265">
        <f t="shared" si="48"/>
        <v>25.400000000000091</v>
      </c>
      <c r="N265">
        <f t="shared" si="45"/>
        <v>3.6166239130541324</v>
      </c>
      <c r="O265">
        <f t="shared" si="46"/>
        <v>44.271023269253163</v>
      </c>
      <c r="P265">
        <f t="shared" si="49"/>
        <v>47.887647182307298</v>
      </c>
    </row>
    <row r="266" spans="4:16" x14ac:dyDescent="0.3">
      <c r="D266">
        <f t="shared" si="50"/>
        <v>633.23290328213807</v>
      </c>
      <c r="E266">
        <f t="shared" si="51"/>
        <v>28.103433008239836</v>
      </c>
      <c r="F266">
        <f t="shared" si="39"/>
        <v>32.65568575826515</v>
      </c>
      <c r="G266">
        <f t="shared" si="40"/>
        <v>2.810343300823984</v>
      </c>
      <c r="H266">
        <f t="shared" si="41"/>
        <v>3.2655685758265154</v>
      </c>
      <c r="I266">
        <f t="shared" si="47"/>
        <v>631.66210695534312</v>
      </c>
      <c r="J266">
        <f t="shared" si="42"/>
        <v>-0.29390117182438941</v>
      </c>
      <c r="K266">
        <f t="shared" si="43"/>
        <v>-6.0183894857766769E-2</v>
      </c>
      <c r="L266">
        <f t="shared" si="44"/>
        <v>0.23981610514223323</v>
      </c>
      <c r="M266">
        <f t="shared" si="48"/>
        <v>25.500000000000092</v>
      </c>
      <c r="N266">
        <f t="shared" si="45"/>
        <v>2.3981610514223322</v>
      </c>
      <c r="O266">
        <f t="shared" si="46"/>
        <v>35.541132608188093</v>
      </c>
      <c r="P266">
        <f t="shared" si="49"/>
        <v>37.939293659610428</v>
      </c>
    </row>
    <row r="267" spans="4:16" x14ac:dyDescent="0.3">
      <c r="D267">
        <f t="shared" si="50"/>
        <v>636.04324658296207</v>
      </c>
      <c r="E267">
        <f t="shared" si="51"/>
        <v>31.369001584066353</v>
      </c>
      <c r="F267">
        <f t="shared" ref="F267:F330" si="52">g/l*SIN(D267)</f>
        <v>-33.055226928101291</v>
      </c>
      <c r="G267">
        <f t="shared" ref="G267:G330" si="53">E267*dt</f>
        <v>3.1369001584066356</v>
      </c>
      <c r="H267">
        <f t="shared" ref="H267:H330" si="54">F267*dt</f>
        <v>-3.3055226928101291</v>
      </c>
      <c r="I267">
        <f t="shared" si="47"/>
        <v>634.47245025616712</v>
      </c>
      <c r="J267">
        <f t="shared" ref="J267:J330" si="55">l*COS(I267)</f>
        <v>0.29749704235290964</v>
      </c>
      <c r="K267">
        <f t="shared" ref="K267:K330" si="56">l*SIN(I267)</f>
        <v>-3.8671821669932951E-2</v>
      </c>
      <c r="L267">
        <f t="shared" ref="L267:L330" si="57">K267+l</f>
        <v>0.26132817833006705</v>
      </c>
      <c r="M267">
        <f t="shared" si="48"/>
        <v>25.600000000000094</v>
      </c>
      <c r="N267">
        <f t="shared" ref="N267:N330" si="58">ABS(m*g*L267)</f>
        <v>2.6132817833006703</v>
      </c>
      <c r="O267">
        <f t="shared" ref="O267:O330" si="59">m*(l*E267)^2/2</f>
        <v>44.280641717152086</v>
      </c>
      <c r="P267">
        <f t="shared" si="49"/>
        <v>46.893923500452757</v>
      </c>
    </row>
    <row r="268" spans="4:16" x14ac:dyDescent="0.3">
      <c r="D268">
        <f t="shared" si="50"/>
        <v>639.18014674136873</v>
      </c>
      <c r="E268">
        <f t="shared" si="51"/>
        <v>28.063478891256224</v>
      </c>
      <c r="F268">
        <f t="shared" si="52"/>
        <v>33.034700035364175</v>
      </c>
      <c r="G268">
        <f t="shared" si="53"/>
        <v>2.8063478891256226</v>
      </c>
      <c r="H268">
        <f t="shared" si="54"/>
        <v>3.3034700035364177</v>
      </c>
      <c r="I268">
        <f t="shared" ref="I268:I331" si="60">D268-PI()/2</f>
        <v>637.60935041457378</v>
      </c>
      <c r="J268">
        <f t="shared" si="55"/>
        <v>-0.29731230031827549</v>
      </c>
      <c r="K268">
        <f t="shared" si="56"/>
        <v>4.0067394218435977E-2</v>
      </c>
      <c r="L268">
        <f t="shared" si="57"/>
        <v>0.34006739421843596</v>
      </c>
      <c r="M268">
        <f t="shared" ref="M268:M331" si="61">M267+dt</f>
        <v>25.700000000000095</v>
      </c>
      <c r="N268">
        <f t="shared" si="58"/>
        <v>3.4006739421843597</v>
      </c>
      <c r="O268">
        <f t="shared" si="59"/>
        <v>35.440148136599262</v>
      </c>
      <c r="P268">
        <f t="shared" ref="P268:P331" si="62">N268+O268</f>
        <v>38.840822078783624</v>
      </c>
    </row>
    <row r="269" spans="4:16" x14ac:dyDescent="0.3">
      <c r="D269">
        <f t="shared" ref="D269:D332" si="63">D268+G268</f>
        <v>641.98649463049435</v>
      </c>
      <c r="E269">
        <f t="shared" ref="E269:E332" si="64">E268+H268</f>
        <v>31.366948894792642</v>
      </c>
      <c r="F269">
        <f t="shared" si="52"/>
        <v>-29.730964747331676</v>
      </c>
      <c r="G269">
        <f t="shared" si="53"/>
        <v>3.1366948894792643</v>
      </c>
      <c r="H269">
        <f t="shared" si="54"/>
        <v>-2.9730964747331678</v>
      </c>
      <c r="I269">
        <f t="shared" si="60"/>
        <v>640.4156983036994</v>
      </c>
      <c r="J269">
        <f t="shared" si="55"/>
        <v>0.26757868272597812</v>
      </c>
      <c r="K269">
        <f t="shared" si="56"/>
        <v>-0.1356526761646461</v>
      </c>
      <c r="L269">
        <f t="shared" si="57"/>
        <v>0.16434732383535389</v>
      </c>
      <c r="M269">
        <f t="shared" si="61"/>
        <v>25.800000000000097</v>
      </c>
      <c r="N269">
        <f t="shared" si="58"/>
        <v>1.6434732383535389</v>
      </c>
      <c r="O269">
        <f t="shared" si="59"/>
        <v>44.274846733583992</v>
      </c>
      <c r="P269">
        <f t="shared" si="62"/>
        <v>45.918319971937528</v>
      </c>
    </row>
    <row r="270" spans="4:16" x14ac:dyDescent="0.3">
      <c r="D270">
        <f t="shared" si="63"/>
        <v>645.12318951997361</v>
      </c>
      <c r="E270">
        <f t="shared" si="64"/>
        <v>28.393852420059474</v>
      </c>
      <c r="F270">
        <f t="shared" si="52"/>
        <v>29.65678680318225</v>
      </c>
      <c r="G270">
        <f t="shared" si="53"/>
        <v>2.8393852420059478</v>
      </c>
      <c r="H270">
        <f t="shared" si="54"/>
        <v>2.9656786803182253</v>
      </c>
      <c r="I270">
        <f t="shared" si="60"/>
        <v>643.55239319317866</v>
      </c>
      <c r="J270">
        <f t="shared" si="55"/>
        <v>-0.26691108122863322</v>
      </c>
      <c r="K270">
        <f t="shared" si="56"/>
        <v>0.13696158117283097</v>
      </c>
      <c r="L270">
        <f t="shared" si="57"/>
        <v>0.43696158117283096</v>
      </c>
      <c r="M270">
        <f t="shared" si="61"/>
        <v>25.900000000000098</v>
      </c>
      <c r="N270">
        <f t="shared" si="58"/>
        <v>4.3696158117283099</v>
      </c>
      <c r="O270">
        <f t="shared" si="59"/>
        <v>36.279488486345272</v>
      </c>
      <c r="P270">
        <f t="shared" si="62"/>
        <v>40.649104298073581</v>
      </c>
    </row>
    <row r="271" spans="4:16" x14ac:dyDescent="0.3">
      <c r="D271">
        <f t="shared" si="63"/>
        <v>647.96257476197957</v>
      </c>
      <c r="E271">
        <f t="shared" si="64"/>
        <v>31.359531100377701</v>
      </c>
      <c r="F271">
        <f t="shared" si="52"/>
        <v>-23.783501713336733</v>
      </c>
      <c r="G271">
        <f t="shared" si="53"/>
        <v>3.1359531100377702</v>
      </c>
      <c r="H271">
        <f t="shared" si="54"/>
        <v>-2.3783501713336732</v>
      </c>
      <c r="I271">
        <f t="shared" si="60"/>
        <v>646.39177843518462</v>
      </c>
      <c r="J271">
        <f t="shared" si="55"/>
        <v>0.21405151542001974</v>
      </c>
      <c r="K271">
        <f t="shared" si="56"/>
        <v>-0.21019502550344299</v>
      </c>
      <c r="L271">
        <f t="shared" si="57"/>
        <v>8.9804974496557E-2</v>
      </c>
      <c r="M271">
        <f t="shared" si="61"/>
        <v>26.000000000000099</v>
      </c>
      <c r="N271">
        <f t="shared" si="58"/>
        <v>0.89804974496557</v>
      </c>
      <c r="O271">
        <f t="shared" si="59"/>
        <v>44.253908587600023</v>
      </c>
      <c r="P271">
        <f t="shared" si="62"/>
        <v>45.151958332565592</v>
      </c>
    </row>
    <row r="272" spans="4:16" x14ac:dyDescent="0.3">
      <c r="D272">
        <f t="shared" si="63"/>
        <v>651.09852787201737</v>
      </c>
      <c r="E272">
        <f t="shared" si="64"/>
        <v>28.981180929044029</v>
      </c>
      <c r="F272">
        <f t="shared" si="52"/>
        <v>23.651412646256333</v>
      </c>
      <c r="G272">
        <f t="shared" si="53"/>
        <v>2.898118092904403</v>
      </c>
      <c r="H272">
        <f t="shared" si="54"/>
        <v>2.3651412646256333</v>
      </c>
      <c r="I272">
        <f t="shared" si="60"/>
        <v>649.52773154522242</v>
      </c>
      <c r="J272">
        <f t="shared" si="55"/>
        <v>-0.21286271381629612</v>
      </c>
      <c r="K272">
        <f t="shared" si="56"/>
        <v>0.21139882938834267</v>
      </c>
      <c r="L272">
        <f t="shared" si="57"/>
        <v>0.51139882938834269</v>
      </c>
      <c r="M272">
        <f t="shared" si="61"/>
        <v>26.100000000000101</v>
      </c>
      <c r="N272">
        <f t="shared" si="58"/>
        <v>5.1139882938834269</v>
      </c>
      <c r="O272">
        <f t="shared" si="59"/>
        <v>37.795898161889333</v>
      </c>
      <c r="P272">
        <f t="shared" si="62"/>
        <v>42.909886455772764</v>
      </c>
    </row>
    <row r="273" spans="4:16" x14ac:dyDescent="0.3">
      <c r="D273">
        <f t="shared" si="63"/>
        <v>653.99664596492175</v>
      </c>
      <c r="E273">
        <f t="shared" si="64"/>
        <v>31.346322193669664</v>
      </c>
      <c r="F273">
        <f t="shared" si="52"/>
        <v>-17.29126291482477</v>
      </c>
      <c r="G273">
        <f t="shared" si="53"/>
        <v>3.1346322193669667</v>
      </c>
      <c r="H273">
        <f t="shared" si="54"/>
        <v>-1.7291262914824772</v>
      </c>
      <c r="I273">
        <f t="shared" si="60"/>
        <v>652.42584963812681</v>
      </c>
      <c r="J273">
        <f t="shared" si="55"/>
        <v>0.15562136623340972</v>
      </c>
      <c r="K273">
        <f t="shared" si="56"/>
        <v>-0.25647999994472659</v>
      </c>
      <c r="L273">
        <f t="shared" si="57"/>
        <v>4.35200000552734E-2</v>
      </c>
      <c r="M273">
        <f t="shared" si="61"/>
        <v>26.200000000000102</v>
      </c>
      <c r="N273">
        <f t="shared" si="58"/>
        <v>0.435200000552734</v>
      </c>
      <c r="O273">
        <f t="shared" si="59"/>
        <v>44.216636178120631</v>
      </c>
      <c r="P273">
        <f t="shared" si="62"/>
        <v>44.651836178673364</v>
      </c>
    </row>
    <row r="274" spans="4:16" x14ac:dyDescent="0.3">
      <c r="D274">
        <f t="shared" si="63"/>
        <v>657.1312781842887</v>
      </c>
      <c r="E274">
        <f t="shared" si="64"/>
        <v>29.617195902187188</v>
      </c>
      <c r="F274">
        <f t="shared" si="52"/>
        <v>17.092488750009487</v>
      </c>
      <c r="G274">
        <f t="shared" si="53"/>
        <v>2.9617195902187188</v>
      </c>
      <c r="H274">
        <f t="shared" si="54"/>
        <v>1.7092488750009487</v>
      </c>
      <c r="I274">
        <f t="shared" si="60"/>
        <v>655.56048185749376</v>
      </c>
      <c r="J274">
        <f t="shared" si="55"/>
        <v>-0.15383239875007212</v>
      </c>
      <c r="K274">
        <f t="shared" si="56"/>
        <v>0.25755697058087712</v>
      </c>
      <c r="L274">
        <f t="shared" si="57"/>
        <v>0.55755697058087716</v>
      </c>
      <c r="M274">
        <f t="shared" si="61"/>
        <v>26.300000000000104</v>
      </c>
      <c r="N274">
        <f t="shared" si="58"/>
        <v>5.5755697058087712</v>
      </c>
      <c r="O274">
        <f t="shared" si="59"/>
        <v>39.47302318988401</v>
      </c>
      <c r="P274">
        <f t="shared" si="62"/>
        <v>45.048592895692778</v>
      </c>
    </row>
    <row r="275" spans="4:16" x14ac:dyDescent="0.3">
      <c r="D275">
        <f t="shared" si="63"/>
        <v>660.09299777450747</v>
      </c>
      <c r="E275">
        <f t="shared" si="64"/>
        <v>31.326444777188136</v>
      </c>
      <c r="F275">
        <f t="shared" si="52"/>
        <v>-11.696931216229135</v>
      </c>
      <c r="G275">
        <f t="shared" si="53"/>
        <v>3.1326444777188138</v>
      </c>
      <c r="H275">
        <f t="shared" si="54"/>
        <v>-1.1696931216229136</v>
      </c>
      <c r="I275">
        <f t="shared" si="60"/>
        <v>658.52220144771252</v>
      </c>
      <c r="J275">
        <f t="shared" si="55"/>
        <v>0.10527238094604775</v>
      </c>
      <c r="K275">
        <f t="shared" si="56"/>
        <v>-0.28092298910902647</v>
      </c>
      <c r="L275">
        <f t="shared" si="57"/>
        <v>1.9077010890973523E-2</v>
      </c>
      <c r="M275">
        <f t="shared" si="61"/>
        <v>26.400000000000105</v>
      </c>
      <c r="N275">
        <f t="shared" si="58"/>
        <v>0.19077010890973523</v>
      </c>
      <c r="O275">
        <f t="shared" si="59"/>
        <v>44.160576407019803</v>
      </c>
      <c r="P275">
        <f t="shared" si="62"/>
        <v>44.351346515929542</v>
      </c>
    </row>
    <row r="276" spans="4:16" x14ac:dyDescent="0.3">
      <c r="D276">
        <f t="shared" si="63"/>
        <v>663.22564225222629</v>
      </c>
      <c r="E276">
        <f t="shared" si="64"/>
        <v>30.156751655565223</v>
      </c>
      <c r="F276">
        <f t="shared" si="52"/>
        <v>11.417161292807013</v>
      </c>
      <c r="G276">
        <f t="shared" si="53"/>
        <v>3.0156751655565226</v>
      </c>
      <c r="H276">
        <f t="shared" si="54"/>
        <v>1.1417161292807012</v>
      </c>
      <c r="I276">
        <f t="shared" si="60"/>
        <v>661.65484592543135</v>
      </c>
      <c r="J276">
        <f t="shared" si="55"/>
        <v>-0.1027544516352486</v>
      </c>
      <c r="K276">
        <f t="shared" si="56"/>
        <v>0.28185372566127159</v>
      </c>
      <c r="L276">
        <f t="shared" si="57"/>
        <v>0.58185372566127158</v>
      </c>
      <c r="M276">
        <f t="shared" si="61"/>
        <v>26.500000000000107</v>
      </c>
      <c r="N276">
        <f t="shared" si="58"/>
        <v>5.818537256612716</v>
      </c>
      <c r="O276">
        <f t="shared" si="59"/>
        <v>40.924335168694618</v>
      </c>
      <c r="P276">
        <f t="shared" si="62"/>
        <v>46.742872425307333</v>
      </c>
    </row>
    <row r="277" spans="4:16" x14ac:dyDescent="0.3">
      <c r="D277">
        <f t="shared" si="63"/>
        <v>666.24131741778285</v>
      </c>
      <c r="E277">
        <f t="shared" si="64"/>
        <v>31.298467784845926</v>
      </c>
      <c r="F277">
        <f t="shared" si="52"/>
        <v>-7.3938141595856068</v>
      </c>
      <c r="G277">
        <f t="shared" si="53"/>
        <v>3.1298467784845929</v>
      </c>
      <c r="H277">
        <f t="shared" si="54"/>
        <v>-0.73938141595856077</v>
      </c>
      <c r="I277">
        <f t="shared" si="60"/>
        <v>664.6705210909879</v>
      </c>
      <c r="J277">
        <f t="shared" si="55"/>
        <v>6.6544327436255407E-2</v>
      </c>
      <c r="K277">
        <f t="shared" si="56"/>
        <v>-0.29252666970048463</v>
      </c>
      <c r="L277">
        <f t="shared" si="57"/>
        <v>7.4733302995153572E-3</v>
      </c>
      <c r="M277">
        <f t="shared" si="61"/>
        <v>26.600000000000108</v>
      </c>
      <c r="N277">
        <f t="shared" si="58"/>
        <v>7.4733302995153572E-2</v>
      </c>
      <c r="O277">
        <f t="shared" si="59"/>
        <v>44.081733855556713</v>
      </c>
      <c r="P277">
        <f t="shared" si="62"/>
        <v>44.15646715855187</v>
      </c>
    </row>
    <row r="278" spans="4:16" x14ac:dyDescent="0.3">
      <c r="D278">
        <f t="shared" si="63"/>
        <v>669.3711641962675</v>
      </c>
      <c r="E278">
        <f t="shared" si="64"/>
        <v>30.559086368887364</v>
      </c>
      <c r="F278">
        <f t="shared" si="52"/>
        <v>7.0115371506349273</v>
      </c>
      <c r="G278">
        <f t="shared" si="53"/>
        <v>3.0559086368887365</v>
      </c>
      <c r="H278">
        <f t="shared" si="54"/>
        <v>0.70115371506349278</v>
      </c>
      <c r="I278">
        <f t="shared" si="60"/>
        <v>667.80036786947255</v>
      </c>
      <c r="J278">
        <f t="shared" si="55"/>
        <v>-6.3103834355699245E-2</v>
      </c>
      <c r="K278">
        <f t="shared" si="56"/>
        <v>0.29328809401271044</v>
      </c>
      <c r="L278">
        <f t="shared" si="57"/>
        <v>0.59328809401271043</v>
      </c>
      <c r="M278">
        <f t="shared" si="61"/>
        <v>26.700000000000109</v>
      </c>
      <c r="N278">
        <f t="shared" si="58"/>
        <v>5.9328809401271041</v>
      </c>
      <c r="O278">
        <f t="shared" si="59"/>
        <v>42.023599186550278</v>
      </c>
      <c r="P278">
        <f t="shared" si="62"/>
        <v>47.956480126677384</v>
      </c>
    </row>
    <row r="279" spans="4:16" x14ac:dyDescent="0.3">
      <c r="D279">
        <f t="shared" si="63"/>
        <v>672.42707283315622</v>
      </c>
      <c r="E279">
        <f t="shared" si="64"/>
        <v>31.260240083950858</v>
      </c>
      <c r="F279">
        <f t="shared" si="52"/>
        <v>-4.1969962585607314</v>
      </c>
      <c r="G279">
        <f t="shared" si="53"/>
        <v>3.1260240083950861</v>
      </c>
      <c r="H279">
        <f t="shared" si="54"/>
        <v>-0.41969962585607318</v>
      </c>
      <c r="I279">
        <f t="shared" si="60"/>
        <v>670.85627650636127</v>
      </c>
      <c r="J279">
        <f t="shared" si="55"/>
        <v>3.7772966327031268E-2</v>
      </c>
      <c r="K279">
        <f t="shared" si="56"/>
        <v>-0.29761250480256529</v>
      </c>
      <c r="L279">
        <f t="shared" si="57"/>
        <v>2.387495197434697E-3</v>
      </c>
      <c r="M279">
        <f t="shared" si="61"/>
        <v>26.800000000000111</v>
      </c>
      <c r="N279">
        <f t="shared" si="58"/>
        <v>2.387495197434697E-2</v>
      </c>
      <c r="O279">
        <f t="shared" si="59"/>
        <v>43.974117454781158</v>
      </c>
      <c r="P279">
        <f t="shared" si="62"/>
        <v>43.997992406755507</v>
      </c>
    </row>
    <row r="280" spans="4:16" x14ac:dyDescent="0.3">
      <c r="D280">
        <f t="shared" si="63"/>
        <v>675.55309684155134</v>
      </c>
      <c r="E280">
        <f t="shared" si="64"/>
        <v>30.840540458094786</v>
      </c>
      <c r="F280">
        <f t="shared" si="52"/>
        <v>3.6816835938222416</v>
      </c>
      <c r="G280">
        <f t="shared" si="53"/>
        <v>3.0840540458094789</v>
      </c>
      <c r="H280">
        <f t="shared" si="54"/>
        <v>0.3681683593822242</v>
      </c>
      <c r="I280">
        <f t="shared" si="60"/>
        <v>673.98230051475639</v>
      </c>
      <c r="J280">
        <f t="shared" si="55"/>
        <v>-3.3135152344384827E-2</v>
      </c>
      <c r="K280">
        <f t="shared" si="56"/>
        <v>0.29816448762237668</v>
      </c>
      <c r="L280">
        <f t="shared" si="57"/>
        <v>0.59816448762237662</v>
      </c>
      <c r="M280">
        <f t="shared" si="61"/>
        <v>26.900000000000112</v>
      </c>
      <c r="N280">
        <f t="shared" si="58"/>
        <v>5.9816448762237666</v>
      </c>
      <c r="O280">
        <f t="shared" si="59"/>
        <v>42.801252108632156</v>
      </c>
      <c r="P280">
        <f t="shared" si="62"/>
        <v>48.782896984855924</v>
      </c>
    </row>
    <row r="281" spans="4:16" x14ac:dyDescent="0.3">
      <c r="D281">
        <f t="shared" si="63"/>
        <v>678.6371508873608</v>
      </c>
      <c r="E281">
        <f t="shared" si="64"/>
        <v>31.20870881747701</v>
      </c>
      <c r="F281">
        <f t="shared" si="52"/>
        <v>-1.7704236247638347</v>
      </c>
      <c r="G281">
        <f t="shared" si="53"/>
        <v>3.1208708817477011</v>
      </c>
      <c r="H281">
        <f t="shared" si="54"/>
        <v>-0.1770423624763835</v>
      </c>
      <c r="I281">
        <f t="shared" si="60"/>
        <v>677.06635456056586</v>
      </c>
      <c r="J281">
        <f t="shared" si="55"/>
        <v>1.5933812622859096E-2</v>
      </c>
      <c r="K281">
        <f t="shared" si="56"/>
        <v>-0.29957655718580456</v>
      </c>
      <c r="L281">
        <f t="shared" si="57"/>
        <v>4.234428141954294E-4</v>
      </c>
      <c r="M281">
        <f t="shared" si="61"/>
        <v>27.000000000000114</v>
      </c>
      <c r="N281">
        <f t="shared" si="58"/>
        <v>4.234428141954294E-3</v>
      </c>
      <c r="O281">
        <f t="shared" si="59"/>
        <v>43.829257772433017</v>
      </c>
      <c r="P281">
        <f t="shared" si="62"/>
        <v>43.833492200574973</v>
      </c>
    </row>
    <row r="282" spans="4:16" x14ac:dyDescent="0.3">
      <c r="D282">
        <f t="shared" si="63"/>
        <v>681.7580217691085</v>
      </c>
      <c r="E282">
        <f t="shared" si="64"/>
        <v>31.031666455000625</v>
      </c>
      <c r="F282">
        <f t="shared" si="52"/>
        <v>1.0803421115619301</v>
      </c>
      <c r="G282">
        <f t="shared" si="53"/>
        <v>3.1031666455000626</v>
      </c>
      <c r="H282">
        <f t="shared" si="54"/>
        <v>0.10803421115619301</v>
      </c>
      <c r="I282">
        <f t="shared" si="60"/>
        <v>680.18722544231355</v>
      </c>
      <c r="J282">
        <f t="shared" si="55"/>
        <v>-9.7230790040419412E-3</v>
      </c>
      <c r="K282">
        <f t="shared" si="56"/>
        <v>0.29984239482548353</v>
      </c>
      <c r="L282">
        <f t="shared" si="57"/>
        <v>0.59984239482548352</v>
      </c>
      <c r="M282">
        <f t="shared" si="61"/>
        <v>27.100000000000115</v>
      </c>
      <c r="N282">
        <f t="shared" si="58"/>
        <v>5.9984239482548354</v>
      </c>
      <c r="O282">
        <f t="shared" si="59"/>
        <v>43.333394533848491</v>
      </c>
      <c r="P282">
        <f t="shared" si="62"/>
        <v>49.33181848210333</v>
      </c>
    </row>
    <row r="283" spans="4:16" x14ac:dyDescent="0.3">
      <c r="D283">
        <f t="shared" si="63"/>
        <v>684.86118841460859</v>
      </c>
      <c r="E283">
        <f t="shared" si="64"/>
        <v>31.13970066615682</v>
      </c>
      <c r="F283">
        <f t="shared" si="52"/>
        <v>0.20033439282907947</v>
      </c>
      <c r="G283">
        <f t="shared" si="53"/>
        <v>3.113970066615682</v>
      </c>
      <c r="H283">
        <f t="shared" si="54"/>
        <v>2.0033439282907947E-2</v>
      </c>
      <c r="I283">
        <f t="shared" si="60"/>
        <v>683.29039208781364</v>
      </c>
      <c r="J283">
        <f t="shared" si="55"/>
        <v>-1.8030095354771506E-3</v>
      </c>
      <c r="K283">
        <f t="shared" si="56"/>
        <v>-0.29999458187876488</v>
      </c>
      <c r="L283">
        <f t="shared" si="57"/>
        <v>5.4181212351123165E-6</v>
      </c>
      <c r="M283">
        <f t="shared" si="61"/>
        <v>27.200000000000117</v>
      </c>
      <c r="N283">
        <f t="shared" si="58"/>
        <v>5.4181212351123165E-5</v>
      </c>
      <c r="O283">
        <f t="shared" si="59"/>
        <v>43.635643091003139</v>
      </c>
      <c r="P283">
        <f t="shared" si="62"/>
        <v>43.635697272215488</v>
      </c>
    </row>
    <row r="284" spans="4:16" x14ac:dyDescent="0.3">
      <c r="D284">
        <f t="shared" si="63"/>
        <v>687.9751584812243</v>
      </c>
      <c r="E284">
        <f t="shared" si="64"/>
        <v>31.159734105439728</v>
      </c>
      <c r="F284">
        <f t="shared" si="52"/>
        <v>-1.1208771557347332</v>
      </c>
      <c r="G284">
        <f t="shared" si="53"/>
        <v>3.1159734105439729</v>
      </c>
      <c r="H284">
        <f t="shared" si="54"/>
        <v>-0.11208771557347333</v>
      </c>
      <c r="I284">
        <f t="shared" si="60"/>
        <v>686.40436215442935</v>
      </c>
      <c r="J284">
        <f t="shared" si="55"/>
        <v>1.0087894401628026E-2</v>
      </c>
      <c r="K284">
        <f t="shared" si="56"/>
        <v>0.29983034267155417</v>
      </c>
      <c r="L284">
        <f t="shared" si="57"/>
        <v>0.59983034267155411</v>
      </c>
      <c r="M284">
        <f t="shared" si="61"/>
        <v>27.300000000000118</v>
      </c>
      <c r="N284">
        <f t="shared" si="58"/>
        <v>5.9983034267155411</v>
      </c>
      <c r="O284">
        <f t="shared" si="59"/>
        <v>43.691806328476659</v>
      </c>
      <c r="P284">
        <f t="shared" si="62"/>
        <v>49.690109755192196</v>
      </c>
    </row>
    <row r="285" spans="4:16" x14ac:dyDescent="0.3">
      <c r="D285">
        <f t="shared" si="63"/>
        <v>691.09113189176833</v>
      </c>
      <c r="E285">
        <f t="shared" si="64"/>
        <v>31.047646389866255</v>
      </c>
      <c r="F285">
        <f t="shared" si="52"/>
        <v>1.9739077978452142</v>
      </c>
      <c r="G285">
        <f t="shared" si="53"/>
        <v>3.1047646389866257</v>
      </c>
      <c r="H285">
        <f t="shared" si="54"/>
        <v>0.19739077978452144</v>
      </c>
      <c r="I285">
        <f t="shared" si="60"/>
        <v>689.52033556497338</v>
      </c>
      <c r="J285">
        <f t="shared" si="55"/>
        <v>-1.7765170180622333E-2</v>
      </c>
      <c r="K285">
        <f t="shared" si="56"/>
        <v>-0.29947353594007853</v>
      </c>
      <c r="L285">
        <f t="shared" si="57"/>
        <v>5.2646405992146095E-4</v>
      </c>
      <c r="M285">
        <f t="shared" si="61"/>
        <v>27.400000000000119</v>
      </c>
      <c r="N285">
        <f t="shared" si="58"/>
        <v>5.2646405992146095E-3</v>
      </c>
      <c r="O285">
        <f t="shared" si="59"/>
        <v>43.378035585757878</v>
      </c>
      <c r="P285">
        <f t="shared" si="62"/>
        <v>43.383300226357093</v>
      </c>
    </row>
    <row r="286" spans="4:16" x14ac:dyDescent="0.3">
      <c r="D286">
        <f t="shared" si="63"/>
        <v>694.19589653075491</v>
      </c>
      <c r="E286">
        <f t="shared" si="64"/>
        <v>31.245037169650775</v>
      </c>
      <c r="F286">
        <f t="shared" si="52"/>
        <v>-3.1977385420526381</v>
      </c>
      <c r="G286">
        <f t="shared" si="53"/>
        <v>3.1245037169650778</v>
      </c>
      <c r="H286">
        <f t="shared" si="54"/>
        <v>-0.31977385420526383</v>
      </c>
      <c r="I286">
        <f t="shared" si="60"/>
        <v>692.62510020395996</v>
      </c>
      <c r="J286">
        <f t="shared" si="55"/>
        <v>2.8779646878489107E-2</v>
      </c>
      <c r="K286">
        <f t="shared" si="56"/>
        <v>0.29861636245448686</v>
      </c>
      <c r="L286">
        <f t="shared" si="57"/>
        <v>0.59861636245448691</v>
      </c>
      <c r="M286">
        <f t="shared" si="61"/>
        <v>27.500000000000121</v>
      </c>
      <c r="N286">
        <f t="shared" si="58"/>
        <v>5.9861636245448686</v>
      </c>
      <c r="O286">
        <f t="shared" si="59"/>
        <v>43.931355647978634</v>
      </c>
      <c r="P286">
        <f t="shared" si="62"/>
        <v>49.917519272523506</v>
      </c>
    </row>
    <row r="287" spans="4:16" x14ac:dyDescent="0.3">
      <c r="D287">
        <f t="shared" si="63"/>
        <v>697.32040024771993</v>
      </c>
      <c r="E287">
        <f t="shared" si="64"/>
        <v>30.925263315445513</v>
      </c>
      <c r="F287">
        <f t="shared" si="52"/>
        <v>3.7642480463681469</v>
      </c>
      <c r="G287">
        <f t="shared" si="53"/>
        <v>3.0925263315445513</v>
      </c>
      <c r="H287">
        <f t="shared" si="54"/>
        <v>0.37642480463681471</v>
      </c>
      <c r="I287">
        <f t="shared" si="60"/>
        <v>695.74960392092498</v>
      </c>
      <c r="J287">
        <f t="shared" si="55"/>
        <v>-3.3878232417328652E-2</v>
      </c>
      <c r="K287">
        <f t="shared" si="56"/>
        <v>-0.29808097116098747</v>
      </c>
      <c r="L287">
        <f t="shared" si="57"/>
        <v>1.9190288390125154E-3</v>
      </c>
      <c r="M287">
        <f t="shared" si="61"/>
        <v>27.600000000000122</v>
      </c>
      <c r="N287">
        <f t="shared" si="58"/>
        <v>1.9190288390125154E-2</v>
      </c>
      <c r="O287">
        <f t="shared" si="59"/>
        <v>43.036736000833798</v>
      </c>
      <c r="P287">
        <f t="shared" si="62"/>
        <v>43.055926289223926</v>
      </c>
    </row>
    <row r="288" spans="4:16" x14ac:dyDescent="0.3">
      <c r="D288">
        <f t="shared" si="63"/>
        <v>700.41292657926454</v>
      </c>
      <c r="E288">
        <f t="shared" si="64"/>
        <v>31.301688120082328</v>
      </c>
      <c r="F288">
        <f t="shared" si="52"/>
        <v>-5.3841476283720278</v>
      </c>
      <c r="G288">
        <f t="shared" si="53"/>
        <v>3.1301688120082329</v>
      </c>
      <c r="H288">
        <f t="shared" si="54"/>
        <v>-0.5384147628372028</v>
      </c>
      <c r="I288">
        <f t="shared" si="60"/>
        <v>698.84213025246959</v>
      </c>
      <c r="J288">
        <f t="shared" si="55"/>
        <v>4.845732865536348E-2</v>
      </c>
      <c r="K288">
        <f t="shared" si="56"/>
        <v>0.2960606142322651</v>
      </c>
      <c r="L288">
        <f t="shared" si="57"/>
        <v>0.59606061423226508</v>
      </c>
      <c r="M288">
        <f t="shared" si="61"/>
        <v>27.700000000000124</v>
      </c>
      <c r="N288">
        <f t="shared" si="58"/>
        <v>5.9606061423226508</v>
      </c>
      <c r="O288">
        <f t="shared" si="59"/>
        <v>44.090805562510631</v>
      </c>
      <c r="P288">
        <f t="shared" si="62"/>
        <v>50.051411704833285</v>
      </c>
    </row>
    <row r="289" spans="4:16" x14ac:dyDescent="0.3">
      <c r="D289">
        <f t="shared" si="63"/>
        <v>703.5430953912728</v>
      </c>
      <c r="E289">
        <f t="shared" si="64"/>
        <v>30.763273357245126</v>
      </c>
      <c r="F289">
        <f t="shared" si="52"/>
        <v>5.7595825266931486</v>
      </c>
      <c r="G289">
        <f t="shared" si="53"/>
        <v>3.0763273357245127</v>
      </c>
      <c r="H289">
        <f t="shared" si="54"/>
        <v>0.57595825266931489</v>
      </c>
      <c r="I289">
        <f t="shared" si="60"/>
        <v>701.97229906447785</v>
      </c>
      <c r="J289">
        <f t="shared" si="55"/>
        <v>-5.183624274025353E-2</v>
      </c>
      <c r="K289">
        <f t="shared" si="56"/>
        <v>-0.29548773906640102</v>
      </c>
      <c r="L289">
        <f t="shared" si="57"/>
        <v>4.5122609335989661E-3</v>
      </c>
      <c r="M289">
        <f t="shared" si="61"/>
        <v>27.800000000000125</v>
      </c>
      <c r="N289">
        <f t="shared" si="58"/>
        <v>4.5122609335989661E-2</v>
      </c>
      <c r="O289">
        <f t="shared" si="59"/>
        <v>42.587054444366444</v>
      </c>
      <c r="P289">
        <f t="shared" si="62"/>
        <v>42.632177053702435</v>
      </c>
    </row>
    <row r="290" spans="4:16" x14ac:dyDescent="0.3">
      <c r="D290">
        <f t="shared" si="63"/>
        <v>706.6194227269973</v>
      </c>
      <c r="E290">
        <f t="shared" si="64"/>
        <v>31.339231609914442</v>
      </c>
      <c r="F290">
        <f t="shared" si="52"/>
        <v>-7.8885883558847016</v>
      </c>
      <c r="G290">
        <f t="shared" si="53"/>
        <v>3.1339231609914444</v>
      </c>
      <c r="H290">
        <f t="shared" si="54"/>
        <v>-0.78885883558847025</v>
      </c>
      <c r="I290">
        <f t="shared" si="60"/>
        <v>705.04862640020235</v>
      </c>
      <c r="J290">
        <f t="shared" si="55"/>
        <v>7.0997295202977304E-2</v>
      </c>
      <c r="K290">
        <f t="shared" si="56"/>
        <v>0.29147793068062855</v>
      </c>
      <c r="L290">
        <f t="shared" si="57"/>
        <v>0.59147793068062859</v>
      </c>
      <c r="M290">
        <f t="shared" si="61"/>
        <v>27.900000000000126</v>
      </c>
      <c r="N290">
        <f t="shared" si="58"/>
        <v>5.9147793068062864</v>
      </c>
      <c r="O290">
        <f t="shared" si="59"/>
        <v>44.196634705493722</v>
      </c>
      <c r="P290">
        <f t="shared" si="62"/>
        <v>50.11141401230001</v>
      </c>
    </row>
    <row r="291" spans="4:16" x14ac:dyDescent="0.3">
      <c r="D291">
        <f t="shared" si="63"/>
        <v>709.75334588798876</v>
      </c>
      <c r="E291">
        <f t="shared" si="64"/>
        <v>30.550372774325972</v>
      </c>
      <c r="F291">
        <f t="shared" si="52"/>
        <v>8.1367414510503284</v>
      </c>
      <c r="G291">
        <f t="shared" si="53"/>
        <v>3.0550372774325973</v>
      </c>
      <c r="H291">
        <f t="shared" si="54"/>
        <v>0.81367414510503289</v>
      </c>
      <c r="I291">
        <f t="shared" si="60"/>
        <v>708.18254956119381</v>
      </c>
      <c r="J291">
        <f t="shared" si="55"/>
        <v>-7.3230673059467913E-2</v>
      </c>
      <c r="K291">
        <f t="shared" si="56"/>
        <v>-0.29092485030202786</v>
      </c>
      <c r="L291">
        <f t="shared" si="57"/>
        <v>9.0751496979721291E-3</v>
      </c>
      <c r="M291">
        <f t="shared" si="61"/>
        <v>28.000000000000128</v>
      </c>
      <c r="N291">
        <f t="shared" si="58"/>
        <v>9.0751496979721291E-2</v>
      </c>
      <c r="O291">
        <f t="shared" si="59"/>
        <v>41.999637449262487</v>
      </c>
      <c r="P291">
        <f t="shared" si="62"/>
        <v>42.090388946242207</v>
      </c>
    </row>
    <row r="292" spans="4:16" x14ac:dyDescent="0.3">
      <c r="D292">
        <f t="shared" si="63"/>
        <v>712.80838316542133</v>
      </c>
      <c r="E292">
        <f t="shared" si="64"/>
        <v>31.364046919431004</v>
      </c>
      <c r="F292">
        <f t="shared" si="52"/>
        <v>-10.900689755643336</v>
      </c>
      <c r="G292">
        <f t="shared" si="53"/>
        <v>3.1364046919431008</v>
      </c>
      <c r="H292">
        <f t="shared" si="54"/>
        <v>-1.0900689755643336</v>
      </c>
      <c r="I292">
        <f t="shared" si="60"/>
        <v>711.23758683862638</v>
      </c>
      <c r="J292">
        <f t="shared" si="55"/>
        <v>9.8106207800804604E-2</v>
      </c>
      <c r="K292">
        <f t="shared" si="56"/>
        <v>0.28350515337634574</v>
      </c>
      <c r="L292">
        <f t="shared" si="57"/>
        <v>0.58350515337634579</v>
      </c>
      <c r="M292">
        <f t="shared" si="61"/>
        <v>28.100000000000129</v>
      </c>
      <c r="N292">
        <f t="shared" si="58"/>
        <v>5.8350515337634583</v>
      </c>
      <c r="O292">
        <f t="shared" si="59"/>
        <v>44.266654762392122</v>
      </c>
      <c r="P292">
        <f t="shared" si="62"/>
        <v>50.101706296155584</v>
      </c>
    </row>
    <row r="293" spans="4:16" x14ac:dyDescent="0.3">
      <c r="D293">
        <f t="shared" si="63"/>
        <v>715.94478785736442</v>
      </c>
      <c r="E293">
        <f t="shared" si="64"/>
        <v>30.273977943866672</v>
      </c>
      <c r="F293">
        <f t="shared" si="52"/>
        <v>11.06396608962925</v>
      </c>
      <c r="G293">
        <f t="shared" si="53"/>
        <v>3.0273977943866672</v>
      </c>
      <c r="H293">
        <f t="shared" si="54"/>
        <v>1.1063966089629251</v>
      </c>
      <c r="I293">
        <f t="shared" si="60"/>
        <v>714.37399153056947</v>
      </c>
      <c r="J293">
        <f t="shared" si="55"/>
        <v>-9.9575694806677814E-2</v>
      </c>
      <c r="K293">
        <f t="shared" si="56"/>
        <v>-0.28299236916172732</v>
      </c>
      <c r="L293">
        <f t="shared" si="57"/>
        <v>1.7007630838272669E-2</v>
      </c>
      <c r="M293">
        <f t="shared" si="61"/>
        <v>28.200000000000131</v>
      </c>
      <c r="N293">
        <f t="shared" si="58"/>
        <v>0.17007630838272669</v>
      </c>
      <c r="O293">
        <f t="shared" si="59"/>
        <v>41.243118324557656</v>
      </c>
      <c r="P293">
        <f t="shared" si="62"/>
        <v>41.413194632940382</v>
      </c>
    </row>
    <row r="294" spans="4:16" x14ac:dyDescent="0.3">
      <c r="D294">
        <f t="shared" si="63"/>
        <v>718.97218565175103</v>
      </c>
      <c r="E294">
        <f t="shared" si="64"/>
        <v>31.380374552829597</v>
      </c>
      <c r="F294">
        <f t="shared" si="52"/>
        <v>-14.574802923962887</v>
      </c>
      <c r="G294">
        <f t="shared" si="53"/>
        <v>3.13803745528296</v>
      </c>
      <c r="H294">
        <f t="shared" si="54"/>
        <v>-1.4574802923962888</v>
      </c>
      <c r="I294">
        <f t="shared" si="60"/>
        <v>717.40138932495609</v>
      </c>
      <c r="J294">
        <f t="shared" si="55"/>
        <v>0.13117322631567985</v>
      </c>
      <c r="K294">
        <f t="shared" si="56"/>
        <v>0.2698028626570434</v>
      </c>
      <c r="L294">
        <f t="shared" si="57"/>
        <v>0.56980286265704339</v>
      </c>
      <c r="M294">
        <f t="shared" si="61"/>
        <v>28.300000000000132</v>
      </c>
      <c r="N294">
        <f t="shared" si="58"/>
        <v>5.6980286265704336</v>
      </c>
      <c r="O294">
        <f t="shared" si="59"/>
        <v>44.312755818414395</v>
      </c>
      <c r="P294">
        <f t="shared" si="62"/>
        <v>50.010784444984829</v>
      </c>
    </row>
    <row r="295" spans="4:16" x14ac:dyDescent="0.3">
      <c r="D295">
        <f t="shared" si="63"/>
        <v>722.11022310703402</v>
      </c>
      <c r="E295">
        <f t="shared" si="64"/>
        <v>29.92289426043331</v>
      </c>
      <c r="F295">
        <f t="shared" si="52"/>
        <v>14.681288666518583</v>
      </c>
      <c r="G295">
        <f t="shared" si="53"/>
        <v>2.9922894260433313</v>
      </c>
      <c r="H295">
        <f t="shared" si="54"/>
        <v>1.4681288666518584</v>
      </c>
      <c r="I295">
        <f t="shared" si="60"/>
        <v>720.53942678023907</v>
      </c>
      <c r="J295">
        <f t="shared" si="55"/>
        <v>-0.1321315979986811</v>
      </c>
      <c r="K295">
        <f t="shared" si="56"/>
        <v>-0.26933481173126306</v>
      </c>
      <c r="L295">
        <f t="shared" si="57"/>
        <v>3.0665188268736931E-2</v>
      </c>
      <c r="M295">
        <f t="shared" si="61"/>
        <v>28.400000000000134</v>
      </c>
      <c r="N295">
        <f t="shared" si="58"/>
        <v>0.30665188268736931</v>
      </c>
      <c r="O295">
        <f t="shared" si="59"/>
        <v>40.292082041448275</v>
      </c>
      <c r="P295">
        <f t="shared" si="62"/>
        <v>40.598733924135644</v>
      </c>
    </row>
    <row r="296" spans="4:16" x14ac:dyDescent="0.3">
      <c r="D296">
        <f t="shared" si="63"/>
        <v>725.1025125330774</v>
      </c>
      <c r="E296">
        <f t="shared" si="64"/>
        <v>31.39102312708517</v>
      </c>
      <c r="F296">
        <f t="shared" si="52"/>
        <v>-18.969439189565065</v>
      </c>
      <c r="G296">
        <f t="shared" si="53"/>
        <v>3.1391023127085171</v>
      </c>
      <c r="H296">
        <f t="shared" si="54"/>
        <v>-1.8969439189565067</v>
      </c>
      <c r="I296">
        <f t="shared" si="60"/>
        <v>723.53171620628245</v>
      </c>
      <c r="J296">
        <f t="shared" si="55"/>
        <v>0.17072495270609825</v>
      </c>
      <c r="K296">
        <f t="shared" si="56"/>
        <v>0.2466839891916387</v>
      </c>
      <c r="L296">
        <f t="shared" si="57"/>
        <v>0.54668398919163863</v>
      </c>
      <c r="M296">
        <f t="shared" si="61"/>
        <v>28.500000000000135</v>
      </c>
      <c r="N296">
        <f t="shared" si="58"/>
        <v>5.4668398919163863</v>
      </c>
      <c r="O296">
        <f t="shared" si="59"/>
        <v>44.342834983433818</v>
      </c>
      <c r="P296">
        <f t="shared" si="62"/>
        <v>49.809674875350204</v>
      </c>
    </row>
    <row r="297" spans="4:16" x14ac:dyDescent="0.3">
      <c r="D297">
        <f t="shared" si="63"/>
        <v>728.24161484578588</v>
      </c>
      <c r="E297">
        <f t="shared" si="64"/>
        <v>29.494079208128664</v>
      </c>
      <c r="F297">
        <f t="shared" si="52"/>
        <v>19.037638877067948</v>
      </c>
      <c r="G297">
        <f t="shared" si="53"/>
        <v>2.9494079208128667</v>
      </c>
      <c r="H297">
        <f t="shared" si="54"/>
        <v>1.9037638877067948</v>
      </c>
      <c r="I297">
        <f t="shared" si="60"/>
        <v>726.67081851899093</v>
      </c>
      <c r="J297">
        <f t="shared" si="55"/>
        <v>-0.17133874989362419</v>
      </c>
      <c r="K297">
        <f t="shared" si="56"/>
        <v>-0.2462580613602123</v>
      </c>
      <c r="L297">
        <f t="shared" si="57"/>
        <v>5.3741938639787684E-2</v>
      </c>
      <c r="M297">
        <f t="shared" si="61"/>
        <v>28.600000000000136</v>
      </c>
      <c r="N297">
        <f t="shared" si="58"/>
        <v>0.5374193863978769</v>
      </c>
      <c r="O297">
        <f t="shared" si="59"/>
        <v>39.145531875091535</v>
      </c>
      <c r="P297">
        <f t="shared" si="62"/>
        <v>39.682951261489414</v>
      </c>
    </row>
    <row r="298" spans="4:16" x14ac:dyDescent="0.3">
      <c r="D298">
        <f t="shared" si="63"/>
        <v>731.19102276659873</v>
      </c>
      <c r="E298">
        <f t="shared" si="64"/>
        <v>31.397843095835459</v>
      </c>
      <c r="F298">
        <f t="shared" si="52"/>
        <v>-23.913391248669395</v>
      </c>
      <c r="G298">
        <f t="shared" si="53"/>
        <v>3.139784309583546</v>
      </c>
      <c r="H298">
        <f t="shared" si="54"/>
        <v>-2.3913391248669398</v>
      </c>
      <c r="I298">
        <f t="shared" si="60"/>
        <v>729.62022643980379</v>
      </c>
      <c r="J298">
        <f t="shared" si="55"/>
        <v>0.21522052123803531</v>
      </c>
      <c r="K298">
        <f t="shared" si="56"/>
        <v>0.20899791204226992</v>
      </c>
      <c r="L298">
        <f t="shared" si="57"/>
        <v>0.50899791204226985</v>
      </c>
      <c r="M298">
        <f t="shared" si="61"/>
        <v>28.700000000000138</v>
      </c>
      <c r="N298">
        <f t="shared" si="58"/>
        <v>5.089979120422699</v>
      </c>
      <c r="O298">
        <f t="shared" si="59"/>
        <v>44.362104798181605</v>
      </c>
      <c r="P298">
        <f t="shared" si="62"/>
        <v>49.452083918604302</v>
      </c>
    </row>
    <row r="299" spans="4:16" x14ac:dyDescent="0.3">
      <c r="D299">
        <f t="shared" si="63"/>
        <v>734.33080707618228</v>
      </c>
      <c r="E299">
        <f t="shared" si="64"/>
        <v>29.00650397096852</v>
      </c>
      <c r="F299">
        <f t="shared" si="52"/>
        <v>23.955345472946334</v>
      </c>
      <c r="G299">
        <f t="shared" si="53"/>
        <v>2.900650397096852</v>
      </c>
      <c r="H299">
        <f t="shared" si="54"/>
        <v>2.3955345472946337</v>
      </c>
      <c r="I299">
        <f t="shared" si="60"/>
        <v>732.76001074938733</v>
      </c>
      <c r="J299">
        <f t="shared" si="55"/>
        <v>-0.2155981092565277</v>
      </c>
      <c r="K299">
        <f t="shared" si="56"/>
        <v>-0.20860837779200128</v>
      </c>
      <c r="L299">
        <f t="shared" si="57"/>
        <v>9.1391622207998707E-2</v>
      </c>
      <c r="M299">
        <f t="shared" si="61"/>
        <v>28.800000000000139</v>
      </c>
      <c r="N299">
        <f t="shared" si="58"/>
        <v>0.91391622207998702</v>
      </c>
      <c r="O299">
        <f t="shared" si="59"/>
        <v>37.861977267801564</v>
      </c>
      <c r="P299">
        <f t="shared" si="62"/>
        <v>38.775893489881554</v>
      </c>
    </row>
    <row r="300" spans="4:16" x14ac:dyDescent="0.3">
      <c r="D300">
        <f t="shared" si="63"/>
        <v>737.23145747327908</v>
      </c>
      <c r="E300">
        <f t="shared" si="64"/>
        <v>31.402038518263154</v>
      </c>
      <c r="F300">
        <f t="shared" si="52"/>
        <v>-28.794212761747449</v>
      </c>
      <c r="G300">
        <f t="shared" si="53"/>
        <v>3.1402038518263158</v>
      </c>
      <c r="H300">
        <f t="shared" si="54"/>
        <v>-2.8794212761747451</v>
      </c>
      <c r="I300">
        <f t="shared" si="60"/>
        <v>735.66066114648413</v>
      </c>
      <c r="J300">
        <f t="shared" si="55"/>
        <v>0.2591479148557348</v>
      </c>
      <c r="K300">
        <f t="shared" si="56"/>
        <v>0.15113688572259529</v>
      </c>
      <c r="L300">
        <f t="shared" si="57"/>
        <v>0.45113688572259525</v>
      </c>
      <c r="M300">
        <f t="shared" si="61"/>
        <v>28.900000000000141</v>
      </c>
      <c r="N300">
        <f t="shared" si="58"/>
        <v>4.5113688572259525</v>
      </c>
      <c r="O300">
        <f t="shared" si="59"/>
        <v>44.373961039611721</v>
      </c>
      <c r="P300">
        <f t="shared" si="62"/>
        <v>48.885329896837675</v>
      </c>
    </row>
    <row r="301" spans="4:16" x14ac:dyDescent="0.3">
      <c r="D301">
        <f t="shared" si="63"/>
        <v>740.37166132510538</v>
      </c>
      <c r="E301">
        <f t="shared" si="64"/>
        <v>28.522617242088408</v>
      </c>
      <c r="F301">
        <f t="shared" si="52"/>
        <v>28.81750711592305</v>
      </c>
      <c r="G301">
        <f t="shared" si="53"/>
        <v>2.8522617242088408</v>
      </c>
      <c r="H301">
        <f t="shared" si="54"/>
        <v>2.8817507115923053</v>
      </c>
      <c r="I301">
        <f t="shared" si="60"/>
        <v>738.80086499831043</v>
      </c>
      <c r="J301">
        <f t="shared" si="55"/>
        <v>-0.25935756404331517</v>
      </c>
      <c r="K301">
        <f t="shared" si="56"/>
        <v>-0.150776835002986</v>
      </c>
      <c r="L301">
        <f t="shared" si="57"/>
        <v>0.14922316499701399</v>
      </c>
      <c r="M301">
        <f t="shared" si="61"/>
        <v>29.000000000000142</v>
      </c>
      <c r="N301">
        <f t="shared" si="58"/>
        <v>1.4922316499701398</v>
      </c>
      <c r="O301">
        <f t="shared" si="59"/>
        <v>36.609286245240554</v>
      </c>
      <c r="P301">
        <f t="shared" si="62"/>
        <v>38.101517895210691</v>
      </c>
    </row>
    <row r="302" spans="4:16" x14ac:dyDescent="0.3">
      <c r="D302">
        <f t="shared" si="63"/>
        <v>743.22392304931418</v>
      </c>
      <c r="E302">
        <f t="shared" si="64"/>
        <v>31.404367953680712</v>
      </c>
      <c r="F302">
        <f t="shared" si="52"/>
        <v>-32.399517376864146</v>
      </c>
      <c r="G302">
        <f t="shared" si="53"/>
        <v>3.1404367953680712</v>
      </c>
      <c r="H302">
        <f t="shared" si="54"/>
        <v>-3.2399517376864146</v>
      </c>
      <c r="I302">
        <f t="shared" si="60"/>
        <v>741.65312672251923</v>
      </c>
      <c r="J302">
        <f t="shared" si="55"/>
        <v>0.29159565639178092</v>
      </c>
      <c r="K302">
        <f t="shared" si="56"/>
        <v>7.0512220029200809E-2</v>
      </c>
      <c r="L302">
        <f t="shared" si="57"/>
        <v>0.37051222002920081</v>
      </c>
      <c r="M302">
        <f t="shared" si="61"/>
        <v>29.100000000000144</v>
      </c>
      <c r="N302">
        <f t="shared" si="58"/>
        <v>3.7051222002920081</v>
      </c>
      <c r="O302">
        <f t="shared" si="59"/>
        <v>44.380544695657562</v>
      </c>
      <c r="P302">
        <f t="shared" si="62"/>
        <v>48.085666895949572</v>
      </c>
    </row>
    <row r="303" spans="4:16" x14ac:dyDescent="0.3">
      <c r="D303">
        <f t="shared" si="63"/>
        <v>746.36435984468221</v>
      </c>
      <c r="E303">
        <f t="shared" si="64"/>
        <v>28.164416215994297</v>
      </c>
      <c r="F303">
        <f t="shared" si="52"/>
        <v>32.408551523978694</v>
      </c>
      <c r="G303">
        <f t="shared" si="53"/>
        <v>2.8164416215994299</v>
      </c>
      <c r="H303">
        <f t="shared" si="54"/>
        <v>3.2408551523978697</v>
      </c>
      <c r="I303">
        <f t="shared" si="60"/>
        <v>744.79356351788726</v>
      </c>
      <c r="J303">
        <f t="shared" si="55"/>
        <v>-0.29167696371581187</v>
      </c>
      <c r="K303">
        <f t="shared" si="56"/>
        <v>-7.0175129764931427E-2</v>
      </c>
      <c r="L303">
        <f t="shared" si="57"/>
        <v>0.22982487023506856</v>
      </c>
      <c r="M303">
        <f t="shared" si="61"/>
        <v>29.200000000000145</v>
      </c>
      <c r="N303">
        <f t="shared" si="58"/>
        <v>2.2982487023506857</v>
      </c>
      <c r="O303">
        <f t="shared" si="59"/>
        <v>35.69554533544931</v>
      </c>
      <c r="P303">
        <f t="shared" si="62"/>
        <v>37.993794037799994</v>
      </c>
    </row>
    <row r="304" spans="4:16" x14ac:dyDescent="0.3">
      <c r="D304">
        <f t="shared" si="63"/>
        <v>749.18080146628165</v>
      </c>
      <c r="E304">
        <f t="shared" si="64"/>
        <v>31.405271368392167</v>
      </c>
      <c r="F304">
        <f t="shared" si="52"/>
        <v>-33.201266234121732</v>
      </c>
      <c r="G304">
        <f t="shared" si="53"/>
        <v>3.1405271368392169</v>
      </c>
      <c r="H304">
        <f t="shared" si="54"/>
        <v>-3.3201266234121736</v>
      </c>
      <c r="I304">
        <f t="shared" si="60"/>
        <v>747.6100051394867</v>
      </c>
      <c r="J304">
        <f t="shared" si="55"/>
        <v>0.29881139610709417</v>
      </c>
      <c r="K304">
        <f t="shared" si="56"/>
        <v>-2.6678634832563174E-2</v>
      </c>
      <c r="L304">
        <f t="shared" si="57"/>
        <v>0.27332136516743682</v>
      </c>
      <c r="M304">
        <f t="shared" si="61"/>
        <v>29.300000000000146</v>
      </c>
      <c r="N304">
        <f t="shared" si="58"/>
        <v>2.7332136516743684</v>
      </c>
      <c r="O304">
        <f t="shared" si="59"/>
        <v>44.383098137505876</v>
      </c>
      <c r="P304">
        <f t="shared" si="62"/>
        <v>47.116311789180244</v>
      </c>
    </row>
    <row r="305" spans="4:16" x14ac:dyDescent="0.3">
      <c r="D305">
        <f t="shared" si="63"/>
        <v>752.32132860312083</v>
      </c>
      <c r="E305">
        <f t="shared" si="64"/>
        <v>28.085144744979992</v>
      </c>
      <c r="F305">
        <f t="shared" si="52"/>
        <v>33.198088884003063</v>
      </c>
      <c r="G305">
        <f t="shared" si="53"/>
        <v>2.8085144744979993</v>
      </c>
      <c r="H305">
        <f t="shared" si="54"/>
        <v>3.3198088884003063</v>
      </c>
      <c r="I305">
        <f t="shared" si="60"/>
        <v>750.75053227632588</v>
      </c>
      <c r="J305">
        <f t="shared" si="55"/>
        <v>-0.29878279995602613</v>
      </c>
      <c r="K305">
        <f t="shared" si="56"/>
        <v>2.699700817567121E-2</v>
      </c>
      <c r="L305">
        <f t="shared" si="57"/>
        <v>0.32699700817567118</v>
      </c>
      <c r="M305">
        <f t="shared" si="61"/>
        <v>29.400000000000148</v>
      </c>
      <c r="N305">
        <f t="shared" si="58"/>
        <v>3.2699700817567119</v>
      </c>
      <c r="O305">
        <f t="shared" si="59"/>
        <v>35.494890990591465</v>
      </c>
      <c r="P305">
        <f t="shared" si="62"/>
        <v>38.764861072348175</v>
      </c>
    </row>
    <row r="306" spans="4:16" x14ac:dyDescent="0.3">
      <c r="D306">
        <f t="shared" si="63"/>
        <v>755.12984307761883</v>
      </c>
      <c r="E306">
        <f t="shared" si="64"/>
        <v>31.404953633380298</v>
      </c>
      <c r="F306">
        <f t="shared" si="52"/>
        <v>-30.392783178758286</v>
      </c>
      <c r="G306">
        <f t="shared" si="53"/>
        <v>3.1404953633380299</v>
      </c>
      <c r="H306">
        <f t="shared" si="54"/>
        <v>-3.0392783178758287</v>
      </c>
      <c r="I306">
        <f t="shared" si="60"/>
        <v>753.55904675082388</v>
      </c>
      <c r="J306">
        <f t="shared" si="55"/>
        <v>0.27353504860881817</v>
      </c>
      <c r="K306">
        <f t="shared" si="56"/>
        <v>-0.12320136842816098</v>
      </c>
      <c r="L306">
        <f t="shared" si="57"/>
        <v>0.176798631571839</v>
      </c>
      <c r="M306">
        <f t="shared" si="61"/>
        <v>29.500000000000149</v>
      </c>
      <c r="N306">
        <f t="shared" si="58"/>
        <v>1.7679863157183902</v>
      </c>
      <c r="O306">
        <f t="shared" si="59"/>
        <v>44.38220007216448</v>
      </c>
      <c r="P306">
        <f t="shared" si="62"/>
        <v>46.150186387882869</v>
      </c>
    </row>
    <row r="307" spans="4:16" x14ac:dyDescent="0.3">
      <c r="D307">
        <f t="shared" si="63"/>
        <v>758.27033844095683</v>
      </c>
      <c r="E307">
        <f t="shared" si="64"/>
        <v>28.365675315504468</v>
      </c>
      <c r="F307">
        <f t="shared" si="52"/>
        <v>30.377744033445566</v>
      </c>
      <c r="G307">
        <f t="shared" si="53"/>
        <v>2.8365675315504468</v>
      </c>
      <c r="H307">
        <f t="shared" si="54"/>
        <v>3.0377744033445566</v>
      </c>
      <c r="I307">
        <f t="shared" si="60"/>
        <v>756.69954211416189</v>
      </c>
      <c r="J307">
        <f t="shared" si="55"/>
        <v>-0.27339969630100375</v>
      </c>
      <c r="K307">
        <f t="shared" si="56"/>
        <v>0.12350144154024649</v>
      </c>
      <c r="L307">
        <f t="shared" si="57"/>
        <v>0.42350144154024649</v>
      </c>
      <c r="M307">
        <f t="shared" si="61"/>
        <v>29.600000000000151</v>
      </c>
      <c r="N307">
        <f t="shared" si="58"/>
        <v>4.2350144154024649</v>
      </c>
      <c r="O307">
        <f t="shared" si="59"/>
        <v>36.207519124707879</v>
      </c>
      <c r="P307">
        <f t="shared" si="62"/>
        <v>40.442533540110347</v>
      </c>
    </row>
    <row r="308" spans="4:16" x14ac:dyDescent="0.3">
      <c r="D308">
        <f t="shared" si="63"/>
        <v>761.10690597250732</v>
      </c>
      <c r="E308">
        <f t="shared" si="64"/>
        <v>31.403449718849025</v>
      </c>
      <c r="F308">
        <f t="shared" si="52"/>
        <v>-24.854422791308444</v>
      </c>
      <c r="G308">
        <f t="shared" si="53"/>
        <v>3.1403449718849026</v>
      </c>
      <c r="H308">
        <f t="shared" si="54"/>
        <v>-2.4854422791308446</v>
      </c>
      <c r="I308">
        <f t="shared" si="60"/>
        <v>759.53610964571237</v>
      </c>
      <c r="J308">
        <f t="shared" si="55"/>
        <v>0.2236898051217657</v>
      </c>
      <c r="K308">
        <f t="shared" si="56"/>
        <v>-0.19990715616152033</v>
      </c>
      <c r="L308">
        <f t="shared" si="57"/>
        <v>0.10009284383847966</v>
      </c>
      <c r="M308">
        <f t="shared" si="61"/>
        <v>29.700000000000152</v>
      </c>
      <c r="N308">
        <f t="shared" si="58"/>
        <v>1.0009284383847965</v>
      </c>
      <c r="O308">
        <f t="shared" si="59"/>
        <v>44.377949440992538</v>
      </c>
      <c r="P308">
        <f t="shared" si="62"/>
        <v>45.378877879377335</v>
      </c>
    </row>
    <row r="309" spans="4:16" x14ac:dyDescent="0.3">
      <c r="D309">
        <f t="shared" si="63"/>
        <v>764.24725094439225</v>
      </c>
      <c r="E309">
        <f t="shared" si="64"/>
        <v>28.918007439718181</v>
      </c>
      <c r="F309">
        <f t="shared" si="52"/>
        <v>24.82669006389548</v>
      </c>
      <c r="G309">
        <f t="shared" si="53"/>
        <v>2.8918007439718183</v>
      </c>
      <c r="H309">
        <f t="shared" si="54"/>
        <v>2.482669006389548</v>
      </c>
      <c r="I309">
        <f t="shared" si="60"/>
        <v>762.6764546175973</v>
      </c>
      <c r="J309">
        <f t="shared" si="55"/>
        <v>-0.22344021057504901</v>
      </c>
      <c r="K309">
        <f t="shared" si="56"/>
        <v>0.20018609416784613</v>
      </c>
      <c r="L309">
        <f t="shared" si="57"/>
        <v>0.5001860941678461</v>
      </c>
      <c r="M309">
        <f t="shared" si="61"/>
        <v>29.800000000000153</v>
      </c>
      <c r="N309">
        <f t="shared" si="58"/>
        <v>5.0018609416784612</v>
      </c>
      <c r="O309">
        <f t="shared" si="59"/>
        <v>37.631301942761823</v>
      </c>
      <c r="P309">
        <f t="shared" si="62"/>
        <v>42.633162884440281</v>
      </c>
    </row>
    <row r="310" spans="4:16" x14ac:dyDescent="0.3">
      <c r="D310">
        <f t="shared" si="63"/>
        <v>767.13905168836402</v>
      </c>
      <c r="E310">
        <f t="shared" si="64"/>
        <v>31.400676446107731</v>
      </c>
      <c r="F310">
        <f t="shared" si="52"/>
        <v>-18.557669406911344</v>
      </c>
      <c r="G310">
        <f t="shared" si="53"/>
        <v>3.1400676446107734</v>
      </c>
      <c r="H310">
        <f t="shared" si="54"/>
        <v>-1.8557669406911346</v>
      </c>
      <c r="I310">
        <f t="shared" si="60"/>
        <v>765.56825536156907</v>
      </c>
      <c r="J310">
        <f t="shared" si="55"/>
        <v>0.16701902466218926</v>
      </c>
      <c r="K310">
        <f t="shared" si="56"/>
        <v>-0.24920803638905992</v>
      </c>
      <c r="L310">
        <f t="shared" si="57"/>
        <v>5.0791963610940072E-2</v>
      </c>
      <c r="M310">
        <f t="shared" si="61"/>
        <v>29.900000000000155</v>
      </c>
      <c r="N310">
        <f t="shared" si="58"/>
        <v>0.50791963610940072</v>
      </c>
      <c r="O310">
        <f t="shared" si="59"/>
        <v>44.370111657291524</v>
      </c>
      <c r="P310">
        <f t="shared" si="62"/>
        <v>44.878031293400923</v>
      </c>
    </row>
    <row r="311" spans="4:16" x14ac:dyDescent="0.3">
      <c r="D311">
        <f t="shared" si="63"/>
        <v>770.2791193329748</v>
      </c>
      <c r="E311">
        <f t="shared" si="64"/>
        <v>29.544909505416598</v>
      </c>
      <c r="F311">
        <f t="shared" si="52"/>
        <v>18.515420678035149</v>
      </c>
      <c r="G311">
        <f t="shared" si="53"/>
        <v>2.9544909505416599</v>
      </c>
      <c r="H311">
        <f t="shared" si="54"/>
        <v>1.851542067803515</v>
      </c>
      <c r="I311">
        <f t="shared" si="60"/>
        <v>768.70832300617985</v>
      </c>
      <c r="J311">
        <f t="shared" si="55"/>
        <v>-0.16663878610230351</v>
      </c>
      <c r="K311">
        <f t="shared" si="56"/>
        <v>0.24946245201703351</v>
      </c>
      <c r="L311">
        <f t="shared" si="57"/>
        <v>0.54946245201703348</v>
      </c>
      <c r="M311">
        <f t="shared" si="61"/>
        <v>30.000000000000156</v>
      </c>
      <c r="N311">
        <f t="shared" si="58"/>
        <v>5.4946245201703352</v>
      </c>
      <c r="O311">
        <f t="shared" si="59"/>
        <v>39.280575495746511</v>
      </c>
      <c r="P311">
        <f t="shared" si="62"/>
        <v>44.775200015916845</v>
      </c>
    </row>
    <row r="312" spans="4:16" x14ac:dyDescent="0.3">
      <c r="D312">
        <f t="shared" si="63"/>
        <v>773.23361028351644</v>
      </c>
      <c r="E312">
        <f t="shared" si="64"/>
        <v>31.396451573220112</v>
      </c>
      <c r="F312">
        <f t="shared" si="52"/>
        <v>-13.036390898434609</v>
      </c>
      <c r="G312">
        <f t="shared" si="53"/>
        <v>3.1396451573220112</v>
      </c>
      <c r="H312">
        <f t="shared" si="54"/>
        <v>-1.3036390898434611</v>
      </c>
      <c r="I312">
        <f t="shared" si="60"/>
        <v>771.66281395672149</v>
      </c>
      <c r="J312">
        <f t="shared" si="55"/>
        <v>0.11732751808589725</v>
      </c>
      <c r="K312">
        <f t="shared" si="56"/>
        <v>-0.27610551153463675</v>
      </c>
      <c r="L312">
        <f t="shared" si="57"/>
        <v>2.3894488465363239E-2</v>
      </c>
      <c r="M312">
        <f t="shared" si="61"/>
        <v>30.100000000000158</v>
      </c>
      <c r="N312">
        <f t="shared" si="58"/>
        <v>0.23894488465363239</v>
      </c>
      <c r="O312">
        <f t="shared" si="59"/>
        <v>44.358172712530006</v>
      </c>
      <c r="P312">
        <f t="shared" si="62"/>
        <v>44.59711759718364</v>
      </c>
    </row>
    <row r="313" spans="4:16" x14ac:dyDescent="0.3">
      <c r="D313">
        <f t="shared" si="63"/>
        <v>776.37325544083842</v>
      </c>
      <c r="E313">
        <f t="shared" si="64"/>
        <v>30.092812483376651</v>
      </c>
      <c r="F313">
        <f t="shared" si="52"/>
        <v>12.976620164017911</v>
      </c>
      <c r="G313">
        <f t="shared" si="53"/>
        <v>3.0092812483376652</v>
      </c>
      <c r="H313">
        <f t="shared" si="54"/>
        <v>1.2976620164017911</v>
      </c>
      <c r="I313">
        <f t="shared" si="60"/>
        <v>774.80245911404347</v>
      </c>
      <c r="J313">
        <f t="shared" si="55"/>
        <v>-0.11678958147614696</v>
      </c>
      <c r="K313">
        <f t="shared" si="56"/>
        <v>0.27633348269550401</v>
      </c>
      <c r="L313">
        <f t="shared" si="57"/>
        <v>0.576333482695504</v>
      </c>
      <c r="M313">
        <f t="shared" si="61"/>
        <v>30.200000000000159</v>
      </c>
      <c r="N313">
        <f t="shared" si="58"/>
        <v>5.76333482695504</v>
      </c>
      <c r="O313">
        <f t="shared" si="59"/>
        <v>40.750981342185121</v>
      </c>
      <c r="P313">
        <f t="shared" si="62"/>
        <v>46.514316169140159</v>
      </c>
    </row>
    <row r="314" spans="4:16" x14ac:dyDescent="0.3">
      <c r="D314">
        <f t="shared" si="63"/>
        <v>779.38253668917605</v>
      </c>
      <c r="E314">
        <f t="shared" si="64"/>
        <v>31.390474499778442</v>
      </c>
      <c r="F314">
        <f t="shared" si="52"/>
        <v>-8.8125897596306526</v>
      </c>
      <c r="G314">
        <f t="shared" si="53"/>
        <v>3.1390474499778445</v>
      </c>
      <c r="H314">
        <f t="shared" si="54"/>
        <v>-0.88125897596306535</v>
      </c>
      <c r="I314">
        <f t="shared" si="60"/>
        <v>777.8117403623811</v>
      </c>
      <c r="J314">
        <f t="shared" si="55"/>
        <v>7.9313307836660976E-2</v>
      </c>
      <c r="K314">
        <f t="shared" si="56"/>
        <v>-0.28932576656773423</v>
      </c>
      <c r="L314">
        <f t="shared" si="57"/>
        <v>1.0674233432265756E-2</v>
      </c>
      <c r="M314">
        <f t="shared" si="61"/>
        <v>30.300000000000161</v>
      </c>
      <c r="N314">
        <f t="shared" si="58"/>
        <v>0.10674233432265756</v>
      </c>
      <c r="O314">
        <f t="shared" si="59"/>
        <v>44.341285019455832</v>
      </c>
      <c r="P314">
        <f t="shared" si="62"/>
        <v>44.448027353778492</v>
      </c>
    </row>
    <row r="315" spans="4:16" x14ac:dyDescent="0.3">
      <c r="D315">
        <f t="shared" si="63"/>
        <v>782.5215841391539</v>
      </c>
      <c r="E315">
        <f t="shared" si="64"/>
        <v>30.509215523815378</v>
      </c>
      <c r="F315">
        <f t="shared" si="52"/>
        <v>8.7307398608383213</v>
      </c>
      <c r="G315">
        <f t="shared" si="53"/>
        <v>3.0509215523815381</v>
      </c>
      <c r="H315">
        <f t="shared" si="54"/>
        <v>0.87307398608383213</v>
      </c>
      <c r="I315">
        <f t="shared" si="60"/>
        <v>780.95078781235895</v>
      </c>
      <c r="J315">
        <f t="shared" si="55"/>
        <v>-7.8576658747530004E-2</v>
      </c>
      <c r="K315">
        <f t="shared" si="56"/>
        <v>0.2895266977328243</v>
      </c>
      <c r="L315">
        <f t="shared" si="57"/>
        <v>0.58952669773282429</v>
      </c>
      <c r="M315">
        <f t="shared" si="61"/>
        <v>30.400000000000162</v>
      </c>
      <c r="N315">
        <f t="shared" si="58"/>
        <v>5.8952669773282427</v>
      </c>
      <c r="O315">
        <f t="shared" si="59"/>
        <v>41.886550434537781</v>
      </c>
      <c r="P315">
        <f t="shared" si="62"/>
        <v>47.781817411866022</v>
      </c>
    </row>
    <row r="316" spans="4:16" x14ac:dyDescent="0.3">
      <c r="D316">
        <f t="shared" si="63"/>
        <v>785.57250569153541</v>
      </c>
      <c r="E316">
        <f t="shared" si="64"/>
        <v>31.382289509899209</v>
      </c>
      <c r="F316">
        <f t="shared" si="52"/>
        <v>-5.7820146505157339</v>
      </c>
      <c r="G316">
        <f t="shared" si="53"/>
        <v>3.1382289509899213</v>
      </c>
      <c r="H316">
        <f t="shared" si="54"/>
        <v>-0.57820146505157344</v>
      </c>
      <c r="I316">
        <f t="shared" si="60"/>
        <v>784.00170936474046</v>
      </c>
      <c r="J316">
        <f t="shared" si="55"/>
        <v>5.2038131854626392E-2</v>
      </c>
      <c r="K316">
        <f t="shared" si="56"/>
        <v>-0.29545225135896414</v>
      </c>
      <c r="L316">
        <f t="shared" si="57"/>
        <v>4.5477486410358536E-3</v>
      </c>
      <c r="M316">
        <f t="shared" si="61"/>
        <v>30.500000000000163</v>
      </c>
      <c r="N316">
        <f t="shared" si="58"/>
        <v>4.5477486410358536E-2</v>
      </c>
      <c r="O316">
        <f t="shared" si="59"/>
        <v>44.318164269740841</v>
      </c>
      <c r="P316">
        <f t="shared" si="62"/>
        <v>44.363641756151196</v>
      </c>
    </row>
    <row r="317" spans="4:16" x14ac:dyDescent="0.3">
      <c r="D317">
        <f t="shared" si="63"/>
        <v>788.71073464252538</v>
      </c>
      <c r="E317">
        <f t="shared" si="64"/>
        <v>30.804088044847635</v>
      </c>
      <c r="F317">
        <f t="shared" si="52"/>
        <v>5.6715584255983469</v>
      </c>
      <c r="G317">
        <f t="shared" si="53"/>
        <v>3.0804088044847635</v>
      </c>
      <c r="H317">
        <f t="shared" si="54"/>
        <v>0.56715584255983476</v>
      </c>
      <c r="I317">
        <f t="shared" si="60"/>
        <v>787.13993831573043</v>
      </c>
      <c r="J317">
        <f t="shared" si="55"/>
        <v>-5.1044025830369898E-2</v>
      </c>
      <c r="K317">
        <f t="shared" si="56"/>
        <v>0.29562562038332962</v>
      </c>
      <c r="L317">
        <f t="shared" si="57"/>
        <v>0.59562562038332967</v>
      </c>
      <c r="M317">
        <f t="shared" si="61"/>
        <v>30.600000000000165</v>
      </c>
      <c r="N317">
        <f t="shared" si="58"/>
        <v>5.9562562038332967</v>
      </c>
      <c r="O317">
        <f t="shared" si="59"/>
        <v>42.700132812362625</v>
      </c>
      <c r="P317">
        <f t="shared" si="62"/>
        <v>48.656389016195924</v>
      </c>
    </row>
    <row r="318" spans="4:16" x14ac:dyDescent="0.3">
      <c r="D318">
        <f t="shared" si="63"/>
        <v>791.7911434470102</v>
      </c>
      <c r="E318">
        <f t="shared" si="64"/>
        <v>31.37124388740747</v>
      </c>
      <c r="F318">
        <f t="shared" si="52"/>
        <v>-3.652476048844266</v>
      </c>
      <c r="G318">
        <f t="shared" si="53"/>
        <v>3.1371243887407472</v>
      </c>
      <c r="H318">
        <f t="shared" si="54"/>
        <v>-0.36524760488442665</v>
      </c>
      <c r="I318">
        <f t="shared" si="60"/>
        <v>790.22034712021525</v>
      </c>
      <c r="J318">
        <f t="shared" si="55"/>
        <v>3.2872284439583045E-2</v>
      </c>
      <c r="K318">
        <f t="shared" si="56"/>
        <v>-0.29819358295530629</v>
      </c>
      <c r="L318">
        <f t="shared" si="57"/>
        <v>1.8064170446936978E-3</v>
      </c>
      <c r="M318">
        <f t="shared" si="61"/>
        <v>30.700000000000166</v>
      </c>
      <c r="N318">
        <f t="shared" si="58"/>
        <v>1.8064170446936978E-2</v>
      </c>
      <c r="O318">
        <f t="shared" si="59"/>
        <v>44.286972436944019</v>
      </c>
      <c r="P318">
        <f t="shared" si="62"/>
        <v>44.305036607390953</v>
      </c>
    </row>
    <row r="319" spans="4:16" x14ac:dyDescent="0.3">
      <c r="D319">
        <f t="shared" si="63"/>
        <v>794.92826783575094</v>
      </c>
      <c r="E319">
        <f t="shared" si="64"/>
        <v>31.005996282523043</v>
      </c>
      <c r="F319">
        <f t="shared" si="52"/>
        <v>3.5043947572089902</v>
      </c>
      <c r="G319">
        <f t="shared" si="53"/>
        <v>3.1005996282523043</v>
      </c>
      <c r="H319">
        <f t="shared" si="54"/>
        <v>0.35043947572089906</v>
      </c>
      <c r="I319">
        <f t="shared" si="60"/>
        <v>793.357471508956</v>
      </c>
      <c r="J319">
        <f t="shared" si="55"/>
        <v>-3.1539552814865555E-2</v>
      </c>
      <c r="K319">
        <f t="shared" si="56"/>
        <v>0.29833748776886604</v>
      </c>
      <c r="L319">
        <f t="shared" si="57"/>
        <v>0.59833748776886608</v>
      </c>
      <c r="M319">
        <f t="shared" si="61"/>
        <v>30.800000000000168</v>
      </c>
      <c r="N319">
        <f t="shared" si="58"/>
        <v>5.9833748776886608</v>
      </c>
      <c r="O319">
        <f t="shared" si="59"/>
        <v>43.261731246232472</v>
      </c>
      <c r="P319">
        <f t="shared" si="62"/>
        <v>49.245106123921133</v>
      </c>
    </row>
    <row r="320" spans="4:16" x14ac:dyDescent="0.3">
      <c r="D320">
        <f t="shared" si="63"/>
        <v>798.02886746400327</v>
      </c>
      <c r="E320">
        <f t="shared" si="64"/>
        <v>31.356435758243943</v>
      </c>
      <c r="F320">
        <f t="shared" si="52"/>
        <v>-2.1429694745745818</v>
      </c>
      <c r="G320">
        <f t="shared" si="53"/>
        <v>3.1356435758243943</v>
      </c>
      <c r="H320">
        <f t="shared" si="54"/>
        <v>-0.2142969474574582</v>
      </c>
      <c r="I320">
        <f t="shared" si="60"/>
        <v>796.45807113720832</v>
      </c>
      <c r="J320">
        <f t="shared" si="55"/>
        <v>1.9286725271155828E-2</v>
      </c>
      <c r="K320">
        <f t="shared" si="56"/>
        <v>-0.29937939512985018</v>
      </c>
      <c r="L320">
        <f t="shared" si="57"/>
        <v>6.2060487014981014E-4</v>
      </c>
      <c r="M320">
        <f t="shared" si="61"/>
        <v>30.900000000000169</v>
      </c>
      <c r="N320">
        <f t="shared" si="58"/>
        <v>6.2060487014981014E-3</v>
      </c>
      <c r="O320">
        <f t="shared" si="59"/>
        <v>44.245172855739575</v>
      </c>
      <c r="P320">
        <f t="shared" si="62"/>
        <v>44.251378904441076</v>
      </c>
    </row>
    <row r="321" spans="4:16" x14ac:dyDescent="0.3">
      <c r="D321">
        <f t="shared" si="63"/>
        <v>801.16451103982763</v>
      </c>
      <c r="E321">
        <f t="shared" si="64"/>
        <v>31.142138810786484</v>
      </c>
      <c r="F321">
        <f t="shared" si="52"/>
        <v>1.9450403534901077</v>
      </c>
      <c r="G321">
        <f t="shared" si="53"/>
        <v>3.1142138810786486</v>
      </c>
      <c r="H321">
        <f t="shared" si="54"/>
        <v>0.19450403534901078</v>
      </c>
      <c r="I321">
        <f t="shared" si="60"/>
        <v>799.59371471303268</v>
      </c>
      <c r="J321">
        <f t="shared" si="55"/>
        <v>-1.7505363181395558E-2</v>
      </c>
      <c r="K321">
        <f t="shared" si="56"/>
        <v>0.29948883495029899</v>
      </c>
      <c r="L321">
        <f t="shared" si="57"/>
        <v>0.59948883495029892</v>
      </c>
      <c r="M321">
        <f t="shared" si="61"/>
        <v>31.000000000000171</v>
      </c>
      <c r="N321">
        <f t="shared" si="58"/>
        <v>5.9948883495029897</v>
      </c>
      <c r="O321">
        <f t="shared" si="59"/>
        <v>43.642476436963221</v>
      </c>
      <c r="P321">
        <f t="shared" si="62"/>
        <v>49.637364786466208</v>
      </c>
    </row>
    <row r="322" spans="4:16" x14ac:dyDescent="0.3">
      <c r="D322">
        <f t="shared" si="63"/>
        <v>804.27872492090626</v>
      </c>
      <c r="E322">
        <f t="shared" si="64"/>
        <v>31.336642846135494</v>
      </c>
      <c r="F322">
        <f t="shared" si="52"/>
        <v>-1.0333544766366218</v>
      </c>
      <c r="G322">
        <f t="shared" si="53"/>
        <v>3.1336642846135496</v>
      </c>
      <c r="H322">
        <f t="shared" si="54"/>
        <v>-0.10333544766366219</v>
      </c>
      <c r="I322">
        <f t="shared" si="60"/>
        <v>802.70792859411131</v>
      </c>
      <c r="J322">
        <f t="shared" si="55"/>
        <v>9.3001902897141674E-3</v>
      </c>
      <c r="K322">
        <f t="shared" si="56"/>
        <v>-0.29985580944943374</v>
      </c>
      <c r="L322">
        <f t="shared" si="57"/>
        <v>1.4419055056624774E-4</v>
      </c>
      <c r="M322">
        <f t="shared" si="61"/>
        <v>31.100000000000172</v>
      </c>
      <c r="N322">
        <f t="shared" si="58"/>
        <v>1.4419055056624774E-3</v>
      </c>
      <c r="O322">
        <f t="shared" si="59"/>
        <v>44.189333318981468</v>
      </c>
      <c r="P322">
        <f t="shared" si="62"/>
        <v>44.190775224487133</v>
      </c>
    </row>
    <row r="323" spans="4:16" x14ac:dyDescent="0.3">
      <c r="D323">
        <f t="shared" si="63"/>
        <v>807.41238920551984</v>
      </c>
      <c r="E323">
        <f t="shared" si="64"/>
        <v>31.23330739847183</v>
      </c>
      <c r="F323">
        <f t="shared" si="52"/>
        <v>0.76917282224678463</v>
      </c>
      <c r="G323">
        <f t="shared" si="53"/>
        <v>3.1233307398471832</v>
      </c>
      <c r="H323">
        <f t="shared" si="54"/>
        <v>7.6917282224678474E-2</v>
      </c>
      <c r="I323">
        <f t="shared" si="60"/>
        <v>805.8415928787249</v>
      </c>
      <c r="J323">
        <f t="shared" si="55"/>
        <v>-6.9225554002056294E-3</v>
      </c>
      <c r="K323">
        <f t="shared" si="56"/>
        <v>0.2999201197431261</v>
      </c>
      <c r="L323">
        <f t="shared" si="57"/>
        <v>0.59992011974312609</v>
      </c>
      <c r="M323">
        <f t="shared" si="61"/>
        <v>31.200000000000173</v>
      </c>
      <c r="N323">
        <f t="shared" si="58"/>
        <v>5.9992011974312609</v>
      </c>
      <c r="O323">
        <f t="shared" si="59"/>
        <v>43.898377097134585</v>
      </c>
      <c r="P323">
        <f t="shared" si="62"/>
        <v>49.897578294565847</v>
      </c>
    </row>
    <row r="324" spans="4:16" x14ac:dyDescent="0.3">
      <c r="D324">
        <f t="shared" si="63"/>
        <v>810.53571994536708</v>
      </c>
      <c r="E324">
        <f t="shared" si="64"/>
        <v>31.310224680696507</v>
      </c>
      <c r="F324">
        <f t="shared" si="52"/>
        <v>-0.16051001971341225</v>
      </c>
      <c r="G324">
        <f t="shared" si="53"/>
        <v>3.1310224680696508</v>
      </c>
      <c r="H324">
        <f t="shared" si="54"/>
        <v>-1.6051001971341225E-2</v>
      </c>
      <c r="I324">
        <f t="shared" si="60"/>
        <v>808.96492361857213</v>
      </c>
      <c r="J324">
        <f t="shared" si="55"/>
        <v>1.4445901774052742E-3</v>
      </c>
      <c r="K324">
        <f t="shared" si="56"/>
        <v>-0.29999652191187043</v>
      </c>
      <c r="L324">
        <f t="shared" si="57"/>
        <v>3.4780881295604082E-6</v>
      </c>
      <c r="M324">
        <f t="shared" si="61"/>
        <v>31.300000000000175</v>
      </c>
      <c r="N324">
        <f t="shared" si="58"/>
        <v>3.4780881295604082E-5</v>
      </c>
      <c r="O324">
        <f t="shared" si="59"/>
        <v>44.114857630006341</v>
      </c>
      <c r="P324">
        <f t="shared" si="62"/>
        <v>44.114892410887634</v>
      </c>
    </row>
    <row r="325" spans="4:16" x14ac:dyDescent="0.3">
      <c r="D325">
        <f t="shared" si="63"/>
        <v>813.66674241343674</v>
      </c>
      <c r="E325">
        <f t="shared" si="64"/>
        <v>31.294173678725166</v>
      </c>
      <c r="F325">
        <f t="shared" si="52"/>
        <v>-0.1918278184784841</v>
      </c>
      <c r="G325">
        <f t="shared" si="53"/>
        <v>3.1294173678725166</v>
      </c>
      <c r="H325">
        <f t="shared" si="54"/>
        <v>-1.9182781847848412E-2</v>
      </c>
      <c r="I325">
        <f t="shared" si="60"/>
        <v>812.09594608664179</v>
      </c>
      <c r="J325">
        <f t="shared" si="55"/>
        <v>1.7264503663217926E-3</v>
      </c>
      <c r="K325">
        <f t="shared" si="56"/>
        <v>0.29999503224075663</v>
      </c>
      <c r="L325">
        <f t="shared" si="57"/>
        <v>0.59999503224075657</v>
      </c>
      <c r="M325">
        <f t="shared" si="61"/>
        <v>31.400000000000176</v>
      </c>
      <c r="N325">
        <f t="shared" si="58"/>
        <v>5.9999503224075657</v>
      </c>
      <c r="O325">
        <f t="shared" si="59"/>
        <v>44.069638780539677</v>
      </c>
      <c r="P325">
        <f t="shared" si="62"/>
        <v>50.069589102947241</v>
      </c>
    </row>
    <row r="326" spans="4:16" x14ac:dyDescent="0.3">
      <c r="D326">
        <f t="shared" si="63"/>
        <v>816.79615978130926</v>
      </c>
      <c r="E326">
        <f t="shared" si="64"/>
        <v>31.274990896877316</v>
      </c>
      <c r="F326">
        <f t="shared" si="52"/>
        <v>0.59763971079822065</v>
      </c>
      <c r="G326">
        <f t="shared" si="53"/>
        <v>3.1274990896877317</v>
      </c>
      <c r="H326">
        <f t="shared" si="54"/>
        <v>5.9763971079822065E-2</v>
      </c>
      <c r="I326">
        <f t="shared" si="60"/>
        <v>815.22536345451431</v>
      </c>
      <c r="J326">
        <f t="shared" si="55"/>
        <v>-5.378757397199418E-3</v>
      </c>
      <c r="K326">
        <f t="shared" si="56"/>
        <v>-0.29995177773912601</v>
      </c>
      <c r="L326">
        <f t="shared" si="57"/>
        <v>4.8222260873975742E-5</v>
      </c>
      <c r="M326">
        <f t="shared" si="61"/>
        <v>31.500000000000178</v>
      </c>
      <c r="N326">
        <f t="shared" si="58"/>
        <v>4.8222260873975742E-4</v>
      </c>
      <c r="O326">
        <f t="shared" si="59"/>
        <v>44.015627501989144</v>
      </c>
      <c r="P326">
        <f t="shared" si="62"/>
        <v>44.016109724597882</v>
      </c>
    </row>
    <row r="327" spans="4:16" x14ac:dyDescent="0.3">
      <c r="D327">
        <f t="shared" si="63"/>
        <v>819.92365887099697</v>
      </c>
      <c r="E327">
        <f t="shared" si="64"/>
        <v>31.334754867957137</v>
      </c>
      <c r="F327">
        <f t="shared" si="52"/>
        <v>-1.0672747578272379</v>
      </c>
      <c r="G327">
        <f t="shared" si="53"/>
        <v>3.1334754867957137</v>
      </c>
      <c r="H327">
        <f t="shared" si="54"/>
        <v>-0.10672747578272379</v>
      </c>
      <c r="I327">
        <f t="shared" si="60"/>
        <v>818.35286254420203</v>
      </c>
      <c r="J327">
        <f t="shared" si="55"/>
        <v>9.6054728204605661E-3</v>
      </c>
      <c r="K327">
        <f t="shared" si="56"/>
        <v>0.29984618538826768</v>
      </c>
      <c r="L327">
        <f t="shared" si="57"/>
        <v>0.59984618538826773</v>
      </c>
      <c r="M327">
        <f t="shared" si="61"/>
        <v>31.600000000000179</v>
      </c>
      <c r="N327">
        <f t="shared" si="58"/>
        <v>5.9984618538826773</v>
      </c>
      <c r="O327">
        <f t="shared" si="59"/>
        <v>44.184008818573361</v>
      </c>
      <c r="P327">
        <f t="shared" si="62"/>
        <v>50.182470672456034</v>
      </c>
    </row>
    <row r="328" spans="4:16" x14ac:dyDescent="0.3">
      <c r="D328">
        <f t="shared" si="63"/>
        <v>823.05713435779273</v>
      </c>
      <c r="E328">
        <f t="shared" si="64"/>
        <v>31.228027392174415</v>
      </c>
      <c r="F328">
        <f t="shared" si="52"/>
        <v>1.3376701277083494</v>
      </c>
      <c r="G328">
        <f t="shared" si="53"/>
        <v>3.1228027392174416</v>
      </c>
      <c r="H328">
        <f t="shared" si="54"/>
        <v>0.13376701277083494</v>
      </c>
      <c r="I328">
        <f t="shared" si="60"/>
        <v>821.48633803099779</v>
      </c>
      <c r="J328">
        <f t="shared" si="55"/>
        <v>-1.2039031149390566E-2</v>
      </c>
      <c r="K328">
        <f t="shared" si="56"/>
        <v>-0.29975833888147962</v>
      </c>
      <c r="L328">
        <f t="shared" si="57"/>
        <v>2.4166111852036432E-4</v>
      </c>
      <c r="M328">
        <f t="shared" si="61"/>
        <v>31.70000000000018</v>
      </c>
      <c r="N328">
        <f t="shared" si="58"/>
        <v>2.4166111852036432E-3</v>
      </c>
      <c r="O328">
        <f t="shared" si="59"/>
        <v>43.883536266287791</v>
      </c>
      <c r="P328">
        <f t="shared" si="62"/>
        <v>43.885952877472995</v>
      </c>
    </row>
    <row r="329" spans="4:16" x14ac:dyDescent="0.3">
      <c r="D329">
        <f t="shared" si="63"/>
        <v>826.17993709701022</v>
      </c>
      <c r="E329">
        <f t="shared" si="64"/>
        <v>31.36179440494525</v>
      </c>
      <c r="F329">
        <f t="shared" si="52"/>
        <v>-1.9632231166945084</v>
      </c>
      <c r="G329">
        <f t="shared" si="53"/>
        <v>3.1361794404945251</v>
      </c>
      <c r="H329">
        <f t="shared" si="54"/>
        <v>-0.19632231166945086</v>
      </c>
      <c r="I329">
        <f t="shared" si="60"/>
        <v>824.60914077021528</v>
      </c>
      <c r="J329">
        <f t="shared" si="55"/>
        <v>1.7669008050265982E-2</v>
      </c>
      <c r="K329">
        <f t="shared" si="56"/>
        <v>0.2994792249130474</v>
      </c>
      <c r="L329">
        <f t="shared" si="57"/>
        <v>0.59947922491304739</v>
      </c>
      <c r="M329">
        <f t="shared" si="61"/>
        <v>31.800000000000182</v>
      </c>
      <c r="N329">
        <f t="shared" si="58"/>
        <v>5.9947922491304739</v>
      </c>
      <c r="O329">
        <f t="shared" si="59"/>
        <v>44.260296673412476</v>
      </c>
      <c r="P329">
        <f t="shared" si="62"/>
        <v>50.255088922542953</v>
      </c>
    </row>
    <row r="330" spans="4:16" x14ac:dyDescent="0.3">
      <c r="D330">
        <f t="shared" si="63"/>
        <v>829.31611653750474</v>
      </c>
      <c r="E330">
        <f t="shared" si="64"/>
        <v>31.165472093275799</v>
      </c>
      <c r="F330">
        <f t="shared" si="52"/>
        <v>2.1433206799125841</v>
      </c>
      <c r="G330">
        <f t="shared" si="53"/>
        <v>3.1165472093275799</v>
      </c>
      <c r="H330">
        <f t="shared" si="54"/>
        <v>0.21433206799125842</v>
      </c>
      <c r="I330">
        <f t="shared" si="60"/>
        <v>827.74532021070979</v>
      </c>
      <c r="J330">
        <f t="shared" si="55"/>
        <v>-1.9289886119228661E-2</v>
      </c>
      <c r="K330">
        <f t="shared" si="56"/>
        <v>-0.29937919148382236</v>
      </c>
      <c r="L330">
        <f t="shared" si="57"/>
        <v>6.2080851617762889E-4</v>
      </c>
      <c r="M330">
        <f t="shared" si="61"/>
        <v>31.900000000000183</v>
      </c>
      <c r="N330">
        <f t="shared" si="58"/>
        <v>6.2080851617762889E-3</v>
      </c>
      <c r="O330">
        <f t="shared" si="59"/>
        <v>43.70789928585387</v>
      </c>
      <c r="P330">
        <f t="shared" si="62"/>
        <v>43.714107371015643</v>
      </c>
    </row>
    <row r="331" spans="4:16" x14ac:dyDescent="0.3">
      <c r="D331">
        <f t="shared" si="63"/>
        <v>832.4326637468323</v>
      </c>
      <c r="E331">
        <f t="shared" si="64"/>
        <v>31.379804161267057</v>
      </c>
      <c r="F331">
        <f t="shared" ref="F331:F394" si="65">g/l*SIN(D331)</f>
        <v>-2.9756819329221238</v>
      </c>
      <c r="G331">
        <f t="shared" ref="G331:G394" si="66">E331*dt</f>
        <v>3.1379804161267058</v>
      </c>
      <c r="H331">
        <f t="shared" ref="H331:H394" si="67">F331*dt</f>
        <v>-0.2975681932922124</v>
      </c>
      <c r="I331">
        <f t="shared" si="60"/>
        <v>830.86186742003736</v>
      </c>
      <c r="J331">
        <f t="shared" ref="J331:J394" si="68">l*COS(I331)</f>
        <v>2.6781137396314488E-2</v>
      </c>
      <c r="K331">
        <f t="shared" ref="K331:K394" si="69">l*SIN(I331)</f>
        <v>0.29880222669812839</v>
      </c>
      <c r="L331">
        <f t="shared" ref="L331:L394" si="70">K331+l</f>
        <v>0.59880222669812833</v>
      </c>
      <c r="M331">
        <f t="shared" si="61"/>
        <v>32.000000000000185</v>
      </c>
      <c r="N331">
        <f t="shared" ref="N331:N394" si="71">ABS(m*g*L331)</f>
        <v>5.9880222669812833</v>
      </c>
      <c r="O331">
        <f t="shared" ref="O331:O394" si="72">m*(l*E331)^2/2</f>
        <v>44.311144913976285</v>
      </c>
      <c r="P331">
        <f t="shared" si="62"/>
        <v>50.299167180957568</v>
      </c>
    </row>
    <row r="332" spans="4:16" x14ac:dyDescent="0.3">
      <c r="D332">
        <f t="shared" si="63"/>
        <v>835.57064416295896</v>
      </c>
      <c r="E332">
        <f t="shared" si="64"/>
        <v>31.082235967974846</v>
      </c>
      <c r="F332">
        <f t="shared" si="65"/>
        <v>3.0955894358847935</v>
      </c>
      <c r="G332">
        <f t="shared" si="66"/>
        <v>3.1082235967974849</v>
      </c>
      <c r="H332">
        <f t="shared" si="67"/>
        <v>0.30955894358847935</v>
      </c>
      <c r="I332">
        <f t="shared" ref="I332:I395" si="73">D332-PI()/2</f>
        <v>833.99984783616401</v>
      </c>
      <c r="J332">
        <f t="shared" si="68"/>
        <v>-2.7860304922978509E-2</v>
      </c>
      <c r="K332">
        <f t="shared" si="69"/>
        <v>-0.29870353765832547</v>
      </c>
      <c r="L332">
        <f t="shared" si="70"/>
        <v>1.2964623416745202E-3</v>
      </c>
      <c r="M332">
        <f t="shared" ref="M332:M395" si="74">M331+dt</f>
        <v>32.100000000000186</v>
      </c>
      <c r="N332">
        <f t="shared" si="71"/>
        <v>1.2964623416745202E-2</v>
      </c>
      <c r="O332">
        <f t="shared" si="72"/>
        <v>43.474742674599106</v>
      </c>
      <c r="P332">
        <f t="shared" ref="P332:P395" si="75">N332+O332</f>
        <v>43.487707298015849</v>
      </c>
    </row>
    <row r="333" spans="4:16" x14ac:dyDescent="0.3">
      <c r="D333">
        <f t="shared" ref="D333:D396" si="76">D332+G332</f>
        <v>838.67886775975649</v>
      </c>
      <c r="E333">
        <f t="shared" ref="E333:E396" si="77">E332+H332</f>
        <v>31.391794911563323</v>
      </c>
      <c r="F333">
        <f t="shared" si="65"/>
        <v>-4.2011556503691487</v>
      </c>
      <c r="G333">
        <f t="shared" si="66"/>
        <v>3.1391794911563324</v>
      </c>
      <c r="H333">
        <f t="shared" si="67"/>
        <v>-0.42011556503691488</v>
      </c>
      <c r="I333">
        <f t="shared" si="73"/>
        <v>837.10807143296154</v>
      </c>
      <c r="J333">
        <f t="shared" si="68"/>
        <v>3.7810400853337645E-2</v>
      </c>
      <c r="K333">
        <f t="shared" si="69"/>
        <v>0.29760775122182204</v>
      </c>
      <c r="L333">
        <f t="shared" si="70"/>
        <v>0.59760775122182208</v>
      </c>
      <c r="M333">
        <f t="shared" si="74"/>
        <v>32.200000000000188</v>
      </c>
      <c r="N333">
        <f t="shared" si="71"/>
        <v>5.9760775122182208</v>
      </c>
      <c r="O333">
        <f t="shared" si="72"/>
        <v>44.345015449634374</v>
      </c>
      <c r="P333">
        <f t="shared" si="75"/>
        <v>50.321092961852592</v>
      </c>
    </row>
    <row r="334" spans="4:16" x14ac:dyDescent="0.3">
      <c r="D334">
        <f t="shared" si="76"/>
        <v>841.81804725091285</v>
      </c>
      <c r="E334">
        <f t="shared" si="77"/>
        <v>30.971679346526408</v>
      </c>
      <c r="F334">
        <f t="shared" si="65"/>
        <v>4.2809406566482275</v>
      </c>
      <c r="G334">
        <f t="shared" si="66"/>
        <v>3.0971679346526408</v>
      </c>
      <c r="H334">
        <f t="shared" si="67"/>
        <v>0.42809406566482278</v>
      </c>
      <c r="I334">
        <f t="shared" si="73"/>
        <v>840.24725092411791</v>
      </c>
      <c r="J334">
        <f t="shared" si="68"/>
        <v>-3.8528465909849353E-2</v>
      </c>
      <c r="K334">
        <f t="shared" si="69"/>
        <v>-0.29751564213438186</v>
      </c>
      <c r="L334">
        <f t="shared" si="70"/>
        <v>2.4843578656181253E-3</v>
      </c>
      <c r="M334">
        <f t="shared" si="74"/>
        <v>32.300000000000189</v>
      </c>
      <c r="N334">
        <f t="shared" si="71"/>
        <v>2.4843578656181253E-2</v>
      </c>
      <c r="O334">
        <f t="shared" si="72"/>
        <v>43.16602146948226</v>
      </c>
      <c r="P334">
        <f t="shared" si="75"/>
        <v>43.190865048138441</v>
      </c>
    </row>
    <row r="335" spans="4:16" x14ac:dyDescent="0.3">
      <c r="D335">
        <f t="shared" si="76"/>
        <v>844.91521518556544</v>
      </c>
      <c r="E335">
        <f t="shared" si="77"/>
        <v>31.39977341219123</v>
      </c>
      <c r="F335">
        <f t="shared" si="65"/>
        <v>-5.7447949895887138</v>
      </c>
      <c r="G335">
        <f t="shared" si="66"/>
        <v>3.1399773412191232</v>
      </c>
      <c r="H335">
        <f t="shared" si="67"/>
        <v>-0.5744794989588714</v>
      </c>
      <c r="I335">
        <f t="shared" si="73"/>
        <v>843.3444188587705</v>
      </c>
      <c r="J335">
        <f t="shared" si="68"/>
        <v>5.1703154906313623E-2</v>
      </c>
      <c r="K335">
        <f t="shared" si="69"/>
        <v>0.29551105524621873</v>
      </c>
      <c r="L335">
        <f t="shared" si="70"/>
        <v>0.59551105524621872</v>
      </c>
      <c r="M335">
        <f t="shared" si="74"/>
        <v>32.40000000000019</v>
      </c>
      <c r="N335">
        <f t="shared" si="71"/>
        <v>5.9551105524621875</v>
      </c>
      <c r="O335">
        <f t="shared" si="72"/>
        <v>44.367559665162801</v>
      </c>
      <c r="P335">
        <f t="shared" si="75"/>
        <v>50.322670217624989</v>
      </c>
    </row>
    <row r="336" spans="4:16" x14ac:dyDescent="0.3">
      <c r="D336">
        <f t="shared" si="76"/>
        <v>848.05519252678459</v>
      </c>
      <c r="E336">
        <f t="shared" si="77"/>
        <v>30.825293913232358</v>
      </c>
      <c r="F336">
        <f t="shared" si="65"/>
        <v>5.797825545457175</v>
      </c>
      <c r="G336">
        <f t="shared" si="66"/>
        <v>3.0825293913232361</v>
      </c>
      <c r="H336">
        <f t="shared" si="67"/>
        <v>0.57978255454571748</v>
      </c>
      <c r="I336">
        <f t="shared" si="73"/>
        <v>846.48439619998965</v>
      </c>
      <c r="J336">
        <f t="shared" si="68"/>
        <v>-5.2180429909129765E-2</v>
      </c>
      <c r="K336">
        <f t="shared" si="69"/>
        <v>-0.29542715300814582</v>
      </c>
      <c r="L336">
        <f t="shared" si="70"/>
        <v>4.5728469918541736E-3</v>
      </c>
      <c r="M336">
        <f t="shared" si="74"/>
        <v>32.500000000000192</v>
      </c>
      <c r="N336">
        <f t="shared" si="71"/>
        <v>4.5728469918541736E-2</v>
      </c>
      <c r="O336">
        <f t="shared" si="72"/>
        <v>42.758943517672186</v>
      </c>
      <c r="P336">
        <f t="shared" si="75"/>
        <v>42.80467198759073</v>
      </c>
    </row>
    <row r="337" spans="4:16" x14ac:dyDescent="0.3">
      <c r="D337">
        <f t="shared" si="76"/>
        <v>851.13772191810779</v>
      </c>
      <c r="E337">
        <f t="shared" si="77"/>
        <v>31.405076467778073</v>
      </c>
      <c r="F337">
        <f t="shared" si="65"/>
        <v>-7.7253544068914302</v>
      </c>
      <c r="G337">
        <f t="shared" si="66"/>
        <v>3.1405076467778077</v>
      </c>
      <c r="H337">
        <f t="shared" si="67"/>
        <v>-0.77253544068914304</v>
      </c>
      <c r="I337">
        <f t="shared" si="73"/>
        <v>849.56692559131284</v>
      </c>
      <c r="J337">
        <f t="shared" si="68"/>
        <v>6.9528189662037873E-2</v>
      </c>
      <c r="K337">
        <f t="shared" si="69"/>
        <v>0.2918318537142916</v>
      </c>
      <c r="L337">
        <f t="shared" si="70"/>
        <v>0.59183185371429159</v>
      </c>
      <c r="M337">
        <f t="shared" si="74"/>
        <v>32.600000000000193</v>
      </c>
      <c r="N337">
        <f t="shared" si="71"/>
        <v>5.9183185371429161</v>
      </c>
      <c r="O337">
        <f t="shared" si="72"/>
        <v>44.382547257614455</v>
      </c>
      <c r="P337">
        <f t="shared" si="75"/>
        <v>50.300865794757371</v>
      </c>
    </row>
    <row r="338" spans="4:16" x14ac:dyDescent="0.3">
      <c r="D338">
        <f t="shared" si="76"/>
        <v>854.27822956488558</v>
      </c>
      <c r="E338">
        <f t="shared" si="77"/>
        <v>30.63254102708893</v>
      </c>
      <c r="F338">
        <f t="shared" si="65"/>
        <v>7.7605320248293035</v>
      </c>
      <c r="G338">
        <f t="shared" si="66"/>
        <v>3.0632541027088931</v>
      </c>
      <c r="H338">
        <f t="shared" si="67"/>
        <v>0.77605320248293042</v>
      </c>
      <c r="I338">
        <f t="shared" si="73"/>
        <v>852.70743323809063</v>
      </c>
      <c r="J338">
        <f t="shared" si="68"/>
        <v>-6.984478822347874E-2</v>
      </c>
      <c r="K338">
        <f t="shared" si="69"/>
        <v>-0.29175624339166661</v>
      </c>
      <c r="L338">
        <f t="shared" si="70"/>
        <v>8.2437566083333746E-3</v>
      </c>
      <c r="M338">
        <f t="shared" si="74"/>
        <v>32.700000000000195</v>
      </c>
      <c r="N338">
        <f t="shared" si="71"/>
        <v>8.2437566083333746E-2</v>
      </c>
      <c r="O338">
        <f t="shared" si="72"/>
        <v>42.225865639932884</v>
      </c>
      <c r="P338">
        <f t="shared" si="75"/>
        <v>42.30830320601622</v>
      </c>
    </row>
    <row r="339" spans="4:16" x14ac:dyDescent="0.3">
      <c r="D339">
        <f t="shared" si="76"/>
        <v>857.3414836675945</v>
      </c>
      <c r="E339">
        <f t="shared" si="77"/>
        <v>31.408594229571861</v>
      </c>
      <c r="F339">
        <f t="shared" si="65"/>
        <v>-10.273663632738678</v>
      </c>
      <c r="G339">
        <f t="shared" si="66"/>
        <v>3.1408594229571865</v>
      </c>
      <c r="H339">
        <f t="shared" si="67"/>
        <v>-1.0273663632738679</v>
      </c>
      <c r="I339">
        <f t="shared" si="73"/>
        <v>855.77068734079955</v>
      </c>
      <c r="J339">
        <f t="shared" si="68"/>
        <v>9.246297269466279E-2</v>
      </c>
      <c r="K339">
        <f t="shared" si="69"/>
        <v>0.28539551271956964</v>
      </c>
      <c r="L339">
        <f t="shared" si="70"/>
        <v>0.58539551271956958</v>
      </c>
      <c r="M339">
        <f t="shared" si="74"/>
        <v>32.800000000000196</v>
      </c>
      <c r="N339">
        <f t="shared" si="71"/>
        <v>5.8539551271956958</v>
      </c>
      <c r="O339">
        <f t="shared" si="72"/>
        <v>44.392490616505256</v>
      </c>
      <c r="P339">
        <f t="shared" si="75"/>
        <v>50.246445743700953</v>
      </c>
    </row>
    <row r="340" spans="4:16" x14ac:dyDescent="0.3">
      <c r="D340">
        <f t="shared" si="76"/>
        <v>860.48234309055169</v>
      </c>
      <c r="E340">
        <f t="shared" si="77"/>
        <v>30.381227866297994</v>
      </c>
      <c r="F340">
        <f t="shared" si="65"/>
        <v>10.296912061436529</v>
      </c>
      <c r="G340">
        <f t="shared" si="66"/>
        <v>3.0381227866297995</v>
      </c>
      <c r="H340">
        <f t="shared" si="67"/>
        <v>1.0296912061436529</v>
      </c>
      <c r="I340">
        <f t="shared" si="73"/>
        <v>858.91154676375675</v>
      </c>
      <c r="J340">
        <f t="shared" si="68"/>
        <v>-9.2672208552943433E-2</v>
      </c>
      <c r="K340">
        <f t="shared" si="69"/>
        <v>-0.28532763932349731</v>
      </c>
      <c r="L340">
        <f t="shared" si="70"/>
        <v>1.4672360676502683E-2</v>
      </c>
      <c r="M340">
        <f t="shared" si="74"/>
        <v>32.900000000000198</v>
      </c>
      <c r="N340">
        <f t="shared" si="71"/>
        <v>0.14672360676502683</v>
      </c>
      <c r="O340">
        <f t="shared" si="72"/>
        <v>41.535855299876474</v>
      </c>
      <c r="P340">
        <f t="shared" si="75"/>
        <v>41.682578906641503</v>
      </c>
    </row>
    <row r="341" spans="4:16" x14ac:dyDescent="0.3">
      <c r="D341">
        <f t="shared" si="76"/>
        <v>863.52046587718155</v>
      </c>
      <c r="E341">
        <f t="shared" si="77"/>
        <v>31.410919072441647</v>
      </c>
      <c r="F341">
        <f t="shared" si="65"/>
        <v>-13.516304276985677</v>
      </c>
      <c r="G341">
        <f t="shared" si="66"/>
        <v>3.141091907244165</v>
      </c>
      <c r="H341">
        <f t="shared" si="67"/>
        <v>-1.3516304276985678</v>
      </c>
      <c r="I341">
        <f t="shared" si="73"/>
        <v>861.9496695503866</v>
      </c>
      <c r="J341">
        <f t="shared" si="68"/>
        <v>0.12164673849288518</v>
      </c>
      <c r="K341">
        <f t="shared" si="69"/>
        <v>0.27422996009561684</v>
      </c>
      <c r="L341">
        <f t="shared" si="70"/>
        <v>0.57422996009561689</v>
      </c>
      <c r="M341">
        <f t="shared" si="74"/>
        <v>33.000000000000199</v>
      </c>
      <c r="N341">
        <f t="shared" si="71"/>
        <v>5.7422996009561693</v>
      </c>
      <c r="O341">
        <f t="shared" si="72"/>
        <v>44.39906266389653</v>
      </c>
      <c r="P341">
        <f t="shared" si="75"/>
        <v>50.141362264852702</v>
      </c>
    </row>
    <row r="342" spans="4:16" x14ac:dyDescent="0.3">
      <c r="D342">
        <f t="shared" si="76"/>
        <v>866.66155778442567</v>
      </c>
      <c r="E342">
        <f t="shared" si="77"/>
        <v>30.059288644743081</v>
      </c>
      <c r="F342">
        <f t="shared" si="65"/>
        <v>13.531560320694879</v>
      </c>
      <c r="G342">
        <f t="shared" si="66"/>
        <v>3.0059288644743081</v>
      </c>
      <c r="H342">
        <f t="shared" si="67"/>
        <v>1.353156032069488</v>
      </c>
      <c r="I342">
        <f t="shared" si="73"/>
        <v>865.09076145763072</v>
      </c>
      <c r="J342">
        <f t="shared" si="68"/>
        <v>-0.121784042886268</v>
      </c>
      <c r="K342">
        <f t="shared" si="69"/>
        <v>-0.27416901155724294</v>
      </c>
      <c r="L342">
        <f t="shared" si="70"/>
        <v>2.5830988442757052E-2</v>
      </c>
      <c r="M342">
        <f t="shared" si="74"/>
        <v>33.1000000000002</v>
      </c>
      <c r="N342">
        <f t="shared" si="71"/>
        <v>0.25830988442757052</v>
      </c>
      <c r="O342">
        <f t="shared" si="72"/>
        <v>40.660237522259116</v>
      </c>
      <c r="P342">
        <f t="shared" si="75"/>
        <v>40.918547406686685</v>
      </c>
    </row>
    <row r="343" spans="4:16" x14ac:dyDescent="0.3">
      <c r="D343">
        <f t="shared" si="76"/>
        <v>869.66748664889997</v>
      </c>
      <c r="E343">
        <f t="shared" si="77"/>
        <v>31.412444676812569</v>
      </c>
      <c r="F343">
        <f t="shared" si="65"/>
        <v>-17.527320269035002</v>
      </c>
      <c r="G343">
        <f t="shared" si="66"/>
        <v>3.1412444676812572</v>
      </c>
      <c r="H343">
        <f t="shared" si="67"/>
        <v>-1.7527320269035003</v>
      </c>
      <c r="I343">
        <f t="shared" si="73"/>
        <v>868.09669032210502</v>
      </c>
      <c r="J343">
        <f t="shared" si="68"/>
        <v>0.15774588242132812</v>
      </c>
      <c r="K343">
        <f t="shared" si="69"/>
        <v>0.25517883254517121</v>
      </c>
      <c r="L343">
        <f t="shared" si="70"/>
        <v>0.5551788325451712</v>
      </c>
      <c r="M343">
        <f t="shared" si="74"/>
        <v>33.200000000000202</v>
      </c>
      <c r="N343">
        <f t="shared" si="71"/>
        <v>5.551788325451712</v>
      </c>
      <c r="O343">
        <f t="shared" si="72"/>
        <v>44.403375625821468</v>
      </c>
      <c r="P343">
        <f t="shared" si="75"/>
        <v>49.955163951273178</v>
      </c>
    </row>
    <row r="344" spans="4:16" x14ac:dyDescent="0.3">
      <c r="D344">
        <f t="shared" si="76"/>
        <v>872.80873111658127</v>
      </c>
      <c r="E344">
        <f t="shared" si="77"/>
        <v>29.659712649909068</v>
      </c>
      <c r="F344">
        <f t="shared" si="65"/>
        <v>17.537191392346656</v>
      </c>
      <c r="G344">
        <f t="shared" si="66"/>
        <v>2.9659712649909071</v>
      </c>
      <c r="H344">
        <f t="shared" si="67"/>
        <v>1.7537191392346658</v>
      </c>
      <c r="I344">
        <f t="shared" si="73"/>
        <v>871.23793478978632</v>
      </c>
      <c r="J344">
        <f t="shared" si="68"/>
        <v>-0.15783472253113301</v>
      </c>
      <c r="K344">
        <f t="shared" si="69"/>
        <v>-0.25512389218479764</v>
      </c>
      <c r="L344">
        <f t="shared" si="70"/>
        <v>4.4876107815202348E-2</v>
      </c>
      <c r="M344">
        <f t="shared" si="74"/>
        <v>33.300000000000203</v>
      </c>
      <c r="N344">
        <f t="shared" si="71"/>
        <v>0.44876107815202348</v>
      </c>
      <c r="O344">
        <f t="shared" si="72"/>
        <v>39.586434951382913</v>
      </c>
      <c r="P344">
        <f t="shared" si="75"/>
        <v>40.035196029534937</v>
      </c>
    </row>
    <row r="345" spans="4:16" x14ac:dyDescent="0.3">
      <c r="D345">
        <f t="shared" si="76"/>
        <v>875.77470238157218</v>
      </c>
      <c r="E345">
        <f t="shared" si="77"/>
        <v>31.413431789143733</v>
      </c>
      <c r="F345">
        <f t="shared" si="65"/>
        <v>-22.22024233094993</v>
      </c>
      <c r="G345">
        <f t="shared" si="66"/>
        <v>3.1413431789143735</v>
      </c>
      <c r="H345">
        <f t="shared" si="67"/>
        <v>-2.2220242330949929</v>
      </c>
      <c r="I345">
        <f t="shared" si="73"/>
        <v>874.20390605477724</v>
      </c>
      <c r="J345">
        <f t="shared" si="68"/>
        <v>0.19998218097856083</v>
      </c>
      <c r="K345">
        <f t="shared" si="69"/>
        <v>0.22362273428937882</v>
      </c>
      <c r="L345">
        <f t="shared" si="70"/>
        <v>0.52362273428937878</v>
      </c>
      <c r="M345">
        <f t="shared" si="74"/>
        <v>33.400000000000205</v>
      </c>
      <c r="N345">
        <f t="shared" si="71"/>
        <v>5.2362273428937876</v>
      </c>
      <c r="O345">
        <f t="shared" si="72"/>
        <v>44.406166354703373</v>
      </c>
      <c r="P345">
        <f t="shared" si="75"/>
        <v>49.642393697597157</v>
      </c>
    </row>
    <row r="346" spans="4:16" x14ac:dyDescent="0.3">
      <c r="D346">
        <f t="shared" si="76"/>
        <v>878.91604556048651</v>
      </c>
      <c r="E346">
        <f t="shared" si="77"/>
        <v>29.191407556048741</v>
      </c>
      <c r="F346">
        <f t="shared" si="65"/>
        <v>22.226440329314197</v>
      </c>
      <c r="G346">
        <f t="shared" si="66"/>
        <v>2.9191407556048743</v>
      </c>
      <c r="H346">
        <f t="shared" si="67"/>
        <v>2.2226440329314197</v>
      </c>
      <c r="I346">
        <f t="shared" si="73"/>
        <v>877.34524923369156</v>
      </c>
      <c r="J346">
        <f t="shared" si="68"/>
        <v>-0.20003796296383927</v>
      </c>
      <c r="K346">
        <f t="shared" si="69"/>
        <v>-0.22357283684132487</v>
      </c>
      <c r="L346">
        <f t="shared" si="70"/>
        <v>7.6427163158675121E-2</v>
      </c>
      <c r="M346">
        <f t="shared" si="74"/>
        <v>33.500000000000206</v>
      </c>
      <c r="N346">
        <f t="shared" si="71"/>
        <v>0.76427163158675127</v>
      </c>
      <c r="O346">
        <f t="shared" si="72"/>
        <v>38.346222379650278</v>
      </c>
      <c r="P346">
        <f t="shared" si="75"/>
        <v>39.11049401123703</v>
      </c>
    </row>
    <row r="347" spans="4:16" x14ac:dyDescent="0.3">
      <c r="D347">
        <f t="shared" si="76"/>
        <v>881.83518631609138</v>
      </c>
      <c r="E347">
        <f t="shared" si="77"/>
        <v>31.414051588980161</v>
      </c>
      <c r="F347">
        <f t="shared" si="65"/>
        <v>-27.159327721048729</v>
      </c>
      <c r="G347">
        <f t="shared" si="66"/>
        <v>3.1414051588980163</v>
      </c>
      <c r="H347">
        <f t="shared" si="67"/>
        <v>-2.7159327721048729</v>
      </c>
      <c r="I347">
        <f t="shared" si="73"/>
        <v>880.26438998929643</v>
      </c>
      <c r="J347">
        <f t="shared" si="68"/>
        <v>0.24443394948944749</v>
      </c>
      <c r="K347">
        <f t="shared" si="69"/>
        <v>0.17393114826560027</v>
      </c>
      <c r="L347">
        <f t="shared" si="70"/>
        <v>0.47393114826560023</v>
      </c>
      <c r="M347">
        <f t="shared" si="74"/>
        <v>33.600000000000207</v>
      </c>
      <c r="N347">
        <f t="shared" si="71"/>
        <v>4.7393114826560021</v>
      </c>
      <c r="O347">
        <f t="shared" si="72"/>
        <v>44.407918675579815</v>
      </c>
      <c r="P347">
        <f t="shared" si="75"/>
        <v>49.147230158235814</v>
      </c>
    </row>
    <row r="348" spans="4:16" x14ac:dyDescent="0.3">
      <c r="D348">
        <f t="shared" si="76"/>
        <v>884.97659147498939</v>
      </c>
      <c r="E348">
        <f t="shared" si="77"/>
        <v>28.698118816875287</v>
      </c>
      <c r="F348">
        <f t="shared" si="65"/>
        <v>27.162950706648424</v>
      </c>
      <c r="G348">
        <f t="shared" si="66"/>
        <v>2.8698118816875287</v>
      </c>
      <c r="H348">
        <f t="shared" si="67"/>
        <v>2.7162950706648425</v>
      </c>
      <c r="I348">
        <f t="shared" si="73"/>
        <v>883.40579514819444</v>
      </c>
      <c r="J348">
        <f t="shared" si="68"/>
        <v>-0.24446655635984474</v>
      </c>
      <c r="K348">
        <f t="shared" si="69"/>
        <v>-0.17388531514063757</v>
      </c>
      <c r="L348">
        <f t="shared" si="70"/>
        <v>0.12611468485936242</v>
      </c>
      <c r="M348">
        <f t="shared" si="74"/>
        <v>33.700000000000209</v>
      </c>
      <c r="N348">
        <f t="shared" si="71"/>
        <v>1.2611468485936241</v>
      </c>
      <c r="O348">
        <f t="shared" si="72"/>
        <v>37.061191063237111</v>
      </c>
      <c r="P348">
        <f t="shared" si="75"/>
        <v>38.322337911830736</v>
      </c>
    </row>
    <row r="349" spans="4:16" x14ac:dyDescent="0.3">
      <c r="D349">
        <f t="shared" si="76"/>
        <v>887.84640335667689</v>
      </c>
      <c r="E349">
        <f t="shared" si="77"/>
        <v>31.414413887540128</v>
      </c>
      <c r="F349">
        <f t="shared" si="65"/>
        <v>-31.352477551434475</v>
      </c>
      <c r="G349">
        <f t="shared" si="66"/>
        <v>3.1414413887540129</v>
      </c>
      <c r="H349">
        <f t="shared" si="67"/>
        <v>-3.1352477551434479</v>
      </c>
      <c r="I349">
        <f t="shared" si="73"/>
        <v>886.27560702988194</v>
      </c>
      <c r="J349">
        <f t="shared" si="68"/>
        <v>0.28217229796291549</v>
      </c>
      <c r="K349">
        <f t="shared" si="69"/>
        <v>0.10187636753598762</v>
      </c>
      <c r="L349">
        <f t="shared" si="70"/>
        <v>0.4018763675359876</v>
      </c>
      <c r="M349">
        <f t="shared" si="74"/>
        <v>33.80000000000021</v>
      </c>
      <c r="N349">
        <f t="shared" si="71"/>
        <v>4.0187636753598763</v>
      </c>
      <c r="O349">
        <f t="shared" si="72"/>
        <v>44.408942995395321</v>
      </c>
      <c r="P349">
        <f t="shared" si="75"/>
        <v>48.4277066707552</v>
      </c>
    </row>
    <row r="350" spans="4:16" x14ac:dyDescent="0.3">
      <c r="D350">
        <f t="shared" si="76"/>
        <v>890.98784474543095</v>
      </c>
      <c r="E350">
        <f t="shared" si="77"/>
        <v>28.279166132396682</v>
      </c>
      <c r="F350">
        <f t="shared" si="65"/>
        <v>31.354189449628066</v>
      </c>
      <c r="G350">
        <f t="shared" si="66"/>
        <v>2.8279166132396685</v>
      </c>
      <c r="H350">
        <f t="shared" si="67"/>
        <v>3.1354189449628067</v>
      </c>
      <c r="I350">
        <f t="shared" si="73"/>
        <v>889.417048418636</v>
      </c>
      <c r="J350">
        <f t="shared" si="68"/>
        <v>-0.2821877050466578</v>
      </c>
      <c r="K350">
        <f t="shared" si="69"/>
        <v>-0.10183368362433153</v>
      </c>
      <c r="L350">
        <f t="shared" si="70"/>
        <v>0.19816631637566845</v>
      </c>
      <c r="M350">
        <f t="shared" si="74"/>
        <v>33.900000000000212</v>
      </c>
      <c r="N350">
        <f t="shared" si="71"/>
        <v>1.9816631637566844</v>
      </c>
      <c r="O350">
        <f t="shared" si="72"/>
        <v>35.987005671466122</v>
      </c>
      <c r="P350">
        <f t="shared" si="75"/>
        <v>37.968668835222807</v>
      </c>
    </row>
    <row r="351" spans="4:16" x14ac:dyDescent="0.3">
      <c r="D351">
        <f t="shared" si="76"/>
        <v>893.81576135867067</v>
      </c>
      <c r="E351">
        <f t="shared" si="77"/>
        <v>31.41458507735949</v>
      </c>
      <c r="F351">
        <f t="shared" si="65"/>
        <v>-33.315566333055052</v>
      </c>
      <c r="G351">
        <f t="shared" si="66"/>
        <v>3.1414585077359494</v>
      </c>
      <c r="H351">
        <f t="shared" si="67"/>
        <v>-3.3315566333055053</v>
      </c>
      <c r="I351">
        <f t="shared" si="73"/>
        <v>892.24496503187572</v>
      </c>
      <c r="J351">
        <f t="shared" si="68"/>
        <v>0.29984009699749592</v>
      </c>
      <c r="K351">
        <f t="shared" si="69"/>
        <v>9.7936832975249501E-3</v>
      </c>
      <c r="L351">
        <f t="shared" si="70"/>
        <v>0.30979368329752494</v>
      </c>
      <c r="M351">
        <f t="shared" si="74"/>
        <v>34.000000000000213</v>
      </c>
      <c r="N351">
        <f t="shared" si="71"/>
        <v>3.0979368329752495</v>
      </c>
      <c r="O351">
        <f t="shared" si="72"/>
        <v>44.409427001219584</v>
      </c>
      <c r="P351">
        <f t="shared" si="75"/>
        <v>47.507363834194834</v>
      </c>
    </row>
    <row r="352" spans="4:16" x14ac:dyDescent="0.3">
      <c r="D352">
        <f t="shared" si="76"/>
        <v>896.9572198664066</v>
      </c>
      <c r="E352">
        <f t="shared" si="77"/>
        <v>28.083028444053983</v>
      </c>
      <c r="F352">
        <f t="shared" si="65"/>
        <v>33.31571200907468</v>
      </c>
      <c r="G352">
        <f t="shared" si="66"/>
        <v>2.8083028444053983</v>
      </c>
      <c r="H352">
        <f t="shared" si="67"/>
        <v>3.3315712009074683</v>
      </c>
      <c r="I352">
        <f t="shared" si="73"/>
        <v>895.38642353961166</v>
      </c>
      <c r="J352">
        <f t="shared" si="68"/>
        <v>-0.29984140808167259</v>
      </c>
      <c r="K352">
        <f t="shared" si="69"/>
        <v>-9.7534609036932281E-3</v>
      </c>
      <c r="L352">
        <f t="shared" si="70"/>
        <v>0.29024653909630677</v>
      </c>
      <c r="M352">
        <f t="shared" si="74"/>
        <v>34.100000000000215</v>
      </c>
      <c r="N352">
        <f t="shared" si="71"/>
        <v>2.9024653909630675</v>
      </c>
      <c r="O352">
        <f t="shared" si="72"/>
        <v>35.489541896529531</v>
      </c>
      <c r="P352">
        <f t="shared" si="75"/>
        <v>38.392007287492596</v>
      </c>
    </row>
    <row r="353" spans="4:16" x14ac:dyDescent="0.3">
      <c r="D353">
        <f t="shared" si="76"/>
        <v>899.76552271081198</v>
      </c>
      <c r="E353">
        <f t="shared" si="77"/>
        <v>31.414599644961452</v>
      </c>
      <c r="F353">
        <f t="shared" si="65"/>
        <v>-31.836930069922548</v>
      </c>
      <c r="G353">
        <f t="shared" si="66"/>
        <v>3.1414599644961454</v>
      </c>
      <c r="H353">
        <f t="shared" si="67"/>
        <v>-3.1836930069922551</v>
      </c>
      <c r="I353">
        <f t="shared" si="73"/>
        <v>898.19472638401703</v>
      </c>
      <c r="J353">
        <f t="shared" si="68"/>
        <v>0.28653237062929832</v>
      </c>
      <c r="K353">
        <f t="shared" si="69"/>
        <v>-8.8877446979278255E-2</v>
      </c>
      <c r="L353">
        <f t="shared" si="70"/>
        <v>0.21112255302072175</v>
      </c>
      <c r="M353">
        <f t="shared" si="74"/>
        <v>34.200000000000216</v>
      </c>
      <c r="N353">
        <f t="shared" si="71"/>
        <v>2.1112255302072174</v>
      </c>
      <c r="O353">
        <f t="shared" si="72"/>
        <v>44.409468188394548</v>
      </c>
      <c r="P353">
        <f t="shared" si="75"/>
        <v>46.520693718601763</v>
      </c>
    </row>
    <row r="354" spans="4:16" x14ac:dyDescent="0.3">
      <c r="D354">
        <f t="shared" si="76"/>
        <v>902.90698267530809</v>
      </c>
      <c r="E354">
        <f t="shared" si="77"/>
        <v>28.230906637969198</v>
      </c>
      <c r="F354">
        <f t="shared" si="65"/>
        <v>31.835619448783063</v>
      </c>
      <c r="G354">
        <f t="shared" si="66"/>
        <v>2.8230906637969202</v>
      </c>
      <c r="H354">
        <f t="shared" si="67"/>
        <v>3.1835619448783063</v>
      </c>
      <c r="I354">
        <f t="shared" si="73"/>
        <v>901.33618634851314</v>
      </c>
      <c r="J354">
        <f t="shared" si="68"/>
        <v>-0.28652057503904299</v>
      </c>
      <c r="K354">
        <f t="shared" si="69"/>
        <v>8.8915465917331446E-2</v>
      </c>
      <c r="L354">
        <f t="shared" si="70"/>
        <v>0.38891546591733145</v>
      </c>
      <c r="M354">
        <f t="shared" si="74"/>
        <v>34.300000000000217</v>
      </c>
      <c r="N354">
        <f t="shared" si="71"/>
        <v>3.8891546591733146</v>
      </c>
      <c r="O354">
        <f t="shared" si="72"/>
        <v>35.864284032077997</v>
      </c>
      <c r="P354">
        <f t="shared" si="75"/>
        <v>39.753438691251311</v>
      </c>
    </row>
    <row r="355" spans="4:16" x14ac:dyDescent="0.3">
      <c r="D355">
        <f t="shared" si="76"/>
        <v>905.73007333910505</v>
      </c>
      <c r="E355">
        <f t="shared" si="77"/>
        <v>31.414468582847505</v>
      </c>
      <c r="F355">
        <f t="shared" si="65"/>
        <v>-27.140757959039483</v>
      </c>
      <c r="G355">
        <f t="shared" si="66"/>
        <v>3.1414468582847506</v>
      </c>
      <c r="H355">
        <f t="shared" si="67"/>
        <v>-2.7140757959039483</v>
      </c>
      <c r="I355">
        <f t="shared" si="73"/>
        <v>904.1592770123101</v>
      </c>
      <c r="J355">
        <f t="shared" si="68"/>
        <v>0.24426682163134636</v>
      </c>
      <c r="K355">
        <f t="shared" si="69"/>
        <v>-0.17416578266157798</v>
      </c>
      <c r="L355">
        <f t="shared" si="70"/>
        <v>0.12583421733842201</v>
      </c>
      <c r="M355">
        <f t="shared" si="74"/>
        <v>34.400000000000219</v>
      </c>
      <c r="N355">
        <f t="shared" si="71"/>
        <v>1.2583421733842202</v>
      </c>
      <c r="O355">
        <f t="shared" si="72"/>
        <v>44.409097635422071</v>
      </c>
      <c r="P355">
        <f t="shared" si="75"/>
        <v>45.667439808806293</v>
      </c>
    </row>
    <row r="356" spans="4:16" x14ac:dyDescent="0.3">
      <c r="D356">
        <f t="shared" si="76"/>
        <v>908.87152019738983</v>
      </c>
      <c r="E356">
        <f t="shared" si="77"/>
        <v>28.700392786943556</v>
      </c>
      <c r="F356">
        <f t="shared" si="65"/>
        <v>27.13793627577094</v>
      </c>
      <c r="G356">
        <f t="shared" si="66"/>
        <v>2.8700392786943558</v>
      </c>
      <c r="H356">
        <f t="shared" si="67"/>
        <v>2.7137936275770942</v>
      </c>
      <c r="I356">
        <f t="shared" si="73"/>
        <v>907.30072387059488</v>
      </c>
      <c r="J356">
        <f t="shared" si="68"/>
        <v>-0.24424142648192948</v>
      </c>
      <c r="K356">
        <f t="shared" si="69"/>
        <v>0.17420139376615854</v>
      </c>
      <c r="L356">
        <f t="shared" si="70"/>
        <v>0.47420139376615855</v>
      </c>
      <c r="M356">
        <f t="shared" si="74"/>
        <v>34.50000000000022</v>
      </c>
      <c r="N356">
        <f t="shared" si="71"/>
        <v>4.7420139376615857</v>
      </c>
      <c r="O356">
        <f t="shared" si="72"/>
        <v>37.067064575617877</v>
      </c>
      <c r="P356">
        <f t="shared" si="75"/>
        <v>41.809078513279459</v>
      </c>
    </row>
    <row r="357" spans="4:16" x14ac:dyDescent="0.3">
      <c r="D357">
        <f t="shared" si="76"/>
        <v>911.74155947608415</v>
      </c>
      <c r="E357">
        <f t="shared" si="77"/>
        <v>31.41418641452065</v>
      </c>
      <c r="F357">
        <f t="shared" si="65"/>
        <v>-20.951729858180769</v>
      </c>
      <c r="G357">
        <f t="shared" si="66"/>
        <v>3.1414186414520651</v>
      </c>
      <c r="H357">
        <f t="shared" si="67"/>
        <v>-2.0951729858180772</v>
      </c>
      <c r="I357">
        <f t="shared" si="73"/>
        <v>910.1707631492892</v>
      </c>
      <c r="J357">
        <f t="shared" si="68"/>
        <v>0.18856556872361491</v>
      </c>
      <c r="K357">
        <f t="shared" si="69"/>
        <v>-0.23333029441531947</v>
      </c>
      <c r="L357">
        <f t="shared" si="70"/>
        <v>6.6669705584680522E-2</v>
      </c>
      <c r="M357">
        <f t="shared" si="74"/>
        <v>34.600000000000222</v>
      </c>
      <c r="N357">
        <f t="shared" si="71"/>
        <v>0.66669705584680528</v>
      </c>
      <c r="O357">
        <f t="shared" si="72"/>
        <v>44.40829986388141</v>
      </c>
      <c r="P357">
        <f t="shared" si="75"/>
        <v>45.074996919728214</v>
      </c>
    </row>
    <row r="358" spans="4:16" x14ac:dyDescent="0.3">
      <c r="D358">
        <f t="shared" si="76"/>
        <v>914.88297811753625</v>
      </c>
      <c r="E358">
        <f t="shared" si="77"/>
        <v>29.319013428702572</v>
      </c>
      <c r="F358">
        <f t="shared" si="65"/>
        <v>20.94721817395661</v>
      </c>
      <c r="G358">
        <f t="shared" si="66"/>
        <v>2.9319013428702574</v>
      </c>
      <c r="H358">
        <f t="shared" si="67"/>
        <v>2.0947218173956612</v>
      </c>
      <c r="I358">
        <f t="shared" si="73"/>
        <v>913.31218179074131</v>
      </c>
      <c r="J358">
        <f t="shared" si="68"/>
        <v>-0.18852496356559745</v>
      </c>
      <c r="K358">
        <f t="shared" si="69"/>
        <v>0.23336310358021495</v>
      </c>
      <c r="L358">
        <f t="shared" si="70"/>
        <v>0.53336310358021488</v>
      </c>
      <c r="M358">
        <f t="shared" si="74"/>
        <v>34.700000000000223</v>
      </c>
      <c r="N358">
        <f t="shared" si="71"/>
        <v>5.3336310358021493</v>
      </c>
      <c r="O358">
        <f t="shared" si="72"/>
        <v>38.682204679459879</v>
      </c>
      <c r="P358">
        <f t="shared" si="75"/>
        <v>44.015835715262028</v>
      </c>
    </row>
    <row r="359" spans="4:16" x14ac:dyDescent="0.3">
      <c r="D359">
        <f t="shared" si="76"/>
        <v>917.81487946040647</v>
      </c>
      <c r="E359">
        <f t="shared" si="77"/>
        <v>31.413735246098234</v>
      </c>
      <c r="F359">
        <f t="shared" si="65"/>
        <v>-15.090996940064533</v>
      </c>
      <c r="G359">
        <f t="shared" si="66"/>
        <v>3.1413735246098238</v>
      </c>
      <c r="H359">
        <f t="shared" si="67"/>
        <v>-1.5090996940064534</v>
      </c>
      <c r="I359">
        <f t="shared" si="73"/>
        <v>916.24408313361153</v>
      </c>
      <c r="J359">
        <f t="shared" si="68"/>
        <v>0.13581897246056701</v>
      </c>
      <c r="K359">
        <f t="shared" si="69"/>
        <v>-0.26749431156522885</v>
      </c>
      <c r="L359">
        <f t="shared" si="70"/>
        <v>3.2505688434771141E-2</v>
      </c>
      <c r="M359">
        <f t="shared" si="74"/>
        <v>34.800000000000225</v>
      </c>
      <c r="N359">
        <f t="shared" si="71"/>
        <v>0.32505688434771141</v>
      </c>
      <c r="O359">
        <f t="shared" si="72"/>
        <v>44.407024295037942</v>
      </c>
      <c r="P359">
        <f t="shared" si="75"/>
        <v>44.732081179385652</v>
      </c>
    </row>
    <row r="360" spans="4:16" x14ac:dyDescent="0.3">
      <c r="D360">
        <f t="shared" si="76"/>
        <v>920.95625298501625</v>
      </c>
      <c r="E360">
        <f t="shared" si="77"/>
        <v>29.904635552091779</v>
      </c>
      <c r="F360">
        <f t="shared" si="65"/>
        <v>15.084483716061305</v>
      </c>
      <c r="G360">
        <f t="shared" si="66"/>
        <v>2.9904635552091783</v>
      </c>
      <c r="H360">
        <f t="shared" si="67"/>
        <v>1.5084483716061305</v>
      </c>
      <c r="I360">
        <f t="shared" si="73"/>
        <v>919.3854566582213</v>
      </c>
      <c r="J360">
        <f t="shared" si="68"/>
        <v>-0.13576035344453796</v>
      </c>
      <c r="K360">
        <f t="shared" si="69"/>
        <v>0.26752406701568765</v>
      </c>
      <c r="L360">
        <f t="shared" si="70"/>
        <v>0.56752406701568758</v>
      </c>
      <c r="M360">
        <f t="shared" si="74"/>
        <v>34.900000000000226</v>
      </c>
      <c r="N360">
        <f t="shared" si="71"/>
        <v>5.6752406701568763</v>
      </c>
      <c r="O360">
        <f t="shared" si="72"/>
        <v>40.242925237654418</v>
      </c>
      <c r="P360">
        <f t="shared" si="75"/>
        <v>45.918165907811293</v>
      </c>
    </row>
    <row r="361" spans="4:16" x14ac:dyDescent="0.3">
      <c r="D361">
        <f t="shared" si="76"/>
        <v>923.94671654022545</v>
      </c>
      <c r="E361">
        <f t="shared" si="77"/>
        <v>31.413083923697911</v>
      </c>
      <c r="F361">
        <f t="shared" si="65"/>
        <v>-10.437330885712674</v>
      </c>
      <c r="G361">
        <f t="shared" si="66"/>
        <v>3.1413083923697913</v>
      </c>
      <c r="H361">
        <f t="shared" si="67"/>
        <v>-1.0437330885712675</v>
      </c>
      <c r="I361">
        <f t="shared" si="73"/>
        <v>922.3759202134305</v>
      </c>
      <c r="J361">
        <f t="shared" si="68"/>
        <v>9.3935977971399409E-2</v>
      </c>
      <c r="K361">
        <f t="shared" si="69"/>
        <v>-0.28491407835092453</v>
      </c>
      <c r="L361">
        <f t="shared" si="70"/>
        <v>1.5085921649075462E-2</v>
      </c>
      <c r="M361">
        <f t="shared" si="74"/>
        <v>35.000000000000227</v>
      </c>
      <c r="N361">
        <f t="shared" si="71"/>
        <v>0.15085921649075462</v>
      </c>
      <c r="O361">
        <f t="shared" si="72"/>
        <v>44.405182871877962</v>
      </c>
      <c r="P361">
        <f t="shared" si="75"/>
        <v>44.556042088368713</v>
      </c>
    </row>
    <row r="362" spans="4:16" x14ac:dyDescent="0.3">
      <c r="D362">
        <f t="shared" si="76"/>
        <v>927.0880249325952</v>
      </c>
      <c r="E362">
        <f t="shared" si="77"/>
        <v>30.369350835126642</v>
      </c>
      <c r="F362">
        <f t="shared" si="65"/>
        <v>10.428331572640397</v>
      </c>
      <c r="G362">
        <f t="shared" si="66"/>
        <v>3.0369350835126645</v>
      </c>
      <c r="H362">
        <f t="shared" si="67"/>
        <v>1.0428331572640397</v>
      </c>
      <c r="I362">
        <f t="shared" si="73"/>
        <v>925.51722860580026</v>
      </c>
      <c r="J362">
        <f t="shared" si="68"/>
        <v>-9.3854984153748905E-2</v>
      </c>
      <c r="K362">
        <f t="shared" si="69"/>
        <v>0.28494076919510752</v>
      </c>
      <c r="L362">
        <f t="shared" si="70"/>
        <v>0.58494076919510751</v>
      </c>
      <c r="M362">
        <f t="shared" si="74"/>
        <v>35.100000000000229</v>
      </c>
      <c r="N362">
        <f t="shared" si="71"/>
        <v>5.8494076919510753</v>
      </c>
      <c r="O362">
        <f t="shared" si="72"/>
        <v>41.503386156615328</v>
      </c>
      <c r="P362">
        <f t="shared" si="75"/>
        <v>47.352793848566407</v>
      </c>
    </row>
    <row r="363" spans="4:16" x14ac:dyDescent="0.3">
      <c r="D363">
        <f t="shared" si="76"/>
        <v>930.12496001610782</v>
      </c>
      <c r="E363">
        <f t="shared" si="77"/>
        <v>31.41218399239068</v>
      </c>
      <c r="F363">
        <f t="shared" si="65"/>
        <v>-7.0638497706261303</v>
      </c>
      <c r="G363">
        <f t="shared" si="66"/>
        <v>3.1412183992390683</v>
      </c>
      <c r="H363">
        <f t="shared" si="67"/>
        <v>-0.70638497706261305</v>
      </c>
      <c r="I363">
        <f t="shared" si="73"/>
        <v>928.55416368931287</v>
      </c>
      <c r="J363">
        <f t="shared" si="68"/>
        <v>6.3574647935620079E-2</v>
      </c>
      <c r="K363">
        <f t="shared" si="69"/>
        <v>-0.29318639828590609</v>
      </c>
      <c r="L363">
        <f t="shared" si="70"/>
        <v>6.8136017140938976E-3</v>
      </c>
      <c r="M363">
        <f t="shared" si="74"/>
        <v>35.20000000000023</v>
      </c>
      <c r="N363">
        <f t="shared" si="71"/>
        <v>6.8136017140938976E-2</v>
      </c>
      <c r="O363">
        <f t="shared" si="72"/>
        <v>44.40263864273124</v>
      </c>
      <c r="P363">
        <f t="shared" si="75"/>
        <v>44.470774659872177</v>
      </c>
    </row>
    <row r="364" spans="4:16" x14ac:dyDescent="0.3">
      <c r="D364">
        <f t="shared" si="76"/>
        <v>933.26617841534687</v>
      </c>
      <c r="E364">
        <f t="shared" si="77"/>
        <v>30.705799015328068</v>
      </c>
      <c r="F364">
        <f t="shared" si="65"/>
        <v>7.0516574667473675</v>
      </c>
      <c r="G364">
        <f t="shared" si="66"/>
        <v>3.070579901532807</v>
      </c>
      <c r="H364">
        <f t="shared" si="67"/>
        <v>0.70516574667473675</v>
      </c>
      <c r="I364">
        <f t="shared" si="73"/>
        <v>931.69538208855192</v>
      </c>
      <c r="J364">
        <f t="shared" si="68"/>
        <v>-6.3464917200711207E-2</v>
      </c>
      <c r="K364">
        <f t="shared" si="69"/>
        <v>0.29321017084116791</v>
      </c>
      <c r="L364">
        <f t="shared" si="70"/>
        <v>0.59321017084116789</v>
      </c>
      <c r="M364">
        <f t="shared" si="74"/>
        <v>35.300000000000232</v>
      </c>
      <c r="N364">
        <f t="shared" si="71"/>
        <v>5.9321017084116789</v>
      </c>
      <c r="O364">
        <f t="shared" si="72"/>
        <v>42.428074192637496</v>
      </c>
      <c r="P364">
        <f t="shared" si="75"/>
        <v>48.360175901049175</v>
      </c>
    </row>
    <row r="365" spans="4:16" x14ac:dyDescent="0.3">
      <c r="D365">
        <f t="shared" si="76"/>
        <v>936.3367583168797</v>
      </c>
      <c r="E365">
        <f t="shared" si="77"/>
        <v>31.410964762002806</v>
      </c>
      <c r="F365">
        <f t="shared" si="65"/>
        <v>-4.7223108912794567</v>
      </c>
      <c r="G365">
        <f t="shared" si="66"/>
        <v>3.1410964762002807</v>
      </c>
      <c r="H365">
        <f t="shared" si="67"/>
        <v>-0.4722310891279457</v>
      </c>
      <c r="I365">
        <f t="shared" si="73"/>
        <v>934.76596199008475</v>
      </c>
      <c r="J365">
        <f t="shared" si="68"/>
        <v>4.2500798021499829E-2</v>
      </c>
      <c r="K365">
        <f t="shared" si="69"/>
        <v>-0.29697421128363266</v>
      </c>
      <c r="L365">
        <f t="shared" si="70"/>
        <v>3.025788716367328E-3</v>
      </c>
      <c r="M365">
        <f t="shared" si="74"/>
        <v>35.400000000000233</v>
      </c>
      <c r="N365">
        <f t="shared" si="71"/>
        <v>3.025788716367328E-2</v>
      </c>
      <c r="O365">
        <f t="shared" si="72"/>
        <v>44.39919182759018</v>
      </c>
      <c r="P365">
        <f t="shared" si="75"/>
        <v>44.429449714753851</v>
      </c>
    </row>
    <row r="366" spans="4:16" x14ac:dyDescent="0.3">
      <c r="D366">
        <f t="shared" si="76"/>
        <v>939.47785479307993</v>
      </c>
      <c r="E366">
        <f t="shared" si="77"/>
        <v>30.938733672874861</v>
      </c>
      <c r="F366">
        <f t="shared" si="65"/>
        <v>4.7059378785512713</v>
      </c>
      <c r="G366">
        <f t="shared" si="66"/>
        <v>3.0938733672874861</v>
      </c>
      <c r="H366">
        <f t="shared" si="67"/>
        <v>0.47059378785512718</v>
      </c>
      <c r="I366">
        <f t="shared" si="73"/>
        <v>937.90705846628498</v>
      </c>
      <c r="J366">
        <f t="shared" si="68"/>
        <v>-4.2353440906946156E-2</v>
      </c>
      <c r="K366">
        <f t="shared" si="69"/>
        <v>0.29699526266144688</v>
      </c>
      <c r="L366">
        <f t="shared" si="70"/>
        <v>0.59699526266144687</v>
      </c>
      <c r="M366">
        <f t="shared" si="74"/>
        <v>35.500000000000234</v>
      </c>
      <c r="N366">
        <f t="shared" si="71"/>
        <v>5.9699526266144689</v>
      </c>
      <c r="O366">
        <f t="shared" si="72"/>
        <v>43.074235857648638</v>
      </c>
      <c r="P366">
        <f t="shared" si="75"/>
        <v>49.04418848426311</v>
      </c>
    </row>
    <row r="367" spans="4:16" x14ac:dyDescent="0.3">
      <c r="D367">
        <f t="shared" si="76"/>
        <v>942.57172816036746</v>
      </c>
      <c r="E367">
        <f t="shared" si="77"/>
        <v>31.409327460729987</v>
      </c>
      <c r="F367">
        <f t="shared" si="65"/>
        <v>-3.1264671175576861</v>
      </c>
      <c r="G367">
        <f t="shared" si="66"/>
        <v>3.1409327460729988</v>
      </c>
      <c r="H367">
        <f t="shared" si="67"/>
        <v>-0.31264671175576864</v>
      </c>
      <c r="I367">
        <f t="shared" si="73"/>
        <v>941.00093183357251</v>
      </c>
      <c r="J367">
        <f t="shared" si="68"/>
        <v>2.8138204058003803E-2</v>
      </c>
      <c r="K367">
        <f t="shared" si="69"/>
        <v>-0.29867748738796862</v>
      </c>
      <c r="L367">
        <f t="shared" si="70"/>
        <v>1.3225126120313679E-3</v>
      </c>
      <c r="M367">
        <f t="shared" si="74"/>
        <v>35.600000000000236</v>
      </c>
      <c r="N367">
        <f t="shared" si="71"/>
        <v>1.3225126120313679E-2</v>
      </c>
      <c r="O367">
        <f t="shared" si="72"/>
        <v>44.394563319091496</v>
      </c>
      <c r="P367">
        <f t="shared" si="75"/>
        <v>44.407788445211807</v>
      </c>
    </row>
    <row r="368" spans="4:16" x14ac:dyDescent="0.3">
      <c r="D368">
        <f t="shared" si="76"/>
        <v>945.71266090644042</v>
      </c>
      <c r="E368">
        <f t="shared" si="77"/>
        <v>31.096680748974219</v>
      </c>
      <c r="F368">
        <f t="shared" si="65"/>
        <v>3.1045664918340026</v>
      </c>
      <c r="G368">
        <f t="shared" si="66"/>
        <v>3.1096680748974221</v>
      </c>
      <c r="H368">
        <f t="shared" si="67"/>
        <v>0.31045664918340027</v>
      </c>
      <c r="I368">
        <f t="shared" si="73"/>
        <v>944.14186457964547</v>
      </c>
      <c r="J368">
        <f t="shared" si="68"/>
        <v>-2.7941098426490649E-2</v>
      </c>
      <c r="K368">
        <f t="shared" si="69"/>
        <v>0.29869599096526417</v>
      </c>
      <c r="L368">
        <f t="shared" si="70"/>
        <v>0.59869599096526416</v>
      </c>
      <c r="M368">
        <f t="shared" si="74"/>
        <v>35.700000000000237</v>
      </c>
      <c r="N368">
        <f t="shared" si="71"/>
        <v>5.9869599096526418</v>
      </c>
      <c r="O368">
        <f t="shared" si="72"/>
        <v>43.515159912163071</v>
      </c>
      <c r="P368">
        <f t="shared" si="75"/>
        <v>49.502119821815711</v>
      </c>
    </row>
    <row r="369" spans="4:16" x14ac:dyDescent="0.3">
      <c r="D369">
        <f t="shared" si="76"/>
        <v>948.82232898133782</v>
      </c>
      <c r="E369">
        <f t="shared" si="77"/>
        <v>31.407137398157619</v>
      </c>
      <c r="F369">
        <f t="shared" si="65"/>
        <v>-2.0436374632441261</v>
      </c>
      <c r="G369">
        <f t="shared" si="66"/>
        <v>3.1407137398157623</v>
      </c>
      <c r="H369">
        <f t="shared" si="67"/>
        <v>-0.20436374632441262</v>
      </c>
      <c r="I369">
        <f t="shared" si="73"/>
        <v>947.25153265454287</v>
      </c>
      <c r="J369">
        <f t="shared" si="68"/>
        <v>1.8392737169181727E-2</v>
      </c>
      <c r="K369">
        <f t="shared" si="69"/>
        <v>-0.29943564787684412</v>
      </c>
      <c r="L369">
        <f t="shared" si="70"/>
        <v>5.6435212315586458E-4</v>
      </c>
      <c r="M369">
        <f t="shared" si="74"/>
        <v>35.800000000000239</v>
      </c>
      <c r="N369">
        <f t="shared" si="71"/>
        <v>5.6435212315586458E-3</v>
      </c>
      <c r="O369">
        <f t="shared" si="72"/>
        <v>44.388372579603789</v>
      </c>
      <c r="P369">
        <f t="shared" si="75"/>
        <v>44.394016100835351</v>
      </c>
    </row>
    <row r="370" spans="4:16" x14ac:dyDescent="0.3">
      <c r="D370">
        <f t="shared" si="76"/>
        <v>951.96304272115356</v>
      </c>
      <c r="E370">
        <f t="shared" si="77"/>
        <v>31.202773651833208</v>
      </c>
      <c r="F370">
        <f t="shared" si="65"/>
        <v>2.0143946648468414</v>
      </c>
      <c r="G370">
        <f t="shared" si="66"/>
        <v>3.1202773651833211</v>
      </c>
      <c r="H370">
        <f t="shared" si="67"/>
        <v>0.20143946648468414</v>
      </c>
      <c r="I370">
        <f t="shared" si="73"/>
        <v>950.39224639435861</v>
      </c>
      <c r="J370">
        <f t="shared" si="68"/>
        <v>-1.8129551983606166E-2</v>
      </c>
      <c r="K370">
        <f t="shared" si="69"/>
        <v>0.29945169784937559</v>
      </c>
      <c r="L370">
        <f t="shared" si="70"/>
        <v>0.59945169784937558</v>
      </c>
      <c r="M370">
        <f t="shared" si="74"/>
        <v>35.90000000000024</v>
      </c>
      <c r="N370">
        <f t="shared" si="71"/>
        <v>5.9945169784937562</v>
      </c>
      <c r="O370">
        <f t="shared" si="72"/>
        <v>43.812588760539157</v>
      </c>
      <c r="P370">
        <f t="shared" si="75"/>
        <v>49.807105739032913</v>
      </c>
    </row>
    <row r="371" spans="4:16" x14ac:dyDescent="0.3">
      <c r="D371">
        <f t="shared" si="76"/>
        <v>955.08332008633693</v>
      </c>
      <c r="E371">
        <f t="shared" si="77"/>
        <v>31.404213118317891</v>
      </c>
      <c r="F371">
        <f t="shared" si="65"/>
        <v>-1.3047797396719827</v>
      </c>
      <c r="G371">
        <f t="shared" si="66"/>
        <v>3.1404213118317892</v>
      </c>
      <c r="H371">
        <f t="shared" si="67"/>
        <v>-0.13047797396719826</v>
      </c>
      <c r="I371">
        <f t="shared" si="73"/>
        <v>953.51252375954198</v>
      </c>
      <c r="J371">
        <f t="shared" si="68"/>
        <v>1.1743017657032418E-2</v>
      </c>
      <c r="K371">
        <f t="shared" si="69"/>
        <v>-0.29977008112269415</v>
      </c>
      <c r="L371">
        <f t="shared" si="70"/>
        <v>2.2991887730583471E-4</v>
      </c>
      <c r="M371">
        <f t="shared" si="74"/>
        <v>36.000000000000242</v>
      </c>
      <c r="N371">
        <f t="shared" si="71"/>
        <v>2.2991887730583471E-3</v>
      </c>
      <c r="O371">
        <f t="shared" si="72"/>
        <v>44.380107071132819</v>
      </c>
      <c r="P371">
        <f t="shared" si="75"/>
        <v>44.382406259905878</v>
      </c>
    </row>
    <row r="372" spans="4:16" x14ac:dyDescent="0.3">
      <c r="D372">
        <f t="shared" si="76"/>
        <v>958.22374139816873</v>
      </c>
      <c r="E372">
        <f t="shared" si="77"/>
        <v>31.273735144350692</v>
      </c>
      <c r="F372">
        <f t="shared" si="65"/>
        <v>1.2657640519526785</v>
      </c>
      <c r="G372">
        <f t="shared" si="66"/>
        <v>3.1273735144350692</v>
      </c>
      <c r="H372">
        <f t="shared" si="67"/>
        <v>0.12657640519526786</v>
      </c>
      <c r="I372">
        <f t="shared" si="73"/>
        <v>956.65294507137378</v>
      </c>
      <c r="J372">
        <f t="shared" si="68"/>
        <v>-1.1391876467558683E-2</v>
      </c>
      <c r="K372">
        <f t="shared" si="69"/>
        <v>0.29978363055802076</v>
      </c>
      <c r="L372">
        <f t="shared" si="70"/>
        <v>0.59978363055802075</v>
      </c>
      <c r="M372">
        <f t="shared" si="74"/>
        <v>36.100000000000243</v>
      </c>
      <c r="N372">
        <f t="shared" si="71"/>
        <v>5.9978363055802077</v>
      </c>
      <c r="O372">
        <f t="shared" si="72"/>
        <v>44.012092944554801</v>
      </c>
      <c r="P372">
        <f t="shared" si="75"/>
        <v>50.009929250135009</v>
      </c>
    </row>
    <row r="373" spans="4:16" x14ac:dyDescent="0.3">
      <c r="D373">
        <f t="shared" si="76"/>
        <v>961.35111491260375</v>
      </c>
      <c r="E373">
        <f t="shared" si="77"/>
        <v>31.400311549545961</v>
      </c>
      <c r="F373">
        <f t="shared" si="65"/>
        <v>-0.79202259328646796</v>
      </c>
      <c r="G373">
        <f t="shared" si="66"/>
        <v>3.1400311549545963</v>
      </c>
      <c r="H373">
        <f t="shared" si="67"/>
        <v>-7.9202259328646801E-2</v>
      </c>
      <c r="I373">
        <f t="shared" si="73"/>
        <v>959.7803185858088</v>
      </c>
      <c r="J373">
        <f t="shared" si="68"/>
        <v>7.1282033395627777E-3</v>
      </c>
      <c r="K373">
        <f t="shared" si="69"/>
        <v>-0.29991530257249271</v>
      </c>
      <c r="L373">
        <f t="shared" si="70"/>
        <v>8.469742750727427E-5</v>
      </c>
      <c r="M373">
        <f t="shared" si="74"/>
        <v>36.200000000000244</v>
      </c>
      <c r="N373">
        <f t="shared" si="71"/>
        <v>8.469742750727427E-4</v>
      </c>
      <c r="O373">
        <f t="shared" si="72"/>
        <v>44.369080443384725</v>
      </c>
      <c r="P373">
        <f t="shared" si="75"/>
        <v>44.369927417659795</v>
      </c>
    </row>
    <row r="374" spans="4:16" x14ac:dyDescent="0.3">
      <c r="D374">
        <f t="shared" si="76"/>
        <v>964.49114606755836</v>
      </c>
      <c r="E374">
        <f t="shared" si="77"/>
        <v>31.321109290217315</v>
      </c>
      <c r="F374">
        <f t="shared" si="65"/>
        <v>0.73998638933193106</v>
      </c>
      <c r="G374">
        <f t="shared" si="66"/>
        <v>3.1321109290217315</v>
      </c>
      <c r="H374">
        <f t="shared" si="67"/>
        <v>7.3998638933193112E-2</v>
      </c>
      <c r="I374">
        <f t="shared" si="73"/>
        <v>962.92034974076341</v>
      </c>
      <c r="J374">
        <f t="shared" si="68"/>
        <v>-6.6598775039719465E-3</v>
      </c>
      <c r="K374">
        <f t="shared" si="69"/>
        <v>0.2999260676093895</v>
      </c>
      <c r="L374">
        <f t="shared" si="70"/>
        <v>0.59992606760938949</v>
      </c>
      <c r="M374">
        <f t="shared" si="74"/>
        <v>36.300000000000246</v>
      </c>
      <c r="N374">
        <f t="shared" si="71"/>
        <v>5.9992606760938951</v>
      </c>
      <c r="O374">
        <f t="shared" si="72"/>
        <v>44.145534922638184</v>
      </c>
      <c r="P374">
        <f t="shared" si="75"/>
        <v>50.144795598732081</v>
      </c>
    </row>
    <row r="375" spans="4:16" x14ac:dyDescent="0.3">
      <c r="D375">
        <f t="shared" si="76"/>
        <v>967.62325699658004</v>
      </c>
      <c r="E375">
        <f t="shared" si="77"/>
        <v>31.395107929150509</v>
      </c>
      <c r="F375">
        <f t="shared" si="65"/>
        <v>-0.42397826462973215</v>
      </c>
      <c r="G375">
        <f t="shared" si="66"/>
        <v>3.139510792915051</v>
      </c>
      <c r="H375">
        <f t="shared" si="67"/>
        <v>-4.2397826462973215E-2</v>
      </c>
      <c r="I375">
        <f t="shared" si="73"/>
        <v>966.05246066978509</v>
      </c>
      <c r="J375">
        <f t="shared" si="68"/>
        <v>3.8158043816521542E-3</v>
      </c>
      <c r="K375">
        <f t="shared" si="69"/>
        <v>-0.2999757317466214</v>
      </c>
      <c r="L375">
        <f t="shared" si="70"/>
        <v>2.4268253378589844E-5</v>
      </c>
      <c r="M375">
        <f t="shared" si="74"/>
        <v>36.400000000000247</v>
      </c>
      <c r="N375">
        <f t="shared" si="71"/>
        <v>2.4268253378589844E-4</v>
      </c>
      <c r="O375">
        <f t="shared" si="72"/>
        <v>44.354376084735399</v>
      </c>
      <c r="P375">
        <f t="shared" si="75"/>
        <v>44.354618767269187</v>
      </c>
    </row>
    <row r="376" spans="4:16" x14ac:dyDescent="0.3">
      <c r="D376">
        <f t="shared" si="76"/>
        <v>970.76276778949511</v>
      </c>
      <c r="E376">
        <f t="shared" si="77"/>
        <v>31.352710102687535</v>
      </c>
      <c r="F376">
        <f t="shared" si="65"/>
        <v>0.35458765381917612</v>
      </c>
      <c r="G376">
        <f t="shared" si="66"/>
        <v>3.1352710102687538</v>
      </c>
      <c r="H376">
        <f t="shared" si="67"/>
        <v>3.5458765381917612E-2</v>
      </c>
      <c r="I376">
        <f t="shared" si="73"/>
        <v>969.19197146270017</v>
      </c>
      <c r="J376">
        <f t="shared" si="68"/>
        <v>-3.1912888843571496E-3</v>
      </c>
      <c r="K376">
        <f t="shared" si="69"/>
        <v>0.29998302564521312</v>
      </c>
      <c r="L376">
        <f t="shared" si="70"/>
        <v>0.59998302564521311</v>
      </c>
      <c r="M376">
        <f t="shared" si="74"/>
        <v>36.500000000000249</v>
      </c>
      <c r="N376">
        <f t="shared" si="71"/>
        <v>5.9998302564521309</v>
      </c>
      <c r="O376">
        <f t="shared" si="72"/>
        <v>44.234659385242431</v>
      </c>
      <c r="P376">
        <f t="shared" si="75"/>
        <v>50.234489641694559</v>
      </c>
    </row>
    <row r="377" spans="4:16" x14ac:dyDescent="0.3">
      <c r="D377">
        <f t="shared" si="76"/>
        <v>973.89803879976387</v>
      </c>
      <c r="E377">
        <f t="shared" si="77"/>
        <v>31.388168868069453</v>
      </c>
      <c r="F377">
        <f t="shared" si="65"/>
        <v>-0.14387245088656439</v>
      </c>
      <c r="G377">
        <f t="shared" si="66"/>
        <v>3.1388168868069455</v>
      </c>
      <c r="H377">
        <f t="shared" si="67"/>
        <v>-1.438724508865644E-2</v>
      </c>
      <c r="I377">
        <f t="shared" si="73"/>
        <v>972.32724247296892</v>
      </c>
      <c r="J377">
        <f t="shared" si="68"/>
        <v>1.2948520579636436E-3</v>
      </c>
      <c r="K377">
        <f t="shared" si="69"/>
        <v>-0.2999972055838987</v>
      </c>
      <c r="L377">
        <f t="shared" si="70"/>
        <v>2.7944161012927182E-6</v>
      </c>
      <c r="M377">
        <f t="shared" si="74"/>
        <v>36.60000000000025</v>
      </c>
      <c r="N377">
        <f t="shared" si="71"/>
        <v>2.7944161012927182E-5</v>
      </c>
      <c r="O377">
        <f t="shared" si="72"/>
        <v>44.334771520069992</v>
      </c>
      <c r="P377">
        <f t="shared" si="75"/>
        <v>44.334799464231004</v>
      </c>
    </row>
    <row r="378" spans="4:16" x14ac:dyDescent="0.3">
      <c r="D378">
        <f t="shared" si="76"/>
        <v>977.03685568657079</v>
      </c>
      <c r="E378">
        <f t="shared" si="77"/>
        <v>31.373781622980797</v>
      </c>
      <c r="F378">
        <f t="shared" si="65"/>
        <v>5.134731786275442E-2</v>
      </c>
      <c r="G378">
        <f t="shared" si="66"/>
        <v>3.1373781622980799</v>
      </c>
      <c r="H378">
        <f t="shared" si="67"/>
        <v>5.1347317862754423E-3</v>
      </c>
      <c r="I378">
        <f t="shared" si="73"/>
        <v>975.46605935977584</v>
      </c>
      <c r="J378">
        <f t="shared" si="68"/>
        <v>-4.6212586074935376E-4</v>
      </c>
      <c r="K378">
        <f t="shared" si="69"/>
        <v>0.29999964406593688</v>
      </c>
      <c r="L378">
        <f t="shared" si="70"/>
        <v>0.59999964406593687</v>
      </c>
      <c r="M378">
        <f t="shared" si="74"/>
        <v>36.700000000000252</v>
      </c>
      <c r="N378">
        <f t="shared" si="71"/>
        <v>5.9999964406593689</v>
      </c>
      <c r="O378">
        <f t="shared" si="72"/>
        <v>44.294137799691939</v>
      </c>
      <c r="P378">
        <f t="shared" si="75"/>
        <v>50.294134240351305</v>
      </c>
    </row>
    <row r="379" spans="4:16" x14ac:dyDescent="0.3">
      <c r="D379">
        <f t="shared" si="76"/>
        <v>980.17423384886888</v>
      </c>
      <c r="E379">
        <f t="shared" si="77"/>
        <v>31.378916354767071</v>
      </c>
      <c r="F379">
        <f t="shared" si="65"/>
        <v>8.9135598657245338E-2</v>
      </c>
      <c r="G379">
        <f t="shared" si="66"/>
        <v>3.1378916354767075</v>
      </c>
      <c r="H379">
        <f t="shared" si="67"/>
        <v>8.9135598657245334E-3</v>
      </c>
      <c r="I379">
        <f t="shared" si="73"/>
        <v>978.60343752207393</v>
      </c>
      <c r="J379">
        <f t="shared" si="68"/>
        <v>-8.0222038793064385E-4</v>
      </c>
      <c r="K379">
        <f t="shared" si="69"/>
        <v>-0.29999892740216455</v>
      </c>
      <c r="L379">
        <f t="shared" si="70"/>
        <v>1.0725978354386712E-6</v>
      </c>
      <c r="M379">
        <f t="shared" si="74"/>
        <v>36.800000000000253</v>
      </c>
      <c r="N379">
        <f t="shared" si="71"/>
        <v>1.0725978354386712E-5</v>
      </c>
      <c r="O379">
        <f t="shared" si="72"/>
        <v>44.308637621976068</v>
      </c>
      <c r="P379">
        <f t="shared" si="75"/>
        <v>44.308648347954424</v>
      </c>
    </row>
    <row r="380" spans="4:16" x14ac:dyDescent="0.3">
      <c r="D380">
        <f t="shared" si="76"/>
        <v>983.31212548434564</v>
      </c>
      <c r="E380">
        <f t="shared" si="77"/>
        <v>31.387829914632796</v>
      </c>
      <c r="F380">
        <f t="shared" si="65"/>
        <v>-0.21250153590836146</v>
      </c>
      <c r="G380">
        <f t="shared" si="66"/>
        <v>3.1387829914632799</v>
      </c>
      <c r="H380">
        <f t="shared" si="67"/>
        <v>-2.1250153590836148E-2</v>
      </c>
      <c r="I380">
        <f t="shared" si="73"/>
        <v>981.74132915755069</v>
      </c>
      <c r="J380">
        <f t="shared" si="68"/>
        <v>1.9125138231906886E-3</v>
      </c>
      <c r="K380">
        <f t="shared" si="69"/>
        <v>0.29999390375618651</v>
      </c>
      <c r="L380">
        <f t="shared" si="70"/>
        <v>0.59999390375618655</v>
      </c>
      <c r="M380">
        <f t="shared" si="74"/>
        <v>36.900000000000254</v>
      </c>
      <c r="N380">
        <f t="shared" si="71"/>
        <v>5.999939037561866</v>
      </c>
      <c r="O380">
        <f t="shared" si="72"/>
        <v>44.333814003746291</v>
      </c>
      <c r="P380">
        <f t="shared" si="75"/>
        <v>50.333753041308157</v>
      </c>
    </row>
    <row r="381" spans="4:16" x14ac:dyDescent="0.3">
      <c r="D381">
        <f t="shared" si="76"/>
        <v>986.45090847580889</v>
      </c>
      <c r="E381">
        <f t="shared" si="77"/>
        <v>31.366579761041962</v>
      </c>
      <c r="F381">
        <f t="shared" si="65"/>
        <v>0.30615407498843683</v>
      </c>
      <c r="G381">
        <f t="shared" si="66"/>
        <v>3.1366579761041962</v>
      </c>
      <c r="H381">
        <f t="shared" si="67"/>
        <v>3.0615407498843686E-2</v>
      </c>
      <c r="I381">
        <f t="shared" si="73"/>
        <v>984.88011214901394</v>
      </c>
      <c r="J381">
        <f t="shared" si="68"/>
        <v>-2.7553866749113662E-3</v>
      </c>
      <c r="K381">
        <f t="shared" si="69"/>
        <v>-0.29998734614025258</v>
      </c>
      <c r="L381">
        <f t="shared" si="70"/>
        <v>1.2653859747413509E-5</v>
      </c>
      <c r="M381">
        <f t="shared" si="74"/>
        <v>37.000000000000256</v>
      </c>
      <c r="N381">
        <f t="shared" si="71"/>
        <v>1.2653859747413509E-4</v>
      </c>
      <c r="O381">
        <f t="shared" si="72"/>
        <v>44.273804665761325</v>
      </c>
      <c r="P381">
        <f t="shared" si="75"/>
        <v>44.273931204358803</v>
      </c>
    </row>
    <row r="382" spans="4:16" x14ac:dyDescent="0.3">
      <c r="D382">
        <f t="shared" si="76"/>
        <v>989.58756645191306</v>
      </c>
      <c r="E382">
        <f t="shared" si="77"/>
        <v>31.397195168540804</v>
      </c>
      <c r="F382">
        <f t="shared" si="65"/>
        <v>-0.47063199129982097</v>
      </c>
      <c r="G382">
        <f t="shared" si="66"/>
        <v>3.1397195168540808</v>
      </c>
      <c r="H382">
        <f t="shared" si="67"/>
        <v>-4.7063199129982101E-2</v>
      </c>
      <c r="I382">
        <f t="shared" si="73"/>
        <v>988.01677012511811</v>
      </c>
      <c r="J382">
        <f t="shared" si="68"/>
        <v>4.2356879217138226E-3</v>
      </c>
      <c r="K382">
        <f t="shared" si="69"/>
        <v>0.29997009675604308</v>
      </c>
      <c r="L382">
        <f t="shared" si="70"/>
        <v>0.59997009675604307</v>
      </c>
      <c r="M382">
        <f t="shared" si="74"/>
        <v>37.100000000000257</v>
      </c>
      <c r="N382">
        <f t="shared" si="71"/>
        <v>5.9997009675604307</v>
      </c>
      <c r="O382">
        <f t="shared" si="72"/>
        <v>44.360273900314887</v>
      </c>
      <c r="P382">
        <f t="shared" si="75"/>
        <v>50.359974867875316</v>
      </c>
    </row>
    <row r="383" spans="4:16" x14ac:dyDescent="0.3">
      <c r="D383">
        <f t="shared" si="76"/>
        <v>992.72728596876709</v>
      </c>
      <c r="E383">
        <f t="shared" si="77"/>
        <v>31.350131969410821</v>
      </c>
      <c r="F383">
        <f t="shared" si="65"/>
        <v>0.53306279669276746</v>
      </c>
      <c r="G383">
        <f t="shared" si="66"/>
        <v>3.1350131969410824</v>
      </c>
      <c r="H383">
        <f t="shared" si="67"/>
        <v>5.330627966927675E-2</v>
      </c>
      <c r="I383">
        <f t="shared" si="73"/>
        <v>991.15648964197214</v>
      </c>
      <c r="J383">
        <f t="shared" si="68"/>
        <v>-4.79756517025034E-3</v>
      </c>
      <c r="K383">
        <f t="shared" si="69"/>
        <v>-0.29996163649446439</v>
      </c>
      <c r="L383">
        <f t="shared" si="70"/>
        <v>3.8363505535599085E-5</v>
      </c>
      <c r="M383">
        <f t="shared" si="74"/>
        <v>37.200000000000259</v>
      </c>
      <c r="N383">
        <f t="shared" si="71"/>
        <v>3.8363505535599085E-4</v>
      </c>
      <c r="O383">
        <f t="shared" si="72"/>
        <v>44.227384852476355</v>
      </c>
      <c r="P383">
        <f t="shared" si="75"/>
        <v>44.227768487531712</v>
      </c>
    </row>
    <row r="384" spans="4:16" x14ac:dyDescent="0.3">
      <c r="D384">
        <f t="shared" si="76"/>
        <v>995.86229916570812</v>
      </c>
      <c r="E384">
        <f t="shared" si="77"/>
        <v>31.403438249080097</v>
      </c>
      <c r="F384">
        <f t="shared" si="65"/>
        <v>-0.75233685262031247</v>
      </c>
      <c r="G384">
        <f t="shared" si="66"/>
        <v>3.14034382490801</v>
      </c>
      <c r="H384">
        <f t="shared" si="67"/>
        <v>-7.5233685262031252E-2</v>
      </c>
      <c r="I384">
        <f t="shared" si="73"/>
        <v>994.29150283891317</v>
      </c>
      <c r="J384">
        <f t="shared" si="68"/>
        <v>6.7710316735982426E-3</v>
      </c>
      <c r="K384">
        <f t="shared" si="69"/>
        <v>0.29992357881646303</v>
      </c>
      <c r="L384">
        <f t="shared" si="70"/>
        <v>0.59992357881646297</v>
      </c>
      <c r="M384">
        <f t="shared" si="74"/>
        <v>37.30000000000026</v>
      </c>
      <c r="N384">
        <f t="shared" si="71"/>
        <v>5.9992357881646292</v>
      </c>
      <c r="O384">
        <f t="shared" si="72"/>
        <v>44.377917023870403</v>
      </c>
      <c r="P384">
        <f t="shared" si="75"/>
        <v>50.377152812035035</v>
      </c>
    </row>
    <row r="385" spans="4:16" x14ac:dyDescent="0.3">
      <c r="D385">
        <f t="shared" si="76"/>
        <v>999.0026429906161</v>
      </c>
      <c r="E385">
        <f t="shared" si="77"/>
        <v>31.328204563818066</v>
      </c>
      <c r="F385">
        <f t="shared" si="65"/>
        <v>0.79395327376080505</v>
      </c>
      <c r="G385">
        <f t="shared" si="66"/>
        <v>3.1328204563818067</v>
      </c>
      <c r="H385">
        <f t="shared" si="67"/>
        <v>7.9395327376080516E-2</v>
      </c>
      <c r="I385">
        <f t="shared" si="73"/>
        <v>997.43184666382115</v>
      </c>
      <c r="J385">
        <f t="shared" si="68"/>
        <v>-7.1455794638626766E-3</v>
      </c>
      <c r="K385">
        <f t="shared" si="69"/>
        <v>-0.29991488908376263</v>
      </c>
      <c r="L385">
        <f t="shared" si="70"/>
        <v>8.511091623736311E-5</v>
      </c>
      <c r="M385">
        <f t="shared" si="74"/>
        <v>37.400000000000261</v>
      </c>
      <c r="N385">
        <f t="shared" si="71"/>
        <v>8.511091623736311E-4</v>
      </c>
      <c r="O385">
        <f t="shared" si="72"/>
        <v>44.165538053659397</v>
      </c>
      <c r="P385">
        <f t="shared" si="75"/>
        <v>44.166389162821773</v>
      </c>
    </row>
    <row r="386" spans="4:16" x14ac:dyDescent="0.3">
      <c r="D386">
        <f t="shared" si="76"/>
        <v>1002.1354634469978</v>
      </c>
      <c r="E386">
        <f t="shared" si="77"/>
        <v>31.407599891194145</v>
      </c>
      <c r="F386">
        <f t="shared" si="65"/>
        <v>-1.0862425938884421</v>
      </c>
      <c r="G386">
        <f t="shared" si="66"/>
        <v>3.1407599891194149</v>
      </c>
      <c r="H386">
        <f t="shared" si="67"/>
        <v>-0.10862425938884422</v>
      </c>
      <c r="I386">
        <f t="shared" si="73"/>
        <v>1000.5646671202029</v>
      </c>
      <c r="J386">
        <f t="shared" si="68"/>
        <v>9.7761833450114074E-3</v>
      </c>
      <c r="K386">
        <f t="shared" si="69"/>
        <v>0.29984066808757731</v>
      </c>
      <c r="L386">
        <f t="shared" si="70"/>
        <v>0.5998406680875773</v>
      </c>
      <c r="M386">
        <f t="shared" si="74"/>
        <v>37.500000000000263</v>
      </c>
      <c r="N386">
        <f t="shared" si="71"/>
        <v>5.9984066808757728</v>
      </c>
      <c r="O386">
        <f t="shared" si="72"/>
        <v>44.389679891640228</v>
      </c>
      <c r="P386">
        <f t="shared" si="75"/>
        <v>50.388086572516002</v>
      </c>
    </row>
    <row r="387" spans="4:16" x14ac:dyDescent="0.3">
      <c r="D387">
        <f t="shared" si="76"/>
        <v>1005.2762234361172</v>
      </c>
      <c r="E387">
        <f t="shared" si="77"/>
        <v>31.298975631805302</v>
      </c>
      <c r="F387">
        <f t="shared" si="65"/>
        <v>1.113982955354226</v>
      </c>
      <c r="G387">
        <f t="shared" si="66"/>
        <v>3.1298975631805304</v>
      </c>
      <c r="H387">
        <f t="shared" si="67"/>
        <v>0.1113982955354226</v>
      </c>
      <c r="I387">
        <f t="shared" si="73"/>
        <v>1003.7054271093223</v>
      </c>
      <c r="J387">
        <f t="shared" si="68"/>
        <v>-1.002584659820346E-2</v>
      </c>
      <c r="K387">
        <f t="shared" si="69"/>
        <v>-0.29983242386371306</v>
      </c>
      <c r="L387">
        <f t="shared" si="70"/>
        <v>1.675761362869288E-4</v>
      </c>
      <c r="M387">
        <f t="shared" si="74"/>
        <v>37.600000000000264</v>
      </c>
      <c r="N387">
        <f t="shared" si="71"/>
        <v>1.675761362869288E-3</v>
      </c>
      <c r="O387">
        <f t="shared" si="72"/>
        <v>44.083164402015392</v>
      </c>
      <c r="P387">
        <f t="shared" si="75"/>
        <v>44.08484016337826</v>
      </c>
    </row>
    <row r="388" spans="4:16" x14ac:dyDescent="0.3">
      <c r="D388">
        <f t="shared" si="76"/>
        <v>1008.4061209992977</v>
      </c>
      <c r="E388">
        <f t="shared" si="77"/>
        <v>31.410373927340725</v>
      </c>
      <c r="F388">
        <f t="shared" si="65"/>
        <v>-1.5035164814196806</v>
      </c>
      <c r="G388">
        <f t="shared" si="66"/>
        <v>3.1410373927340727</v>
      </c>
      <c r="H388">
        <f t="shared" si="67"/>
        <v>-0.15035164814196808</v>
      </c>
      <c r="I388">
        <f t="shared" si="73"/>
        <v>1006.8353246725028</v>
      </c>
      <c r="J388">
        <f t="shared" si="68"/>
        <v>1.3531648332792546E-2</v>
      </c>
      <c r="K388">
        <f t="shared" si="69"/>
        <v>0.29969466877706985</v>
      </c>
      <c r="L388">
        <f t="shared" si="70"/>
        <v>0.59969466877706989</v>
      </c>
      <c r="M388">
        <f t="shared" si="74"/>
        <v>37.700000000000266</v>
      </c>
      <c r="N388">
        <f t="shared" si="71"/>
        <v>5.9969466877706985</v>
      </c>
      <c r="O388">
        <f t="shared" si="72"/>
        <v>44.397521561491466</v>
      </c>
      <c r="P388">
        <f t="shared" si="75"/>
        <v>50.394468249262161</v>
      </c>
    </row>
    <row r="389" spans="4:16" x14ac:dyDescent="0.3">
      <c r="D389">
        <f t="shared" si="76"/>
        <v>1011.5471583920319</v>
      </c>
      <c r="E389">
        <f t="shared" si="77"/>
        <v>31.260022279198758</v>
      </c>
      <c r="F389">
        <f t="shared" si="65"/>
        <v>1.5220061062721764</v>
      </c>
      <c r="G389">
        <f t="shared" si="66"/>
        <v>3.126002227919876</v>
      </c>
      <c r="H389">
        <f t="shared" si="67"/>
        <v>0.15220061062721765</v>
      </c>
      <c r="I389">
        <f t="shared" si="73"/>
        <v>1009.9763620652369</v>
      </c>
      <c r="J389">
        <f t="shared" si="68"/>
        <v>-1.3698054956465007E-2</v>
      </c>
      <c r="K389">
        <f t="shared" si="69"/>
        <v>-0.29968710898270162</v>
      </c>
      <c r="L389">
        <f t="shared" si="70"/>
        <v>3.1289101729836677E-4</v>
      </c>
      <c r="M389">
        <f t="shared" si="74"/>
        <v>37.800000000000267</v>
      </c>
      <c r="N389">
        <f t="shared" si="71"/>
        <v>3.1289101729836677E-3</v>
      </c>
      <c r="O389">
        <f t="shared" si="72"/>
        <v>43.973504680320126</v>
      </c>
      <c r="P389">
        <f t="shared" si="75"/>
        <v>43.976633590493108</v>
      </c>
    </row>
    <row r="390" spans="4:16" x14ac:dyDescent="0.3">
      <c r="D390">
        <f t="shared" si="76"/>
        <v>1014.6731606199518</v>
      </c>
      <c r="E390">
        <f t="shared" si="77"/>
        <v>31.412222889825976</v>
      </c>
      <c r="F390">
        <f t="shared" si="65"/>
        <v>-2.040938953485083</v>
      </c>
      <c r="G390">
        <f t="shared" si="66"/>
        <v>3.1412222889825978</v>
      </c>
      <c r="H390">
        <f t="shared" si="67"/>
        <v>-0.2040938953485083</v>
      </c>
      <c r="I390">
        <f t="shared" si="73"/>
        <v>1013.1023642931568</v>
      </c>
      <c r="J390">
        <f t="shared" si="68"/>
        <v>1.836845058138115E-2</v>
      </c>
      <c r="K390">
        <f t="shared" si="69"/>
        <v>0.29943713868396377</v>
      </c>
      <c r="L390">
        <f t="shared" si="70"/>
        <v>0.59943713868396375</v>
      </c>
      <c r="M390">
        <f t="shared" si="74"/>
        <v>37.900000000000269</v>
      </c>
      <c r="N390">
        <f t="shared" si="71"/>
        <v>5.9943713868396378</v>
      </c>
      <c r="O390">
        <f t="shared" si="72"/>
        <v>44.402748609604814</v>
      </c>
      <c r="P390">
        <f t="shared" si="75"/>
        <v>50.397119996444452</v>
      </c>
    </row>
    <row r="391" spans="4:16" x14ac:dyDescent="0.3">
      <c r="D391">
        <f t="shared" si="76"/>
        <v>1017.8143829089344</v>
      </c>
      <c r="E391">
        <f t="shared" si="77"/>
        <v>31.20812899447747</v>
      </c>
      <c r="F391">
        <f t="shared" si="65"/>
        <v>2.0532611374757255</v>
      </c>
      <c r="G391">
        <f t="shared" si="66"/>
        <v>3.1208128994477473</v>
      </c>
      <c r="H391">
        <f t="shared" si="67"/>
        <v>0.20532611374757256</v>
      </c>
      <c r="I391">
        <f t="shared" si="73"/>
        <v>1016.2435865821394</v>
      </c>
      <c r="J391">
        <f t="shared" si="68"/>
        <v>-1.8479350237296938E-2</v>
      </c>
      <c r="K391">
        <f t="shared" si="69"/>
        <v>-0.29943031512324753</v>
      </c>
      <c r="L391">
        <f t="shared" si="70"/>
        <v>5.6968487675246315E-4</v>
      </c>
      <c r="M391">
        <f t="shared" si="74"/>
        <v>38.00000000000027</v>
      </c>
      <c r="N391">
        <f t="shared" si="71"/>
        <v>5.6968487675246315E-3</v>
      </c>
      <c r="O391">
        <f t="shared" si="72"/>
        <v>43.827629190117534</v>
      </c>
      <c r="P391">
        <f t="shared" si="75"/>
        <v>43.833326038885062</v>
      </c>
    </row>
    <row r="392" spans="4:16" x14ac:dyDescent="0.3">
      <c r="D392">
        <f t="shared" si="76"/>
        <v>1020.9351958083821</v>
      </c>
      <c r="E392">
        <f t="shared" si="77"/>
        <v>31.41345510822504</v>
      </c>
      <c r="F392">
        <f t="shared" si="65"/>
        <v>-2.7441112517171069</v>
      </c>
      <c r="G392">
        <f t="shared" si="66"/>
        <v>3.1413455108225041</v>
      </c>
      <c r="H392">
        <f t="shared" si="67"/>
        <v>-0.27441112517171068</v>
      </c>
      <c r="I392">
        <f t="shared" si="73"/>
        <v>1019.3643994815872</v>
      </c>
      <c r="J392">
        <f t="shared" si="68"/>
        <v>2.4697001265469344E-2</v>
      </c>
      <c r="K392">
        <f t="shared" si="69"/>
        <v>0.29898170199611446</v>
      </c>
      <c r="L392">
        <f t="shared" si="70"/>
        <v>0.59898170199611445</v>
      </c>
      <c r="M392">
        <f t="shared" si="74"/>
        <v>38.100000000000271</v>
      </c>
      <c r="N392">
        <f t="shared" si="71"/>
        <v>5.9898170199611442</v>
      </c>
      <c r="O392">
        <f t="shared" si="72"/>
        <v>44.406232282641135</v>
      </c>
      <c r="P392">
        <f t="shared" si="75"/>
        <v>50.396049302602279</v>
      </c>
    </row>
    <row r="393" spans="4:16" x14ac:dyDescent="0.3">
      <c r="D393">
        <f t="shared" si="76"/>
        <v>1024.0765413192046</v>
      </c>
      <c r="E393">
        <f t="shared" si="77"/>
        <v>31.13904398305333</v>
      </c>
      <c r="F393">
        <f t="shared" si="65"/>
        <v>2.752321297296632</v>
      </c>
      <c r="G393">
        <f t="shared" si="66"/>
        <v>3.1139043983053334</v>
      </c>
      <c r="H393">
        <f t="shared" si="67"/>
        <v>0.27523212972966321</v>
      </c>
      <c r="I393">
        <f t="shared" si="73"/>
        <v>1022.5057449924096</v>
      </c>
      <c r="J393">
        <f t="shared" si="68"/>
        <v>-2.477089167568507E-2</v>
      </c>
      <c r="K393">
        <f t="shared" si="69"/>
        <v>-0.29897558918010592</v>
      </c>
      <c r="L393">
        <f t="shared" si="70"/>
        <v>1.0244108198940727E-3</v>
      </c>
      <c r="M393">
        <f t="shared" si="74"/>
        <v>38.200000000000273</v>
      </c>
      <c r="N393">
        <f t="shared" si="71"/>
        <v>1.0244108198940727E-2</v>
      </c>
      <c r="O393">
        <f t="shared" si="72"/>
        <v>43.633802708033834</v>
      </c>
      <c r="P393">
        <f t="shared" si="75"/>
        <v>43.644046816232773</v>
      </c>
    </row>
    <row r="394" spans="4:16" x14ac:dyDescent="0.3">
      <c r="D394">
        <f t="shared" si="76"/>
        <v>1027.1904457175099</v>
      </c>
      <c r="E394">
        <f t="shared" si="77"/>
        <v>31.414276112782993</v>
      </c>
      <c r="F394">
        <f t="shared" si="65"/>
        <v>-3.6709390963106747</v>
      </c>
      <c r="G394">
        <f t="shared" si="66"/>
        <v>3.1414276112782993</v>
      </c>
      <c r="H394">
        <f t="shared" si="67"/>
        <v>-0.36709390963106747</v>
      </c>
      <c r="I394">
        <f t="shared" si="73"/>
        <v>1025.619649390715</v>
      </c>
      <c r="J394">
        <f t="shared" si="68"/>
        <v>3.3038451866777507E-2</v>
      </c>
      <c r="K394">
        <f t="shared" si="69"/>
        <v>0.2981752181155346</v>
      </c>
      <c r="L394">
        <f t="shared" si="70"/>
        <v>0.59817521811553465</v>
      </c>
      <c r="M394">
        <f t="shared" si="74"/>
        <v>38.300000000000274</v>
      </c>
      <c r="N394">
        <f t="shared" si="71"/>
        <v>5.9817521811553469</v>
      </c>
      <c r="O394">
        <f t="shared" si="72"/>
        <v>44.408553466057569</v>
      </c>
      <c r="P394">
        <f t="shared" si="75"/>
        <v>50.390305647212912</v>
      </c>
    </row>
    <row r="395" spans="4:16" x14ac:dyDescent="0.3">
      <c r="D395">
        <f t="shared" si="76"/>
        <v>1030.3318733287881</v>
      </c>
      <c r="E395">
        <f t="shared" si="77"/>
        <v>31.047182203151927</v>
      </c>
      <c r="F395">
        <f t="shared" ref="F395:F458" si="78">g/l*SIN(D395)</f>
        <v>3.6764069937615758</v>
      </c>
      <c r="G395">
        <f t="shared" ref="G395:G458" si="79">E395*dt</f>
        <v>3.1047182203151928</v>
      </c>
      <c r="H395">
        <f t="shared" ref="H395:H458" si="80">F395*dt</f>
        <v>0.36764069937615762</v>
      </c>
      <c r="I395">
        <f t="shared" si="73"/>
        <v>1028.7610770019933</v>
      </c>
      <c r="J395">
        <f t="shared" ref="J395:J458" si="81">l*COS(I395)</f>
        <v>-3.3087662943835625E-2</v>
      </c>
      <c r="K395">
        <f t="shared" ref="K395:K458" si="82">l*SIN(I395)</f>
        <v>-0.29816976131210077</v>
      </c>
      <c r="L395">
        <f t="shared" ref="L395:L458" si="83">K395+l</f>
        <v>1.8302386878992216E-3</v>
      </c>
      <c r="M395">
        <f t="shared" si="74"/>
        <v>38.400000000000276</v>
      </c>
      <c r="N395">
        <f t="shared" ref="N395:N458" si="84">ABS(m*g*L395)</f>
        <v>1.8302386878992216E-2</v>
      </c>
      <c r="O395">
        <f t="shared" ref="O395:O458" si="85">m*(l*E395)^2/2</f>
        <v>43.376738524007116</v>
      </c>
      <c r="P395">
        <f t="shared" si="75"/>
        <v>43.395040910886109</v>
      </c>
    </row>
    <row r="396" spans="4:16" x14ac:dyDescent="0.3">
      <c r="D396">
        <f t="shared" si="76"/>
        <v>1033.4365915491032</v>
      </c>
      <c r="E396">
        <f t="shared" si="77"/>
        <v>31.414822902528083</v>
      </c>
      <c r="F396">
        <f t="shared" si="78"/>
        <v>-4.8952799922575041</v>
      </c>
      <c r="G396">
        <f t="shared" si="79"/>
        <v>3.1414822902528083</v>
      </c>
      <c r="H396">
        <f t="shared" si="80"/>
        <v>-0.48952799922575041</v>
      </c>
      <c r="I396">
        <f t="shared" ref="I396:I459" si="86">D396-PI()/2</f>
        <v>1031.8657952223084</v>
      </c>
      <c r="J396">
        <f t="shared" si="81"/>
        <v>4.4057519930299063E-2</v>
      </c>
      <c r="K396">
        <f t="shared" si="82"/>
        <v>0.29674725767492999</v>
      </c>
      <c r="L396">
        <f t="shared" si="83"/>
        <v>0.59674725767492998</v>
      </c>
      <c r="M396">
        <f t="shared" ref="M396:M459" si="87">M395+dt</f>
        <v>38.500000000000277</v>
      </c>
      <c r="N396">
        <f t="shared" si="84"/>
        <v>5.9674725767492998</v>
      </c>
      <c r="O396">
        <f t="shared" si="85"/>
        <v>44.410099409874135</v>
      </c>
      <c r="P396">
        <f t="shared" ref="P396:P459" si="88">N396+O396</f>
        <v>50.377571986623437</v>
      </c>
    </row>
    <row r="397" spans="4:16" x14ac:dyDescent="0.3">
      <c r="D397">
        <f t="shared" ref="D397:D460" si="89">D396+G396</f>
        <v>1036.578073839356</v>
      </c>
      <c r="E397">
        <f t="shared" ref="E397:E460" si="90">E396+H396</f>
        <v>30.925294903302333</v>
      </c>
      <c r="F397">
        <f t="shared" si="78"/>
        <v>4.8989188532846883</v>
      </c>
      <c r="G397">
        <f t="shared" si="79"/>
        <v>3.0925294903302336</v>
      </c>
      <c r="H397">
        <f t="shared" si="80"/>
        <v>0.48989188532846883</v>
      </c>
      <c r="I397">
        <f t="shared" si="86"/>
        <v>1035.0072775125611</v>
      </c>
      <c r="J397">
        <f t="shared" si="81"/>
        <v>-4.4090269679543721E-2</v>
      </c>
      <c r="K397">
        <f t="shared" si="82"/>
        <v>-0.29674239353281678</v>
      </c>
      <c r="L397">
        <f t="shared" si="83"/>
        <v>3.257606467183205E-3</v>
      </c>
      <c r="M397">
        <f t="shared" si="87"/>
        <v>38.600000000000279</v>
      </c>
      <c r="N397">
        <f t="shared" si="84"/>
        <v>3.257606467183205E-2</v>
      </c>
      <c r="O397">
        <f t="shared" si="85"/>
        <v>43.036823918529784</v>
      </c>
      <c r="P397">
        <f t="shared" si="88"/>
        <v>43.069399983201613</v>
      </c>
    </row>
    <row r="398" spans="4:16" x14ac:dyDescent="0.3">
      <c r="D398">
        <f t="shared" si="89"/>
        <v>1039.6706033296862</v>
      </c>
      <c r="E398">
        <f t="shared" si="90"/>
        <v>31.415186788630802</v>
      </c>
      <c r="F398">
        <f t="shared" si="78"/>
        <v>-6.5100548340229087</v>
      </c>
      <c r="G398">
        <f t="shared" si="79"/>
        <v>3.1415186788630804</v>
      </c>
      <c r="H398">
        <f t="shared" si="80"/>
        <v>-0.65100548340229092</v>
      </c>
      <c r="I398">
        <f t="shared" si="86"/>
        <v>1038.0998070028913</v>
      </c>
      <c r="J398">
        <f t="shared" si="81"/>
        <v>5.8590493506187863E-2</v>
      </c>
      <c r="K398">
        <f t="shared" si="82"/>
        <v>0.29422296659285685</v>
      </c>
      <c r="L398">
        <f t="shared" si="83"/>
        <v>0.59422296659285689</v>
      </c>
      <c r="M398">
        <f t="shared" si="87"/>
        <v>38.70000000000028</v>
      </c>
      <c r="N398">
        <f t="shared" si="84"/>
        <v>5.9422296659285685</v>
      </c>
      <c r="O398">
        <f t="shared" si="85"/>
        <v>44.411128243405351</v>
      </c>
      <c r="P398">
        <f t="shared" si="88"/>
        <v>50.353357909333923</v>
      </c>
    </row>
    <row r="399" spans="4:16" x14ac:dyDescent="0.3">
      <c r="D399">
        <f t="shared" si="89"/>
        <v>1042.8121220085493</v>
      </c>
      <c r="E399">
        <f t="shared" si="90"/>
        <v>30.764181305228512</v>
      </c>
      <c r="F399">
        <f t="shared" si="78"/>
        <v>6.5124731566010334</v>
      </c>
      <c r="G399">
        <f t="shared" si="79"/>
        <v>3.0764181305228515</v>
      </c>
      <c r="H399">
        <f t="shared" si="80"/>
        <v>0.65124731566010341</v>
      </c>
      <c r="I399">
        <f t="shared" si="86"/>
        <v>1041.2413256817545</v>
      </c>
      <c r="J399">
        <f t="shared" si="81"/>
        <v>-5.8612258409390987E-2</v>
      </c>
      <c r="K399">
        <f t="shared" si="82"/>
        <v>-0.29421863157208583</v>
      </c>
      <c r="L399">
        <f t="shared" si="83"/>
        <v>5.7813684279141575E-3</v>
      </c>
      <c r="M399">
        <f t="shared" si="87"/>
        <v>38.800000000000281</v>
      </c>
      <c r="N399">
        <f t="shared" si="84"/>
        <v>5.7813684279141575E-2</v>
      </c>
      <c r="O399">
        <f t="shared" si="85"/>
        <v>42.589568312143712</v>
      </c>
      <c r="P399">
        <f t="shared" si="88"/>
        <v>42.647381996422851</v>
      </c>
    </row>
    <row r="400" spans="4:16" x14ac:dyDescent="0.3">
      <c r="D400">
        <f t="shared" si="89"/>
        <v>1045.8885401390721</v>
      </c>
      <c r="E400">
        <f t="shared" si="90"/>
        <v>31.415428620888616</v>
      </c>
      <c r="F400">
        <f t="shared" si="78"/>
        <v>-8.6277560843121393</v>
      </c>
      <c r="G400">
        <f t="shared" si="79"/>
        <v>3.1415428620888619</v>
      </c>
      <c r="H400">
        <f t="shared" si="80"/>
        <v>-0.86277560843121393</v>
      </c>
      <c r="I400">
        <f t="shared" si="86"/>
        <v>1044.3177438122773</v>
      </c>
      <c r="J400">
        <f t="shared" si="81"/>
        <v>7.7649804758791199E-2</v>
      </c>
      <c r="K400">
        <f t="shared" si="82"/>
        <v>0.28977665161451777</v>
      </c>
      <c r="L400">
        <f t="shared" si="83"/>
        <v>0.58977665161451776</v>
      </c>
      <c r="M400">
        <f t="shared" si="87"/>
        <v>38.900000000000283</v>
      </c>
      <c r="N400">
        <f t="shared" si="84"/>
        <v>5.8977665161451771</v>
      </c>
      <c r="O400">
        <f t="shared" si="85"/>
        <v>44.411811994536635</v>
      </c>
      <c r="P400">
        <f t="shared" si="88"/>
        <v>50.30957851068181</v>
      </c>
    </row>
    <row r="401" spans="4:16" x14ac:dyDescent="0.3">
      <c r="D401">
        <f t="shared" si="89"/>
        <v>1049.0300830011611</v>
      </c>
      <c r="E401">
        <f t="shared" si="90"/>
        <v>30.552653012457402</v>
      </c>
      <c r="F401">
        <f t="shared" si="78"/>
        <v>8.6293592307712021</v>
      </c>
      <c r="G401">
        <f t="shared" si="79"/>
        <v>3.0552653012457403</v>
      </c>
      <c r="H401">
        <f t="shared" si="80"/>
        <v>0.8629359230771203</v>
      </c>
      <c r="I401">
        <f t="shared" si="86"/>
        <v>1047.4592866743662</v>
      </c>
      <c r="J401">
        <f t="shared" si="81"/>
        <v>-7.7664233076922773E-2</v>
      </c>
      <c r="K401">
        <f t="shared" si="82"/>
        <v>-0.28977278495499437</v>
      </c>
      <c r="L401">
        <f t="shared" si="83"/>
        <v>1.0227215045005622E-2</v>
      </c>
      <c r="M401">
        <f t="shared" si="87"/>
        <v>39.000000000000284</v>
      </c>
      <c r="N401">
        <f t="shared" si="84"/>
        <v>0.10227215045005622</v>
      </c>
      <c r="O401">
        <f t="shared" si="85"/>
        <v>42.005907274482993</v>
      </c>
      <c r="P401">
        <f t="shared" si="88"/>
        <v>42.108179424933049</v>
      </c>
    </row>
    <row r="402" spans="4:16" x14ac:dyDescent="0.3">
      <c r="D402">
        <f t="shared" si="89"/>
        <v>1052.0853483024068</v>
      </c>
      <c r="E402">
        <f t="shared" si="90"/>
        <v>31.415588935534522</v>
      </c>
      <c r="F402">
        <f t="shared" si="78"/>
        <v>-11.373253108268369</v>
      </c>
      <c r="G402">
        <f t="shared" si="79"/>
        <v>3.1415588935534524</v>
      </c>
      <c r="H402">
        <f t="shared" si="80"/>
        <v>-1.1373253108268369</v>
      </c>
      <c r="I402">
        <f t="shared" si="86"/>
        <v>1050.514551975612</v>
      </c>
      <c r="J402">
        <f t="shared" si="81"/>
        <v>0.10235927797439776</v>
      </c>
      <c r="K402">
        <f t="shared" si="82"/>
        <v>0.2819974790890159</v>
      </c>
      <c r="L402">
        <f t="shared" si="83"/>
        <v>0.58199747908901589</v>
      </c>
      <c r="M402">
        <f t="shared" si="87"/>
        <v>39.100000000000286</v>
      </c>
      <c r="N402">
        <f t="shared" si="84"/>
        <v>5.8199747908901589</v>
      </c>
      <c r="O402">
        <f t="shared" si="85"/>
        <v>44.412265267491556</v>
      </c>
      <c r="P402">
        <f t="shared" si="88"/>
        <v>50.232240058381713</v>
      </c>
    </row>
    <row r="403" spans="4:16" x14ac:dyDescent="0.3">
      <c r="D403">
        <f t="shared" si="89"/>
        <v>1055.2269071959604</v>
      </c>
      <c r="E403">
        <f t="shared" si="90"/>
        <v>30.278263624707684</v>
      </c>
      <c r="F403">
        <f t="shared" si="78"/>
        <v>11.374310906799142</v>
      </c>
      <c r="G403">
        <f t="shared" si="79"/>
        <v>3.0278263624707686</v>
      </c>
      <c r="H403">
        <f t="shared" si="80"/>
        <v>1.1374310906799143</v>
      </c>
      <c r="I403">
        <f t="shared" si="86"/>
        <v>1053.6561108691656</v>
      </c>
      <c r="J403">
        <f t="shared" si="81"/>
        <v>-0.10236879816117472</v>
      </c>
      <c r="K403">
        <f t="shared" si="82"/>
        <v>-0.28199402327538198</v>
      </c>
      <c r="L403">
        <f t="shared" si="83"/>
        <v>1.8005976724618011E-2</v>
      </c>
      <c r="M403">
        <f t="shared" si="87"/>
        <v>39.200000000000287</v>
      </c>
      <c r="N403">
        <f t="shared" si="84"/>
        <v>0.18005976724618011</v>
      </c>
      <c r="O403">
        <f t="shared" si="85"/>
        <v>41.254796165728344</v>
      </c>
      <c r="P403">
        <f t="shared" si="88"/>
        <v>41.434855932974521</v>
      </c>
    </row>
    <row r="404" spans="4:16" x14ac:dyDescent="0.3">
      <c r="D404">
        <f t="shared" si="89"/>
        <v>1058.2547335584311</v>
      </c>
      <c r="E404">
        <f t="shared" si="90"/>
        <v>31.415694715387598</v>
      </c>
      <c r="F404">
        <f t="shared" si="78"/>
        <v>-14.857699967546193</v>
      </c>
      <c r="G404">
        <f t="shared" si="79"/>
        <v>3.1415694715387601</v>
      </c>
      <c r="H404">
        <f t="shared" si="80"/>
        <v>-1.4857699967546194</v>
      </c>
      <c r="I404">
        <f t="shared" si="86"/>
        <v>1056.6839372316363</v>
      </c>
      <c r="J404">
        <f t="shared" si="81"/>
        <v>0.133719299707899</v>
      </c>
      <c r="K404">
        <f t="shared" si="82"/>
        <v>0.26855008636310113</v>
      </c>
      <c r="L404">
        <f t="shared" si="83"/>
        <v>0.56855008636310111</v>
      </c>
      <c r="M404">
        <f t="shared" si="87"/>
        <v>39.300000000000288</v>
      </c>
      <c r="N404">
        <f t="shared" si="84"/>
        <v>5.6855008636310114</v>
      </c>
      <c r="O404">
        <f t="shared" si="85"/>
        <v>44.412564350269456</v>
      </c>
      <c r="P404">
        <f t="shared" si="88"/>
        <v>50.098065213900469</v>
      </c>
    </row>
    <row r="405" spans="4:16" x14ac:dyDescent="0.3">
      <c r="D405">
        <f t="shared" si="89"/>
        <v>1061.3963030299699</v>
      </c>
      <c r="E405">
        <f t="shared" si="90"/>
        <v>29.929924718632979</v>
      </c>
      <c r="F405">
        <f t="shared" si="78"/>
        <v>14.858391690420451</v>
      </c>
      <c r="G405">
        <f t="shared" si="79"/>
        <v>2.9929924718632979</v>
      </c>
      <c r="H405">
        <f t="shared" si="80"/>
        <v>1.4858391690420452</v>
      </c>
      <c r="I405">
        <f t="shared" si="86"/>
        <v>1059.8255067031751</v>
      </c>
      <c r="J405">
        <f t="shared" si="81"/>
        <v>-0.13372552521376732</v>
      </c>
      <c r="K405">
        <f t="shared" si="82"/>
        <v>-0.26854698640331465</v>
      </c>
      <c r="L405">
        <f t="shared" si="83"/>
        <v>3.1453013596685342E-2</v>
      </c>
      <c r="M405">
        <f t="shared" si="87"/>
        <v>39.40000000000029</v>
      </c>
      <c r="N405">
        <f t="shared" si="84"/>
        <v>0.31453013596685342</v>
      </c>
      <c r="O405">
        <f t="shared" si="85"/>
        <v>40.31101771483668</v>
      </c>
      <c r="P405">
        <f t="shared" si="88"/>
        <v>40.625547850803535</v>
      </c>
    </row>
    <row r="406" spans="4:16" x14ac:dyDescent="0.3">
      <c r="D406">
        <f t="shared" si="89"/>
        <v>1064.3892955018332</v>
      </c>
      <c r="E406">
        <f t="shared" si="90"/>
        <v>31.415763887675023</v>
      </c>
      <c r="F406">
        <f t="shared" si="78"/>
        <v>-19.112355643637315</v>
      </c>
      <c r="G406">
        <f t="shared" si="79"/>
        <v>3.1415763887675023</v>
      </c>
      <c r="H406">
        <f t="shared" si="80"/>
        <v>-1.9112355643637315</v>
      </c>
      <c r="I406">
        <f t="shared" si="86"/>
        <v>1062.8184991750384</v>
      </c>
      <c r="J406">
        <f t="shared" si="81"/>
        <v>0.17201120079272053</v>
      </c>
      <c r="K406">
        <f t="shared" si="82"/>
        <v>0.2457888256244502</v>
      </c>
      <c r="L406">
        <f t="shared" si="83"/>
        <v>0.54578882562445019</v>
      </c>
      <c r="M406">
        <f t="shared" si="87"/>
        <v>39.500000000000291</v>
      </c>
      <c r="N406">
        <f t="shared" si="84"/>
        <v>5.4578882562445017</v>
      </c>
      <c r="O406">
        <f t="shared" si="85"/>
        <v>44.412759929076572</v>
      </c>
      <c r="P406">
        <f t="shared" si="88"/>
        <v>49.870648185321073</v>
      </c>
    </row>
    <row r="407" spans="4:16" x14ac:dyDescent="0.3">
      <c r="D407">
        <f t="shared" si="89"/>
        <v>1067.5308718906008</v>
      </c>
      <c r="E407">
        <f t="shared" si="90"/>
        <v>29.504528323311291</v>
      </c>
      <c r="F407">
        <f t="shared" si="78"/>
        <v>19.112799831281315</v>
      </c>
      <c r="G407">
        <f t="shared" si="79"/>
        <v>2.9504528323311292</v>
      </c>
      <c r="H407">
        <f t="shared" si="80"/>
        <v>1.9112799831281315</v>
      </c>
      <c r="I407">
        <f t="shared" si="86"/>
        <v>1065.960075563806</v>
      </c>
      <c r="J407">
        <f t="shared" si="81"/>
        <v>-0.17201519848151653</v>
      </c>
      <c r="K407">
        <f t="shared" si="82"/>
        <v>-0.24578602786034132</v>
      </c>
      <c r="L407">
        <f t="shared" si="83"/>
        <v>5.4213972139658673E-2</v>
      </c>
      <c r="M407">
        <f t="shared" si="87"/>
        <v>39.600000000000293</v>
      </c>
      <c r="N407">
        <f t="shared" si="84"/>
        <v>0.54213972139658673</v>
      </c>
      <c r="O407">
        <f t="shared" si="85"/>
        <v>39.17327362114851</v>
      </c>
      <c r="P407">
        <f t="shared" si="88"/>
        <v>39.715413342545098</v>
      </c>
    </row>
    <row r="408" spans="4:16" x14ac:dyDescent="0.3">
      <c r="D408">
        <f t="shared" si="89"/>
        <v>1070.481324722932</v>
      </c>
      <c r="E408">
        <f t="shared" si="90"/>
        <v>31.415808306439423</v>
      </c>
      <c r="F408">
        <f t="shared" si="78"/>
        <v>-23.952941419008116</v>
      </c>
      <c r="G408">
        <f t="shared" si="79"/>
        <v>3.1415808306439423</v>
      </c>
      <c r="H408">
        <f t="shared" si="80"/>
        <v>-2.3952941419008118</v>
      </c>
      <c r="I408">
        <f t="shared" si="86"/>
        <v>1068.9105283961371</v>
      </c>
      <c r="J408">
        <f t="shared" si="81"/>
        <v>0.21557647277106004</v>
      </c>
      <c r="K408">
        <f t="shared" si="82"/>
        <v>0.20863073691953543</v>
      </c>
      <c r="L408">
        <f t="shared" si="83"/>
        <v>0.50863073691953542</v>
      </c>
      <c r="M408">
        <f t="shared" si="87"/>
        <v>39.700000000000294</v>
      </c>
      <c r="N408">
        <f t="shared" si="84"/>
        <v>5.086307369195354</v>
      </c>
      <c r="O408">
        <f t="shared" si="85"/>
        <v>44.412885519612672</v>
      </c>
      <c r="P408">
        <f t="shared" si="88"/>
        <v>49.499192888808025</v>
      </c>
    </row>
    <row r="409" spans="4:16" x14ac:dyDescent="0.3">
      <c r="D409">
        <f t="shared" si="89"/>
        <v>1073.6229055535759</v>
      </c>
      <c r="E409">
        <f t="shared" si="90"/>
        <v>29.020514164538611</v>
      </c>
      <c r="F409">
        <f t="shared" si="78"/>
        <v>23.953215487322439</v>
      </c>
      <c r="G409">
        <f t="shared" si="79"/>
        <v>2.9020514164538613</v>
      </c>
      <c r="H409">
        <f t="shared" si="80"/>
        <v>2.3953215487322441</v>
      </c>
      <c r="I409">
        <f t="shared" si="86"/>
        <v>1072.0521092267811</v>
      </c>
      <c r="J409">
        <f t="shared" si="81"/>
        <v>-0.21557893938588893</v>
      </c>
      <c r="K409">
        <f t="shared" si="82"/>
        <v>-0.20862818815599973</v>
      </c>
      <c r="L409">
        <f t="shared" si="83"/>
        <v>9.1371811844000256E-2</v>
      </c>
      <c r="M409">
        <f t="shared" si="87"/>
        <v>39.800000000000296</v>
      </c>
      <c r="N409">
        <f t="shared" si="84"/>
        <v>0.9137181184400025</v>
      </c>
      <c r="O409">
        <f t="shared" si="85"/>
        <v>37.898560906838377</v>
      </c>
      <c r="P409">
        <f t="shared" si="88"/>
        <v>38.812279025278379</v>
      </c>
    </row>
    <row r="410" spans="4:16" x14ac:dyDescent="0.3">
      <c r="D410">
        <f t="shared" si="89"/>
        <v>1076.5249569700297</v>
      </c>
      <c r="E410">
        <f t="shared" si="90"/>
        <v>31.415835713270855</v>
      </c>
      <c r="F410">
        <f t="shared" si="78"/>
        <v>-28.769110280349629</v>
      </c>
      <c r="G410">
        <f t="shared" si="79"/>
        <v>3.1415835713270859</v>
      </c>
      <c r="H410">
        <f t="shared" si="80"/>
        <v>-2.876911028034963</v>
      </c>
      <c r="I410">
        <f t="shared" si="86"/>
        <v>1074.9541606432349</v>
      </c>
      <c r="J410">
        <f t="shared" si="81"/>
        <v>0.25892199252313719</v>
      </c>
      <c r="K410">
        <f t="shared" si="82"/>
        <v>0.1515236014218527</v>
      </c>
      <c r="L410">
        <f t="shared" si="83"/>
        <v>0.45152360142185266</v>
      </c>
      <c r="M410">
        <f t="shared" si="87"/>
        <v>39.900000000000297</v>
      </c>
      <c r="N410">
        <f t="shared" si="84"/>
        <v>4.5152360142185266</v>
      </c>
      <c r="O410">
        <f t="shared" si="85"/>
        <v>44.412963010345095</v>
      </c>
      <c r="P410">
        <f t="shared" si="88"/>
        <v>48.928199024563625</v>
      </c>
    </row>
    <row r="411" spans="4:16" x14ac:dyDescent="0.3">
      <c r="D411">
        <f t="shared" si="89"/>
        <v>1079.6665405413569</v>
      </c>
      <c r="E411">
        <f t="shared" si="90"/>
        <v>28.538924685235891</v>
      </c>
      <c r="F411">
        <f t="shared" si="78"/>
        <v>28.769263187734783</v>
      </c>
      <c r="G411">
        <f t="shared" si="79"/>
        <v>2.8538924685235894</v>
      </c>
      <c r="H411">
        <f t="shared" si="80"/>
        <v>2.8769263187734784</v>
      </c>
      <c r="I411">
        <f t="shared" si="86"/>
        <v>1078.095744214562</v>
      </c>
      <c r="J411">
        <f t="shared" si="81"/>
        <v>-0.25892336868960358</v>
      </c>
      <c r="K411">
        <f t="shared" si="82"/>
        <v>-0.15152124981806214</v>
      </c>
      <c r="L411">
        <f t="shared" si="83"/>
        <v>0.14847875018193785</v>
      </c>
      <c r="M411">
        <f t="shared" si="87"/>
        <v>40.000000000000298</v>
      </c>
      <c r="N411">
        <f t="shared" si="84"/>
        <v>1.4847875018193784</v>
      </c>
      <c r="O411">
        <f t="shared" si="85"/>
        <v>36.651159998530495</v>
      </c>
      <c r="P411">
        <f t="shared" si="88"/>
        <v>38.135947500349872</v>
      </c>
    </row>
    <row r="412" spans="4:16" x14ac:dyDescent="0.3">
      <c r="D412">
        <f t="shared" si="89"/>
        <v>1082.5204330098804</v>
      </c>
      <c r="E412">
        <f t="shared" si="90"/>
        <v>31.415851004009369</v>
      </c>
      <c r="F412">
        <f t="shared" si="78"/>
        <v>-32.363906424223607</v>
      </c>
      <c r="G412">
        <f t="shared" si="79"/>
        <v>3.141585100400937</v>
      </c>
      <c r="H412">
        <f t="shared" si="80"/>
        <v>-3.2363906424223607</v>
      </c>
      <c r="I412">
        <f t="shared" si="86"/>
        <v>1080.9496366830856</v>
      </c>
      <c r="J412">
        <f t="shared" si="81"/>
        <v>0.29127515781800795</v>
      </c>
      <c r="K412">
        <f t="shared" si="82"/>
        <v>7.1824664552607206E-2</v>
      </c>
      <c r="L412">
        <f t="shared" si="83"/>
        <v>0.37182466455260721</v>
      </c>
      <c r="M412">
        <f t="shared" si="87"/>
        <v>40.1000000000003</v>
      </c>
      <c r="N412">
        <f t="shared" si="84"/>
        <v>3.7182466455260723</v>
      </c>
      <c r="O412">
        <f t="shared" si="85"/>
        <v>44.413006243775229</v>
      </c>
      <c r="P412">
        <f t="shared" si="88"/>
        <v>48.131252889301301</v>
      </c>
    </row>
    <row r="413" spans="4:16" x14ac:dyDescent="0.3">
      <c r="D413">
        <f t="shared" si="89"/>
        <v>1085.6620181102815</v>
      </c>
      <c r="E413">
        <f t="shared" si="90"/>
        <v>28.179460361587008</v>
      </c>
      <c r="F413">
        <f t="shared" si="78"/>
        <v>32.363966701661546</v>
      </c>
      <c r="G413">
        <f t="shared" si="79"/>
        <v>2.817946036158701</v>
      </c>
      <c r="H413">
        <f t="shared" si="80"/>
        <v>3.2363966701661546</v>
      </c>
      <c r="I413">
        <f t="shared" si="86"/>
        <v>1084.0912217834866</v>
      </c>
      <c r="J413">
        <f t="shared" si="81"/>
        <v>-0.29127570031494943</v>
      </c>
      <c r="K413">
        <f t="shared" si="82"/>
        <v>-7.1822464494305419E-2</v>
      </c>
      <c r="L413">
        <f t="shared" si="83"/>
        <v>0.22817753550569458</v>
      </c>
      <c r="M413">
        <f t="shared" si="87"/>
        <v>40.200000000000301</v>
      </c>
      <c r="N413">
        <f t="shared" si="84"/>
        <v>2.2817753550569457</v>
      </c>
      <c r="O413">
        <f t="shared" si="85"/>
        <v>35.733689382161401</v>
      </c>
      <c r="P413">
        <f t="shared" si="88"/>
        <v>38.015464737218345</v>
      </c>
    </row>
    <row r="414" spans="4:16" x14ac:dyDescent="0.3">
      <c r="D414">
        <f t="shared" si="89"/>
        <v>1088.4799641464401</v>
      </c>
      <c r="E414">
        <f t="shared" si="90"/>
        <v>31.415857031753163</v>
      </c>
      <c r="F414">
        <f t="shared" si="78"/>
        <v>-33.221628696999694</v>
      </c>
      <c r="G414">
        <f t="shared" si="79"/>
        <v>3.1415857031753163</v>
      </c>
      <c r="H414">
        <f t="shared" si="80"/>
        <v>-3.3221628696999694</v>
      </c>
      <c r="I414">
        <f t="shared" si="86"/>
        <v>1086.9091678196453</v>
      </c>
      <c r="J414">
        <f t="shared" si="81"/>
        <v>0.29899465827299876</v>
      </c>
      <c r="K414">
        <f t="shared" si="82"/>
        <v>-2.4539648005069484E-2</v>
      </c>
      <c r="L414">
        <f t="shared" si="83"/>
        <v>0.27546035199493052</v>
      </c>
      <c r="M414">
        <f t="shared" si="87"/>
        <v>40.300000000000303</v>
      </c>
      <c r="N414">
        <f t="shared" si="84"/>
        <v>2.7546035199493053</v>
      </c>
      <c r="O414">
        <f t="shared" si="85"/>
        <v>44.413023286779961</v>
      </c>
      <c r="P414">
        <f t="shared" si="88"/>
        <v>47.167626806729267</v>
      </c>
    </row>
    <row r="415" spans="4:16" x14ac:dyDescent="0.3">
      <c r="D415">
        <f t="shared" si="89"/>
        <v>1091.6215498496153</v>
      </c>
      <c r="E415">
        <f t="shared" si="90"/>
        <v>28.093694162053193</v>
      </c>
      <c r="F415">
        <f t="shared" si="78"/>
        <v>33.22160974500536</v>
      </c>
      <c r="G415">
        <f t="shared" si="79"/>
        <v>2.8093694162053193</v>
      </c>
      <c r="H415">
        <f t="shared" si="80"/>
        <v>3.322160974500536</v>
      </c>
      <c r="I415">
        <f t="shared" si="86"/>
        <v>1090.0507535228205</v>
      </c>
      <c r="J415">
        <f t="shared" si="81"/>
        <v>-0.29899448770504972</v>
      </c>
      <c r="K415">
        <f t="shared" si="82"/>
        <v>2.4541726141305748E-2</v>
      </c>
      <c r="L415">
        <f t="shared" si="83"/>
        <v>0.32454172614130572</v>
      </c>
      <c r="M415">
        <f t="shared" si="87"/>
        <v>40.400000000000304</v>
      </c>
      <c r="N415">
        <f t="shared" si="84"/>
        <v>3.2454172614130572</v>
      </c>
      <c r="O415">
        <f t="shared" si="85"/>
        <v>35.516504325194177</v>
      </c>
      <c r="P415">
        <f t="shared" si="88"/>
        <v>38.761921586607237</v>
      </c>
    </row>
    <row r="416" spans="4:16" x14ac:dyDescent="0.3">
      <c r="D416">
        <f t="shared" si="89"/>
        <v>1094.4309192658206</v>
      </c>
      <c r="E416">
        <f t="shared" si="90"/>
        <v>31.415855136553731</v>
      </c>
      <c r="F416">
        <f t="shared" si="78"/>
        <v>-30.5156855982971</v>
      </c>
      <c r="G416">
        <f t="shared" si="79"/>
        <v>3.1415855136553734</v>
      </c>
      <c r="H416">
        <f t="shared" si="80"/>
        <v>-3.0515685598297102</v>
      </c>
      <c r="I416">
        <f t="shared" si="86"/>
        <v>1092.8601229390258</v>
      </c>
      <c r="J416">
        <f t="shared" si="81"/>
        <v>0.27464117038468133</v>
      </c>
      <c r="K416">
        <f t="shared" si="82"/>
        <v>-0.12071548173176636</v>
      </c>
      <c r="L416">
        <f t="shared" si="83"/>
        <v>0.17928451826823363</v>
      </c>
      <c r="M416">
        <f t="shared" si="87"/>
        <v>40.500000000000306</v>
      </c>
      <c r="N416">
        <f t="shared" si="84"/>
        <v>1.7928451826823364</v>
      </c>
      <c r="O416">
        <f t="shared" si="85"/>
        <v>44.413017928241814</v>
      </c>
      <c r="P416">
        <f t="shared" si="88"/>
        <v>46.205863110924149</v>
      </c>
    </row>
    <row r="417" spans="4:16" x14ac:dyDescent="0.3">
      <c r="D417">
        <f t="shared" si="89"/>
        <v>1097.572504779476</v>
      </c>
      <c r="E417">
        <f t="shared" si="90"/>
        <v>28.36428657672402</v>
      </c>
      <c r="F417">
        <f t="shared" si="78"/>
        <v>30.515589830783739</v>
      </c>
      <c r="G417">
        <f t="shared" si="79"/>
        <v>2.836428657672402</v>
      </c>
      <c r="H417">
        <f t="shared" si="80"/>
        <v>3.0515589830783743</v>
      </c>
      <c r="I417">
        <f t="shared" si="86"/>
        <v>1096.0017084526812</v>
      </c>
      <c r="J417">
        <f t="shared" si="81"/>
        <v>-0.27464030847706117</v>
      </c>
      <c r="K417">
        <f t="shared" si="82"/>
        <v>0.12071744264862759</v>
      </c>
      <c r="L417">
        <f t="shared" si="83"/>
        <v>0.42071744264862759</v>
      </c>
      <c r="M417">
        <f t="shared" si="87"/>
        <v>40.600000000000307</v>
      </c>
      <c r="N417">
        <f t="shared" si="84"/>
        <v>4.2071744264862758</v>
      </c>
      <c r="O417">
        <f t="shared" si="85"/>
        <v>36.203973885293678</v>
      </c>
      <c r="P417">
        <f t="shared" si="88"/>
        <v>40.411148311779954</v>
      </c>
    </row>
    <row r="418" spans="4:16" x14ac:dyDescent="0.3">
      <c r="D418">
        <f t="shared" si="89"/>
        <v>1100.4089334371486</v>
      </c>
      <c r="E418">
        <f t="shared" si="90"/>
        <v>31.415845559802392</v>
      </c>
      <c r="F418">
        <f t="shared" si="78"/>
        <v>-25.07575394026636</v>
      </c>
      <c r="G418">
        <f t="shared" si="79"/>
        <v>3.1415845559802396</v>
      </c>
      <c r="H418">
        <f t="shared" si="80"/>
        <v>-2.5075753940266363</v>
      </c>
      <c r="I418">
        <f t="shared" si="86"/>
        <v>1098.8381371103537</v>
      </c>
      <c r="J418">
        <f t="shared" si="81"/>
        <v>0.22568178546240952</v>
      </c>
      <c r="K418">
        <f t="shared" si="82"/>
        <v>-0.19765558861438487</v>
      </c>
      <c r="L418">
        <f t="shared" si="83"/>
        <v>0.10234441138561512</v>
      </c>
      <c r="M418">
        <f t="shared" si="87"/>
        <v>40.700000000000308</v>
      </c>
      <c r="N418">
        <f t="shared" si="84"/>
        <v>1.0234441138561512</v>
      </c>
      <c r="O418">
        <f t="shared" si="85"/>
        <v>44.412990850680998</v>
      </c>
      <c r="P418">
        <f t="shared" si="88"/>
        <v>45.436434964537149</v>
      </c>
    </row>
    <row r="419" spans="4:16" x14ac:dyDescent="0.3">
      <c r="D419">
        <f t="shared" si="89"/>
        <v>1103.5505179931288</v>
      </c>
      <c r="E419">
        <f t="shared" si="90"/>
        <v>28.908270165775754</v>
      </c>
      <c r="F419">
        <f t="shared" si="78"/>
        <v>25.075576101912322</v>
      </c>
      <c r="G419">
        <f t="shared" si="79"/>
        <v>2.8908270165775756</v>
      </c>
      <c r="H419">
        <f t="shared" si="80"/>
        <v>2.5075576101912325</v>
      </c>
      <c r="I419">
        <f t="shared" si="86"/>
        <v>1101.9797216663339</v>
      </c>
      <c r="J419">
        <f t="shared" si="81"/>
        <v>-0.22568018491722314</v>
      </c>
      <c r="K419">
        <f t="shared" si="82"/>
        <v>0.19765741609089185</v>
      </c>
      <c r="L419">
        <f t="shared" si="83"/>
        <v>0.49765741609089187</v>
      </c>
      <c r="M419">
        <f t="shared" si="87"/>
        <v>40.80000000000031</v>
      </c>
      <c r="N419">
        <f t="shared" si="84"/>
        <v>4.9765741609089185</v>
      </c>
      <c r="O419">
        <f t="shared" si="85"/>
        <v>37.60596377898662</v>
      </c>
      <c r="P419">
        <f t="shared" si="88"/>
        <v>42.582537939895538</v>
      </c>
    </row>
    <row r="420" spans="4:16" x14ac:dyDescent="0.3">
      <c r="D420">
        <f t="shared" si="89"/>
        <v>1106.4413450097063</v>
      </c>
      <c r="E420">
        <f t="shared" si="90"/>
        <v>31.415827775966985</v>
      </c>
      <c r="F420">
        <f t="shared" si="78"/>
        <v>-18.841519945008987</v>
      </c>
      <c r="G420">
        <f t="shared" si="79"/>
        <v>3.1415827775966987</v>
      </c>
      <c r="H420">
        <f t="shared" si="80"/>
        <v>-1.8841519945008987</v>
      </c>
      <c r="I420">
        <f t="shared" si="86"/>
        <v>1104.8705486829115</v>
      </c>
      <c r="J420">
        <f t="shared" si="81"/>
        <v>0.16957367950509625</v>
      </c>
      <c r="K420">
        <f t="shared" si="82"/>
        <v>-0.24747680137560951</v>
      </c>
      <c r="L420">
        <f t="shared" si="83"/>
        <v>5.2523198624390477E-2</v>
      </c>
      <c r="M420">
        <f t="shared" si="87"/>
        <v>40.900000000000311</v>
      </c>
      <c r="N420">
        <f t="shared" si="84"/>
        <v>0.52523198624390477</v>
      </c>
      <c r="O420">
        <f t="shared" si="85"/>
        <v>44.412940568214836</v>
      </c>
      <c r="P420">
        <f t="shared" si="88"/>
        <v>44.938172554458738</v>
      </c>
    </row>
    <row r="421" spans="4:16" x14ac:dyDescent="0.3">
      <c r="D421">
        <f t="shared" si="89"/>
        <v>1109.5829277873031</v>
      </c>
      <c r="E421">
        <f t="shared" si="90"/>
        <v>29.531675781466085</v>
      </c>
      <c r="F421">
        <f t="shared" si="78"/>
        <v>18.841248379739302</v>
      </c>
      <c r="G421">
        <f t="shared" si="79"/>
        <v>2.9531675781466085</v>
      </c>
      <c r="H421">
        <f t="shared" si="80"/>
        <v>1.8841248379739302</v>
      </c>
      <c r="I421">
        <f t="shared" si="86"/>
        <v>1108.0121314605083</v>
      </c>
      <c r="J421">
        <f t="shared" si="81"/>
        <v>-0.16957123541766911</v>
      </c>
      <c r="K421">
        <f t="shared" si="82"/>
        <v>0.24747847607201204</v>
      </c>
      <c r="L421">
        <f t="shared" si="83"/>
        <v>0.54747847607201205</v>
      </c>
      <c r="M421">
        <f t="shared" si="87"/>
        <v>41.000000000000313</v>
      </c>
      <c r="N421">
        <f t="shared" si="84"/>
        <v>5.4747847607201203</v>
      </c>
      <c r="O421">
        <f t="shared" si="85"/>
        <v>39.245394350773374</v>
      </c>
      <c r="P421">
        <f t="shared" si="88"/>
        <v>44.720179111493493</v>
      </c>
    </row>
    <row r="422" spans="4:16" x14ac:dyDescent="0.3">
      <c r="D422">
        <f t="shared" si="89"/>
        <v>1112.5360953654497</v>
      </c>
      <c r="E422">
        <f t="shared" si="90"/>
        <v>31.415800619440013</v>
      </c>
      <c r="F422">
        <f t="shared" si="78"/>
        <v>-13.357132666548146</v>
      </c>
      <c r="G422">
        <f t="shared" si="79"/>
        <v>3.1415800619440013</v>
      </c>
      <c r="H422">
        <f t="shared" si="80"/>
        <v>-1.3357132666548148</v>
      </c>
      <c r="I422">
        <f t="shared" si="86"/>
        <v>1110.9652990386548</v>
      </c>
      <c r="J422">
        <f t="shared" si="81"/>
        <v>0.12021419399895041</v>
      </c>
      <c r="K422">
        <f t="shared" si="82"/>
        <v>-0.2748609604166854</v>
      </c>
      <c r="L422">
        <f t="shared" si="83"/>
        <v>2.5139039583314593E-2</v>
      </c>
      <c r="M422">
        <f t="shared" si="87"/>
        <v>41.100000000000314</v>
      </c>
      <c r="N422">
        <f t="shared" si="84"/>
        <v>0.25139039583314593</v>
      </c>
      <c r="O422">
        <f t="shared" si="85"/>
        <v>44.412863785218335</v>
      </c>
      <c r="P422">
        <f t="shared" si="88"/>
        <v>44.664254181051483</v>
      </c>
    </row>
    <row r="423" spans="4:16" x14ac:dyDescent="0.3">
      <c r="D423">
        <f t="shared" si="89"/>
        <v>1115.6776754273938</v>
      </c>
      <c r="E423">
        <f t="shared" si="90"/>
        <v>30.080087352785199</v>
      </c>
      <c r="F423">
        <f t="shared" si="78"/>
        <v>13.356748115285157</v>
      </c>
      <c r="G423">
        <f t="shared" si="79"/>
        <v>3.0080087352785201</v>
      </c>
      <c r="H423">
        <f t="shared" si="80"/>
        <v>1.3356748115285157</v>
      </c>
      <c r="I423">
        <f t="shared" si="86"/>
        <v>1114.1068791005989</v>
      </c>
      <c r="J423">
        <f t="shared" si="81"/>
        <v>-0.12021073303758349</v>
      </c>
      <c r="K423">
        <f t="shared" si="82"/>
        <v>0.2748624740894377</v>
      </c>
      <c r="L423">
        <f t="shared" si="83"/>
        <v>0.57486247408943769</v>
      </c>
      <c r="M423">
        <f t="shared" si="87"/>
        <v>41.200000000000315</v>
      </c>
      <c r="N423">
        <f t="shared" si="84"/>
        <v>5.7486247408943765</v>
      </c>
      <c r="O423">
        <f t="shared" si="85"/>
        <v>40.716524481803461</v>
      </c>
      <c r="P423">
        <f t="shared" si="88"/>
        <v>46.465149222697839</v>
      </c>
    </row>
    <row r="424" spans="4:16" x14ac:dyDescent="0.3">
      <c r="D424">
        <f t="shared" si="89"/>
        <v>1118.6856841626723</v>
      </c>
      <c r="E424">
        <f t="shared" si="90"/>
        <v>31.415762164313715</v>
      </c>
      <c r="F424">
        <f t="shared" si="78"/>
        <v>-9.1701849304917786</v>
      </c>
      <c r="G424">
        <f t="shared" si="79"/>
        <v>3.1415762164313716</v>
      </c>
      <c r="H424">
        <f t="shared" si="80"/>
        <v>-0.91701849304917793</v>
      </c>
      <c r="I424">
        <f t="shared" si="86"/>
        <v>1117.1148878358774</v>
      </c>
      <c r="J424">
        <f t="shared" si="81"/>
        <v>8.2531664374443953E-2</v>
      </c>
      <c r="K424">
        <f t="shared" si="82"/>
        <v>-0.28842420906640992</v>
      </c>
      <c r="L424">
        <f t="shared" si="83"/>
        <v>1.1575790933590069E-2</v>
      </c>
      <c r="M424">
        <f t="shared" si="87"/>
        <v>41.300000000000317</v>
      </c>
      <c r="N424">
        <f t="shared" si="84"/>
        <v>0.11575790933590069</v>
      </c>
      <c r="O424">
        <f t="shared" si="85"/>
        <v>44.412755056412621</v>
      </c>
      <c r="P424">
        <f t="shared" si="88"/>
        <v>44.528512965748519</v>
      </c>
    </row>
    <row r="425" spans="4:16" x14ac:dyDescent="0.3">
      <c r="D425">
        <f t="shared" si="89"/>
        <v>1121.8272603791036</v>
      </c>
      <c r="E425">
        <f t="shared" si="90"/>
        <v>30.498743671264538</v>
      </c>
      <c r="F425">
        <f t="shared" si="78"/>
        <v>9.1696581654267071</v>
      </c>
      <c r="G425">
        <f t="shared" si="79"/>
        <v>3.0498743671264541</v>
      </c>
      <c r="H425">
        <f t="shared" si="80"/>
        <v>0.91696581654267073</v>
      </c>
      <c r="I425">
        <f t="shared" si="86"/>
        <v>1120.2564640523087</v>
      </c>
      <c r="J425">
        <f t="shared" si="81"/>
        <v>-8.2526923488858303E-2</v>
      </c>
      <c r="K425">
        <f t="shared" si="82"/>
        <v>0.28842556561349436</v>
      </c>
      <c r="L425">
        <f t="shared" si="83"/>
        <v>0.58842556561349435</v>
      </c>
      <c r="M425">
        <f t="shared" si="87"/>
        <v>41.400000000000318</v>
      </c>
      <c r="N425">
        <f t="shared" si="84"/>
        <v>5.8842556561349433</v>
      </c>
      <c r="O425">
        <f t="shared" si="85"/>
        <v>41.857801448647443</v>
      </c>
      <c r="P425">
        <f t="shared" si="88"/>
        <v>47.74205710478239</v>
      </c>
    </row>
    <row r="426" spans="4:16" x14ac:dyDescent="0.3">
      <c r="D426">
        <f t="shared" si="89"/>
        <v>1124.87713474623</v>
      </c>
      <c r="E426">
        <f t="shared" si="90"/>
        <v>31.415709487807209</v>
      </c>
      <c r="F426">
        <f t="shared" si="78"/>
        <v>-6.1959137378611624</v>
      </c>
      <c r="G426">
        <f t="shared" si="79"/>
        <v>3.1415709487807213</v>
      </c>
      <c r="H426">
        <f t="shared" si="80"/>
        <v>-0.61959137378611628</v>
      </c>
      <c r="I426">
        <f t="shared" si="86"/>
        <v>1123.3063384194352</v>
      </c>
      <c r="J426">
        <f t="shared" si="81"/>
        <v>5.5763223640768807E-2</v>
      </c>
      <c r="K426">
        <f t="shared" si="82"/>
        <v>-0.29477188279954653</v>
      </c>
      <c r="L426">
        <f t="shared" si="83"/>
        <v>5.2281172004534637E-3</v>
      </c>
      <c r="M426">
        <f t="shared" si="87"/>
        <v>41.50000000000032</v>
      </c>
      <c r="N426">
        <f t="shared" si="84"/>
        <v>5.2281172004534637E-2</v>
      </c>
      <c r="O426">
        <f t="shared" si="85"/>
        <v>44.412606118003488</v>
      </c>
      <c r="P426">
        <f t="shared" si="88"/>
        <v>44.464887290008022</v>
      </c>
    </row>
    <row r="427" spans="4:16" x14ac:dyDescent="0.3">
      <c r="D427">
        <f t="shared" si="89"/>
        <v>1128.0187056950108</v>
      </c>
      <c r="E427">
        <f t="shared" si="90"/>
        <v>30.796118114021095</v>
      </c>
      <c r="F427">
        <f t="shared" si="78"/>
        <v>6.195202851133093</v>
      </c>
      <c r="G427">
        <f t="shared" si="79"/>
        <v>3.0796118114021098</v>
      </c>
      <c r="H427">
        <f t="shared" si="80"/>
        <v>0.61952028511330937</v>
      </c>
      <c r="I427">
        <f t="shared" si="86"/>
        <v>1126.447909368216</v>
      </c>
      <c r="J427">
        <f t="shared" si="81"/>
        <v>-5.5756825660216183E-2</v>
      </c>
      <c r="K427">
        <f t="shared" si="82"/>
        <v>0.29477309306023208</v>
      </c>
      <c r="L427">
        <f t="shared" si="83"/>
        <v>0.59477309306023207</v>
      </c>
      <c r="M427">
        <f t="shared" si="87"/>
        <v>41.600000000000321</v>
      </c>
      <c r="N427">
        <f t="shared" si="84"/>
        <v>5.9477309306023205</v>
      </c>
      <c r="O427">
        <f t="shared" si="85"/>
        <v>42.678040090173212</v>
      </c>
      <c r="P427">
        <f t="shared" si="88"/>
        <v>48.625771020775531</v>
      </c>
    </row>
    <row r="428" spans="4:16" x14ac:dyDescent="0.3">
      <c r="D428">
        <f t="shared" si="89"/>
        <v>1131.098317506413</v>
      </c>
      <c r="E428">
        <f t="shared" si="90"/>
        <v>31.415638399134405</v>
      </c>
      <c r="F428">
        <f t="shared" si="78"/>
        <v>-4.1545747400633113</v>
      </c>
      <c r="G428">
        <f t="shared" si="79"/>
        <v>3.1415638399134407</v>
      </c>
      <c r="H428">
        <f t="shared" si="80"/>
        <v>-0.41545747400633115</v>
      </c>
      <c r="I428">
        <f t="shared" si="86"/>
        <v>1129.5275211796181</v>
      </c>
      <c r="J428">
        <f t="shared" si="81"/>
        <v>3.7391172660588327E-2</v>
      </c>
      <c r="K428">
        <f t="shared" si="82"/>
        <v>-0.2976607132408744</v>
      </c>
      <c r="L428">
        <f t="shared" si="83"/>
        <v>2.3392867591255917E-3</v>
      </c>
      <c r="M428">
        <f t="shared" si="87"/>
        <v>41.700000000000323</v>
      </c>
      <c r="N428">
        <f t="shared" si="84"/>
        <v>2.3392867591255917E-2</v>
      </c>
      <c r="O428">
        <f t="shared" si="85"/>
        <v>44.412405121132565</v>
      </c>
      <c r="P428">
        <f t="shared" si="88"/>
        <v>44.43579798872382</v>
      </c>
    </row>
    <row r="429" spans="4:16" x14ac:dyDescent="0.3">
      <c r="D429">
        <f t="shared" si="89"/>
        <v>1134.2398813463265</v>
      </c>
      <c r="E429">
        <f t="shared" si="90"/>
        <v>31.000180925128074</v>
      </c>
      <c r="F429">
        <f t="shared" si="78"/>
        <v>4.1536217717343575</v>
      </c>
      <c r="G429">
        <f t="shared" si="79"/>
        <v>3.1000180925128076</v>
      </c>
      <c r="H429">
        <f t="shared" si="80"/>
        <v>0.41536217717343576</v>
      </c>
      <c r="I429">
        <f t="shared" si="86"/>
        <v>1132.6690850195316</v>
      </c>
      <c r="J429">
        <f t="shared" si="81"/>
        <v>-3.7382595945627733E-2</v>
      </c>
      <c r="K429">
        <f t="shared" si="82"/>
        <v>0.2976617904944569</v>
      </c>
      <c r="L429">
        <f t="shared" si="83"/>
        <v>0.59766179049445689</v>
      </c>
      <c r="M429">
        <f t="shared" si="87"/>
        <v>41.800000000000324</v>
      </c>
      <c r="N429">
        <f t="shared" si="84"/>
        <v>5.9766179049445691</v>
      </c>
      <c r="O429">
        <f t="shared" si="85"/>
        <v>43.245504782580348</v>
      </c>
      <c r="P429">
        <f t="shared" si="88"/>
        <v>49.222122687524916</v>
      </c>
    </row>
    <row r="430" spans="4:16" x14ac:dyDescent="0.3">
      <c r="D430">
        <f t="shared" si="89"/>
        <v>1137.3398994388392</v>
      </c>
      <c r="E430">
        <f t="shared" si="90"/>
        <v>31.415543102301509</v>
      </c>
      <c r="F430">
        <f t="shared" si="78"/>
        <v>-2.7754111220898299</v>
      </c>
      <c r="G430">
        <f t="shared" si="79"/>
        <v>3.1415543102301511</v>
      </c>
      <c r="H430">
        <f t="shared" si="80"/>
        <v>-0.27754111220898298</v>
      </c>
      <c r="I430">
        <f t="shared" si="86"/>
        <v>1135.7691031120444</v>
      </c>
      <c r="J430">
        <f t="shared" si="81"/>
        <v>2.4978700098827075E-2</v>
      </c>
      <c r="K430">
        <f t="shared" si="82"/>
        <v>-0.29895829900066806</v>
      </c>
      <c r="L430">
        <f t="shared" si="83"/>
        <v>1.0417009993319293E-3</v>
      </c>
      <c r="M430">
        <f t="shared" si="87"/>
        <v>41.900000000000325</v>
      </c>
      <c r="N430">
        <f t="shared" si="84"/>
        <v>1.0417009993319293E-2</v>
      </c>
      <c r="O430">
        <f t="shared" si="85"/>
        <v>44.41213567856537</v>
      </c>
      <c r="P430">
        <f t="shared" si="88"/>
        <v>44.422552688558689</v>
      </c>
    </row>
    <row r="431" spans="4:16" x14ac:dyDescent="0.3">
      <c r="D431">
        <f t="shared" si="89"/>
        <v>1140.4814537490693</v>
      </c>
      <c r="E431">
        <f t="shared" si="90"/>
        <v>31.138001990092526</v>
      </c>
      <c r="F431">
        <f t="shared" si="78"/>
        <v>2.7741374460935715</v>
      </c>
      <c r="G431">
        <f t="shared" si="79"/>
        <v>3.113800199009253</v>
      </c>
      <c r="H431">
        <f t="shared" si="80"/>
        <v>0.27741374460935714</v>
      </c>
      <c r="I431">
        <f t="shared" si="86"/>
        <v>1138.9106574222744</v>
      </c>
      <c r="J431">
        <f t="shared" si="81"/>
        <v>-2.4967237014860748E-2</v>
      </c>
      <c r="K431">
        <f t="shared" si="82"/>
        <v>0.29895925654818545</v>
      </c>
      <c r="L431">
        <f t="shared" si="83"/>
        <v>0.59895925654818538</v>
      </c>
      <c r="M431">
        <f t="shared" si="87"/>
        <v>42.000000000000327</v>
      </c>
      <c r="N431">
        <f t="shared" si="84"/>
        <v>5.9895925654818534</v>
      </c>
      <c r="O431">
        <f t="shared" si="85"/>
        <v>43.630882557075267</v>
      </c>
      <c r="P431">
        <f t="shared" si="88"/>
        <v>49.620475122557124</v>
      </c>
    </row>
    <row r="432" spans="4:16" x14ac:dyDescent="0.3">
      <c r="D432">
        <f t="shared" si="89"/>
        <v>1143.5952539480786</v>
      </c>
      <c r="E432">
        <f t="shared" si="90"/>
        <v>31.415415734701885</v>
      </c>
      <c r="F432">
        <f t="shared" si="78"/>
        <v>-1.8499836757079593</v>
      </c>
      <c r="G432">
        <f t="shared" si="79"/>
        <v>3.1415415734701888</v>
      </c>
      <c r="H432">
        <f t="shared" si="80"/>
        <v>-0.18499836757079594</v>
      </c>
      <c r="I432">
        <f t="shared" si="86"/>
        <v>1142.0244576212838</v>
      </c>
      <c r="J432">
        <f t="shared" si="81"/>
        <v>1.6649853081390272E-2</v>
      </c>
      <c r="K432">
        <f t="shared" si="82"/>
        <v>-0.29953761431975134</v>
      </c>
      <c r="L432">
        <f t="shared" si="83"/>
        <v>4.6238568024864479E-4</v>
      </c>
      <c r="M432">
        <f t="shared" si="87"/>
        <v>42.100000000000328</v>
      </c>
      <c r="N432">
        <f t="shared" si="84"/>
        <v>4.6238568024864479E-3</v>
      </c>
      <c r="O432">
        <f t="shared" si="85"/>
        <v>44.411775560286955</v>
      </c>
      <c r="P432">
        <f t="shared" si="88"/>
        <v>44.416399417089444</v>
      </c>
    </row>
    <row r="433" spans="4:16" x14ac:dyDescent="0.3">
      <c r="D433">
        <f t="shared" si="89"/>
        <v>1146.7367955215489</v>
      </c>
      <c r="E433">
        <f t="shared" si="90"/>
        <v>31.230417367131089</v>
      </c>
      <c r="F433">
        <f t="shared" si="78"/>
        <v>1.8482836269455198</v>
      </c>
      <c r="G433">
        <f t="shared" si="79"/>
        <v>3.1230417367131089</v>
      </c>
      <c r="H433">
        <f t="shared" si="80"/>
        <v>0.184828362694552</v>
      </c>
      <c r="I433">
        <f t="shared" si="86"/>
        <v>1145.165999194754</v>
      </c>
      <c r="J433">
        <f t="shared" si="81"/>
        <v>-1.6634552642528319E-2</v>
      </c>
      <c r="K433">
        <f t="shared" si="82"/>
        <v>0.29953846440546322</v>
      </c>
      <c r="L433">
        <f t="shared" si="83"/>
        <v>0.59953846440546321</v>
      </c>
      <c r="M433">
        <f t="shared" si="87"/>
        <v>42.20000000000033</v>
      </c>
      <c r="N433">
        <f t="shared" si="84"/>
        <v>5.9953846440546323</v>
      </c>
      <c r="O433">
        <f t="shared" si="85"/>
        <v>43.890253601634143</v>
      </c>
      <c r="P433">
        <f t="shared" si="88"/>
        <v>49.885638245688774</v>
      </c>
    </row>
    <row r="434" spans="4:16" x14ac:dyDescent="0.3">
      <c r="D434">
        <f t="shared" si="89"/>
        <v>1149.8598372582619</v>
      </c>
      <c r="E434">
        <f t="shared" si="90"/>
        <v>31.415245729825642</v>
      </c>
      <c r="F434">
        <f t="shared" si="78"/>
        <v>-1.2305884441500452</v>
      </c>
      <c r="G434">
        <f t="shared" si="79"/>
        <v>3.1415245729825645</v>
      </c>
      <c r="H434">
        <f t="shared" si="80"/>
        <v>-0.12305884441500453</v>
      </c>
      <c r="I434">
        <f t="shared" si="86"/>
        <v>1148.2890409314671</v>
      </c>
      <c r="J434">
        <f t="shared" si="81"/>
        <v>1.1075295997369061E-2</v>
      </c>
      <c r="K434">
        <f t="shared" si="82"/>
        <v>-0.29979549332598493</v>
      </c>
      <c r="L434">
        <f t="shared" si="83"/>
        <v>2.0450667401505918E-4</v>
      </c>
      <c r="M434">
        <f t="shared" si="87"/>
        <v>42.300000000000331</v>
      </c>
      <c r="N434">
        <f t="shared" si="84"/>
        <v>2.0450667401505918E-3</v>
      </c>
      <c r="O434">
        <f t="shared" si="85"/>
        <v>44.411294891939775</v>
      </c>
      <c r="P434">
        <f t="shared" si="88"/>
        <v>44.413339958679927</v>
      </c>
    </row>
    <row r="435" spans="4:16" x14ac:dyDescent="0.3">
      <c r="D435">
        <f t="shared" si="89"/>
        <v>1153.0013618312444</v>
      </c>
      <c r="E435">
        <f t="shared" si="90"/>
        <v>31.292186885410636</v>
      </c>
      <c r="F435">
        <f t="shared" si="78"/>
        <v>1.2283206347153905</v>
      </c>
      <c r="G435">
        <f t="shared" si="79"/>
        <v>3.129218688541064</v>
      </c>
      <c r="H435">
        <f t="shared" si="80"/>
        <v>0.12283206347153906</v>
      </c>
      <c r="I435">
        <f t="shared" si="86"/>
        <v>1151.4305655044495</v>
      </c>
      <c r="J435">
        <f t="shared" si="81"/>
        <v>-1.1054885712457172E-2</v>
      </c>
      <c r="K435">
        <f t="shared" si="82"/>
        <v>0.29979624664409077</v>
      </c>
      <c r="L435">
        <f t="shared" si="83"/>
        <v>0.5997962466440907</v>
      </c>
      <c r="M435">
        <f t="shared" si="87"/>
        <v>42.400000000000333</v>
      </c>
      <c r="N435">
        <f t="shared" si="84"/>
        <v>5.9979624664409066</v>
      </c>
      <c r="O435">
        <f t="shared" si="85"/>
        <v>44.064043203215938</v>
      </c>
      <c r="P435">
        <f t="shared" si="88"/>
        <v>50.062005669656841</v>
      </c>
    </row>
    <row r="436" spans="4:16" x14ac:dyDescent="0.3">
      <c r="D436">
        <f t="shared" si="89"/>
        <v>1156.1305805197853</v>
      </c>
      <c r="E436">
        <f t="shared" si="90"/>
        <v>31.415018948882174</v>
      </c>
      <c r="F436">
        <f t="shared" si="78"/>
        <v>-0.81605175310477207</v>
      </c>
      <c r="G436">
        <f t="shared" si="79"/>
        <v>3.1415018948882176</v>
      </c>
      <c r="H436">
        <f t="shared" si="80"/>
        <v>-8.1605175310477215E-2</v>
      </c>
      <c r="I436">
        <f t="shared" si="86"/>
        <v>1154.5597841929905</v>
      </c>
      <c r="J436">
        <f t="shared" si="81"/>
        <v>7.3444657779616115E-3</v>
      </c>
      <c r="K436">
        <f t="shared" si="82"/>
        <v>-0.29991008456275081</v>
      </c>
      <c r="L436">
        <f t="shared" si="83"/>
        <v>8.9915437249177277E-5</v>
      </c>
      <c r="M436">
        <f t="shared" si="87"/>
        <v>42.500000000000334</v>
      </c>
      <c r="N436">
        <f t="shared" si="84"/>
        <v>8.9915437249177277E-4</v>
      </c>
      <c r="O436">
        <f t="shared" si="85"/>
        <v>44.41065370013817</v>
      </c>
      <c r="P436">
        <f t="shared" si="88"/>
        <v>44.41155285451066</v>
      </c>
    </row>
    <row r="437" spans="4:16" x14ac:dyDescent="0.3">
      <c r="D437">
        <f t="shared" si="89"/>
        <v>1159.2720824146736</v>
      </c>
      <c r="E437">
        <f t="shared" si="90"/>
        <v>31.333413773571696</v>
      </c>
      <c r="F437">
        <f t="shared" si="78"/>
        <v>0.81302736643173845</v>
      </c>
      <c r="G437">
        <f t="shared" si="79"/>
        <v>3.1333413773571697</v>
      </c>
      <c r="H437">
        <f t="shared" si="80"/>
        <v>8.1302736643173848E-2</v>
      </c>
      <c r="I437">
        <f t="shared" si="86"/>
        <v>1157.7012860878788</v>
      </c>
      <c r="J437">
        <f t="shared" si="81"/>
        <v>-7.3172462979043101E-3</v>
      </c>
      <c r="K437">
        <f t="shared" si="82"/>
        <v>0.29991074990172623</v>
      </c>
      <c r="L437">
        <f t="shared" si="83"/>
        <v>0.59991074990172621</v>
      </c>
      <c r="M437">
        <f t="shared" si="87"/>
        <v>42.600000000000335</v>
      </c>
      <c r="N437">
        <f t="shared" si="84"/>
        <v>5.9991074990172617</v>
      </c>
      <c r="O437">
        <f t="shared" si="85"/>
        <v>44.18022684176335</v>
      </c>
      <c r="P437">
        <f t="shared" si="88"/>
        <v>50.179334340780613</v>
      </c>
    </row>
    <row r="438" spans="4:16" x14ac:dyDescent="0.3">
      <c r="D438">
        <f t="shared" si="89"/>
        <v>1162.4054237920309</v>
      </c>
      <c r="E438">
        <f t="shared" si="90"/>
        <v>31.41471651021487</v>
      </c>
      <c r="F438">
        <f t="shared" si="78"/>
        <v>-0.53804209389272106</v>
      </c>
      <c r="G438">
        <f t="shared" si="79"/>
        <v>3.1414716510214871</v>
      </c>
      <c r="H438">
        <f t="shared" si="80"/>
        <v>-5.3804209389272106E-2</v>
      </c>
      <c r="I438">
        <f t="shared" si="86"/>
        <v>1160.8346274652361</v>
      </c>
      <c r="J438">
        <f t="shared" si="81"/>
        <v>4.8423788450531581E-3</v>
      </c>
      <c r="K438">
        <f t="shared" si="82"/>
        <v>-0.29996091639932188</v>
      </c>
      <c r="L438">
        <f t="shared" si="83"/>
        <v>3.9083600678113672E-5</v>
      </c>
      <c r="M438">
        <f t="shared" si="87"/>
        <v>42.700000000000337</v>
      </c>
      <c r="N438">
        <f t="shared" si="84"/>
        <v>3.9083600678113672E-4</v>
      </c>
      <c r="O438">
        <f t="shared" si="85"/>
        <v>44.409798603772494</v>
      </c>
      <c r="P438">
        <f t="shared" si="88"/>
        <v>44.410189439779273</v>
      </c>
    </row>
    <row r="439" spans="4:16" x14ac:dyDescent="0.3">
      <c r="D439">
        <f t="shared" si="89"/>
        <v>1165.5468954430523</v>
      </c>
      <c r="E439">
        <f t="shared" si="90"/>
        <v>31.360912300825596</v>
      </c>
      <c r="F439">
        <f t="shared" si="78"/>
        <v>0.53400919648725287</v>
      </c>
      <c r="G439">
        <f t="shared" si="79"/>
        <v>3.1360912300825596</v>
      </c>
      <c r="H439">
        <f t="shared" si="80"/>
        <v>5.3400919648725287E-2</v>
      </c>
      <c r="I439">
        <f t="shared" si="86"/>
        <v>1163.9760991162575</v>
      </c>
      <c r="J439">
        <f t="shared" si="81"/>
        <v>-4.8060827684039435E-3</v>
      </c>
      <c r="K439">
        <f t="shared" si="82"/>
        <v>0.29996150014364048</v>
      </c>
      <c r="L439">
        <f t="shared" si="83"/>
        <v>0.59996150014364047</v>
      </c>
      <c r="M439">
        <f t="shared" si="87"/>
        <v>42.800000000000338</v>
      </c>
      <c r="N439">
        <f t="shared" si="84"/>
        <v>5.9996150014364051</v>
      </c>
      <c r="O439">
        <f t="shared" si="85"/>
        <v>44.257806915303341</v>
      </c>
      <c r="P439">
        <f t="shared" si="88"/>
        <v>50.257421916739744</v>
      </c>
    </row>
    <row r="440" spans="4:16" x14ac:dyDescent="0.3">
      <c r="D440">
        <f t="shared" si="89"/>
        <v>1168.6829866731348</v>
      </c>
      <c r="E440">
        <f t="shared" si="90"/>
        <v>31.414313220474323</v>
      </c>
      <c r="F440">
        <f t="shared" si="78"/>
        <v>-0.35064479054193404</v>
      </c>
      <c r="G440">
        <f t="shared" si="79"/>
        <v>3.1414313220474326</v>
      </c>
      <c r="H440">
        <f t="shared" si="80"/>
        <v>-3.5064479054193402E-2</v>
      </c>
      <c r="I440">
        <f t="shared" si="86"/>
        <v>1167.11219034634</v>
      </c>
      <c r="J440">
        <f t="shared" si="81"/>
        <v>3.1558031148960753E-3</v>
      </c>
      <c r="K440">
        <f t="shared" si="82"/>
        <v>-0.2999834010519582</v>
      </c>
      <c r="L440">
        <f t="shared" si="83"/>
        <v>1.6598948041790518E-5</v>
      </c>
      <c r="M440">
        <f t="shared" si="87"/>
        <v>42.90000000000034</v>
      </c>
      <c r="N440">
        <f t="shared" si="84"/>
        <v>1.6598948041790518E-4</v>
      </c>
      <c r="O440">
        <f t="shared" si="85"/>
        <v>44.408658380133055</v>
      </c>
      <c r="P440">
        <f t="shared" si="88"/>
        <v>44.40882436961347</v>
      </c>
    </row>
    <row r="441" spans="4:16" x14ac:dyDescent="0.3">
      <c r="D441">
        <f t="shared" si="89"/>
        <v>1171.8244179951823</v>
      </c>
      <c r="E441">
        <f t="shared" si="90"/>
        <v>31.379248741420131</v>
      </c>
      <c r="F441">
        <f t="shared" si="78"/>
        <v>0.34526736547502279</v>
      </c>
      <c r="G441">
        <f t="shared" si="79"/>
        <v>3.1379248741420134</v>
      </c>
      <c r="H441">
        <f t="shared" si="80"/>
        <v>3.4526736547502282E-2</v>
      </c>
      <c r="I441">
        <f t="shared" si="86"/>
        <v>1170.2536216683875</v>
      </c>
      <c r="J441">
        <f t="shared" si="81"/>
        <v>-3.1074062892938745E-3</v>
      </c>
      <c r="K441">
        <f t="shared" si="82"/>
        <v>0.29998390627857563</v>
      </c>
      <c r="L441">
        <f t="shared" si="83"/>
        <v>0.59998390627857567</v>
      </c>
      <c r="M441">
        <f t="shared" si="87"/>
        <v>43.000000000000341</v>
      </c>
      <c r="N441">
        <f t="shared" si="84"/>
        <v>5.9998390627857567</v>
      </c>
      <c r="O441">
        <f t="shared" si="85"/>
        <v>44.309576320916264</v>
      </c>
      <c r="P441">
        <f t="shared" si="88"/>
        <v>50.309415383702017</v>
      </c>
    </row>
    <row r="442" spans="4:16" x14ac:dyDescent="0.3">
      <c r="D442">
        <f t="shared" si="89"/>
        <v>1174.9623428693244</v>
      </c>
      <c r="E442">
        <f t="shared" si="90"/>
        <v>31.413775477967633</v>
      </c>
      <c r="F442">
        <f t="shared" si="78"/>
        <v>-0.22301256097470071</v>
      </c>
      <c r="G442">
        <f t="shared" si="79"/>
        <v>3.1413775477967634</v>
      </c>
      <c r="H442">
        <f t="shared" si="80"/>
        <v>-2.2301256097470072E-2</v>
      </c>
      <c r="I442">
        <f t="shared" si="86"/>
        <v>1173.3915465425296</v>
      </c>
      <c r="J442">
        <f t="shared" si="81"/>
        <v>2.0071130487909761E-3</v>
      </c>
      <c r="K442">
        <f t="shared" si="82"/>
        <v>-0.29999328575354711</v>
      </c>
      <c r="L442">
        <f t="shared" si="83"/>
        <v>6.7142464528768819E-6</v>
      </c>
      <c r="M442">
        <f t="shared" si="87"/>
        <v>43.100000000000342</v>
      </c>
      <c r="N442">
        <f t="shared" si="84"/>
        <v>6.7142464528768819E-5</v>
      </c>
      <c r="O442">
        <f t="shared" si="85"/>
        <v>44.407138040107213</v>
      </c>
      <c r="P442">
        <f t="shared" si="88"/>
        <v>44.407205182571744</v>
      </c>
    </row>
    <row r="443" spans="4:16" x14ac:dyDescent="0.3">
      <c r="D443">
        <f t="shared" si="89"/>
        <v>1178.1037204171212</v>
      </c>
      <c r="E443">
        <f t="shared" si="90"/>
        <v>31.391474221870162</v>
      </c>
      <c r="F443">
        <f t="shared" si="78"/>
        <v>0.21584252324440337</v>
      </c>
      <c r="G443">
        <f t="shared" si="79"/>
        <v>3.1391474221870164</v>
      </c>
      <c r="H443">
        <f t="shared" si="80"/>
        <v>2.1584252324440337E-2</v>
      </c>
      <c r="I443">
        <f t="shared" si="86"/>
        <v>1176.5329240903263</v>
      </c>
      <c r="J443">
        <f t="shared" si="81"/>
        <v>-1.9425827092183002E-3</v>
      </c>
      <c r="K443">
        <f t="shared" si="82"/>
        <v>0.29999371055476787</v>
      </c>
      <c r="L443">
        <f t="shared" si="83"/>
        <v>0.59999371055476791</v>
      </c>
      <c r="M443">
        <f t="shared" si="87"/>
        <v>43.200000000000344</v>
      </c>
      <c r="N443">
        <f t="shared" si="84"/>
        <v>5.9999371055476791</v>
      </c>
      <c r="O443">
        <f t="shared" si="85"/>
        <v>44.344109422005246</v>
      </c>
      <c r="P443">
        <f t="shared" si="88"/>
        <v>50.344046527552926</v>
      </c>
    </row>
    <row r="444" spans="4:16" x14ac:dyDescent="0.3">
      <c r="D444">
        <f t="shared" si="89"/>
        <v>1181.2428678393082</v>
      </c>
      <c r="E444">
        <f t="shared" si="90"/>
        <v>31.413058474194603</v>
      </c>
      <c r="F444">
        <f t="shared" si="78"/>
        <v>-0.13433595455997482</v>
      </c>
      <c r="G444">
        <f t="shared" si="79"/>
        <v>3.1413058474194604</v>
      </c>
      <c r="H444">
        <f t="shared" si="80"/>
        <v>-1.3433595455997482E-2</v>
      </c>
      <c r="I444">
        <f t="shared" si="86"/>
        <v>1179.6720715125134</v>
      </c>
      <c r="J444">
        <f t="shared" si="81"/>
        <v>1.2090235910584433E-3</v>
      </c>
      <c r="K444">
        <f t="shared" si="82"/>
        <v>-0.299997563760035</v>
      </c>
      <c r="L444">
        <f t="shared" si="83"/>
        <v>2.4362399649868749E-6</v>
      </c>
      <c r="M444">
        <f t="shared" si="87"/>
        <v>43.300000000000345</v>
      </c>
      <c r="N444">
        <f t="shared" si="84"/>
        <v>2.4362399649868749E-5</v>
      </c>
      <c r="O444">
        <f t="shared" si="85"/>
        <v>44.40511092164261</v>
      </c>
      <c r="P444">
        <f t="shared" si="88"/>
        <v>44.40513528404226</v>
      </c>
    </row>
    <row r="445" spans="4:16" x14ac:dyDescent="0.3">
      <c r="D445">
        <f t="shared" si="89"/>
        <v>1184.3841736867278</v>
      </c>
      <c r="E445">
        <f t="shared" si="90"/>
        <v>31.399624878738607</v>
      </c>
      <c r="F445">
        <f t="shared" si="78"/>
        <v>0.12477582112658769</v>
      </c>
      <c r="G445">
        <f t="shared" si="79"/>
        <v>3.139962487873861</v>
      </c>
      <c r="H445">
        <f t="shared" si="80"/>
        <v>1.247758211265877E-2</v>
      </c>
      <c r="I445">
        <f t="shared" si="86"/>
        <v>1182.8133773599329</v>
      </c>
      <c r="J445">
        <f t="shared" si="81"/>
        <v>-1.1229823901579591E-3</v>
      </c>
      <c r="K445">
        <f t="shared" si="82"/>
        <v>0.29999789817688954</v>
      </c>
      <c r="L445">
        <f t="shared" si="83"/>
        <v>0.59999789817688953</v>
      </c>
      <c r="M445">
        <f t="shared" si="87"/>
        <v>43.400000000000347</v>
      </c>
      <c r="N445">
        <f t="shared" si="84"/>
        <v>5.9999789817688951</v>
      </c>
      <c r="O445">
        <f t="shared" si="85"/>
        <v>44.367139913647513</v>
      </c>
      <c r="P445">
        <f t="shared" si="88"/>
        <v>50.367118895416411</v>
      </c>
    </row>
    <row r="446" spans="4:16" x14ac:dyDescent="0.3">
      <c r="D446">
        <f t="shared" si="89"/>
        <v>1187.5241361746016</v>
      </c>
      <c r="E446">
        <f t="shared" si="90"/>
        <v>31.412102460851266</v>
      </c>
      <c r="F446">
        <f t="shared" si="78"/>
        <v>-7.0437202905297286E-2</v>
      </c>
      <c r="G446">
        <f t="shared" si="79"/>
        <v>3.1412102460851266</v>
      </c>
      <c r="H446">
        <f t="shared" si="80"/>
        <v>-7.0437202905297286E-3</v>
      </c>
      <c r="I446">
        <f t="shared" si="86"/>
        <v>1185.9533398478068</v>
      </c>
      <c r="J446">
        <f t="shared" si="81"/>
        <v>6.3393482616634557E-4</v>
      </c>
      <c r="K446">
        <f t="shared" si="82"/>
        <v>-0.29999933021031255</v>
      </c>
      <c r="L446">
        <f t="shared" si="83"/>
        <v>6.6978968743525158E-7</v>
      </c>
      <c r="M446">
        <f t="shared" si="87"/>
        <v>43.500000000000348</v>
      </c>
      <c r="N446">
        <f t="shared" si="84"/>
        <v>6.6978968743525158E-6</v>
      </c>
      <c r="O446">
        <f t="shared" si="85"/>
        <v>44.402408145495819</v>
      </c>
      <c r="P446">
        <f t="shared" si="88"/>
        <v>44.402414843392691</v>
      </c>
    </row>
    <row r="447" spans="4:16" x14ac:dyDescent="0.3">
      <c r="D447">
        <f t="shared" si="89"/>
        <v>1190.6653464206868</v>
      </c>
      <c r="E447">
        <f t="shared" si="90"/>
        <v>31.405058740560737</v>
      </c>
      <c r="F447">
        <f t="shared" si="78"/>
        <v>5.7690309704020191E-2</v>
      </c>
      <c r="G447">
        <f t="shared" si="79"/>
        <v>3.1405058740560738</v>
      </c>
      <c r="H447">
        <f t="shared" si="80"/>
        <v>5.7690309704020197E-3</v>
      </c>
      <c r="I447">
        <f t="shared" si="86"/>
        <v>1189.0945500938919</v>
      </c>
      <c r="J447">
        <f t="shared" si="81"/>
        <v>-5.192127873548518E-4</v>
      </c>
      <c r="K447">
        <f t="shared" si="82"/>
        <v>0.29999955069646594</v>
      </c>
      <c r="L447">
        <f t="shared" si="83"/>
        <v>0.59999955069646593</v>
      </c>
      <c r="M447">
        <f t="shared" si="87"/>
        <v>43.60000000000035</v>
      </c>
      <c r="N447">
        <f t="shared" si="84"/>
        <v>5.9999955069646589</v>
      </c>
      <c r="O447">
        <f t="shared" si="85"/>
        <v>44.382497152413158</v>
      </c>
      <c r="P447">
        <f t="shared" si="88"/>
        <v>50.382492659377817</v>
      </c>
    </row>
    <row r="448" spans="4:16" x14ac:dyDescent="0.3">
      <c r="D448">
        <f t="shared" si="89"/>
        <v>1193.8058522947429</v>
      </c>
      <c r="E448">
        <f t="shared" si="90"/>
        <v>31.410827771531139</v>
      </c>
      <c r="F448">
        <f t="shared" si="78"/>
        <v>-2.1464352564384996E-2</v>
      </c>
      <c r="G448">
        <f t="shared" si="79"/>
        <v>3.1410827771531142</v>
      </c>
      <c r="H448">
        <f t="shared" si="80"/>
        <v>-2.1464352564384997E-3</v>
      </c>
      <c r="I448">
        <f t="shared" si="86"/>
        <v>1192.235055967948</v>
      </c>
      <c r="J448">
        <f t="shared" si="81"/>
        <v>1.9317917309813508E-4</v>
      </c>
      <c r="K448">
        <f t="shared" si="82"/>
        <v>-0.29999993780300532</v>
      </c>
      <c r="L448">
        <f t="shared" si="83"/>
        <v>6.2196994665697503E-8</v>
      </c>
      <c r="M448">
        <f t="shared" si="87"/>
        <v>43.700000000000351</v>
      </c>
      <c r="N448">
        <f t="shared" si="84"/>
        <v>6.2196994665697503E-7</v>
      </c>
      <c r="O448">
        <f t="shared" si="85"/>
        <v>44.398804558175627</v>
      </c>
      <c r="P448">
        <f t="shared" si="88"/>
        <v>44.398805180145573</v>
      </c>
    </row>
    <row r="449" spans="4:16" x14ac:dyDescent="0.3">
      <c r="D449">
        <f t="shared" si="89"/>
        <v>1196.946935071896</v>
      </c>
      <c r="E449">
        <f t="shared" si="90"/>
        <v>31.4086813362747</v>
      </c>
      <c r="F449">
        <f t="shared" si="78"/>
        <v>4.4684728108336392E-3</v>
      </c>
      <c r="G449">
        <f t="shared" si="79"/>
        <v>3.1408681336274702</v>
      </c>
      <c r="H449">
        <f t="shared" si="80"/>
        <v>4.4684728108336394E-4</v>
      </c>
      <c r="I449">
        <f t="shared" si="86"/>
        <v>1195.3761387451011</v>
      </c>
      <c r="J449">
        <f t="shared" si="81"/>
        <v>-4.0216255316172869E-5</v>
      </c>
      <c r="K449">
        <f t="shared" si="82"/>
        <v>0.29999999730442134</v>
      </c>
      <c r="L449">
        <f t="shared" si="83"/>
        <v>0.59999999730442133</v>
      </c>
      <c r="M449">
        <f t="shared" si="87"/>
        <v>43.800000000000352</v>
      </c>
      <c r="N449">
        <f t="shared" si="84"/>
        <v>5.9999999730442131</v>
      </c>
      <c r="O449">
        <f t="shared" si="85"/>
        <v>44.392736847764276</v>
      </c>
      <c r="P449">
        <f t="shared" si="88"/>
        <v>50.392736820808487</v>
      </c>
    </row>
    <row r="450" spans="4:16" x14ac:dyDescent="0.3">
      <c r="D450">
        <f t="shared" si="89"/>
        <v>1200.0878032055234</v>
      </c>
      <c r="E450">
        <f t="shared" si="90"/>
        <v>31.409128183555783</v>
      </c>
      <c r="F450">
        <f t="shared" si="78"/>
        <v>1.9682191443059466E-2</v>
      </c>
      <c r="G450">
        <f t="shared" si="79"/>
        <v>3.1409128183555786</v>
      </c>
      <c r="H450">
        <f t="shared" si="80"/>
        <v>1.9682191443059468E-3</v>
      </c>
      <c r="I450">
        <f t="shared" si="86"/>
        <v>1198.5170068787286</v>
      </c>
      <c r="J450">
        <f t="shared" si="81"/>
        <v>-1.7713972296886504E-4</v>
      </c>
      <c r="K450">
        <f t="shared" si="82"/>
        <v>-0.29999994770252636</v>
      </c>
      <c r="L450">
        <f t="shared" si="83"/>
        <v>5.2297473629447921E-8</v>
      </c>
      <c r="M450">
        <f t="shared" si="87"/>
        <v>43.900000000000354</v>
      </c>
      <c r="N450">
        <f t="shared" si="84"/>
        <v>5.2297473629447921E-7</v>
      </c>
      <c r="O450">
        <f t="shared" si="85"/>
        <v>44.393999996296721</v>
      </c>
      <c r="P450">
        <f t="shared" si="88"/>
        <v>44.394000519271458</v>
      </c>
    </row>
    <row r="451" spans="4:16" x14ac:dyDescent="0.3">
      <c r="D451">
        <f t="shared" si="89"/>
        <v>1203.2287160238791</v>
      </c>
      <c r="E451">
        <f t="shared" si="90"/>
        <v>31.411096402700089</v>
      </c>
      <c r="F451">
        <f t="shared" si="78"/>
        <v>-4.2343355669429587E-2</v>
      </c>
      <c r="G451">
        <f t="shared" si="79"/>
        <v>3.1411096402700092</v>
      </c>
      <c r="H451">
        <f t="shared" si="80"/>
        <v>-4.2343355669429593E-3</v>
      </c>
      <c r="I451">
        <f t="shared" si="86"/>
        <v>1201.6579196970843</v>
      </c>
      <c r="J451">
        <f t="shared" si="81"/>
        <v>3.8109020100619606E-4</v>
      </c>
      <c r="K451">
        <f t="shared" si="82"/>
        <v>0.29999975795033351</v>
      </c>
      <c r="L451">
        <f t="shared" si="83"/>
        <v>0.59999975795033356</v>
      </c>
      <c r="M451">
        <f t="shared" si="87"/>
        <v>44.000000000000355</v>
      </c>
      <c r="N451">
        <f t="shared" si="84"/>
        <v>5.9999975795033356</v>
      </c>
      <c r="O451">
        <f t="shared" si="85"/>
        <v>44.399563974887336</v>
      </c>
      <c r="P451">
        <f t="shared" si="88"/>
        <v>50.399561554390672</v>
      </c>
    </row>
    <row r="452" spans="4:16" x14ac:dyDescent="0.3">
      <c r="D452">
        <f t="shared" si="89"/>
        <v>1206.3698256641492</v>
      </c>
      <c r="E452">
        <f t="shared" si="90"/>
        <v>31.406862067133147</v>
      </c>
      <c r="F452">
        <f t="shared" si="78"/>
        <v>5.8443781103819703E-2</v>
      </c>
      <c r="G452">
        <f t="shared" si="79"/>
        <v>3.140686206713315</v>
      </c>
      <c r="H452">
        <f t="shared" si="80"/>
        <v>5.8443781103819708E-3</v>
      </c>
      <c r="I452">
        <f t="shared" si="86"/>
        <v>1204.7990293373543</v>
      </c>
      <c r="J452">
        <f t="shared" si="81"/>
        <v>-5.2599402991570718E-4</v>
      </c>
      <c r="K452">
        <f t="shared" si="82"/>
        <v>-0.29999953888344644</v>
      </c>
      <c r="L452">
        <f t="shared" si="83"/>
        <v>4.6111655355174364E-7</v>
      </c>
      <c r="M452">
        <f t="shared" si="87"/>
        <v>44.100000000000357</v>
      </c>
      <c r="N452">
        <f t="shared" si="84"/>
        <v>4.6111655355174364E-6</v>
      </c>
      <c r="O452">
        <f t="shared" si="85"/>
        <v>44.387594320676719</v>
      </c>
      <c r="P452">
        <f t="shared" si="88"/>
        <v>44.387598931842255</v>
      </c>
    </row>
    <row r="453" spans="4:16" x14ac:dyDescent="0.3">
      <c r="D453">
        <f t="shared" si="89"/>
        <v>1209.5105118708625</v>
      </c>
      <c r="E453">
        <f t="shared" si="90"/>
        <v>31.412706445243529</v>
      </c>
      <c r="F453">
        <f t="shared" si="78"/>
        <v>-8.8658602396398126E-2</v>
      </c>
      <c r="G453">
        <f t="shared" si="79"/>
        <v>3.141270644524353</v>
      </c>
      <c r="H453">
        <f t="shared" si="80"/>
        <v>-8.8658602396398129E-3</v>
      </c>
      <c r="I453">
        <f t="shared" si="86"/>
        <v>1207.9397155440677</v>
      </c>
      <c r="J453">
        <f t="shared" si="81"/>
        <v>7.9792742154891311E-4</v>
      </c>
      <c r="K453">
        <f t="shared" si="82"/>
        <v>0.29999893885117312</v>
      </c>
      <c r="L453">
        <f t="shared" si="83"/>
        <v>0.59999893885117306</v>
      </c>
      <c r="M453">
        <f t="shared" si="87"/>
        <v>44.200000000000358</v>
      </c>
      <c r="N453">
        <f t="shared" si="84"/>
        <v>5.9999893885117306</v>
      </c>
      <c r="O453">
        <f t="shared" si="85"/>
        <v>44.404115679676984</v>
      </c>
      <c r="P453">
        <f t="shared" si="88"/>
        <v>50.404105068188713</v>
      </c>
    </row>
    <row r="454" spans="4:16" x14ac:dyDescent="0.3">
      <c r="D454">
        <f t="shared" si="89"/>
        <v>1212.6517825153869</v>
      </c>
      <c r="E454">
        <f t="shared" si="90"/>
        <v>31.403840585003888</v>
      </c>
      <c r="F454">
        <f t="shared" si="78"/>
        <v>9.9392195160525387E-2</v>
      </c>
      <c r="G454">
        <f t="shared" si="79"/>
        <v>3.140384058500389</v>
      </c>
      <c r="H454">
        <f t="shared" si="80"/>
        <v>9.9392195160525401E-3</v>
      </c>
      <c r="I454">
        <f t="shared" si="86"/>
        <v>1211.0809861885921</v>
      </c>
      <c r="J454">
        <f t="shared" si="81"/>
        <v>-8.9452975642605832E-4</v>
      </c>
      <c r="K454">
        <f t="shared" si="82"/>
        <v>-0.2999986663578938</v>
      </c>
      <c r="L454">
        <f t="shared" si="83"/>
        <v>1.3336421061937997E-6</v>
      </c>
      <c r="M454">
        <f t="shared" si="87"/>
        <v>44.30000000000036</v>
      </c>
      <c r="N454">
        <f t="shared" si="84"/>
        <v>1.3336421061937997E-5</v>
      </c>
      <c r="O454">
        <f t="shared" si="85"/>
        <v>44.37905415697518</v>
      </c>
      <c r="P454">
        <f t="shared" si="88"/>
        <v>44.379067493396242</v>
      </c>
    </row>
    <row r="455" spans="4:16" x14ac:dyDescent="0.3">
      <c r="D455">
        <f t="shared" si="89"/>
        <v>1215.7921665738872</v>
      </c>
      <c r="E455">
        <f t="shared" si="90"/>
        <v>31.41377980451994</v>
      </c>
      <c r="F455">
        <f t="shared" si="78"/>
        <v>-0.13967843665111185</v>
      </c>
      <c r="G455">
        <f t="shared" si="79"/>
        <v>3.1413779804519941</v>
      </c>
      <c r="H455">
        <f t="shared" si="80"/>
        <v>-1.3967843665111185E-2</v>
      </c>
      <c r="I455">
        <f t="shared" si="86"/>
        <v>1214.2213702470924</v>
      </c>
      <c r="J455">
        <f t="shared" si="81"/>
        <v>1.2571059298413366E-3</v>
      </c>
      <c r="K455">
        <f t="shared" si="82"/>
        <v>0.29999736612957312</v>
      </c>
      <c r="L455">
        <f t="shared" si="83"/>
        <v>0.59999736612957311</v>
      </c>
      <c r="M455">
        <f t="shared" si="87"/>
        <v>44.400000000000361</v>
      </c>
      <c r="N455">
        <f t="shared" si="84"/>
        <v>5.9999736612957308</v>
      </c>
      <c r="O455">
        <f t="shared" si="85"/>
        <v>44.407150272308911</v>
      </c>
      <c r="P455">
        <f t="shared" si="88"/>
        <v>50.407123933604645</v>
      </c>
    </row>
    <row r="456" spans="4:16" x14ac:dyDescent="0.3">
      <c r="D456">
        <f t="shared" si="89"/>
        <v>1218.9335445543393</v>
      </c>
      <c r="E456">
        <f t="shared" si="90"/>
        <v>31.39981196085483</v>
      </c>
      <c r="F456">
        <f t="shared" si="78"/>
        <v>0.14683414181168367</v>
      </c>
      <c r="G456">
        <f t="shared" si="79"/>
        <v>3.1399811960854831</v>
      </c>
      <c r="H456">
        <f t="shared" si="80"/>
        <v>1.4683414181168367E-2</v>
      </c>
      <c r="I456">
        <f t="shared" si="86"/>
        <v>1217.3627482275444</v>
      </c>
      <c r="J456">
        <f t="shared" si="81"/>
        <v>-1.321507276286483E-3</v>
      </c>
      <c r="K456">
        <f t="shared" si="82"/>
        <v>-0.29999708935007802</v>
      </c>
      <c r="L456">
        <f t="shared" si="83"/>
        <v>2.9106499219722082E-6</v>
      </c>
      <c r="M456">
        <f t="shared" si="87"/>
        <v>44.500000000000362</v>
      </c>
      <c r="N456">
        <f t="shared" si="84"/>
        <v>2.9106499219722082E-5</v>
      </c>
      <c r="O456">
        <f t="shared" si="85"/>
        <v>44.36766860296688</v>
      </c>
      <c r="P456">
        <f t="shared" si="88"/>
        <v>44.3676977094661</v>
      </c>
    </row>
    <row r="457" spans="4:16" x14ac:dyDescent="0.3">
      <c r="D457">
        <f t="shared" si="89"/>
        <v>1222.0735257504248</v>
      </c>
      <c r="E457">
        <f t="shared" si="90"/>
        <v>31.414495375035997</v>
      </c>
      <c r="F457">
        <f t="shared" si="78"/>
        <v>-0.20054865690373028</v>
      </c>
      <c r="G457">
        <f t="shared" si="79"/>
        <v>3.1414495375036</v>
      </c>
      <c r="H457">
        <f t="shared" si="80"/>
        <v>-2.0054865690373028E-2</v>
      </c>
      <c r="I457">
        <f t="shared" si="86"/>
        <v>1220.5027294236299</v>
      </c>
      <c r="J457">
        <f t="shared" si="81"/>
        <v>1.8049379121149027E-3</v>
      </c>
      <c r="K457">
        <f t="shared" si="82"/>
        <v>0.29999457028275262</v>
      </c>
      <c r="L457">
        <f t="shared" si="83"/>
        <v>0.5999945702827526</v>
      </c>
      <c r="M457">
        <f t="shared" si="87"/>
        <v>44.600000000000364</v>
      </c>
      <c r="N457">
        <f t="shared" si="84"/>
        <v>5.9999457028275263</v>
      </c>
      <c r="O457">
        <f t="shared" si="85"/>
        <v>44.409173385067113</v>
      </c>
      <c r="P457">
        <f t="shared" si="88"/>
        <v>50.409119087894638</v>
      </c>
    </row>
    <row r="458" spans="4:16" x14ac:dyDescent="0.3">
      <c r="D458">
        <f t="shared" si="89"/>
        <v>1225.2149752879284</v>
      </c>
      <c r="E458">
        <f t="shared" si="90"/>
        <v>31.394440509345625</v>
      </c>
      <c r="F458">
        <f t="shared" si="78"/>
        <v>0.20531910469770381</v>
      </c>
      <c r="G458">
        <f t="shared" si="79"/>
        <v>3.1394440509345625</v>
      </c>
      <c r="H458">
        <f t="shared" si="80"/>
        <v>2.0531910469770383E-2</v>
      </c>
      <c r="I458">
        <f t="shared" si="86"/>
        <v>1223.6441789611335</v>
      </c>
      <c r="J458">
        <f t="shared" si="81"/>
        <v>-1.8478719422606643E-3</v>
      </c>
      <c r="K458">
        <f t="shared" si="82"/>
        <v>-0.2999943088948272</v>
      </c>
      <c r="L458">
        <f t="shared" si="83"/>
        <v>5.691105172789257E-6</v>
      </c>
      <c r="M458">
        <f t="shared" si="87"/>
        <v>44.700000000000365</v>
      </c>
      <c r="N458">
        <f t="shared" si="84"/>
        <v>5.691105172789257E-5</v>
      </c>
      <c r="O458">
        <f t="shared" si="85"/>
        <v>44.352490270267872</v>
      </c>
      <c r="P458">
        <f t="shared" si="88"/>
        <v>44.352547181319601</v>
      </c>
    </row>
    <row r="459" spans="4:16" x14ac:dyDescent="0.3">
      <c r="D459">
        <f t="shared" si="89"/>
        <v>1228.354419338863</v>
      </c>
      <c r="E459">
        <f t="shared" si="90"/>
        <v>31.414972419815395</v>
      </c>
      <c r="F459">
        <f t="shared" ref="F459:F467" si="91">g/l*SIN(D459)</f>
        <v>-0.27693730551539975</v>
      </c>
      <c r="G459">
        <f t="shared" ref="G459:G467" si="92">E459*dt</f>
        <v>3.1414972419815399</v>
      </c>
      <c r="H459">
        <f t="shared" ref="H459:H467" si="93">F459*dt</f>
        <v>-2.7693730551539977E-2</v>
      </c>
      <c r="I459">
        <f t="shared" si="86"/>
        <v>1226.7836230120681</v>
      </c>
      <c r="J459">
        <f t="shared" ref="J459:J522" si="94">l*COS(I459)</f>
        <v>2.4924357496199281E-3</v>
      </c>
      <c r="K459">
        <f t="shared" ref="K459:K467" si="95">l*SIN(I459)</f>
        <v>0.29998964609471773</v>
      </c>
      <c r="L459">
        <f t="shared" ref="L459:L522" si="96">K459+l</f>
        <v>0.59998964609471772</v>
      </c>
      <c r="M459">
        <f t="shared" si="87"/>
        <v>44.800000000000367</v>
      </c>
      <c r="N459">
        <f t="shared" ref="N459:N467" si="97">ABS(m*g*L459)</f>
        <v>5.999896460947177</v>
      </c>
      <c r="O459">
        <f t="shared" ref="O459:O467" si="98">m*(l*E459)^2/2</f>
        <v>44.410522146199284</v>
      </c>
      <c r="P459">
        <f t="shared" si="88"/>
        <v>50.410418607146461</v>
      </c>
    </row>
    <row r="460" spans="4:16" x14ac:dyDescent="0.3">
      <c r="D460">
        <f t="shared" si="89"/>
        <v>1231.4959165808446</v>
      </c>
      <c r="E460">
        <f t="shared" si="90"/>
        <v>31.387278689263855</v>
      </c>
      <c r="F460">
        <f t="shared" si="91"/>
        <v>0.28011758142517518</v>
      </c>
      <c r="G460">
        <f t="shared" si="92"/>
        <v>3.1387278689263858</v>
      </c>
      <c r="H460">
        <f t="shared" si="93"/>
        <v>2.801175814251752E-2</v>
      </c>
      <c r="I460">
        <f t="shared" ref="I460:I467" si="99">D460-PI()/2</f>
        <v>1229.9251202540497</v>
      </c>
      <c r="J460">
        <f t="shared" si="94"/>
        <v>-2.5210582328079071E-3</v>
      </c>
      <c r="K460">
        <f t="shared" si="95"/>
        <v>-0.2999894069219558</v>
      </c>
      <c r="L460">
        <f t="shared" si="96"/>
        <v>1.0593078044185411E-5</v>
      </c>
      <c r="M460">
        <f t="shared" ref="M460:M467" si="100">M459+dt</f>
        <v>44.900000000000368</v>
      </c>
      <c r="N460">
        <f t="shared" si="97"/>
        <v>1.0593078044185411E-4</v>
      </c>
      <c r="O460">
        <f t="shared" si="98"/>
        <v>44.332256858288268</v>
      </c>
      <c r="P460">
        <f t="shared" ref="P460:P467" si="101">N460+O460</f>
        <v>44.332362789068711</v>
      </c>
    </row>
    <row r="461" spans="4:16" x14ac:dyDescent="0.3">
      <c r="D461">
        <f t="shared" ref="D461:D467" si="102">D460+G460</f>
        <v>1234.634644449771</v>
      </c>
      <c r="E461">
        <f t="shared" ref="E461:E467" si="103">E460+H460</f>
        <v>31.415290447406374</v>
      </c>
      <c r="F461">
        <f t="shared" si="91"/>
        <v>-0.37560575158528225</v>
      </c>
      <c r="G461">
        <f t="shared" si="92"/>
        <v>3.1415290447406377</v>
      </c>
      <c r="H461">
        <f t="shared" si="93"/>
        <v>-3.7560575158528231E-2</v>
      </c>
      <c r="I461">
        <f t="shared" si="99"/>
        <v>1233.0638481229762</v>
      </c>
      <c r="J461">
        <f t="shared" si="94"/>
        <v>3.3804517642488712E-3</v>
      </c>
      <c r="K461">
        <f t="shared" si="95"/>
        <v>0.29998095363850946</v>
      </c>
      <c r="L461">
        <f t="shared" si="96"/>
        <v>0.59998095363850945</v>
      </c>
      <c r="M461">
        <f t="shared" si="100"/>
        <v>45.000000000000369</v>
      </c>
      <c r="N461">
        <f t="shared" si="97"/>
        <v>5.9998095363850945</v>
      </c>
      <c r="O461">
        <f t="shared" si="98"/>
        <v>44.411421325270602</v>
      </c>
      <c r="P461">
        <f t="shared" si="101"/>
        <v>50.411230861655696</v>
      </c>
    </row>
    <row r="462" spans="4:16" x14ac:dyDescent="0.3">
      <c r="D462">
        <f t="shared" si="102"/>
        <v>1237.7761734945116</v>
      </c>
      <c r="E462">
        <f t="shared" si="103"/>
        <v>31.377729872247844</v>
      </c>
      <c r="F462">
        <f t="shared" si="91"/>
        <v>0.37772591118618387</v>
      </c>
      <c r="G462">
        <f t="shared" si="92"/>
        <v>3.1377729872247846</v>
      </c>
      <c r="H462">
        <f t="shared" si="93"/>
        <v>3.7772591118618387E-2</v>
      </c>
      <c r="I462">
        <f t="shared" si="99"/>
        <v>1236.2053771677167</v>
      </c>
      <c r="J462">
        <f t="shared" si="94"/>
        <v>-3.3995332006569855E-3</v>
      </c>
      <c r="K462">
        <f t="shared" si="95"/>
        <v>-0.29998073800498859</v>
      </c>
      <c r="L462">
        <f t="shared" si="96"/>
        <v>1.9261995011399247E-5</v>
      </c>
      <c r="M462">
        <f t="shared" si="100"/>
        <v>45.100000000000371</v>
      </c>
      <c r="N462">
        <f t="shared" si="97"/>
        <v>1.9261995011399247E-4</v>
      </c>
      <c r="O462">
        <f t="shared" si="98"/>
        <v>44.30528693710896</v>
      </c>
      <c r="P462">
        <f t="shared" si="101"/>
        <v>44.305479557059073</v>
      </c>
    </row>
    <row r="463" spans="4:16" x14ac:dyDescent="0.3">
      <c r="D463">
        <f t="shared" si="102"/>
        <v>1240.9139464817363</v>
      </c>
      <c r="E463">
        <f t="shared" si="103"/>
        <v>31.415502463366462</v>
      </c>
      <c r="F463">
        <f t="shared" si="91"/>
        <v>-0.50503688336202157</v>
      </c>
      <c r="G463">
        <f t="shared" si="92"/>
        <v>3.1415502463366463</v>
      </c>
      <c r="H463">
        <f t="shared" si="93"/>
        <v>-5.0503688336202161E-2</v>
      </c>
      <c r="I463">
        <f t="shared" si="99"/>
        <v>1239.3431501549414</v>
      </c>
      <c r="J463">
        <f t="shared" si="94"/>
        <v>4.5453319502395256E-3</v>
      </c>
      <c r="K463">
        <f t="shared" si="95"/>
        <v>0.29996556461944451</v>
      </c>
      <c r="L463">
        <f t="shared" si="96"/>
        <v>0.5999655646194445</v>
      </c>
      <c r="M463">
        <f t="shared" si="100"/>
        <v>45.200000000000372</v>
      </c>
      <c r="N463">
        <f t="shared" si="97"/>
        <v>5.9996556461944452</v>
      </c>
      <c r="O463">
        <f t="shared" si="98"/>
        <v>44.412020776160283</v>
      </c>
      <c r="P463">
        <f t="shared" si="101"/>
        <v>50.411676422354731</v>
      </c>
    </row>
    <row r="464" spans="4:16" x14ac:dyDescent="0.3">
      <c r="D464">
        <f t="shared" si="102"/>
        <v>1244.055496728073</v>
      </c>
      <c r="E464">
        <f t="shared" si="103"/>
        <v>31.364998775030259</v>
      </c>
      <c r="F464">
        <f t="shared" si="91"/>
        <v>0.50645029575419431</v>
      </c>
      <c r="G464">
        <f t="shared" si="92"/>
        <v>3.1364998775030259</v>
      </c>
      <c r="H464">
        <f t="shared" si="93"/>
        <v>5.0645029575419435E-2</v>
      </c>
      <c r="I464">
        <f t="shared" si="99"/>
        <v>1242.4847004012781</v>
      </c>
      <c r="J464">
        <f t="shared" si="94"/>
        <v>-4.5580526617690804E-3</v>
      </c>
      <c r="K464">
        <f t="shared" si="95"/>
        <v>-0.29996537159467679</v>
      </c>
      <c r="L464">
        <f t="shared" si="96"/>
        <v>3.462840532320044E-5</v>
      </c>
      <c r="M464">
        <f t="shared" si="100"/>
        <v>45.300000000000374</v>
      </c>
      <c r="N464">
        <f t="shared" si="97"/>
        <v>3.462840532320044E-4</v>
      </c>
      <c r="O464">
        <f t="shared" si="98"/>
        <v>44.269341667094224</v>
      </c>
      <c r="P464">
        <f t="shared" si="101"/>
        <v>44.269687951147453</v>
      </c>
    </row>
    <row r="465" spans="4:16" x14ac:dyDescent="0.3">
      <c r="D465">
        <f t="shared" si="102"/>
        <v>1247.1919966055759</v>
      </c>
      <c r="E465">
        <f t="shared" si="103"/>
        <v>31.415643804605679</v>
      </c>
      <c r="F465">
        <f t="shared" si="91"/>
        <v>-0.67618260221676985</v>
      </c>
      <c r="G465">
        <f t="shared" si="92"/>
        <v>3.1415643804605682</v>
      </c>
      <c r="H465">
        <f t="shared" si="93"/>
        <v>-6.7618260221676982E-2</v>
      </c>
      <c r="I465">
        <f t="shared" si="99"/>
        <v>1245.6212002787811</v>
      </c>
      <c r="J465">
        <f t="shared" si="94"/>
        <v>6.0856434199322617E-3</v>
      </c>
      <c r="K465">
        <f t="shared" si="95"/>
        <v>0.29993826855565703</v>
      </c>
      <c r="L465">
        <f t="shared" si="96"/>
        <v>0.59993826855565702</v>
      </c>
      <c r="M465">
        <f t="shared" si="100"/>
        <v>45.400000000000375</v>
      </c>
      <c r="N465">
        <f t="shared" si="97"/>
        <v>5.9993826855565704</v>
      </c>
      <c r="O465">
        <f t="shared" si="98"/>
        <v>44.412420404603665</v>
      </c>
      <c r="P465">
        <f t="shared" si="101"/>
        <v>50.411803090160234</v>
      </c>
    </row>
    <row r="466" spans="4:16" x14ac:dyDescent="0.3">
      <c r="D466">
        <f t="shared" si="102"/>
        <v>1250.3335609860364</v>
      </c>
      <c r="E466">
        <f t="shared" si="103"/>
        <v>31.348025544384001</v>
      </c>
      <c r="F466">
        <f t="shared" si="91"/>
        <v>0.67712484566195463</v>
      </c>
      <c r="G466">
        <f t="shared" si="92"/>
        <v>3.1348025544384002</v>
      </c>
      <c r="H466">
        <f t="shared" si="93"/>
        <v>6.7712484566195469E-2</v>
      </c>
      <c r="I466">
        <f t="shared" si="99"/>
        <v>1248.7627646592416</v>
      </c>
      <c r="J466">
        <f t="shared" si="94"/>
        <v>-6.0941236109389252E-3</v>
      </c>
      <c r="K466">
        <f t="shared" si="95"/>
        <v>-0.2999380963755931</v>
      </c>
      <c r="L466">
        <f t="shared" si="96"/>
        <v>6.1903624406889346E-5</v>
      </c>
      <c r="M466">
        <f t="shared" si="100"/>
        <v>45.500000000000377</v>
      </c>
      <c r="N466">
        <f t="shared" si="97"/>
        <v>6.1903624406889346E-4</v>
      </c>
      <c r="O466">
        <f t="shared" si="98"/>
        <v>44.22144174891082</v>
      </c>
      <c r="P466">
        <f t="shared" si="101"/>
        <v>44.222060785154888</v>
      </c>
    </row>
    <row r="467" spans="4:16" x14ac:dyDescent="0.3">
      <c r="D467">
        <f t="shared" si="102"/>
        <v>1253.4683635404749</v>
      </c>
      <c r="E467">
        <f t="shared" si="103"/>
        <v>31.415738028950198</v>
      </c>
      <c r="F467">
        <f t="shared" si="91"/>
        <v>-0.90339743213794299</v>
      </c>
      <c r="G467">
        <f t="shared" si="92"/>
        <v>3.14157380289502</v>
      </c>
      <c r="H467">
        <f t="shared" si="93"/>
        <v>-9.0339743213794302E-2</v>
      </c>
      <c r="I467">
        <f t="shared" si="99"/>
        <v>1251.8975672136801</v>
      </c>
      <c r="J467">
        <f t="shared" si="94"/>
        <v>8.1305768892228226E-3</v>
      </c>
      <c r="K467">
        <f t="shared" si="95"/>
        <v>0.29988980262664555</v>
      </c>
      <c r="L467">
        <f t="shared" si="96"/>
        <v>0.59988980262664549</v>
      </c>
      <c r="M467">
        <f t="shared" si="100"/>
        <v>45.600000000000378</v>
      </c>
      <c r="N467">
        <f t="shared" si="97"/>
        <v>5.9988980262664544</v>
      </c>
      <c r="O467">
        <f t="shared" si="98"/>
        <v>44.412686815663243</v>
      </c>
      <c r="P467">
        <f t="shared" si="101"/>
        <v>50.411584841929695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4052-7743-460F-94AF-582054666412}">
  <dimension ref="C3:R13"/>
  <sheetViews>
    <sheetView zoomScale="70" zoomScaleNormal="70" workbookViewId="0">
      <selection activeCell="D11" sqref="D11"/>
    </sheetView>
  </sheetViews>
  <sheetFormatPr defaultRowHeight="14.4" x14ac:dyDescent="0.3"/>
  <cols>
    <col min="8" max="8" width="12.5546875" bestFit="1" customWidth="1"/>
    <col min="9" max="9" width="13.88671875" bestFit="1" customWidth="1"/>
    <col min="10" max="10" width="12.6640625" bestFit="1" customWidth="1"/>
    <col min="11" max="11" width="12.5546875" bestFit="1" customWidth="1"/>
    <col min="12" max="12" width="13.88671875" bestFit="1" customWidth="1"/>
    <col min="13" max="13" width="12.6640625" bestFit="1" customWidth="1"/>
    <col min="14" max="14" width="10.6640625" bestFit="1" customWidth="1"/>
    <col min="15" max="15" width="11.6640625" bestFit="1" customWidth="1"/>
    <col min="18" max="18" width="29" bestFit="1" customWidth="1"/>
  </cols>
  <sheetData>
    <row r="3" spans="3:18" x14ac:dyDescent="0.3">
      <c r="F3" t="s">
        <v>18</v>
      </c>
    </row>
    <row r="5" spans="3:18" x14ac:dyDescent="0.3">
      <c r="F5" t="s">
        <v>19</v>
      </c>
      <c r="G5" t="s">
        <v>20</v>
      </c>
      <c r="I5" t="s">
        <v>21</v>
      </c>
      <c r="J5" t="s">
        <v>22</v>
      </c>
      <c r="L5" t="s">
        <v>23</v>
      </c>
      <c r="M5" t="s">
        <v>24</v>
      </c>
      <c r="O5" t="s">
        <v>25</v>
      </c>
      <c r="P5" t="s">
        <v>26</v>
      </c>
      <c r="R5" t="s">
        <v>8</v>
      </c>
    </row>
    <row r="6" spans="3:18" x14ac:dyDescent="0.3">
      <c r="E6" t="s">
        <v>5</v>
      </c>
      <c r="F6" t="s">
        <v>6</v>
      </c>
      <c r="G6" t="s">
        <v>7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 t="s">
        <v>35</v>
      </c>
      <c r="R6" t="s">
        <v>36</v>
      </c>
    </row>
    <row r="7" spans="3:18" x14ac:dyDescent="0.3">
      <c r="E7">
        <f>a0_1</f>
        <v>0.78539816339744828</v>
      </c>
    </row>
    <row r="8" spans="3:18" x14ac:dyDescent="0.3">
      <c r="E8">
        <f>a0_1</f>
        <v>0.78539816339744828</v>
      </c>
    </row>
    <row r="9" spans="3:18" x14ac:dyDescent="0.3">
      <c r="C9" t="s">
        <v>0</v>
      </c>
      <c r="D9">
        <v>1</v>
      </c>
    </row>
    <row r="10" spans="3:18" x14ac:dyDescent="0.3">
      <c r="C10" t="s">
        <v>1</v>
      </c>
      <c r="D10">
        <v>0.78539816339744828</v>
      </c>
    </row>
    <row r="11" spans="3:18" x14ac:dyDescent="0.3">
      <c r="C11" t="s">
        <v>2</v>
      </c>
      <c r="D11">
        <v>0.3</v>
      </c>
    </row>
    <row r="12" spans="3:18" x14ac:dyDescent="0.3">
      <c r="C12" t="s">
        <v>3</v>
      </c>
      <c r="D12">
        <v>-10</v>
      </c>
    </row>
    <row r="13" spans="3:18" x14ac:dyDescent="0.3">
      <c r="C13" t="s">
        <v>4</v>
      </c>
      <c r="D13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2F7-551F-48D5-A933-D29CFEAD7CD6}">
  <dimension ref="B1:AK459"/>
  <sheetViews>
    <sheetView tabSelected="1" zoomScale="55" zoomScaleNormal="55" workbookViewId="0">
      <selection activeCell="AH10" sqref="AH10"/>
    </sheetView>
  </sheetViews>
  <sheetFormatPr defaultRowHeight="14.4" x14ac:dyDescent="0.3"/>
  <cols>
    <col min="24" max="24" width="9.33203125" customWidth="1"/>
  </cols>
  <sheetData>
    <row r="1" spans="2:37" x14ac:dyDescent="0.3">
      <c r="B1" s="3" t="s">
        <v>5</v>
      </c>
      <c r="C1" s="3" t="s">
        <v>6</v>
      </c>
      <c r="D1" s="3" t="s">
        <v>7</v>
      </c>
      <c r="G1" s="3" t="s">
        <v>19</v>
      </c>
      <c r="H1" s="3" t="s">
        <v>20</v>
      </c>
      <c r="I1" s="3" t="s">
        <v>41</v>
      </c>
      <c r="J1" s="3" t="s">
        <v>42</v>
      </c>
      <c r="K1" s="3" t="s">
        <v>43</v>
      </c>
      <c r="M1" s="3" t="s">
        <v>21</v>
      </c>
      <c r="N1" s="3" t="s">
        <v>22</v>
      </c>
      <c r="O1" s="3" t="s">
        <v>44</v>
      </c>
      <c r="P1" s="3" t="s">
        <v>45</v>
      </c>
      <c r="Q1" s="3" t="s">
        <v>46</v>
      </c>
      <c r="S1" s="3" t="s">
        <v>23</v>
      </c>
      <c r="T1" s="3" t="s">
        <v>24</v>
      </c>
      <c r="U1" s="3" t="s">
        <v>47</v>
      </c>
      <c r="V1" s="3" t="s">
        <v>48</v>
      </c>
      <c r="W1" s="3" t="s">
        <v>49</v>
      </c>
      <c r="Y1" s="3" t="s">
        <v>25</v>
      </c>
      <c r="Z1" s="3" t="s">
        <v>26</v>
      </c>
      <c r="AB1" s="3" t="s">
        <v>8</v>
      </c>
      <c r="AC1" s="3" t="s">
        <v>9</v>
      </c>
      <c r="AD1" s="3" t="s">
        <v>11</v>
      </c>
      <c r="AE1" s="3" t="s">
        <v>12</v>
      </c>
      <c r="AF1" s="3" t="s">
        <v>50</v>
      </c>
      <c r="AG1" s="3" t="s">
        <v>15</v>
      </c>
      <c r="AH1" s="3" t="s">
        <v>51</v>
      </c>
      <c r="AI1" s="3" t="s">
        <v>17</v>
      </c>
    </row>
    <row r="2" spans="2:37" x14ac:dyDescent="0.3">
      <c r="B2">
        <f>a0_1</f>
        <v>0.78539816339744828</v>
      </c>
      <c r="C2">
        <v>0</v>
      </c>
      <c r="D2">
        <f>g_1*SIN(B2)/l</f>
        <v>-23.570226039551581</v>
      </c>
      <c r="G2">
        <f>C2</f>
        <v>0</v>
      </c>
      <c r="H2">
        <f>D2</f>
        <v>-23.570226039551581</v>
      </c>
      <c r="I2">
        <f>_r+G2*dt_2/2</f>
        <v>0.78539816339744828</v>
      </c>
      <c r="J2">
        <f>C2+H2*dt_2/2</f>
        <v>-0.11785113019775791</v>
      </c>
      <c r="K2">
        <f>g_1/l*SIN(I2)</f>
        <v>-23.570226039551585</v>
      </c>
      <c r="M2">
        <f>J2</f>
        <v>-0.11785113019775791</v>
      </c>
      <c r="N2">
        <f>K2</f>
        <v>-23.570226039551585</v>
      </c>
      <c r="O2">
        <f>B2 + M2*dt_2/2</f>
        <v>0.78480890774645951</v>
      </c>
      <c r="P2">
        <f>C2+N2*dt_2/2</f>
        <v>-0.11785113019775793</v>
      </c>
      <c r="Q2">
        <f>g_1/l*SIN(O2)</f>
        <v>-23.55633305941344</v>
      </c>
      <c r="S2">
        <f>P2</f>
        <v>-0.11785113019775793</v>
      </c>
      <c r="T2">
        <f>Q2</f>
        <v>-23.55633305941344</v>
      </c>
      <c r="U2">
        <f>B2+S2*dt_2</f>
        <v>0.78421965209547073</v>
      </c>
      <c r="V2">
        <f>C2+T2*dt_2</f>
        <v>-0.2355633305941344</v>
      </c>
      <c r="W2">
        <f>g_1/l*SIN(U2)</f>
        <v>-23.542431899993215</v>
      </c>
      <c r="Y2">
        <f>V2</f>
        <v>-0.2355633305941344</v>
      </c>
      <c r="Z2">
        <f>W2</f>
        <v>-23.542431899993215</v>
      </c>
      <c r="AB2">
        <f>(G2+M2*2+S2*2+Y2)/6*dt_2</f>
        <v>-1.1782797523086101E-3</v>
      </c>
      <c r="AC2">
        <f>(H2+2*N2+2*T2+Z2)/6*dt_2</f>
        <v>-0.23560962689579143</v>
      </c>
      <c r="AD2">
        <f>l*COS(B2-RADIANS(90))</f>
        <v>0.21213203435596426</v>
      </c>
      <c r="AE2">
        <f>l*SIN(B2-RADIANS(90))</f>
        <v>-0.21213203435596423</v>
      </c>
      <c r="AF2">
        <f>AE2+l</f>
        <v>8.7867965644035761E-2</v>
      </c>
      <c r="AG2">
        <f>ABS(m*g*AF2)</f>
        <v>0.87867965644035761</v>
      </c>
      <c r="AH2">
        <f>(m*(C2*l)^2)/2</f>
        <v>0</v>
      </c>
      <c r="AI2">
        <f>AG2+AH2</f>
        <v>0.87867965644035761</v>
      </c>
      <c r="AK2" t="s">
        <v>14</v>
      </c>
    </row>
    <row r="3" spans="2:37" x14ac:dyDescent="0.3">
      <c r="B3">
        <f>B2+AB2</f>
        <v>0.78421988364513961</v>
      </c>
      <c r="C3">
        <f>C2+AC2</f>
        <v>-0.23560962689579143</v>
      </c>
      <c r="D3">
        <f>g_1*SIN(B3)/l</f>
        <v>-23.542437364098763</v>
      </c>
      <c r="G3">
        <f t="shared" ref="G3:G66" si="0">C3</f>
        <v>-0.23560962689579143</v>
      </c>
      <c r="H3">
        <f t="shared" ref="H3:H66" si="1">D3</f>
        <v>-23.542437364098763</v>
      </c>
      <c r="I3">
        <f>_r+G3*dt_2/2</f>
        <v>0.78422011526296931</v>
      </c>
      <c r="J3">
        <f>C3+H3*dt_2/2</f>
        <v>-0.35332181371628524</v>
      </c>
      <c r="K3">
        <f>g_1/l*SIN(I3)</f>
        <v>-23.542442829811506</v>
      </c>
      <c r="M3">
        <f t="shared" ref="M3:M29" si="2">J3</f>
        <v>-0.35332181371628524</v>
      </c>
      <c r="N3">
        <f t="shared" ref="N3:N29" si="3">K3</f>
        <v>-23.542442829811506</v>
      </c>
      <c r="O3">
        <f>B3 + M3*dt_2/2</f>
        <v>0.78245327457655822</v>
      </c>
      <c r="P3">
        <f>C3+N3*dt_2/2</f>
        <v>-0.35332184104484898</v>
      </c>
      <c r="Q3">
        <f>g_1/l*SIN(O3)</f>
        <v>-23.500712239920425</v>
      </c>
      <c r="S3">
        <f t="shared" ref="S3:S29" si="4">P3</f>
        <v>-0.35332184104484898</v>
      </c>
      <c r="T3">
        <f t="shared" ref="T3:T29" si="5">Q3</f>
        <v>-23.500712239920425</v>
      </c>
      <c r="U3">
        <f>B3+S3*dt_2</f>
        <v>0.7806866652346911</v>
      </c>
      <c r="V3">
        <f>C3+T3*dt_2</f>
        <v>-0.4706167492949957</v>
      </c>
      <c r="W3">
        <f>g_1/l*SIN(U3)</f>
        <v>-23.458913765738014</v>
      </c>
      <c r="Y3">
        <f t="shared" ref="Y3:Y29" si="6">V3</f>
        <v>-0.4706167492949957</v>
      </c>
      <c r="Z3">
        <f t="shared" ref="Z3:Z29" si="7">W3</f>
        <v>-23.458913765738014</v>
      </c>
      <c r="AB3">
        <f>(G3+M3*2+S3*2+Y3)/6*dt_2</f>
        <v>-3.5325228095217593E-3</v>
      </c>
      <c r="AC3">
        <f>(H3+2*N3+2*T3+Z3)/6*dt_2</f>
        <v>-0.23514610211550108</v>
      </c>
      <c r="AD3">
        <f>l*COS(B3-RADIANS(90))</f>
        <v>0.21188193627688887</v>
      </c>
      <c r="AE3">
        <f>l*SIN(B3-RADIANS(90))</f>
        <v>-0.21238183792301166</v>
      </c>
      <c r="AF3">
        <f>AE3+l</f>
        <v>8.7618162076988332E-2</v>
      </c>
      <c r="AG3">
        <f>ABS(m*g*AF3)</f>
        <v>0.87618162076988337</v>
      </c>
      <c r="AH3">
        <f>(m*(C3*l)^2)/2</f>
        <v>2.4980353328688323E-3</v>
      </c>
      <c r="AI3">
        <f t="shared" ref="AI3:AI29" si="8">AG3+AH3</f>
        <v>0.87867965610275223</v>
      </c>
      <c r="AK3">
        <v>0</v>
      </c>
    </row>
    <row r="4" spans="2:37" x14ac:dyDescent="0.3">
      <c r="B4">
        <f t="shared" ref="B4:B67" si="9">B3+AB3</f>
        <v>0.78068736083561785</v>
      </c>
      <c r="C4">
        <f t="shared" ref="C4:C67" si="10">C3+AC3</f>
        <v>-0.47075572901129248</v>
      </c>
      <c r="D4">
        <f>g_1*SIN(B4)/l</f>
        <v>-23.45893023826839</v>
      </c>
      <c r="G4">
        <f t="shared" ref="G4:G67" si="11">C4</f>
        <v>-0.47075572901129248</v>
      </c>
      <c r="H4">
        <f t="shared" ref="H4:H67" si="12">D4</f>
        <v>-23.45893023826839</v>
      </c>
      <c r="I4">
        <f>_r+G4*dt_2/2</f>
        <v>0.7830443847523918</v>
      </c>
      <c r="J4">
        <f>C4+H4*dt_2/2</f>
        <v>-0.58805038020263445</v>
      </c>
      <c r="K4">
        <f>g_1/l*SIN(I4)</f>
        <v>-23.514681703344706</v>
      </c>
      <c r="M4">
        <f t="shared" ref="M4:M67" si="13">J4</f>
        <v>-0.58805038020263445</v>
      </c>
      <c r="N4">
        <f t="shared" ref="N4:N67" si="14">K4</f>
        <v>-23.514681703344706</v>
      </c>
      <c r="O4">
        <f>B4 + M4*dt_2/2</f>
        <v>0.77774710893460464</v>
      </c>
      <c r="P4">
        <f>C4+N4*dt_2/2</f>
        <v>-0.58832913752801597</v>
      </c>
      <c r="Q4">
        <f>g_1/l*SIN(O4)</f>
        <v>-23.389200834807106</v>
      </c>
      <c r="S4">
        <f t="shared" ref="S4:S67" si="15">P4</f>
        <v>-0.58832913752801597</v>
      </c>
      <c r="T4">
        <f t="shared" ref="T4:T67" si="16">Q4</f>
        <v>-23.389200834807106</v>
      </c>
      <c r="U4">
        <f>B4+S4*dt_2</f>
        <v>0.77480406946033764</v>
      </c>
      <c r="V4">
        <f>C4+T4*dt_2</f>
        <v>-0.70464773735936359</v>
      </c>
      <c r="W4">
        <f>g_1/l*SIN(U4)</f>
        <v>-23.31920283393762</v>
      </c>
      <c r="Y4">
        <f t="shared" ref="Y4:Y67" si="17">V4</f>
        <v>-0.70464773735936359</v>
      </c>
      <c r="Z4">
        <f t="shared" ref="Z4:Z67" si="18">W4</f>
        <v>-23.31920283393762</v>
      </c>
      <c r="AB4">
        <f>(G4+M4*2+S4*2+Y4)/6*dt_2</f>
        <v>-5.8802708363865945E-3</v>
      </c>
      <c r="AC4">
        <f>(H4+2*N4+2*T4+Z4)/6*dt_2</f>
        <v>-0.23430983024751609</v>
      </c>
      <c r="AD4">
        <f>l*COS(B4-RADIANS(90))</f>
        <v>0.21113037214441546</v>
      </c>
      <c r="AE4">
        <f>l*SIN(B4-RADIANS(90))</f>
        <v>-0.21312898901407246</v>
      </c>
      <c r="AF4">
        <f>AE4+l</f>
        <v>8.6871010985927533E-2</v>
      </c>
      <c r="AG4">
        <f>ABS(m*g*AF4)</f>
        <v>0.86871010985927533</v>
      </c>
      <c r="AH4">
        <f>(m*(C4*l)^2)/2</f>
        <v>9.9724930378629045E-3</v>
      </c>
      <c r="AI4">
        <f t="shared" ref="AI4:AI67" si="19">AG4+AH4</f>
        <v>0.87868260289713818</v>
      </c>
      <c r="AK4">
        <f t="shared" ref="AK4:AK67" si="20">AK3+dt</f>
        <v>0.1</v>
      </c>
    </row>
    <row r="5" spans="2:37" x14ac:dyDescent="0.3">
      <c r="B5">
        <f t="shared" si="9"/>
        <v>0.7748070899992312</v>
      </c>
      <c r="C5">
        <f t="shared" si="10"/>
        <v>-0.70506555925880854</v>
      </c>
      <c r="D5">
        <f>g_1*SIN(B5)/l</f>
        <v>-23.31927477885062</v>
      </c>
      <c r="G5">
        <f t="shared" si="11"/>
        <v>-0.70506555925880854</v>
      </c>
      <c r="H5">
        <f t="shared" si="12"/>
        <v>-23.31927477885062</v>
      </c>
      <c r="I5">
        <f>_r+G5*dt_2/2</f>
        <v>0.78187283560115428</v>
      </c>
      <c r="J5">
        <f>C5+H5*dt_2/2</f>
        <v>-0.82166193315306169</v>
      </c>
      <c r="K5">
        <f>g_1/l*SIN(I5)</f>
        <v>-23.486986974161745</v>
      </c>
      <c r="M5">
        <f t="shared" si="13"/>
        <v>-0.82166193315306169</v>
      </c>
      <c r="N5">
        <f t="shared" si="14"/>
        <v>-23.486986974161745</v>
      </c>
      <c r="O5">
        <f>B5 + M5*dt_2/2</f>
        <v>0.77069878033346595</v>
      </c>
      <c r="P5">
        <f>C5+N5*dt_2/2</f>
        <v>-0.82250049412961723</v>
      </c>
      <c r="Q5">
        <f>g_1/l*SIN(O5)</f>
        <v>-23.221224349477751</v>
      </c>
      <c r="S5">
        <f t="shared" si="15"/>
        <v>-0.82250049412961723</v>
      </c>
      <c r="T5">
        <f t="shared" si="16"/>
        <v>-23.221224349477751</v>
      </c>
      <c r="U5">
        <f>B5+S5*dt_2</f>
        <v>0.76658208505793501</v>
      </c>
      <c r="V5">
        <f>C5+T5*dt_2</f>
        <v>-0.93727780275358608</v>
      </c>
      <c r="W5">
        <f>g_1/l*SIN(U5)</f>
        <v>-23.122580654285311</v>
      </c>
      <c r="Y5">
        <f t="shared" si="17"/>
        <v>-0.93727780275358608</v>
      </c>
      <c r="Z5">
        <f t="shared" si="18"/>
        <v>-23.122580654285311</v>
      </c>
      <c r="AB5">
        <f>(G5+M5*2+S5*2+Y5)/6*dt_2</f>
        <v>-8.2177803609629202E-3</v>
      </c>
      <c r="AC5">
        <f>(H5+2*N5+2*T5+Z5)/6*dt_2</f>
        <v>-0.23309713013402486</v>
      </c>
      <c r="AD5">
        <f>l*COS(B5-RADIANS(90))</f>
        <v>0.20987347300965556</v>
      </c>
      <c r="AE5">
        <f>l*SIN(B5-RADIANS(90))</f>
        <v>-0.21436680089711974</v>
      </c>
      <c r="AF5">
        <f>AE5+l</f>
        <v>8.5633199102880253E-2</v>
      </c>
      <c r="AG5">
        <f>ABS(m*g*AF5)</f>
        <v>0.85633199102880253</v>
      </c>
      <c r="AH5">
        <f>(m*(C5*l)^2)/2</f>
        <v>2.2370284928382139E-2</v>
      </c>
      <c r="AI5">
        <f t="shared" si="19"/>
        <v>0.87870227595718464</v>
      </c>
      <c r="AK5">
        <f t="shared" si="20"/>
        <v>0.2</v>
      </c>
    </row>
    <row r="6" spans="2:37" x14ac:dyDescent="0.3">
      <c r="B6">
        <f t="shared" si="9"/>
        <v>0.76658930963826832</v>
      </c>
      <c r="C6">
        <f t="shared" si="10"/>
        <v>-0.93816268939283343</v>
      </c>
      <c r="D6">
        <f>g_1*SIN(B6)/l</f>
        <v>-23.122754112436681</v>
      </c>
      <c r="G6">
        <f t="shared" si="11"/>
        <v>-0.93816268939283343</v>
      </c>
      <c r="H6">
        <f t="shared" si="12"/>
        <v>-23.122754112436681</v>
      </c>
      <c r="I6">
        <f>_r+G6*dt_2/2</f>
        <v>0.78070734995048408</v>
      </c>
      <c r="J6">
        <f>C6+H6*dt_2/2</f>
        <v>-1.0537764599550168</v>
      </c>
      <c r="K6">
        <f>g_1/l*SIN(I6)</f>
        <v>-23.459403595786423</v>
      </c>
      <c r="M6">
        <f t="shared" si="13"/>
        <v>-1.0537764599550168</v>
      </c>
      <c r="N6">
        <f t="shared" si="14"/>
        <v>-23.459403595786423</v>
      </c>
      <c r="O6">
        <f>B6 + M6*dt_2/2</f>
        <v>0.76132042733849326</v>
      </c>
      <c r="P6">
        <f>C6+N6*dt_2/2</f>
        <v>-1.0554597073717655</v>
      </c>
      <c r="Q6">
        <f>g_1/l*SIN(O6)</f>
        <v>-22.995931251332937</v>
      </c>
      <c r="S6">
        <f t="shared" si="15"/>
        <v>-1.0554597073717655</v>
      </c>
      <c r="T6">
        <f t="shared" si="16"/>
        <v>-22.995931251332937</v>
      </c>
      <c r="U6">
        <f>B6+S6*dt_2</f>
        <v>0.75603471256455068</v>
      </c>
      <c r="V6">
        <f>C6+T6*dt_2</f>
        <v>-1.1681220019061629</v>
      </c>
      <c r="W6">
        <f>g_1/l*SIN(U6)</f>
        <v>-22.868061779794203</v>
      </c>
      <c r="Y6">
        <f t="shared" si="17"/>
        <v>-1.1681220019061629</v>
      </c>
      <c r="Z6">
        <f t="shared" si="18"/>
        <v>-22.868061779794203</v>
      </c>
      <c r="AB6">
        <f>(G6+M6*2+S6*2+Y6)/6*dt_2</f>
        <v>-1.0541261709920936E-2</v>
      </c>
      <c r="AC6">
        <f>(H6+2*N6+2*T6+Z6)/6*dt_2</f>
        <v>-0.23150247597744933</v>
      </c>
      <c r="AD6">
        <f>l*COS(B6-RADIANS(90))</f>
        <v>0.20810478701193014</v>
      </c>
      <c r="AE6">
        <f>l*SIN(B6-RADIANS(90))</f>
        <v>-0.2160842373305355</v>
      </c>
      <c r="AF6">
        <f>AE6+l</f>
        <v>8.3915762669464489E-2</v>
      </c>
      <c r="AG6">
        <f>ABS(m*g*AF6)</f>
        <v>0.83915762669464489</v>
      </c>
      <c r="AH6">
        <f>(m*(C6*l)^2)/2</f>
        <v>3.9606715429595728E-2</v>
      </c>
      <c r="AI6">
        <f t="shared" si="19"/>
        <v>0.87876434212424059</v>
      </c>
      <c r="AK6">
        <f t="shared" si="20"/>
        <v>0.30000000000000004</v>
      </c>
    </row>
    <row r="7" spans="2:37" x14ac:dyDescent="0.3">
      <c r="B7">
        <f t="shared" si="9"/>
        <v>0.75604804792834734</v>
      </c>
      <c r="C7">
        <f t="shared" si="10"/>
        <v>-1.1696651653702828</v>
      </c>
      <c r="D7">
        <f>g_1*SIN(B7)/l</f>
        <v>-22.868385187926755</v>
      </c>
      <c r="G7">
        <f t="shared" si="11"/>
        <v>-1.1696651653702828</v>
      </c>
      <c r="H7">
        <f t="shared" si="12"/>
        <v>-22.868385187926755</v>
      </c>
      <c r="I7">
        <f>_r+G7*dt_2/2</f>
        <v>0.77954983757059682</v>
      </c>
      <c r="J7">
        <f>C7+H7*dt_2/2</f>
        <v>-1.2840070913099164</v>
      </c>
      <c r="K7">
        <f>g_1/l*SIN(I7)</f>
        <v>-23.431977379579916</v>
      </c>
      <c r="M7">
        <f t="shared" si="13"/>
        <v>-1.2840070913099164</v>
      </c>
      <c r="N7">
        <f t="shared" si="14"/>
        <v>-23.431977379579916</v>
      </c>
      <c r="O7">
        <f>B7 + M7*dt_2/2</f>
        <v>0.74962801247179778</v>
      </c>
      <c r="P7">
        <f>C7+N7*dt_2/2</f>
        <v>-1.2868250522681823</v>
      </c>
      <c r="Q7">
        <f>g_1/l*SIN(O7)</f>
        <v>-22.712217791169326</v>
      </c>
      <c r="S7">
        <f t="shared" si="15"/>
        <v>-1.2868250522681823</v>
      </c>
      <c r="T7">
        <f t="shared" si="16"/>
        <v>-22.712217791169326</v>
      </c>
      <c r="U7">
        <f>B7+S7*dt_2</f>
        <v>0.74317979740566553</v>
      </c>
      <c r="V7">
        <f>C7+T7*dt_2</f>
        <v>-1.396787343281976</v>
      </c>
      <c r="W7">
        <f>g_1/l*SIN(U7)</f>
        <v>-22.554422639365725</v>
      </c>
      <c r="Y7">
        <f t="shared" si="17"/>
        <v>-1.396787343281976</v>
      </c>
      <c r="Z7">
        <f t="shared" si="18"/>
        <v>-22.554422639365725</v>
      </c>
      <c r="AB7">
        <f>(G7+M7*2+S7*2+Y7)/6*dt_2</f>
        <v>-1.2846861326347428E-2</v>
      </c>
      <c r="AC7">
        <f>(H7+2*N7+2*T7+Z7)/6*dt_2</f>
        <v>-0.22951866361465162</v>
      </c>
      <c r="AD7">
        <f>l*COS(B7-RADIANS(90))</f>
        <v>0.20581546669134079</v>
      </c>
      <c r="AE7">
        <f>l*SIN(B7-RADIANS(90))</f>
        <v>-0.21826587839290315</v>
      </c>
      <c r="AF7">
        <f>AE7+l</f>
        <v>8.1734121607096838E-2</v>
      </c>
      <c r="AG7">
        <f>ABS(m*g*AF7)</f>
        <v>0.81734121607096832</v>
      </c>
      <c r="AH7">
        <f>(m*(C7*l)^2)/2</f>
        <v>6.1565246958631088E-2</v>
      </c>
      <c r="AI7">
        <f t="shared" si="19"/>
        <v>0.87890646302959941</v>
      </c>
      <c r="AK7">
        <f t="shared" si="20"/>
        <v>0.4</v>
      </c>
    </row>
    <row r="8" spans="2:37" x14ac:dyDescent="0.3">
      <c r="B8">
        <f t="shared" si="9"/>
        <v>0.74320118660199996</v>
      </c>
      <c r="C8">
        <f t="shared" si="10"/>
        <v>-1.3991838289849343</v>
      </c>
      <c r="D8">
        <f>g_1*SIN(B8)/l</f>
        <v>-22.554947611161705</v>
      </c>
      <c r="G8">
        <f t="shared" si="11"/>
        <v>-1.3991838289849343</v>
      </c>
      <c r="H8">
        <f t="shared" si="12"/>
        <v>-22.554947611161705</v>
      </c>
      <c r="I8">
        <f>_r+G8*dt_2/2</f>
        <v>0.77840224425252358</v>
      </c>
      <c r="J8">
        <f>C8+H8*dt_2/2</f>
        <v>-1.5119585670407429</v>
      </c>
      <c r="K8">
        <f>g_1/l*SIN(I8)</f>
        <v>-23.404755193949057</v>
      </c>
      <c r="M8">
        <f t="shared" si="13"/>
        <v>-1.5119585670407429</v>
      </c>
      <c r="N8">
        <f t="shared" si="14"/>
        <v>-23.404755193949057</v>
      </c>
      <c r="O8">
        <f>B8 + M8*dt_2/2</f>
        <v>0.73564139376679627</v>
      </c>
      <c r="P8">
        <f>C8+N8*dt_2/2</f>
        <v>-1.5162076049546795</v>
      </c>
      <c r="Q8">
        <f>g_1/l*SIN(O8)</f>
        <v>-22.368760776382118</v>
      </c>
      <c r="S8">
        <f t="shared" si="15"/>
        <v>-1.5162076049546795</v>
      </c>
      <c r="T8">
        <f t="shared" si="16"/>
        <v>-22.368760776382118</v>
      </c>
      <c r="U8">
        <f>B8+S8*dt_2</f>
        <v>0.72803911055245318</v>
      </c>
      <c r="V8">
        <f>C8+T8*dt_2</f>
        <v>-1.6228714367487556</v>
      </c>
      <c r="W8">
        <f>g_1/l*SIN(U8)</f>
        <v>-22.180238307745146</v>
      </c>
      <c r="Y8">
        <f t="shared" si="17"/>
        <v>-1.6228714367487556</v>
      </c>
      <c r="Z8">
        <f t="shared" si="18"/>
        <v>-22.180238307745146</v>
      </c>
      <c r="AB8">
        <f>(G8+M8*2+S8*2+Y8)/6*dt_2</f>
        <v>-1.5130646016207559E-2</v>
      </c>
      <c r="AC8">
        <f>(H8+2*N8+2*T8+Z8)/6*dt_2</f>
        <v>-0.22713702976594871</v>
      </c>
      <c r="AD8">
        <f>l*COS(B8-RADIANS(90))</f>
        <v>0.20299452850045535</v>
      </c>
      <c r="AE8">
        <f>l*SIN(B8-RADIANS(90))</f>
        <v>-0.22089187716816983</v>
      </c>
      <c r="AF8">
        <f>AE8+l</f>
        <v>7.9108122831830163E-2</v>
      </c>
      <c r="AG8">
        <f>ABS(m*g*AF8)</f>
        <v>0.79108122831830163</v>
      </c>
      <c r="AH8">
        <f>(m*(C8*l)^2)/2</f>
        <v>8.8097192428182397E-2</v>
      </c>
      <c r="AI8">
        <f t="shared" si="19"/>
        <v>0.879178420746484</v>
      </c>
      <c r="AK8">
        <f t="shared" si="20"/>
        <v>0.5</v>
      </c>
    </row>
    <row r="9" spans="2:37" x14ac:dyDescent="0.3">
      <c r="B9">
        <f t="shared" si="9"/>
        <v>0.72807054058579246</v>
      </c>
      <c r="C9">
        <f t="shared" si="10"/>
        <v>-1.6263208587508831</v>
      </c>
      <c r="D9">
        <f>g_1*SIN(B9)/l</f>
        <v>-22.181020360488951</v>
      </c>
      <c r="G9">
        <f t="shared" si="11"/>
        <v>-1.6263208587508831</v>
      </c>
      <c r="H9">
        <f t="shared" si="12"/>
        <v>-22.181020360488951</v>
      </c>
      <c r="I9">
        <f>_r+G9*dt_2/2</f>
        <v>0.77726655910369391</v>
      </c>
      <c r="J9">
        <f>C9+H9*dt_2/2</f>
        <v>-1.7372259605533278</v>
      </c>
      <c r="K9">
        <f>g_1/l*SIN(I9)</f>
        <v>-23.377785137909186</v>
      </c>
      <c r="M9">
        <f t="shared" si="13"/>
        <v>-1.7372259605533278</v>
      </c>
      <c r="N9">
        <f t="shared" si="14"/>
        <v>-23.377785137909186</v>
      </c>
      <c r="O9">
        <f>B9 + M9*dt_2/2</f>
        <v>0.71938441078302584</v>
      </c>
      <c r="P9">
        <f>C9+N9*dt_2/2</f>
        <v>-1.7432097844404291</v>
      </c>
      <c r="Q9">
        <f>g_1/l*SIN(O9)</f>
        <v>-21.964058118788337</v>
      </c>
      <c r="S9">
        <f t="shared" si="15"/>
        <v>-1.7432097844404291</v>
      </c>
      <c r="T9">
        <f t="shared" si="16"/>
        <v>-21.964058118788337</v>
      </c>
      <c r="U9">
        <f>B9+S9*dt_2</f>
        <v>0.71063844274138821</v>
      </c>
      <c r="V9">
        <f>C9+T9*dt_2</f>
        <v>-1.8459614399387665</v>
      </c>
      <c r="W9">
        <f>g_1/l*SIN(U9)</f>
        <v>-21.743926959234049</v>
      </c>
      <c r="Y9">
        <f t="shared" si="17"/>
        <v>-1.8459614399387665</v>
      </c>
      <c r="Z9">
        <f t="shared" si="18"/>
        <v>-21.743926959234049</v>
      </c>
      <c r="AB9">
        <f>(G9+M9*2+S9*2+Y9)/6*dt_2</f>
        <v>-1.7388589647795272E-2</v>
      </c>
      <c r="AC9">
        <f>(H9+2*N9+2*T9+Z9)/6*dt_2</f>
        <v>-0.22434772305519676</v>
      </c>
      <c r="AD9">
        <f>l*COS(B9-RADIANS(90))</f>
        <v>0.19962918324440057</v>
      </c>
      <c r="AE9">
        <f>l*SIN(B9-RADIANS(90))</f>
        <v>-0.22393791371086214</v>
      </c>
      <c r="AF9">
        <f>AE9+l</f>
        <v>7.6062086289137854E-2</v>
      </c>
      <c r="AG9">
        <f>ABS(m*g*AF9)</f>
        <v>0.76062086289137854</v>
      </c>
      <c r="AH9">
        <f>(m*(C9*l)^2)/2</f>
        <v>0.11902137910236943</v>
      </c>
      <c r="AI9">
        <f t="shared" si="19"/>
        <v>0.87964224199374796</v>
      </c>
      <c r="AK9">
        <f t="shared" si="20"/>
        <v>0.6</v>
      </c>
    </row>
    <row r="10" spans="2:37" x14ac:dyDescent="0.3">
      <c r="B10">
        <f t="shared" si="9"/>
        <v>0.71068195093799713</v>
      </c>
      <c r="C10">
        <f t="shared" si="10"/>
        <v>-1.8506685818060797</v>
      </c>
      <c r="D10">
        <f>g_1*SIN(B10)/l</f>
        <v>-21.745026166805822</v>
      </c>
      <c r="G10">
        <f t="shared" si="11"/>
        <v>-1.8506685818060797</v>
      </c>
      <c r="H10">
        <f t="shared" si="12"/>
        <v>-21.745026166805822</v>
      </c>
      <c r="I10">
        <f>_r+G10*dt_2/2</f>
        <v>0.77614482048841793</v>
      </c>
      <c r="J10">
        <f>C10+H10*dt_2/2</f>
        <v>-1.9593937126401089</v>
      </c>
      <c r="K10">
        <f>g_1/l*SIN(I10)</f>
        <v>-23.351116682543925</v>
      </c>
      <c r="M10">
        <f t="shared" si="13"/>
        <v>-1.9593937126401089</v>
      </c>
      <c r="N10">
        <f t="shared" si="14"/>
        <v>-23.351116682543925</v>
      </c>
      <c r="O10">
        <f>B10 + M10*dt_2/2</f>
        <v>0.70088498237479657</v>
      </c>
      <c r="P10">
        <f>C10+N10*dt_2/2</f>
        <v>-1.9674241652187994</v>
      </c>
      <c r="Q10">
        <f>g_1/l*SIN(O10)</f>
        <v>-21.496476891031705</v>
      </c>
      <c r="S10">
        <f t="shared" si="15"/>
        <v>-1.9674241652187994</v>
      </c>
      <c r="T10">
        <f t="shared" si="16"/>
        <v>-21.496476891031705</v>
      </c>
      <c r="U10">
        <f>B10+S10*dt_2</f>
        <v>0.69100770928580912</v>
      </c>
      <c r="V10">
        <f>C10+T10*dt_2</f>
        <v>-2.0656333507163969</v>
      </c>
      <c r="W10">
        <f>g_1/l*SIN(U10)</f>
        <v>-21.243801688888684</v>
      </c>
      <c r="Y10">
        <f t="shared" si="17"/>
        <v>-2.0656333507163969</v>
      </c>
      <c r="Z10">
        <f t="shared" si="18"/>
        <v>-21.243801688888684</v>
      </c>
      <c r="AB10">
        <f>(G10+M10*2+S10*2+Y10)/6*dt_2</f>
        <v>-1.9616562813733824E-2</v>
      </c>
      <c r="AC10">
        <f>(H10+2*N10+2*T10+Z10)/6*dt_2</f>
        <v>-0.22114002500474297</v>
      </c>
      <c r="AD10">
        <f>l*COS(B10-RADIANS(90))</f>
        <v>0.19570523550125238</v>
      </c>
      <c r="AE10">
        <f>l*SIN(B10-RADIANS(90))</f>
        <v>-0.22737515430978675</v>
      </c>
      <c r="AF10">
        <f>AE10+l</f>
        <v>7.2624845690213241E-2</v>
      </c>
      <c r="AG10">
        <f>ABS(m*g*AF10)</f>
        <v>0.72624845690213236</v>
      </c>
      <c r="AH10">
        <f>(m*(C10*l)^2)/2</f>
        <v>0.15412383898578569</v>
      </c>
      <c r="AI10">
        <f t="shared" si="19"/>
        <v>0.8803722958879181</v>
      </c>
      <c r="AK10">
        <f t="shared" si="20"/>
        <v>0.7</v>
      </c>
    </row>
    <row r="11" spans="2:37" x14ac:dyDescent="0.3">
      <c r="B11">
        <f t="shared" si="9"/>
        <v>0.69106538812426332</v>
      </c>
      <c r="C11">
        <f t="shared" si="10"/>
        <v>-2.0718086068108228</v>
      </c>
      <c r="D11">
        <f>g_1*SIN(B11)/l</f>
        <v>-21.24528323868233</v>
      </c>
      <c r="G11">
        <f t="shared" si="11"/>
        <v>-2.0718086068108228</v>
      </c>
      <c r="H11">
        <f t="shared" si="12"/>
        <v>-21.24528323868233</v>
      </c>
      <c r="I11">
        <f>_r+G11*dt_2/2</f>
        <v>0.77503912036339417</v>
      </c>
      <c r="J11">
        <f>C11+H11*dt_2/2</f>
        <v>-2.1780350230042345</v>
      </c>
      <c r="K11">
        <f>g_1/l*SIN(I11)</f>
        <v>-23.324800774054715</v>
      </c>
      <c r="M11">
        <f t="shared" si="13"/>
        <v>-2.1780350230042345</v>
      </c>
      <c r="N11">
        <f t="shared" si="14"/>
        <v>-23.324800774054715</v>
      </c>
      <c r="O11">
        <f>B11 + M11*dt_2/2</f>
        <v>0.68017521300924211</v>
      </c>
      <c r="P11">
        <f>C11+N11*dt_2/2</f>
        <v>-2.1884326106810965</v>
      </c>
      <c r="Q11">
        <f>g_1/l*SIN(O11)</f>
        <v>-20.964308507396055</v>
      </c>
      <c r="S11">
        <f t="shared" si="15"/>
        <v>-2.1884326106810965</v>
      </c>
      <c r="T11">
        <f t="shared" si="16"/>
        <v>-20.964308507396055</v>
      </c>
      <c r="U11">
        <f>B11+S11*dt_2</f>
        <v>0.66918106201745231</v>
      </c>
      <c r="V11">
        <f>C11+T11*dt_2</f>
        <v>-2.2814516918847834</v>
      </c>
      <c r="W11">
        <f>g_1/l*SIN(U11)</f>
        <v>-20.678129251317884</v>
      </c>
      <c r="Y11">
        <f t="shared" si="17"/>
        <v>-2.2814516918847834</v>
      </c>
      <c r="Z11">
        <f t="shared" si="18"/>
        <v>-20.678129251317884</v>
      </c>
      <c r="AB11">
        <f>(G11+M11*2+S11*2+Y11)/6*dt_2</f>
        <v>-2.181032594344378E-2</v>
      </c>
      <c r="AC11">
        <f>(H11+2*N11+2*T11+Z11)/6*dt_2</f>
        <v>-0.21750271842150296</v>
      </c>
      <c r="AD11">
        <f>l*COS(B11-RADIANS(90))</f>
        <v>0.19120754914814092</v>
      </c>
      <c r="AE11">
        <f>l*SIN(B11-RADIANS(90))</f>
        <v>-0.23117022548062124</v>
      </c>
      <c r="AF11">
        <f>AE11+l</f>
        <v>6.8829774519378745E-2</v>
      </c>
      <c r="AG11">
        <f>ABS(m*g*AF11)</f>
        <v>0.6882977451937875</v>
      </c>
      <c r="AH11">
        <f>(m*(C11*l)^2)/2</f>
        <v>0.19315759064649313</v>
      </c>
      <c r="AI11">
        <f t="shared" si="19"/>
        <v>0.88145533584028057</v>
      </c>
      <c r="AK11">
        <f t="shared" si="20"/>
        <v>0.79999999999999993</v>
      </c>
    </row>
    <row r="12" spans="2:37" x14ac:dyDescent="0.3">
      <c r="B12">
        <f t="shared" si="9"/>
        <v>0.66925506218081954</v>
      </c>
      <c r="C12">
        <f t="shared" si="10"/>
        <v>-2.2893113252323256</v>
      </c>
      <c r="D12">
        <f>g_1*SIN(B12)/l</f>
        <v>-20.680063879518539</v>
      </c>
      <c r="G12">
        <f t="shared" si="11"/>
        <v>-2.2893113252323256</v>
      </c>
      <c r="H12">
        <f t="shared" si="12"/>
        <v>-20.680063879518539</v>
      </c>
      <c r="I12">
        <f>_r+G12*dt_2/2</f>
        <v>0.7739516067712866</v>
      </c>
      <c r="J12">
        <f>C12+H12*dt_2/2</f>
        <v>-2.3927116446299181</v>
      </c>
      <c r="K12">
        <f>g_1/l*SIN(I12)</f>
        <v>-23.298889892346637</v>
      </c>
      <c r="M12">
        <f t="shared" si="13"/>
        <v>-2.3927116446299181</v>
      </c>
      <c r="N12">
        <f t="shared" si="14"/>
        <v>-23.298889892346637</v>
      </c>
      <c r="O12">
        <f>B12 + M12*dt_2/2</f>
        <v>0.65729150395767</v>
      </c>
      <c r="P12">
        <f>C12+N12*dt_2/2</f>
        <v>-2.4058057746940587</v>
      </c>
      <c r="Q12">
        <f>g_1/l*SIN(O12)</f>
        <v>-20.365830495363429</v>
      </c>
      <c r="S12">
        <f t="shared" si="15"/>
        <v>-2.4058057746940587</v>
      </c>
      <c r="T12">
        <f t="shared" si="16"/>
        <v>-20.365830495363429</v>
      </c>
      <c r="U12">
        <f>B12+S12*dt_2</f>
        <v>0.64519700443387895</v>
      </c>
      <c r="V12">
        <f>C12+T12*dt_2</f>
        <v>-2.4929696301859599</v>
      </c>
      <c r="W12">
        <f>g_1/l*SIN(U12)</f>
        <v>-20.045195101458066</v>
      </c>
      <c r="Y12">
        <f t="shared" si="17"/>
        <v>-2.4929696301859599</v>
      </c>
      <c r="Z12">
        <f t="shared" si="18"/>
        <v>-20.045195101458066</v>
      </c>
      <c r="AB12">
        <f>(G12+M12*2+S12*2+Y12)/6*dt_2</f>
        <v>-2.3965526323443734E-2</v>
      </c>
      <c r="AC12">
        <f>(H12+2*N12+2*T12+Z12)/6*dt_2</f>
        <v>-0.21342449959399457</v>
      </c>
      <c r="AD12">
        <f>l*COS(B12-RADIANS(90))</f>
        <v>0.18612057491566683</v>
      </c>
      <c r="AE12">
        <f>l*SIN(B12-RADIANS(90))</f>
        <v>-0.23528521329029931</v>
      </c>
      <c r="AF12">
        <f>AE12+l</f>
        <v>6.4714786709700683E-2</v>
      </c>
      <c r="AG12">
        <f>ABS(m*g*AF12)</f>
        <v>0.64714786709700678</v>
      </c>
      <c r="AH12">
        <f>(m*(C12*l)^2)/2</f>
        <v>0.23584258547266443</v>
      </c>
      <c r="AI12">
        <f t="shared" si="19"/>
        <v>0.88299045256967124</v>
      </c>
      <c r="AK12">
        <f t="shared" si="20"/>
        <v>0.89999999999999991</v>
      </c>
    </row>
    <row r="13" spans="2:37" x14ac:dyDescent="0.3">
      <c r="B13">
        <f t="shared" si="9"/>
        <v>0.64528953585737581</v>
      </c>
      <c r="C13">
        <f t="shared" si="10"/>
        <v>-2.5027358248263201</v>
      </c>
      <c r="D13">
        <f>g_1*SIN(B13)/l</f>
        <v>-20.04765937824741</v>
      </c>
      <c r="G13">
        <f t="shared" si="11"/>
        <v>-2.5027358248263201</v>
      </c>
      <c r="H13">
        <f t="shared" si="12"/>
        <v>-20.04765937824741</v>
      </c>
      <c r="I13">
        <f>_r+G13*dt_2/2</f>
        <v>0.77288448427331669</v>
      </c>
      <c r="J13">
        <f>C13+H13*dt_2/2</f>
        <v>-2.602974121717557</v>
      </c>
      <c r="K13">
        <f>g_1/l*SIN(I13)</f>
        <v>-23.273438059482103</v>
      </c>
      <c r="M13">
        <f t="shared" si="13"/>
        <v>-2.602974121717557</v>
      </c>
      <c r="N13">
        <f t="shared" si="14"/>
        <v>-23.273438059482103</v>
      </c>
      <c r="O13">
        <f>B13 + M13*dt_2/2</f>
        <v>0.63227466524878806</v>
      </c>
      <c r="P13">
        <f>C13+N13*dt_2/2</f>
        <v>-2.6191030151237307</v>
      </c>
      <c r="Q13">
        <f>g_1/l*SIN(O13)</f>
        <v>-19.699374143454101</v>
      </c>
      <c r="S13">
        <f t="shared" si="15"/>
        <v>-2.6191030151237307</v>
      </c>
      <c r="T13">
        <f t="shared" si="16"/>
        <v>-19.699374143454101</v>
      </c>
      <c r="U13">
        <f>B13+S13*dt_2</f>
        <v>0.61909850570613845</v>
      </c>
      <c r="V13">
        <f>C13+T13*dt_2</f>
        <v>-2.6997295662608609</v>
      </c>
      <c r="W13">
        <f>g_1/l*SIN(U13)</f>
        <v>-19.343373925027347</v>
      </c>
      <c r="Y13">
        <f t="shared" si="17"/>
        <v>-2.6997295662608609</v>
      </c>
      <c r="Z13">
        <f t="shared" si="18"/>
        <v>-19.343373925027347</v>
      </c>
      <c r="AB13">
        <f>(G13+M13*2+S13*2+Y13)/6*dt_2</f>
        <v>-2.6077699441282926E-2</v>
      </c>
      <c r="AC13">
        <f>(H13+2*N13+2*T13+Z13)/6*dt_2</f>
        <v>-0.20889442951524526</v>
      </c>
      <c r="AD13">
        <f>l*COS(B13-RADIANS(90))</f>
        <v>0.18042893440422669</v>
      </c>
      <c r="AE13">
        <f>l*SIN(B13-RADIANS(90))</f>
        <v>-0.23967769948360915</v>
      </c>
      <c r="AF13">
        <f>AE13+l</f>
        <v>6.0322300516390842E-2</v>
      </c>
      <c r="AG13">
        <f>ABS(m*g*AF13)</f>
        <v>0.60322300516390848</v>
      </c>
      <c r="AH13">
        <f>(m*(C13*l)^2)/2</f>
        <v>0.28186589739910856</v>
      </c>
      <c r="AI13">
        <f t="shared" si="19"/>
        <v>0.88508890256301709</v>
      </c>
      <c r="AK13">
        <f t="shared" si="20"/>
        <v>0.99999999999999989</v>
      </c>
    </row>
    <row r="14" spans="2:37" x14ac:dyDescent="0.3">
      <c r="B14">
        <f t="shared" si="9"/>
        <v>0.6192118364160929</v>
      </c>
      <c r="C14">
        <f t="shared" si="10"/>
        <v>-2.7116302543415651</v>
      </c>
      <c r="D14">
        <f>g_1*SIN(B14)/l</f>
        <v>-19.346450359080208</v>
      </c>
      <c r="G14">
        <f t="shared" si="11"/>
        <v>-2.7116302543415651</v>
      </c>
      <c r="H14">
        <f t="shared" si="12"/>
        <v>-19.346450359080208</v>
      </c>
      <c r="I14">
        <f>_r+G14*dt_2/2</f>
        <v>0.77184001212574049</v>
      </c>
      <c r="J14">
        <f>C14+H14*dt_2/2</f>
        <v>-2.8083625061369664</v>
      </c>
      <c r="K14">
        <f>g_1/l*SIN(I14)</f>
        <v>-23.248500792877412</v>
      </c>
      <c r="M14">
        <f t="shared" si="13"/>
        <v>-2.8083625061369664</v>
      </c>
      <c r="N14">
        <f t="shared" si="14"/>
        <v>-23.248500792877412</v>
      </c>
      <c r="O14">
        <f>B14 + M14*dt_2/2</f>
        <v>0.60517002388540808</v>
      </c>
      <c r="P14">
        <f>C14+N14*dt_2/2</f>
        <v>-2.8278727583059524</v>
      </c>
      <c r="Q14">
        <f>g_1/l*SIN(O14)</f>
        <v>-18.963397101323348</v>
      </c>
      <c r="S14">
        <f t="shared" si="15"/>
        <v>-2.8278727583059524</v>
      </c>
      <c r="T14">
        <f t="shared" si="16"/>
        <v>-18.963397101323348</v>
      </c>
      <c r="U14">
        <f>B14+S14*dt_2</f>
        <v>0.5909331088330334</v>
      </c>
      <c r="V14">
        <f>C14+T14*dt_2</f>
        <v>-2.9012642253547987</v>
      </c>
      <c r="W14">
        <f>g_1/l*SIN(U14)</f>
        <v>-18.571204622603602</v>
      </c>
      <c r="Y14">
        <f t="shared" si="17"/>
        <v>-2.9012642253547987</v>
      </c>
      <c r="Z14">
        <f t="shared" si="18"/>
        <v>-18.571204622603602</v>
      </c>
      <c r="AB14">
        <f>(G14+M14*2+S14*2+Y14)/6*dt_2</f>
        <v>-2.8142275014303667E-2</v>
      </c>
      <c r="AC14">
        <f>(H14+2*N14+2*T14+Z14)/6*dt_2</f>
        <v>-0.20390241795014225</v>
      </c>
      <c r="AD14">
        <f>l*COS(B14-RADIANS(90))</f>
        <v>0.17411805323172186</v>
      </c>
      <c r="AE14">
        <f>l*SIN(B14-RADIANS(90))</f>
        <v>-0.24430084637347299</v>
      </c>
      <c r="AF14">
        <f>AE14+l</f>
        <v>5.5699153626526998E-2</v>
      </c>
      <c r="AG14">
        <f>ABS(m*g*AF14)</f>
        <v>0.55699153626526998</v>
      </c>
      <c r="AH14">
        <f>(m*(C14*l)^2)/2</f>
        <v>0.3308822386317225</v>
      </c>
      <c r="AI14">
        <f t="shared" si="19"/>
        <v>0.88787377489699248</v>
      </c>
      <c r="AK14">
        <f t="shared" si="20"/>
        <v>1.0999999999999999</v>
      </c>
    </row>
    <row r="15" spans="2:37" x14ac:dyDescent="0.3">
      <c r="B15">
        <f t="shared" si="9"/>
        <v>0.59106956140178923</v>
      </c>
      <c r="C15">
        <f t="shared" si="10"/>
        <v>-2.9155326722917074</v>
      </c>
      <c r="D15">
        <f>g_1*SIN(B15)/l</f>
        <v>-18.574981553102919</v>
      </c>
      <c r="G15">
        <f t="shared" si="11"/>
        <v>-2.9155326722917074</v>
      </c>
      <c r="H15">
        <f t="shared" si="12"/>
        <v>-18.574981553102919</v>
      </c>
      <c r="I15">
        <f>_r+G15*dt_2/2</f>
        <v>0.77082050003598979</v>
      </c>
      <c r="J15">
        <f>C15+H15*dt_2/2</f>
        <v>-3.0084075800572219</v>
      </c>
      <c r="K15">
        <f>g_1/l*SIN(I15)</f>
        <v>-23.224134998844669</v>
      </c>
      <c r="M15">
        <f t="shared" si="13"/>
        <v>-3.0084075800572219</v>
      </c>
      <c r="N15">
        <f t="shared" si="14"/>
        <v>-23.224134998844669</v>
      </c>
      <c r="O15">
        <f>B15 + M15*dt_2/2</f>
        <v>0.5760275235015031</v>
      </c>
      <c r="P15">
        <f>C15+N15*dt_2/2</f>
        <v>-3.0316533472859306</v>
      </c>
      <c r="Q15">
        <f>g_1/l*SIN(O15)</f>
        <v>-18.156559775110953</v>
      </c>
      <c r="S15">
        <f t="shared" si="15"/>
        <v>-3.0316533472859306</v>
      </c>
      <c r="T15">
        <f t="shared" si="16"/>
        <v>-18.156559775110953</v>
      </c>
      <c r="U15">
        <f>B15+S15*dt_2</f>
        <v>0.56075302792892989</v>
      </c>
      <c r="V15">
        <f>C15+T15*dt_2</f>
        <v>-3.0970982700428169</v>
      </c>
      <c r="W15">
        <f>g_1/l*SIN(U15)</f>
        <v>-17.727468467242215</v>
      </c>
      <c r="Y15">
        <f t="shared" si="17"/>
        <v>-3.0970982700428169</v>
      </c>
      <c r="Z15">
        <f t="shared" si="18"/>
        <v>-17.727468467242215</v>
      </c>
      <c r="AB15">
        <f>(G15+M15*2+S15*2+Y15)/6*dt_2</f>
        <v>-3.0154587995034718E-2</v>
      </c>
      <c r="AC15">
        <f>(H15+2*N15+2*T15+Z15)/6*dt_2</f>
        <v>-0.19843973261376061</v>
      </c>
      <c r="AD15">
        <f>l*COS(B15-RADIANS(90))</f>
        <v>0.16717483397792629</v>
      </c>
      <c r="AE15">
        <f>l*SIN(B15-RADIANS(90))</f>
        <v>-0.24910354249679545</v>
      </c>
      <c r="AF15">
        <f>AE15+l</f>
        <v>5.089645750320454E-2</v>
      </c>
      <c r="AG15">
        <f>ABS(m*g*AF15)</f>
        <v>0.5089645750320454</v>
      </c>
      <c r="AH15">
        <f>(m*(C15*l)^2)/2</f>
        <v>0.38251488434401909</v>
      </c>
      <c r="AI15">
        <f t="shared" si="19"/>
        <v>0.89147945937606443</v>
      </c>
      <c r="AK15">
        <f t="shared" si="20"/>
        <v>1.2</v>
      </c>
    </row>
    <row r="16" spans="2:37" x14ac:dyDescent="0.3">
      <c r="B16">
        <f t="shared" si="9"/>
        <v>0.56091497340675456</v>
      </c>
      <c r="C16">
        <f t="shared" si="10"/>
        <v>-3.1139724049054682</v>
      </c>
      <c r="D16">
        <f>g_1*SIN(B16)/l</f>
        <v>-17.732039711993018</v>
      </c>
      <c r="G16">
        <f t="shared" si="11"/>
        <v>-3.1139724049054682</v>
      </c>
      <c r="H16">
        <f t="shared" si="12"/>
        <v>-17.732039711993018</v>
      </c>
      <c r="I16">
        <f>_r+G16*dt_2/2</f>
        <v>0.76982830137292091</v>
      </c>
      <c r="J16">
        <f>C16+H16*dt_2/2</f>
        <v>-3.2026326034654331</v>
      </c>
      <c r="K16">
        <f>g_1/l*SIN(I16)</f>
        <v>-23.20039880301486</v>
      </c>
      <c r="M16">
        <f t="shared" si="13"/>
        <v>-3.2026326034654331</v>
      </c>
      <c r="N16">
        <f t="shared" si="14"/>
        <v>-23.20039880301486</v>
      </c>
      <c r="O16">
        <f>B16 + M16*dt_2/2</f>
        <v>0.54490181038942742</v>
      </c>
      <c r="P16">
        <f>C16+N16*dt_2/2</f>
        <v>-3.2299743989205427</v>
      </c>
      <c r="Q16">
        <f>g_1/l*SIN(O16)</f>
        <v>-17.277804112996471</v>
      </c>
      <c r="S16">
        <f t="shared" si="15"/>
        <v>-3.2299743989205427</v>
      </c>
      <c r="T16">
        <f t="shared" si="16"/>
        <v>-17.277804112996471</v>
      </c>
      <c r="U16">
        <f>B16+S16*dt_2</f>
        <v>0.52861522941754913</v>
      </c>
      <c r="V16">
        <f>C16+T16*dt_2</f>
        <v>-3.2867504460354331</v>
      </c>
      <c r="W16">
        <f>g_1/l*SIN(U16)</f>
        <v>-16.811268901148917</v>
      </c>
      <c r="Y16">
        <f t="shared" si="17"/>
        <v>-3.2867504460354331</v>
      </c>
      <c r="Z16">
        <f t="shared" si="18"/>
        <v>-16.811268901148917</v>
      </c>
      <c r="AB16">
        <f>(G16+M16*2+S16*2+Y16)/6*dt_2</f>
        <v>-3.2109894759521425E-2</v>
      </c>
      <c r="AC16">
        <f>(H16+2*N16+2*T16+Z16)/6*dt_2</f>
        <v>-0.19249952407527435</v>
      </c>
      <c r="AD16">
        <f>l*COS(B16-RADIANS(90))</f>
        <v>0.15958835740793717</v>
      </c>
      <c r="AE16">
        <f>l*SIN(B16-RADIANS(90))</f>
        <v>-0.25403062055554743</v>
      </c>
      <c r="AF16">
        <f>AE16+l</f>
        <v>4.5969379444452563E-2</v>
      </c>
      <c r="AG16">
        <f>ABS(m*g*AF16)</f>
        <v>0.45969379444452563</v>
      </c>
      <c r="AH16">
        <f>(m*(C16*l)^2)/2</f>
        <v>0.43635708623307351</v>
      </c>
      <c r="AI16">
        <f t="shared" si="19"/>
        <v>0.89605088067759908</v>
      </c>
      <c r="AK16">
        <f t="shared" si="20"/>
        <v>1.3</v>
      </c>
    </row>
    <row r="17" spans="2:37" x14ac:dyDescent="0.3">
      <c r="B17">
        <f t="shared" si="9"/>
        <v>0.52880507864723314</v>
      </c>
      <c r="C17">
        <f t="shared" si="10"/>
        <v>-3.3064719289807427</v>
      </c>
      <c r="D17">
        <f>g_1*SIN(B17)/l</f>
        <v>-16.816733131624861</v>
      </c>
      <c r="G17">
        <f t="shared" si="11"/>
        <v>-3.3064719289807427</v>
      </c>
      <c r="H17">
        <f t="shared" si="12"/>
        <v>-16.816733131624861</v>
      </c>
      <c r="I17">
        <f>_r+G17*dt_2/2</f>
        <v>0.76886580375254454</v>
      </c>
      <c r="J17">
        <f>C17+H17*dt_2/2</f>
        <v>-3.390555594638867</v>
      </c>
      <c r="K17">
        <f>g_1/l*SIN(I17)</f>
        <v>-23.177351315330718</v>
      </c>
      <c r="M17">
        <f t="shared" si="13"/>
        <v>-3.390555594638867</v>
      </c>
      <c r="N17">
        <f t="shared" si="14"/>
        <v>-23.177351315330718</v>
      </c>
      <c r="O17">
        <f>B17 + M17*dt_2/2</f>
        <v>0.51185230067403875</v>
      </c>
      <c r="P17">
        <f>C17+N17*dt_2/2</f>
        <v>-3.4223586855573962</v>
      </c>
      <c r="Q17">
        <f>g_1/l*SIN(O17)</f>
        <v>-16.326433124203074</v>
      </c>
      <c r="S17">
        <f t="shared" si="15"/>
        <v>-3.4223586855573962</v>
      </c>
      <c r="T17">
        <f t="shared" si="16"/>
        <v>-16.326433124203074</v>
      </c>
      <c r="U17">
        <f>B17+S17*dt_2</f>
        <v>0.49458149179165917</v>
      </c>
      <c r="V17">
        <f>C17+T17*dt_2</f>
        <v>-3.4697362602227733</v>
      </c>
      <c r="W17">
        <f>g_1/l*SIN(U17)</f>
        <v>-15.82211118509548</v>
      </c>
      <c r="Y17">
        <f t="shared" si="17"/>
        <v>-3.4697362602227733</v>
      </c>
      <c r="Z17">
        <f t="shared" si="18"/>
        <v>-15.82211118509548</v>
      </c>
      <c r="AB17">
        <f>(G17+M17*2+S17*2+Y17)/6*dt_2</f>
        <v>-3.4003394582660072E-2</v>
      </c>
      <c r="AC17">
        <f>(H17+2*N17+2*T17+Z17)/6*dt_2</f>
        <v>-0.1860773553263132</v>
      </c>
      <c r="AD17">
        <f>l*COS(B17-RADIANS(90))</f>
        <v>0.15135059818462374</v>
      </c>
      <c r="AE17">
        <f>l*SIN(B17-RADIANS(90))</f>
        <v>-0.2590231580943228</v>
      </c>
      <c r="AF17">
        <f>AE17+l</f>
        <v>4.0976841905677186E-2</v>
      </c>
      <c r="AG17">
        <f>ABS(m*g*AF17)</f>
        <v>0.40976841905677186</v>
      </c>
      <c r="AH17">
        <f>(m*(C17*l)^2)/2</f>
        <v>0.49197404777119341</v>
      </c>
      <c r="AI17">
        <f t="shared" si="19"/>
        <v>0.90174246682796522</v>
      </c>
      <c r="AK17">
        <f t="shared" si="20"/>
        <v>1.4000000000000001</v>
      </c>
    </row>
    <row r="18" spans="2:37" x14ac:dyDescent="0.3">
      <c r="B18">
        <f t="shared" si="9"/>
        <v>0.49480168406457309</v>
      </c>
      <c r="C18">
        <f t="shared" si="10"/>
        <v>-3.492549284307056</v>
      </c>
      <c r="D18">
        <f>g_1*SIN(B18)/l</f>
        <v>-15.828571003764912</v>
      </c>
      <c r="G18">
        <f t="shared" si="11"/>
        <v>-3.492549284307056</v>
      </c>
      <c r="H18">
        <f t="shared" si="12"/>
        <v>-15.828571003764912</v>
      </c>
      <c r="I18">
        <f>_r+G18*dt_2/2</f>
        <v>0.76793541697591294</v>
      </c>
      <c r="J18">
        <f>C18+H18*dt_2/2</f>
        <v>-3.5716921393258807</v>
      </c>
      <c r="K18">
        <f>g_1/l*SIN(I18)</f>
        <v>-23.155052328675694</v>
      </c>
      <c r="M18">
        <f t="shared" si="13"/>
        <v>-3.5716921393258807</v>
      </c>
      <c r="N18">
        <f t="shared" si="14"/>
        <v>-23.155052328675694</v>
      </c>
      <c r="O18">
        <f>B18 + M18*dt_2/2</f>
        <v>0.4769432233679437</v>
      </c>
      <c r="P18">
        <f>C18+N18*dt_2/2</f>
        <v>-3.6083245459504347</v>
      </c>
      <c r="Q18">
        <f>g_1/l*SIN(O18)</f>
        <v>-15.302189233583031</v>
      </c>
      <c r="S18">
        <f t="shared" si="15"/>
        <v>-3.6083245459504347</v>
      </c>
      <c r="T18">
        <f t="shared" si="16"/>
        <v>-15.302189233583031</v>
      </c>
      <c r="U18">
        <f>B18+S18*dt_2</f>
        <v>0.45871843860506872</v>
      </c>
      <c r="V18">
        <f>C18+T18*dt_2</f>
        <v>-3.6455711766428864</v>
      </c>
      <c r="W18">
        <f>g_1/l*SIN(U18)</f>
        <v>-14.759979880705039</v>
      </c>
      <c r="Y18">
        <f t="shared" si="17"/>
        <v>-3.6455711766428864</v>
      </c>
      <c r="Z18">
        <f t="shared" si="18"/>
        <v>-14.759979880705039</v>
      </c>
      <c r="AB18">
        <f>(G18+M18*2+S18*2+Y18)/6*dt_2</f>
        <v>-3.5830256385837624E-2</v>
      </c>
      <c r="AC18">
        <f>(H18+2*N18+2*T18+Z18)/6*dt_2</f>
        <v>-0.17917172334831236</v>
      </c>
      <c r="AD18">
        <f>l*COS(B18-RADIANS(90))</f>
        <v>0.14245713903388418</v>
      </c>
      <c r="AE18">
        <f>l*SIN(B18-RADIANS(90))</f>
        <v>-0.26401886966328864</v>
      </c>
      <c r="AF18">
        <f>AE18+l</f>
        <v>3.5981130336711353E-2</v>
      </c>
      <c r="AG18">
        <f>ABS(m*g*AF18)</f>
        <v>0.35981130336711353</v>
      </c>
      <c r="AH18">
        <f>(m*(C18*l)^2)/2</f>
        <v>0.54890552264911785</v>
      </c>
      <c r="AI18">
        <f t="shared" si="19"/>
        <v>0.90871682601623138</v>
      </c>
      <c r="AK18">
        <f t="shared" si="20"/>
        <v>1.5000000000000002</v>
      </c>
    </row>
    <row r="19" spans="2:37" x14ac:dyDescent="0.3">
      <c r="B19">
        <f t="shared" si="9"/>
        <v>0.45897142767873544</v>
      </c>
      <c r="C19">
        <f t="shared" si="10"/>
        <v>-3.6717210076553686</v>
      </c>
      <c r="D19">
        <f>g_1*SIN(B19)/l</f>
        <v>-14.767540583026738</v>
      </c>
      <c r="G19">
        <f t="shared" si="11"/>
        <v>-3.6717210076553686</v>
      </c>
      <c r="H19">
        <f t="shared" si="12"/>
        <v>-14.767540583026738</v>
      </c>
      <c r="I19">
        <f>_r+G19*dt_2/2</f>
        <v>0.76703955835917148</v>
      </c>
      <c r="J19">
        <f>C19+H19*dt_2/2</f>
        <v>-3.7455587105705024</v>
      </c>
      <c r="K19">
        <f>g_1/l*SIN(I19)</f>
        <v>-23.133561951800061</v>
      </c>
      <c r="M19">
        <f t="shared" si="13"/>
        <v>-3.7455587105705024</v>
      </c>
      <c r="N19">
        <f t="shared" si="14"/>
        <v>-23.133561951800061</v>
      </c>
      <c r="O19">
        <f>B19 + M19*dt_2/2</f>
        <v>0.44024363412588291</v>
      </c>
      <c r="P19">
        <f>C19+N19*dt_2/2</f>
        <v>-3.7873888174143691</v>
      </c>
      <c r="Q19">
        <f>g_1/l*SIN(O19)</f>
        <v>-14.205329360101976</v>
      </c>
      <c r="S19">
        <f t="shared" si="15"/>
        <v>-3.7873888174143691</v>
      </c>
      <c r="T19">
        <f t="shared" si="16"/>
        <v>-14.205329360101976</v>
      </c>
      <c r="U19">
        <f>B19+S19*dt_2</f>
        <v>0.42109753950459172</v>
      </c>
      <c r="V19">
        <f>C19+T19*dt_2</f>
        <v>-3.8137743012563883</v>
      </c>
      <c r="W19">
        <f>g_1/l*SIN(U19)</f>
        <v>-13.625411948296989</v>
      </c>
      <c r="Y19">
        <f t="shared" si="17"/>
        <v>-3.8137743012563883</v>
      </c>
      <c r="Z19">
        <f t="shared" si="18"/>
        <v>-13.625411948296989</v>
      </c>
      <c r="AB19">
        <f>(G19+M19*2+S19*2+Y19)/6*dt_2</f>
        <v>-3.7585650608135832E-2</v>
      </c>
      <c r="AC19">
        <f>(H19+2*N19+2*T19+Z19)/6*dt_2</f>
        <v>-0.17178455859187966</v>
      </c>
      <c r="AD19">
        <f>l*COS(B19-RADIANS(90))</f>
        <v>0.13290786524724069</v>
      </c>
      <c r="AE19">
        <f>l*SIN(B19-RADIANS(90))</f>
        <v>-0.26895259685569367</v>
      </c>
      <c r="AF19">
        <f>AE19+l</f>
        <v>3.1047403144306318E-2</v>
      </c>
      <c r="AG19">
        <f>ABS(m*g*AF19)</f>
        <v>0.31047403144306318</v>
      </c>
      <c r="AH19">
        <f>(m*(C19*l)^2)/2</f>
        <v>0.60666908211259896</v>
      </c>
      <c r="AI19">
        <f t="shared" si="19"/>
        <v>0.91714311355566214</v>
      </c>
      <c r="AK19">
        <f t="shared" si="20"/>
        <v>1.6000000000000003</v>
      </c>
    </row>
    <row r="20" spans="2:37" x14ac:dyDescent="0.3">
      <c r="B20">
        <f t="shared" si="9"/>
        <v>0.4213857770705996</v>
      </c>
      <c r="C20">
        <f t="shared" si="10"/>
        <v>-3.8435055662472482</v>
      </c>
      <c r="D20">
        <f>g_1*SIN(B20)/l</f>
        <v>-13.634179961480937</v>
      </c>
      <c r="G20">
        <f t="shared" si="11"/>
        <v>-3.8435055662472482</v>
      </c>
      <c r="H20">
        <f t="shared" si="12"/>
        <v>-13.634179961480937</v>
      </c>
      <c r="I20">
        <f>_r+G20*dt_2/2</f>
        <v>0.76618063556621208</v>
      </c>
      <c r="J20">
        <f>C20+H20*dt_2/2</f>
        <v>-3.911676466054653</v>
      </c>
      <c r="K20">
        <f>g_1/l*SIN(I20)</f>
        <v>-23.112940178994808</v>
      </c>
      <c r="M20">
        <f t="shared" si="13"/>
        <v>-3.911676466054653</v>
      </c>
      <c r="N20">
        <f t="shared" si="14"/>
        <v>-23.112940178994808</v>
      </c>
      <c r="O20">
        <f>B20 + M20*dt_2/2</f>
        <v>0.40182739474032636</v>
      </c>
      <c r="P20">
        <f>C20+N20*dt_2/2</f>
        <v>-3.9590702671422222</v>
      </c>
      <c r="Q20">
        <f>g_1/l*SIN(O20)</f>
        <v>-13.036694439391844</v>
      </c>
      <c r="S20">
        <f t="shared" si="15"/>
        <v>-3.9590702671422222</v>
      </c>
      <c r="T20">
        <f t="shared" si="16"/>
        <v>-13.036694439391844</v>
      </c>
      <c r="U20">
        <f>B20+S20*dt_2</f>
        <v>0.38179507439917737</v>
      </c>
      <c r="V20">
        <f>C20+T20*dt_2</f>
        <v>-3.9738725106411668</v>
      </c>
      <c r="W20">
        <f>g_1/l*SIN(U20)</f>
        <v>-12.419563100785572</v>
      </c>
      <c r="Y20">
        <f t="shared" si="17"/>
        <v>-3.9738725106411668</v>
      </c>
      <c r="Z20">
        <f t="shared" si="18"/>
        <v>-12.419563100785572</v>
      </c>
      <c r="AB20">
        <f>(G20+M20*2+S20*2+Y20)/6*dt_2</f>
        <v>-3.9264785905470279E-2</v>
      </c>
      <c r="AC20">
        <f>(H20+2*N20+2*T20+Z20)/6*dt_2</f>
        <v>-0.16392168716506636</v>
      </c>
      <c r="AD20">
        <f>l*COS(B20-RADIANS(90))</f>
        <v>0.12270761965332841</v>
      </c>
      <c r="AE20">
        <f>l*SIN(B20-RADIANS(90))</f>
        <v>-0.27375689960074812</v>
      </c>
      <c r="AF20">
        <f>AE20+l</f>
        <v>2.6243100399251873E-2</v>
      </c>
      <c r="AG20">
        <f>ABS(m*g*AF20)</f>
        <v>0.26243100399251873</v>
      </c>
      <c r="AH20">
        <f>(m*(C20*l)^2)/2</f>
        <v>0.66476407669981108</v>
      </c>
      <c r="AI20">
        <f t="shared" si="19"/>
        <v>0.92719508069232981</v>
      </c>
      <c r="AK20">
        <f t="shared" si="20"/>
        <v>1.7000000000000004</v>
      </c>
    </row>
    <row r="21" spans="2:37" x14ac:dyDescent="0.3">
      <c r="B21">
        <f t="shared" si="9"/>
        <v>0.38212099116512932</v>
      </c>
      <c r="C21">
        <f t="shared" si="10"/>
        <v>-4.0074272534123141</v>
      </c>
      <c r="D21">
        <f>g_1*SIN(B21)/l</f>
        <v>-12.429644103728259</v>
      </c>
      <c r="G21">
        <f t="shared" si="11"/>
        <v>-4.0074272534123141</v>
      </c>
      <c r="H21">
        <f t="shared" si="12"/>
        <v>-12.429644103728259</v>
      </c>
      <c r="I21">
        <f>_r+G21*dt_2/2</f>
        <v>0.76536102713038667</v>
      </c>
      <c r="J21">
        <f>C21+H21*dt_2/2</f>
        <v>-4.0695754739309553</v>
      </c>
      <c r="K21">
        <f>g_1/l*SIN(I21)</f>
        <v>-23.093246400910701</v>
      </c>
      <c r="M21">
        <f t="shared" si="13"/>
        <v>-4.0695754739309553</v>
      </c>
      <c r="N21">
        <f t="shared" si="14"/>
        <v>-23.093246400910701</v>
      </c>
      <c r="O21">
        <f>B21 + M21*dt_2/2</f>
        <v>0.36177311379547455</v>
      </c>
      <c r="P21">
        <f>C21+N21*dt_2/2</f>
        <v>-4.122893485416868</v>
      </c>
      <c r="Q21">
        <f>g_1/l*SIN(O21)</f>
        <v>-11.797771007056479</v>
      </c>
      <c r="S21">
        <f t="shared" si="15"/>
        <v>-4.122893485416868</v>
      </c>
      <c r="T21">
        <f t="shared" si="16"/>
        <v>-11.797771007056479</v>
      </c>
      <c r="U21">
        <f>B21+S21*dt_2</f>
        <v>0.34089205631096064</v>
      </c>
      <c r="V21">
        <f>C21+T21*dt_2</f>
        <v>-4.1254049634828789</v>
      </c>
      <c r="W21">
        <f>g_1/l*SIN(U21)</f>
        <v>-11.144264986325627</v>
      </c>
      <c r="Y21">
        <f t="shared" si="17"/>
        <v>-4.1254049634828789</v>
      </c>
      <c r="Z21">
        <f t="shared" si="18"/>
        <v>-11.144264986325627</v>
      </c>
      <c r="AB21">
        <f>(G21+M21*2+S21*2+Y21)/6*dt_2</f>
        <v>-4.0862950225984733E-2</v>
      </c>
      <c r="AC21">
        <f>(H21+2*N21+2*T21+Z21)/6*dt_2</f>
        <v>-0.15559323984331372</v>
      </c>
      <c r="AD21">
        <f>l*COS(B21-RADIANS(90))</f>
        <v>0.11186679693355434</v>
      </c>
      <c r="AE21">
        <f>l*SIN(B21-RADIANS(90))</f>
        <v>-0.27836274848446751</v>
      </c>
      <c r="AF21">
        <f>AE21+l</f>
        <v>2.1637251515532474E-2</v>
      </c>
      <c r="AG21">
        <f>ABS(m*g*AF21)</f>
        <v>0.21637251515532474</v>
      </c>
      <c r="AH21">
        <f>(m*(C21*l)^2)/2</f>
        <v>0.72267629361262919</v>
      </c>
      <c r="AI21">
        <f t="shared" si="19"/>
        <v>0.93904880876795394</v>
      </c>
      <c r="AK21">
        <f t="shared" si="20"/>
        <v>1.8000000000000005</v>
      </c>
    </row>
    <row r="22" spans="2:37" x14ac:dyDescent="0.3">
      <c r="B22">
        <f t="shared" si="9"/>
        <v>0.34125804093914458</v>
      </c>
      <c r="C22">
        <f t="shared" si="10"/>
        <v>-4.1630204932556278</v>
      </c>
      <c r="D22">
        <f>g_1*SIN(B22)/l</f>
        <v>-11.155761729776602</v>
      </c>
      <c r="G22">
        <f t="shared" si="11"/>
        <v>-4.1630204932556278</v>
      </c>
      <c r="H22">
        <f t="shared" si="12"/>
        <v>-11.155761729776602</v>
      </c>
      <c r="I22">
        <f>_r+G22*dt_2/2</f>
        <v>0.76458306093117012</v>
      </c>
      <c r="J22">
        <f>C22+H22*dt_2/2</f>
        <v>-4.2187993019045109</v>
      </c>
      <c r="K22">
        <f>g_1/l*SIN(I22)</f>
        <v>-23.074538862968279</v>
      </c>
      <c r="M22">
        <f t="shared" si="13"/>
        <v>-4.2187993019045109</v>
      </c>
      <c r="N22">
        <f t="shared" si="14"/>
        <v>-23.074538862968279</v>
      </c>
      <c r="O22">
        <f>B22 + M22*dt_2/2</f>
        <v>0.32016404442962204</v>
      </c>
      <c r="P22">
        <f>C22+N22*dt_2/2</f>
        <v>-4.2783931875704688</v>
      </c>
      <c r="Q22">
        <f>g_1/l*SIN(O22)</f>
        <v>-10.49074243885241</v>
      </c>
      <c r="S22">
        <f t="shared" si="15"/>
        <v>-4.2783931875704688</v>
      </c>
      <c r="T22">
        <f t="shared" si="16"/>
        <v>-10.49074243885241</v>
      </c>
      <c r="U22">
        <f>B22+S22*dt_2</f>
        <v>0.29847410906343991</v>
      </c>
      <c r="V22">
        <f>C22+T22*dt_2</f>
        <v>-4.267927917644152</v>
      </c>
      <c r="W22">
        <f>g_1/l*SIN(U22)</f>
        <v>-9.8020707966915381</v>
      </c>
      <c r="Y22">
        <f t="shared" si="17"/>
        <v>-4.267927917644152</v>
      </c>
      <c r="Z22">
        <f t="shared" si="18"/>
        <v>-9.8020707966915381</v>
      </c>
      <c r="AB22">
        <f>(G22+M22*2+S22*2+Y22)/6*dt_2</f>
        <v>-4.2375555649749569E-2</v>
      </c>
      <c r="AC22">
        <f>(H22+2*N22+2*T22+Z22)/6*dt_2</f>
        <v>-0.14681399188351585</v>
      </c>
      <c r="AD22">
        <f>l*COS(B22-RADIANS(90))</f>
        <v>0.10040185556798943</v>
      </c>
      <c r="AE22">
        <f>l*SIN(B22-RADIANS(90))</f>
        <v>-0.28270031375735077</v>
      </c>
      <c r="AF22">
        <f>AE22+l</f>
        <v>1.7299686242649215E-2</v>
      </c>
      <c r="AG22">
        <f>ABS(m*g*AF22)</f>
        <v>0.17299686242649215</v>
      </c>
      <c r="AH22">
        <f>(m*(C22*l)^2)/2</f>
        <v>0.77988328322698486</v>
      </c>
      <c r="AI22">
        <f t="shared" si="19"/>
        <v>0.95288014565347701</v>
      </c>
      <c r="AK22">
        <f t="shared" si="20"/>
        <v>1.9000000000000006</v>
      </c>
    </row>
    <row r="23" spans="2:37" x14ac:dyDescent="0.3">
      <c r="B23">
        <f t="shared" si="9"/>
        <v>0.29888248528939498</v>
      </c>
      <c r="C23">
        <f t="shared" si="10"/>
        <v>-4.3098344851391435</v>
      </c>
      <c r="D23">
        <f>g_1*SIN(B23)/l</f>
        <v>-9.8150806591598379</v>
      </c>
      <c r="G23">
        <f t="shared" si="11"/>
        <v>-4.3098344851391435</v>
      </c>
      <c r="H23">
        <f t="shared" si="12"/>
        <v>-9.8150806591598379</v>
      </c>
      <c r="I23">
        <f>_r+G23*dt_2/2</f>
        <v>0.76384899097175252</v>
      </c>
      <c r="J23">
        <f>C23+H23*dt_2/2</f>
        <v>-4.3589098884349431</v>
      </c>
      <c r="K23">
        <f>g_1/l*SIN(I23)</f>
        <v>-23.056874079883684</v>
      </c>
      <c r="M23">
        <f t="shared" si="13"/>
        <v>-4.3589098884349431</v>
      </c>
      <c r="N23">
        <f t="shared" si="14"/>
        <v>-23.056874079883684</v>
      </c>
      <c r="O23">
        <f>B23 + M23*dt_2/2</f>
        <v>0.27708793584722025</v>
      </c>
      <c r="P23">
        <f>C23+N23*dt_2/2</f>
        <v>-4.4251188555385621</v>
      </c>
      <c r="Q23">
        <f>g_1/l*SIN(O23)</f>
        <v>-9.1185275221828306</v>
      </c>
      <c r="S23">
        <f t="shared" si="15"/>
        <v>-4.4251188555385621</v>
      </c>
      <c r="T23">
        <f t="shared" si="16"/>
        <v>-9.1185275221828306</v>
      </c>
      <c r="U23">
        <f>B23+S23*dt_2</f>
        <v>0.25463129673400936</v>
      </c>
      <c r="V23">
        <f>C23+T23*dt_2</f>
        <v>-4.4010197603609722</v>
      </c>
      <c r="W23">
        <f>g_1/l*SIN(U23)</f>
        <v>-8.3962870293192378</v>
      </c>
      <c r="Y23">
        <f t="shared" si="17"/>
        <v>-4.4010197603609722</v>
      </c>
      <c r="Z23">
        <f t="shared" si="18"/>
        <v>-8.3962870293192378</v>
      </c>
      <c r="AB23">
        <f>(G23+M23*2+S23*2+Y23)/6*dt_2</f>
        <v>-4.3798186222411876E-2</v>
      </c>
      <c r="AC23">
        <f>(H23+2*N23+2*T23+Z23)/6*dt_2</f>
        <v>-0.13760361815435351</v>
      </c>
      <c r="AD23">
        <f>l*COS(B23-RADIANS(90))</f>
        <v>8.8335725932438561E-2</v>
      </c>
      <c r="AE23">
        <f>l*SIN(B23-RADIANS(90))</f>
        <v>-0.28669984221130834</v>
      </c>
      <c r="AF23">
        <f>AE23+l</f>
        <v>1.3300157788691647E-2</v>
      </c>
      <c r="AG23">
        <f>ABS(m*g*AF23)</f>
        <v>0.13300157788691647</v>
      </c>
      <c r="AH23">
        <f>(m*(C23*l)^2)/2</f>
        <v>0.83586029801825634</v>
      </c>
      <c r="AI23">
        <f t="shared" si="19"/>
        <v>0.96886187590517281</v>
      </c>
      <c r="AK23">
        <f t="shared" si="20"/>
        <v>2.0000000000000004</v>
      </c>
    </row>
    <row r="24" spans="2:37" x14ac:dyDescent="0.3">
      <c r="B24">
        <f t="shared" si="9"/>
        <v>0.2550842990669831</v>
      </c>
      <c r="C24">
        <f t="shared" si="10"/>
        <v>-4.4474381032934973</v>
      </c>
      <c r="D24">
        <f>g_1*SIN(B24)/l</f>
        <v>-8.4108993616997285</v>
      </c>
      <c r="G24">
        <f t="shared" si="11"/>
        <v>-4.4474381032934973</v>
      </c>
      <c r="H24">
        <f t="shared" si="12"/>
        <v>-8.4108993616997285</v>
      </c>
      <c r="I24">
        <f>_r+G24*dt_2/2</f>
        <v>0.76316097288098084</v>
      </c>
      <c r="J24">
        <f>C24+H24*dt_2/2</f>
        <v>-4.4894926001019959</v>
      </c>
      <c r="K24">
        <f>g_1/l*SIN(I24)</f>
        <v>-23.040306216858799</v>
      </c>
      <c r="M24">
        <f t="shared" si="13"/>
        <v>-4.4894926001019959</v>
      </c>
      <c r="N24">
        <f t="shared" si="14"/>
        <v>-23.040306216858799</v>
      </c>
      <c r="O24">
        <f>B24 + M24*dt_2/2</f>
        <v>0.23263683606647312</v>
      </c>
      <c r="P24">
        <f>C24+N24*dt_2/2</f>
        <v>-4.5626396343777911</v>
      </c>
      <c r="Q24">
        <f>g_1/l*SIN(O24)</f>
        <v>-7.6848042224865818</v>
      </c>
      <c r="S24">
        <f t="shared" si="15"/>
        <v>-4.5626396343777911</v>
      </c>
      <c r="T24">
        <f t="shared" si="16"/>
        <v>-7.6848042224865818</v>
      </c>
      <c r="U24">
        <f>B24+S24*dt_2</f>
        <v>0.20945790272320519</v>
      </c>
      <c r="V24">
        <f>C24+T24*dt_2</f>
        <v>-4.5242861455183627</v>
      </c>
      <c r="W24">
        <f>g_1/l*SIN(U24)</f>
        <v>-6.930989378219202</v>
      </c>
      <c r="Y24">
        <f t="shared" si="17"/>
        <v>-4.5242861455183627</v>
      </c>
      <c r="Z24">
        <f t="shared" si="18"/>
        <v>-6.930989378219202</v>
      </c>
      <c r="AB24">
        <f>(G24+M24*2+S24*2+Y24)/6*dt_2</f>
        <v>-4.5126647862952389E-2</v>
      </c>
      <c r="AC24">
        <f>(H24+2*N24+2*T24+Z24)/6*dt_2</f>
        <v>-0.12798684936434948</v>
      </c>
      <c r="AD24">
        <f>l*COS(B24-RADIANS(90))</f>
        <v>7.5698094255297554E-2</v>
      </c>
      <c r="AE24">
        <f>l*SIN(B24-RADIANS(90))</f>
        <v>-0.29029260845932003</v>
      </c>
      <c r="AF24">
        <f>AE24+l</f>
        <v>9.7073915406799549E-3</v>
      </c>
      <c r="AG24">
        <f>ABS(m*g*AF24)</f>
        <v>9.7073915406799549E-2</v>
      </c>
      <c r="AH24">
        <f>(m*(C24*l)^2)/2</f>
        <v>0.89008675571820872</v>
      </c>
      <c r="AI24">
        <f t="shared" si="19"/>
        <v>0.98716067112500827</v>
      </c>
      <c r="AK24">
        <f t="shared" si="20"/>
        <v>2.1000000000000005</v>
      </c>
    </row>
    <row r="25" spans="2:37" x14ac:dyDescent="0.3">
      <c r="B25">
        <f t="shared" si="9"/>
        <v>0.2099576512040307</v>
      </c>
      <c r="C25">
        <f t="shared" si="10"/>
        <v>-4.5754249526578468</v>
      </c>
      <c r="D25">
        <f>g_1*SIN(B25)/l</f>
        <v>-6.9472827075841517</v>
      </c>
      <c r="G25">
        <f t="shared" si="11"/>
        <v>-4.5754249526578468</v>
      </c>
      <c r="H25">
        <f t="shared" si="12"/>
        <v>-6.9472827075841517</v>
      </c>
      <c r="I25">
        <f>_r+G25*dt_2/2</f>
        <v>0.7625210386341591</v>
      </c>
      <c r="J25">
        <f>C25+H25*dt_2/2</f>
        <v>-4.6101613661957677</v>
      </c>
      <c r="K25">
        <f>g_1/l*SIN(I25)</f>
        <v>-23.024886449855668</v>
      </c>
      <c r="M25">
        <f t="shared" si="13"/>
        <v>-4.6101613661957677</v>
      </c>
      <c r="N25">
        <f t="shared" si="14"/>
        <v>-23.024886449855668</v>
      </c>
      <c r="O25">
        <f>B25 + M25*dt_2/2</f>
        <v>0.18690684437305186</v>
      </c>
      <c r="P25">
        <f>C25+N25*dt_2/2</f>
        <v>-4.6905493849071247</v>
      </c>
      <c r="Q25">
        <f>g_1/l*SIN(O25)</f>
        <v>-6.1940168143659866</v>
      </c>
      <c r="S25">
        <f t="shared" si="15"/>
        <v>-4.6905493849071247</v>
      </c>
      <c r="T25">
        <f t="shared" si="16"/>
        <v>-6.1940168143659866</v>
      </c>
      <c r="U25">
        <f>B25+S25*dt_2</f>
        <v>0.16305215735495945</v>
      </c>
      <c r="V25">
        <f>C25+T25*dt_2</f>
        <v>-4.6373651208015065</v>
      </c>
      <c r="W25">
        <f>g_1/l*SIN(U25)</f>
        <v>-5.4110210957676212</v>
      </c>
      <c r="Y25">
        <f t="shared" si="17"/>
        <v>-4.6373651208015065</v>
      </c>
      <c r="Z25">
        <f t="shared" si="18"/>
        <v>-5.4110210957676212</v>
      </c>
      <c r="AB25">
        <f>(G25+M25*2+S25*2+Y25)/6*dt_2</f>
        <v>-4.6357019292775227E-2</v>
      </c>
      <c r="AC25">
        <f>(H25+2*N25+2*T25+Z25)/6*dt_2</f>
        <v>-0.11799351721965846</v>
      </c>
      <c r="AD25">
        <f>l*COS(B25-RADIANS(90))</f>
        <v>6.2525544368257358E-2</v>
      </c>
      <c r="AE25">
        <f>l*SIN(B25-RADIANS(90))</f>
        <v>-0.29341192256187049</v>
      </c>
      <c r="AF25">
        <f>AE25+l</f>
        <v>6.5880774381295026E-3</v>
      </c>
      <c r="AG25">
        <f>ABS(m*g*AF25)</f>
        <v>6.5880774381295026E-2</v>
      </c>
      <c r="AH25">
        <f>(m*(C25*l)^2)/2</f>
        <v>0.9420531073831826</v>
      </c>
      <c r="AI25">
        <f t="shared" si="19"/>
        <v>1.0079338817644776</v>
      </c>
      <c r="AK25">
        <f t="shared" si="20"/>
        <v>2.2000000000000006</v>
      </c>
    </row>
    <row r="26" spans="2:37" x14ac:dyDescent="0.3">
      <c r="B26">
        <f t="shared" si="9"/>
        <v>0.16360063191125548</v>
      </c>
      <c r="C26">
        <f t="shared" si="10"/>
        <v>-4.6934184698775052</v>
      </c>
      <c r="D26">
        <f>g_1*SIN(B26)/l</f>
        <v>-5.4290602750129313</v>
      </c>
      <c r="G26">
        <f t="shared" si="11"/>
        <v>-4.6934184698775052</v>
      </c>
      <c r="H26">
        <f t="shared" si="12"/>
        <v>-5.4290602750129313</v>
      </c>
      <c r="I26">
        <f>_r+G26*dt_2/2</f>
        <v>0.76193107104806079</v>
      </c>
      <c r="J26">
        <f>C26+H26*dt_2/2</f>
        <v>-4.7205637712525697</v>
      </c>
      <c r="K26">
        <f>g_1/l*SIN(I26)</f>
        <v>-23.01066231899102</v>
      </c>
      <c r="M26">
        <f t="shared" si="13"/>
        <v>-4.7205637712525697</v>
      </c>
      <c r="N26">
        <f t="shared" si="14"/>
        <v>-23.01066231899102</v>
      </c>
      <c r="O26">
        <f>B26 + M26*dt_2/2</f>
        <v>0.13999781305499265</v>
      </c>
      <c r="P26">
        <f>C26+N26*dt_2/2</f>
        <v>-4.80847178147246</v>
      </c>
      <c r="Q26">
        <f>g_1/l*SIN(O26)</f>
        <v>-4.6513649698657895</v>
      </c>
      <c r="S26">
        <f t="shared" si="15"/>
        <v>-4.80847178147246</v>
      </c>
      <c r="T26">
        <f t="shared" si="16"/>
        <v>-4.6513649698657895</v>
      </c>
      <c r="U26">
        <f>B26+S26*dt_2</f>
        <v>0.11551591409653089</v>
      </c>
      <c r="V26">
        <f>C26+T26*dt_2</f>
        <v>-4.7399321195761628</v>
      </c>
      <c r="W26">
        <f>g_1/l*SIN(U26)</f>
        <v>-3.8419726490888482</v>
      </c>
      <c r="Y26">
        <f t="shared" si="17"/>
        <v>-4.7399321195761628</v>
      </c>
      <c r="Z26">
        <f t="shared" si="18"/>
        <v>-3.8419726490888482</v>
      </c>
      <c r="AB26">
        <f>(G26+M26*2+S26*2+Y26)/6*dt_2</f>
        <v>-4.7485702824839549E-2</v>
      </c>
      <c r="AC26">
        <f>(H26+2*N26+2*T26+Z26)/6*dt_2</f>
        <v>-0.10765847916969234</v>
      </c>
      <c r="AD26">
        <f>l*COS(B26-RADIANS(90))</f>
        <v>4.8861542475116405E-2</v>
      </c>
      <c r="AE26">
        <f>l*SIN(B26-RADIANS(90))</f>
        <v>-0.29599417167733622</v>
      </c>
      <c r="AF26">
        <f>AE26+l</f>
        <v>4.0058283226637736E-3</v>
      </c>
      <c r="AG26">
        <f>ABS(m*g*AF26)</f>
        <v>4.0058283226637736E-2</v>
      </c>
      <c r="AH26">
        <f>(m*(C26*l)^2)/2</f>
        <v>0.99126796200242862</v>
      </c>
      <c r="AI26">
        <f t="shared" si="19"/>
        <v>1.0313262452290664</v>
      </c>
      <c r="AK26">
        <f t="shared" si="20"/>
        <v>2.3000000000000007</v>
      </c>
    </row>
    <row r="27" spans="2:37" x14ac:dyDescent="0.3">
      <c r="B27">
        <f t="shared" si="9"/>
        <v>0.11611492908641594</v>
      </c>
      <c r="C27">
        <f t="shared" si="10"/>
        <v>-4.8010769490471974</v>
      </c>
      <c r="D27">
        <f>g_1*SIN(B27)/l</f>
        <v>-3.8618060528210307</v>
      </c>
      <c r="G27">
        <f t="shared" si="11"/>
        <v>-4.8010769490471974</v>
      </c>
      <c r="H27">
        <f t="shared" si="12"/>
        <v>-3.8618060528210307</v>
      </c>
      <c r="I27">
        <f>_r+G27*dt_2/2</f>
        <v>0.76139277865221233</v>
      </c>
      <c r="J27">
        <f>C27+H27*dt_2/2</f>
        <v>-4.8203859793113022</v>
      </c>
      <c r="K27">
        <f>g_1/l*SIN(I27)</f>
        <v>-22.997677090344148</v>
      </c>
      <c r="M27">
        <f t="shared" si="13"/>
        <v>-4.8203859793113022</v>
      </c>
      <c r="N27">
        <f t="shared" si="14"/>
        <v>-22.997677090344148</v>
      </c>
      <c r="O27">
        <f>B27 + M27*dt_2/2</f>
        <v>9.2012999189859418E-2</v>
      </c>
      <c r="P27">
        <f>C27+N27*dt_2/2</f>
        <v>-4.916065334498918</v>
      </c>
      <c r="Q27">
        <f>g_1/l*SIN(O27)</f>
        <v>-3.0627739262458866</v>
      </c>
      <c r="S27">
        <f t="shared" si="15"/>
        <v>-4.916065334498918</v>
      </c>
      <c r="T27">
        <f t="shared" si="16"/>
        <v>-3.0627739262458866</v>
      </c>
      <c r="U27">
        <f>B27+S27*dt_2</f>
        <v>6.6954275741426761E-2</v>
      </c>
      <c r="V27">
        <f>C27+T27*dt_2</f>
        <v>-4.8317046883096566</v>
      </c>
      <c r="W27">
        <f>g_1/l*SIN(U27)</f>
        <v>-2.2301420781447479</v>
      </c>
      <c r="Y27">
        <f t="shared" si="17"/>
        <v>-4.8317046883096566</v>
      </c>
      <c r="Z27">
        <f t="shared" si="18"/>
        <v>-2.2301420781447479</v>
      </c>
      <c r="AB27">
        <f>(G27+M27*2+S27*2+Y27)/6*dt_2</f>
        <v>-4.8509473774962154E-2</v>
      </c>
      <c r="AC27">
        <f>(H27+2*N27+2*T27+Z27)/6*dt_2</f>
        <v>-9.7021416940243077E-2</v>
      </c>
      <c r="AD27">
        <f>l*COS(B27-RADIANS(90))</f>
        <v>3.475625447538927E-2</v>
      </c>
      <c r="AE27">
        <f>l*SIN(B27-RADIANS(90))</f>
        <v>-0.29797986974767604</v>
      </c>
      <c r="AF27">
        <f>AE27+l</f>
        <v>2.0201302523239484E-3</v>
      </c>
      <c r="AG27">
        <f>ABS(m*g*AF27)</f>
        <v>2.0201302523239484E-2</v>
      </c>
      <c r="AH27">
        <f>(m*(C27*l)^2)/2</f>
        <v>1.0372652941802556</v>
      </c>
      <c r="AI27">
        <f t="shared" si="19"/>
        <v>1.0574665967034951</v>
      </c>
      <c r="AK27">
        <f t="shared" si="20"/>
        <v>2.4000000000000008</v>
      </c>
    </row>
    <row r="28" spans="2:37" x14ac:dyDescent="0.3">
      <c r="B28">
        <f t="shared" si="9"/>
        <v>6.7605455311453788E-2</v>
      </c>
      <c r="C28">
        <f t="shared" si="10"/>
        <v>-4.8980983659874404</v>
      </c>
      <c r="D28">
        <f>g_1*SIN(B28)/l</f>
        <v>-2.25179895501469</v>
      </c>
      <c r="G28">
        <f t="shared" si="11"/>
        <v>-4.8980983659874404</v>
      </c>
      <c r="H28">
        <f t="shared" si="12"/>
        <v>-2.25179895501469</v>
      </c>
      <c r="I28">
        <f>_r+G28*dt_2/2</f>
        <v>0.76090767156751105</v>
      </c>
      <c r="J28">
        <f>C28+H28*dt_2/2</f>
        <v>-4.9093573607625141</v>
      </c>
      <c r="K28">
        <f>g_1/l*SIN(I28)</f>
        <v>-22.985969142274506</v>
      </c>
      <c r="M28">
        <f t="shared" si="13"/>
        <v>-4.9093573607625141</v>
      </c>
      <c r="N28">
        <f t="shared" si="14"/>
        <v>-22.985969142274506</v>
      </c>
      <c r="O28">
        <f>B28 + M28*dt_2/2</f>
        <v>4.3058668507641215E-2</v>
      </c>
      <c r="P28">
        <f>C28+N28*dt_2/2</f>
        <v>-5.0130282116988125</v>
      </c>
      <c r="Q28">
        <f>g_1/l*SIN(O28)</f>
        <v>-1.4348454753766264</v>
      </c>
      <c r="S28">
        <f t="shared" si="15"/>
        <v>-5.0130282116988125</v>
      </c>
      <c r="T28">
        <f t="shared" si="16"/>
        <v>-1.4348454753766264</v>
      </c>
      <c r="U28">
        <f>B28+S28*dt_2</f>
        <v>1.7475173194465662E-2</v>
      </c>
      <c r="V28">
        <f>C28+T28*dt_2</f>
        <v>-4.9124468207412066</v>
      </c>
      <c r="W28">
        <f>g_1/l*SIN(U28)</f>
        <v>-0.58247612583645447</v>
      </c>
      <c r="Y28">
        <f t="shared" si="17"/>
        <v>-4.9124468207412066</v>
      </c>
      <c r="Z28">
        <f t="shared" si="18"/>
        <v>-0.58247612583645447</v>
      </c>
      <c r="AB28">
        <f>(G28+M28*2+S28*2+Y28)/6*dt_2</f>
        <v>-4.9425527219418834E-2</v>
      </c>
      <c r="AC28">
        <f>(H28+2*N28+2*T28+Z28)/6*dt_2</f>
        <v>-8.6126507193589025E-2</v>
      </c>
      <c r="AD28">
        <f>l*COS(B28-RADIANS(90))</f>
        <v>2.0266190595132228E-2</v>
      </c>
      <c r="AE28">
        <f>l*SIN(B28-RADIANS(90))</f>
        <v>-0.29931468644014408</v>
      </c>
      <c r="AF28">
        <f>AE28+l</f>
        <v>6.8531355985590459E-4</v>
      </c>
      <c r="AG28">
        <f>ABS(m*g*AF28)</f>
        <v>6.8531355985590459E-3</v>
      </c>
      <c r="AH28">
        <f>(m*(C28*l)^2)/2</f>
        <v>1.0796115421299972</v>
      </c>
      <c r="AI28">
        <f t="shared" si="19"/>
        <v>1.0864646777285563</v>
      </c>
      <c r="AK28">
        <f t="shared" si="20"/>
        <v>2.5000000000000009</v>
      </c>
    </row>
    <row r="29" spans="2:37" x14ac:dyDescent="0.3">
      <c r="B29">
        <f t="shared" si="9"/>
        <v>1.8179928092034954E-2</v>
      </c>
      <c r="C29">
        <f t="shared" si="10"/>
        <v>-4.984224873181029</v>
      </c>
      <c r="D29">
        <f>g_1*SIN(B29)/l</f>
        <v>-0.60596422226317703</v>
      </c>
      <c r="G29">
        <f t="shared" si="11"/>
        <v>-4.984224873181029</v>
      </c>
      <c r="H29">
        <f t="shared" si="12"/>
        <v>-0.60596422226317703</v>
      </c>
      <c r="I29">
        <f>_r+G29*dt_2/2</f>
        <v>0.76047703903154318</v>
      </c>
      <c r="J29">
        <f>C29+H29*dt_2/2</f>
        <v>-4.9872546942923446</v>
      </c>
      <c r="K29">
        <f>g_1/l*SIN(I29)</f>
        <v>-22.975571392613308</v>
      </c>
      <c r="M29">
        <f t="shared" si="13"/>
        <v>-4.9872546942923446</v>
      </c>
      <c r="N29">
        <f t="shared" si="14"/>
        <v>-22.975571392613308</v>
      </c>
      <c r="O29">
        <f>B29 + M29*dt_2/2</f>
        <v>-6.7563453794267682E-3</v>
      </c>
      <c r="P29">
        <f>C29+N29*dt_2/2</f>
        <v>-5.0991027301440957</v>
      </c>
      <c r="Q29">
        <f>g_1/l*SIN(O29)</f>
        <v>0.22520979923466608</v>
      </c>
      <c r="S29">
        <f t="shared" si="15"/>
        <v>-5.0991027301440957</v>
      </c>
      <c r="T29">
        <f t="shared" si="16"/>
        <v>0.22520979923466608</v>
      </c>
      <c r="U29">
        <f>B29+S29*dt_2</f>
        <v>-3.2811099209406003E-2</v>
      </c>
      <c r="V29">
        <f>C29+T29*dt_2</f>
        <v>-4.981972775188682</v>
      </c>
      <c r="W29">
        <f>g_1/l*SIN(U29)</f>
        <v>1.0935070765041404</v>
      </c>
      <c r="Y29">
        <f t="shared" si="17"/>
        <v>-4.981972775188682</v>
      </c>
      <c r="Z29">
        <f t="shared" si="18"/>
        <v>1.0935070765041404</v>
      </c>
      <c r="AB29">
        <f>(G29+M29*2+S29*2+Y29)/6*dt_2</f>
        <v>-5.0231520828737657E-2</v>
      </c>
      <c r="AC29">
        <f>(H29+2*N29+2*T29+Z29)/6*dt_2</f>
        <v>-7.5021967220860533E-2</v>
      </c>
      <c r="AD29">
        <f>l*COS(B29-RADIANS(90))</f>
        <v>5.4536780003686097E-3</v>
      </c>
      <c r="AE29">
        <f>l*SIN(B29-RADIANS(90))</f>
        <v>-0.29995042489762919</v>
      </c>
      <c r="AF29">
        <f>AE29+l</f>
        <v>4.9575102370802426E-5</v>
      </c>
      <c r="AG29">
        <f>ABS(m*g*AF29)</f>
        <v>4.9575102370802426E-4</v>
      </c>
      <c r="AH29">
        <f>(m*(C29*l)^2)/2</f>
        <v>1.11791239138964</v>
      </c>
      <c r="AI29">
        <f t="shared" si="19"/>
        <v>1.1184081424133481</v>
      </c>
      <c r="AK29">
        <f t="shared" si="20"/>
        <v>2.600000000000001</v>
      </c>
    </row>
    <row r="30" spans="2:37" x14ac:dyDescent="0.3">
      <c r="B30">
        <f t="shared" si="9"/>
        <v>-3.2051592736702703E-2</v>
      </c>
      <c r="C30">
        <f t="shared" si="10"/>
        <v>-5.0592468404018893</v>
      </c>
      <c r="D30">
        <f>g_1*SIN(B30)/l</f>
        <v>1.0682035075717031</v>
      </c>
      <c r="G30">
        <f t="shared" si="11"/>
        <v>-5.0592468404018893</v>
      </c>
      <c r="H30">
        <f t="shared" si="12"/>
        <v>1.0682035075717031</v>
      </c>
      <c r="I30">
        <f>_r+G30*dt_2/2</f>
        <v>0.76010192919543884</v>
      </c>
      <c r="J30">
        <f>C30+H30*dt_2/2</f>
        <v>-5.0539058228640306</v>
      </c>
      <c r="K30">
        <f>g_1/l*SIN(I30)</f>
        <v>-22.966510782767593</v>
      </c>
      <c r="M30">
        <f t="shared" si="13"/>
        <v>-5.0539058228640306</v>
      </c>
      <c r="N30">
        <f t="shared" si="14"/>
        <v>-22.966510782767593</v>
      </c>
      <c r="O30">
        <f>B30 + M30*dt_2/2</f>
        <v>-5.7321121851022852E-2</v>
      </c>
      <c r="P30">
        <f>C30+N30*dt_2/2</f>
        <v>-5.1740793943157275</v>
      </c>
      <c r="Q30">
        <f>g_1/l*SIN(O30)</f>
        <v>1.9096578966898679</v>
      </c>
      <c r="S30">
        <f t="shared" si="15"/>
        <v>-5.1740793943157275</v>
      </c>
      <c r="T30">
        <f t="shared" si="16"/>
        <v>1.9096578966898679</v>
      </c>
      <c r="U30">
        <f>B30+S30*dt_2</f>
        <v>-8.379238667985997E-2</v>
      </c>
      <c r="V30">
        <f>C30+T30*dt_2</f>
        <v>-5.0401502614349907</v>
      </c>
      <c r="W30">
        <f>g_1/l*SIN(U30)</f>
        <v>2.7898122582495124</v>
      </c>
      <c r="Y30">
        <f t="shared" si="17"/>
        <v>-5.0401502614349907</v>
      </c>
      <c r="Z30">
        <f t="shared" si="18"/>
        <v>2.7898122582495124</v>
      </c>
      <c r="AB30">
        <f>(G30+M30*2+S30*2+Y30)/6*dt_2</f>
        <v>-5.0925612560327328E-2</v>
      </c>
      <c r="AC30">
        <f>(H30+2*N30+2*T30+Z30)/6*dt_2</f>
        <v>-6.3759483343890394E-2</v>
      </c>
      <c r="AD30">
        <f>l*COS(B30-RADIANS(90))</f>
        <v>-9.6138315681452962E-3</v>
      </c>
      <c r="AE30">
        <f>l*SIN(B30-RADIANS(90))</f>
        <v>-0.29984591750193851</v>
      </c>
      <c r="AF30">
        <f>AE30+l</f>
        <v>1.5408249806148078E-4</v>
      </c>
      <c r="AG30">
        <f>ABS(m*g*AF30)</f>
        <v>1.5408249806148078E-3</v>
      </c>
      <c r="AH30">
        <f>(m*(C30*l)^2)/2</f>
        <v>1.1518190366452423</v>
      </c>
      <c r="AI30">
        <f t="shared" si="19"/>
        <v>1.1533598616258571</v>
      </c>
      <c r="AK30">
        <f t="shared" si="20"/>
        <v>2.7000000000000011</v>
      </c>
    </row>
    <row r="31" spans="2:37" x14ac:dyDescent="0.3">
      <c r="B31">
        <f t="shared" si="9"/>
        <v>-8.2977205297030038E-2</v>
      </c>
      <c r="C31">
        <f t="shared" si="10"/>
        <v>-5.1230063237457797</v>
      </c>
      <c r="D31">
        <f>g_1*SIN(B31)/l</f>
        <v>2.7627339577801653</v>
      </c>
      <c r="G31">
        <f t="shared" si="11"/>
        <v>-5.1230063237457797</v>
      </c>
      <c r="H31">
        <f t="shared" si="12"/>
        <v>2.7627339577801653</v>
      </c>
      <c r="I31">
        <f>_r+G31*dt_2/2</f>
        <v>0.75978313177871937</v>
      </c>
      <c r="J31">
        <f>C31+H31*dt_2/2</f>
        <v>-5.109192653956879</v>
      </c>
      <c r="K31">
        <f>g_1/l*SIN(I31)</f>
        <v>-22.958807833826583</v>
      </c>
      <c r="M31">
        <f t="shared" si="13"/>
        <v>-5.109192653956879</v>
      </c>
      <c r="N31">
        <f t="shared" si="14"/>
        <v>-22.958807833826583</v>
      </c>
      <c r="O31">
        <f>B31 + M31*dt_2/2</f>
        <v>-0.10852316856681443</v>
      </c>
      <c r="P31">
        <f>C31+N31*dt_2/2</f>
        <v>-5.2378003629149124</v>
      </c>
      <c r="Q31">
        <f>g_1/l*SIN(O31)</f>
        <v>3.6103425349058584</v>
      </c>
      <c r="S31">
        <f t="shared" si="15"/>
        <v>-5.2378003629149124</v>
      </c>
      <c r="T31">
        <f t="shared" si="16"/>
        <v>3.6103425349058584</v>
      </c>
      <c r="U31">
        <f>B31+S31*dt_2</f>
        <v>-0.13535520892617917</v>
      </c>
      <c r="V31">
        <f>C31+T31*dt_2</f>
        <v>-5.0869028983967208</v>
      </c>
      <c r="W31">
        <f>g_1/l*SIN(U31)</f>
        <v>4.4980759835632034</v>
      </c>
      <c r="Y31">
        <f t="shared" si="17"/>
        <v>-5.0869028983967208</v>
      </c>
      <c r="Z31">
        <f t="shared" si="18"/>
        <v>4.4980759835632034</v>
      </c>
      <c r="AB31">
        <f>(G31+M31*2+S31*2+Y31)/6*dt_2</f>
        <v>-5.150649209314348E-2</v>
      </c>
      <c r="AC31">
        <f>(H31+2*N31+2*T31+Z31)/6*dt_2</f>
        <v>-5.2393534427496807E-2</v>
      </c>
      <c r="AD31">
        <f>l*COS(B31-RADIANS(90))</f>
        <v>-2.4864605620021494E-2</v>
      </c>
      <c r="AE31">
        <f>l*SIN(B31-RADIANS(90))</f>
        <v>-0.29896780995177524</v>
      </c>
      <c r="AF31">
        <f>AE31+l</f>
        <v>1.0321900482247459E-3</v>
      </c>
      <c r="AG31">
        <f>ABS(m*g*AF31)</f>
        <v>1.0321900482247459E-2</v>
      </c>
      <c r="AH31">
        <f>(m*(C31*l)^2)/2</f>
        <v>1.181033720691266</v>
      </c>
      <c r="AI31">
        <f t="shared" si="19"/>
        <v>1.1913556211735135</v>
      </c>
      <c r="AK31">
        <f t="shared" si="20"/>
        <v>2.8000000000000012</v>
      </c>
    </row>
    <row r="32" spans="2:37" x14ac:dyDescent="0.3">
      <c r="B32">
        <f t="shared" si="9"/>
        <v>-0.13448369739017352</v>
      </c>
      <c r="C32">
        <f t="shared" si="10"/>
        <v>-5.1753998581732761</v>
      </c>
      <c r="D32">
        <f>g_1*SIN(B32)/l</f>
        <v>4.4692896049311992</v>
      </c>
      <c r="G32">
        <f t="shared" si="11"/>
        <v>-5.1753998581732761</v>
      </c>
      <c r="H32">
        <f t="shared" si="12"/>
        <v>4.4692896049311992</v>
      </c>
      <c r="I32">
        <f>_r+G32*dt_2/2</f>
        <v>0.75952116410658188</v>
      </c>
      <c r="J32">
        <f>C32+H32*dt_2/2</f>
        <v>-5.1530534101486198</v>
      </c>
      <c r="K32">
        <f>g_1/l*SIN(I32)</f>
        <v>-22.952476288192116</v>
      </c>
      <c r="M32">
        <f t="shared" si="13"/>
        <v>-5.1530534101486198</v>
      </c>
      <c r="N32">
        <f t="shared" si="14"/>
        <v>-22.952476288192116</v>
      </c>
      <c r="O32">
        <f>B32 + M32*dt_2/2</f>
        <v>-0.16024896444091663</v>
      </c>
      <c r="P32">
        <f>C32+N32*dt_2/2</f>
        <v>-5.2901622396142365</v>
      </c>
      <c r="Q32">
        <f>g_1/l*SIN(O32)</f>
        <v>5.3187995387612208</v>
      </c>
      <c r="S32">
        <f t="shared" si="15"/>
        <v>-5.2901622396142365</v>
      </c>
      <c r="T32">
        <f t="shared" si="16"/>
        <v>5.3187995387612208</v>
      </c>
      <c r="U32">
        <f>B32+S32*dt_2</f>
        <v>-0.1873853197863159</v>
      </c>
      <c r="V32">
        <f>C32+T32*dt_2</f>
        <v>-5.1222118627856634</v>
      </c>
      <c r="W32">
        <f>g_1/l*SIN(U32)</f>
        <v>6.2096875095761739</v>
      </c>
      <c r="Y32">
        <f t="shared" si="17"/>
        <v>-5.1222118627856634</v>
      </c>
      <c r="Z32">
        <f t="shared" si="18"/>
        <v>6.2096875095761739</v>
      </c>
      <c r="AB32">
        <f>(G32+M32*2+S32*2+Y32)/6*dt_2</f>
        <v>-5.1973405034141086E-2</v>
      </c>
      <c r="AC32">
        <f>(H32+2*N32+2*T32+Z32)/6*dt_2</f>
        <v>-4.0980627307257364E-2</v>
      </c>
      <c r="AD32">
        <f>l*COS(B32-RADIANS(90))</f>
        <v>-4.022360644438077E-2</v>
      </c>
      <c r="AE32">
        <f>l*SIN(B32-RADIANS(90))</f>
        <v>-0.29729120653764307</v>
      </c>
      <c r="AF32">
        <f>AE32+l</f>
        <v>2.7087934623569176E-3</v>
      </c>
      <c r="AG32">
        <f>ABS(m*g*AF32)</f>
        <v>2.7087934623569176E-2</v>
      </c>
      <c r="AH32">
        <f>(m*(C32*l)^2)/2</f>
        <v>1.2053143661390984</v>
      </c>
      <c r="AI32">
        <f t="shared" si="19"/>
        <v>1.2324023007626677</v>
      </c>
      <c r="AK32">
        <f t="shared" si="20"/>
        <v>2.9000000000000012</v>
      </c>
    </row>
    <row r="33" spans="2:37" x14ac:dyDescent="0.3">
      <c r="B33">
        <f t="shared" si="9"/>
        <v>-0.1864571024243146</v>
      </c>
      <c r="C33">
        <f t="shared" si="10"/>
        <v>-5.2163804854805331</v>
      </c>
      <c r="D33">
        <f>g_1*SIN(B33)/l</f>
        <v>6.1792858847399232</v>
      </c>
      <c r="G33">
        <f t="shared" si="11"/>
        <v>-5.2163804854805331</v>
      </c>
      <c r="H33">
        <f t="shared" si="12"/>
        <v>6.1792858847399232</v>
      </c>
      <c r="I33">
        <f>_r+G33*dt_2/2</f>
        <v>0.75931626097004556</v>
      </c>
      <c r="J33">
        <f>C33+H33*dt_2/2</f>
        <v>-5.1854840560568336</v>
      </c>
      <c r="K33">
        <f>g_1/l*SIN(I33)</f>
        <v>-22.947522848108289</v>
      </c>
      <c r="M33">
        <f t="shared" si="13"/>
        <v>-5.1854840560568336</v>
      </c>
      <c r="N33">
        <f t="shared" si="14"/>
        <v>-22.947522848108289</v>
      </c>
      <c r="O33">
        <f>B33 + M33*dt_2/2</f>
        <v>-0.21238452270459876</v>
      </c>
      <c r="P33">
        <f>C33+N33*dt_2/2</f>
        <v>-5.331118099721075</v>
      </c>
      <c r="Q33">
        <f>g_1/l*SIN(O33)</f>
        <v>7.0263813970713809</v>
      </c>
      <c r="S33">
        <f t="shared" si="15"/>
        <v>-5.331118099721075</v>
      </c>
      <c r="T33">
        <f t="shared" si="16"/>
        <v>7.0263813970713809</v>
      </c>
      <c r="U33">
        <f>B33+S33*dt_2</f>
        <v>-0.23976828342152534</v>
      </c>
      <c r="V33">
        <f>C33+T33*dt_2</f>
        <v>-5.1461166715098194</v>
      </c>
      <c r="W33">
        <f>g_1/l*SIN(U33)</f>
        <v>7.9159181645213597</v>
      </c>
      <c r="Y33">
        <f t="shared" si="17"/>
        <v>-5.1461166715098194</v>
      </c>
      <c r="Z33">
        <f t="shared" si="18"/>
        <v>7.9159181645213597</v>
      </c>
      <c r="AB33">
        <f>(G33+M33*2+S33*2+Y33)/6*dt_2</f>
        <v>-5.2326169114243613E-2</v>
      </c>
      <c r="AC33">
        <f>(H33+2*N33+2*T33+Z33)/6*dt_2</f>
        <v>-2.9578464754687547E-2</v>
      </c>
      <c r="AD33">
        <f>l*COS(B33-RADIANS(90))</f>
        <v>-5.5613572962659313E-2</v>
      </c>
      <c r="AE33">
        <f>l*SIN(B33-RADIANS(90))</f>
        <v>-0.29480015349780092</v>
      </c>
      <c r="AF33">
        <f>AE33+l</f>
        <v>5.1998465021990681E-3</v>
      </c>
      <c r="AG33">
        <f>ABS(m*g*AF33)</f>
        <v>5.1998465021990681E-2</v>
      </c>
      <c r="AH33">
        <f>(m*(C33*l)^2)/2</f>
        <v>1.2244781416185955</v>
      </c>
      <c r="AI33">
        <f t="shared" si="19"/>
        <v>1.2764766066405862</v>
      </c>
      <c r="AK33">
        <f t="shared" si="20"/>
        <v>3.0000000000000013</v>
      </c>
    </row>
    <row r="34" spans="2:37" x14ac:dyDescent="0.3">
      <c r="B34">
        <f t="shared" si="9"/>
        <v>-0.23878327153855822</v>
      </c>
      <c r="C34">
        <f t="shared" si="10"/>
        <v>-5.2459589502352211</v>
      </c>
      <c r="D34">
        <f>g_1*SIN(B34)/l</f>
        <v>7.884019873608449</v>
      </c>
      <c r="G34">
        <f t="shared" si="11"/>
        <v>-5.2459589502352211</v>
      </c>
      <c r="H34">
        <f t="shared" si="12"/>
        <v>7.884019873608449</v>
      </c>
      <c r="I34">
        <f>_r+G34*dt_2/2</f>
        <v>0.75916836864627213</v>
      </c>
      <c r="J34">
        <f>C34+H34*dt_2/2</f>
        <v>-5.2065388508671786</v>
      </c>
      <c r="K34">
        <f>g_1/l*SIN(I34)</f>
        <v>-22.943947019816033</v>
      </c>
      <c r="M34">
        <f t="shared" si="13"/>
        <v>-5.2065388508671786</v>
      </c>
      <c r="N34">
        <f t="shared" si="14"/>
        <v>-22.943947019816033</v>
      </c>
      <c r="O34">
        <f>B34 + M34*dt_2/2</f>
        <v>-0.26481596579289413</v>
      </c>
      <c r="P34">
        <f>C34+N34*dt_2/2</f>
        <v>-5.3606786853343014</v>
      </c>
      <c r="Q34">
        <f>g_1/l*SIN(O34)</f>
        <v>8.7243884560698266</v>
      </c>
      <c r="S34">
        <f t="shared" si="15"/>
        <v>-5.3606786853343014</v>
      </c>
      <c r="T34">
        <f t="shared" si="16"/>
        <v>8.7243884560698266</v>
      </c>
      <c r="U34">
        <f>B34+S34*dt_2</f>
        <v>-0.29239005839190124</v>
      </c>
      <c r="V34">
        <f>C34+T34*dt_2</f>
        <v>-5.1587150656745226</v>
      </c>
      <c r="W34">
        <f>g_1/l*SIN(U34)</f>
        <v>9.6080555002383807</v>
      </c>
      <c r="Y34">
        <f t="shared" si="17"/>
        <v>-5.1587150656745226</v>
      </c>
      <c r="Z34">
        <f t="shared" si="18"/>
        <v>9.6080555002383807</v>
      </c>
      <c r="AB34">
        <f>(G34+M34*2+S34*2+Y34)/6*dt_2</f>
        <v>-5.2565181813854514E-2</v>
      </c>
      <c r="AC34">
        <f>(H34+2*N34+2*T34+Z34)/6*dt_2</f>
        <v>-1.8245069589409298E-2</v>
      </c>
      <c r="AD34">
        <f>l*COS(B34-RADIANS(90))</f>
        <v>-7.0956178862476016E-2</v>
      </c>
      <c r="AE34">
        <f>l*SIN(B34-RADIANS(90))</f>
        <v>-0.29148794260009503</v>
      </c>
      <c r="AF34">
        <f>AE34+l</f>
        <v>8.5120573999049598E-3</v>
      </c>
      <c r="AG34">
        <f>ABS(m*g*AF34)</f>
        <v>8.5120573999049598E-2</v>
      </c>
      <c r="AH34">
        <f>(m*(C34*l)^2)/2</f>
        <v>1.2384038388398859</v>
      </c>
      <c r="AI34">
        <f t="shared" si="19"/>
        <v>1.3235244128389354</v>
      </c>
      <c r="AK34">
        <f t="shared" si="20"/>
        <v>3.1000000000000014</v>
      </c>
    </row>
    <row r="35" spans="2:37" x14ac:dyDescent="0.3">
      <c r="B35">
        <f t="shared" si="9"/>
        <v>-0.29134845335241272</v>
      </c>
      <c r="C35">
        <f t="shared" si="10"/>
        <v>-5.2642040198246303</v>
      </c>
      <c r="D35">
        <f>g_1*SIN(B35)/l</f>
        <v>9.5748037300800615</v>
      </c>
      <c r="G35">
        <f t="shared" si="11"/>
        <v>-5.2642040198246303</v>
      </c>
      <c r="H35">
        <f t="shared" si="12"/>
        <v>9.5748037300800615</v>
      </c>
      <c r="I35">
        <f>_r+G35*dt_2/2</f>
        <v>0.7590771432983251</v>
      </c>
      <c r="J35">
        <f>C35+H35*dt_2/2</f>
        <v>-5.2163300011742297</v>
      </c>
      <c r="K35">
        <f>g_1/l*SIN(I35)</f>
        <v>-22.941741069014256</v>
      </c>
      <c r="M35">
        <f t="shared" si="13"/>
        <v>-5.2163300011742297</v>
      </c>
      <c r="N35">
        <f t="shared" si="14"/>
        <v>-22.941741069014256</v>
      </c>
      <c r="O35">
        <f>B35 + M35*dt_2/2</f>
        <v>-0.31743010335828387</v>
      </c>
      <c r="P35">
        <f>C35+N35*dt_2/2</f>
        <v>-5.3789127251697018</v>
      </c>
      <c r="Q35">
        <f>g_1/l*SIN(O35)</f>
        <v>10.404202921064538</v>
      </c>
      <c r="S35">
        <f t="shared" si="15"/>
        <v>-5.3789127251697018</v>
      </c>
      <c r="T35">
        <f t="shared" si="16"/>
        <v>10.404202921064538</v>
      </c>
      <c r="U35">
        <f>B35+S35*dt_2</f>
        <v>-0.34513758060410971</v>
      </c>
      <c r="V35">
        <f>C35+T35*dt_2</f>
        <v>-5.1601619906139851</v>
      </c>
      <c r="W35">
        <f>g_1/l*SIN(U35)</f>
        <v>11.277538259196682</v>
      </c>
      <c r="Y35">
        <f t="shared" si="17"/>
        <v>-5.1601619906139851</v>
      </c>
      <c r="Z35">
        <f t="shared" si="18"/>
        <v>11.277538259196682</v>
      </c>
      <c r="AB35">
        <f>(G35+M35*2+S35*2+Y35)/6*dt_2</f>
        <v>-5.2691419105210795E-2</v>
      </c>
      <c r="AC35">
        <f>(H35+2*N35+2*T35+Z35)/6*dt_2</f>
        <v>-7.0378905110378177E-3</v>
      </c>
      <c r="AD35">
        <f>l*COS(B35-RADIANS(90))</f>
        <v>-8.6173233570720514E-2</v>
      </c>
      <c r="AE35">
        <f>l*SIN(B35-RADIANS(90))</f>
        <v>-0.28735722335790698</v>
      </c>
      <c r="AF35">
        <f>AE35+l</f>
        <v>1.2642776642093012E-2</v>
      </c>
      <c r="AG35">
        <f>ABS(m*g*AF35)</f>
        <v>0.12642776642093012</v>
      </c>
      <c r="AH35">
        <f>(m*(C35*l)^2)/2</f>
        <v>1.2470329783052005</v>
      </c>
      <c r="AI35">
        <f t="shared" si="19"/>
        <v>1.3734607447261307</v>
      </c>
      <c r="AK35">
        <f t="shared" si="20"/>
        <v>3.2000000000000015</v>
      </c>
    </row>
    <row r="36" spans="2:37" x14ac:dyDescent="0.3">
      <c r="B36">
        <f t="shared" si="9"/>
        <v>-0.34403987245762352</v>
      </c>
      <c r="C36">
        <f t="shared" si="10"/>
        <v>-5.271241910335668</v>
      </c>
      <c r="D36">
        <f>g_1*SIN(B36)/l</f>
        <v>11.24309896808944</v>
      </c>
      <c r="G36">
        <f t="shared" si="11"/>
        <v>-5.271241910335668</v>
      </c>
      <c r="H36">
        <f t="shared" si="12"/>
        <v>11.24309896808944</v>
      </c>
      <c r="I36">
        <f>_r+G36*dt_2/2</f>
        <v>0.75904195384576989</v>
      </c>
      <c r="J36">
        <f>C36+H36*dt_2/2</f>
        <v>-5.2150264154952204</v>
      </c>
      <c r="K36">
        <f>g_1/l*SIN(I36)</f>
        <v>-22.940890090005183</v>
      </c>
      <c r="M36">
        <f t="shared" si="13"/>
        <v>-5.2150264154952204</v>
      </c>
      <c r="N36">
        <f t="shared" si="14"/>
        <v>-22.940890090005183</v>
      </c>
      <c r="O36">
        <f>B36 + M36*dt_2/2</f>
        <v>-0.3701150045350996</v>
      </c>
      <c r="P36">
        <f>C36+N36*dt_2/2</f>
        <v>-5.3859463607856943</v>
      </c>
      <c r="Q36">
        <f>g_1/l*SIN(O36)</f>
        <v>12.05742171487657</v>
      </c>
      <c r="S36">
        <f t="shared" si="15"/>
        <v>-5.3859463607856943</v>
      </c>
      <c r="T36">
        <f t="shared" si="16"/>
        <v>12.05742171487657</v>
      </c>
      <c r="U36">
        <f>B36+S36*dt_2</f>
        <v>-0.39789933606548045</v>
      </c>
      <c r="V36">
        <f>C36+T36*dt_2</f>
        <v>-5.150667693186902</v>
      </c>
      <c r="W36">
        <f>g_1/l*SIN(U36)</f>
        <v>12.916088163663202</v>
      </c>
      <c r="Y36">
        <f t="shared" si="17"/>
        <v>-5.150667693186902</v>
      </c>
      <c r="Z36">
        <f t="shared" si="18"/>
        <v>12.916088163663202</v>
      </c>
      <c r="AB36">
        <f>(G36+M36*2+S36*2+Y36)/6*dt_2</f>
        <v>-5.2706425260140674E-2</v>
      </c>
      <c r="AC36">
        <f>(H36+2*N36+2*T36+Z36)/6*dt_2</f>
        <v>3.9870839691590288E-3</v>
      </c>
      <c r="AD36">
        <f>l*COS(B36-RADIANS(90))</f>
        <v>-0.10118789071280491</v>
      </c>
      <c r="AE36">
        <f>l*SIN(B36-RADIANS(90))</f>
        <v>-0.28241991922152632</v>
      </c>
      <c r="AF36">
        <f>AE36+l</f>
        <v>1.7580080778473672E-2</v>
      </c>
      <c r="AG36">
        <f>ABS(m*g*AF36)</f>
        <v>0.17580080778473672</v>
      </c>
      <c r="AH36">
        <f>(m*(C36*l)^2)/2</f>
        <v>1.2503696074775652</v>
      </c>
      <c r="AI36">
        <f t="shared" si="19"/>
        <v>1.4261704152623018</v>
      </c>
      <c r="AK36">
        <f t="shared" si="20"/>
        <v>3.3000000000000016</v>
      </c>
    </row>
    <row r="37" spans="2:37" x14ac:dyDescent="0.3">
      <c r="B37">
        <f t="shared" si="9"/>
        <v>-0.39674629771776421</v>
      </c>
      <c r="C37">
        <f t="shared" si="10"/>
        <v>-5.2672548263665089</v>
      </c>
      <c r="D37">
        <f>g_1*SIN(B37)/l</f>
        <v>12.880647601200446</v>
      </c>
      <c r="G37">
        <f t="shared" si="11"/>
        <v>-5.2672548263665089</v>
      </c>
      <c r="H37">
        <f t="shared" si="12"/>
        <v>12.880647601200446</v>
      </c>
      <c r="I37">
        <f>_r+G37*dt_2/2</f>
        <v>0.75906188926561569</v>
      </c>
      <c r="J37">
        <f>C37+H37*dt_2/2</f>
        <v>-5.2028515883605069</v>
      </c>
      <c r="K37">
        <f>g_1/l*SIN(I37)</f>
        <v>-22.94137218749011</v>
      </c>
      <c r="M37">
        <f t="shared" si="13"/>
        <v>-5.2028515883605069</v>
      </c>
      <c r="N37">
        <f t="shared" si="14"/>
        <v>-22.94137218749011</v>
      </c>
      <c r="O37">
        <f>B37 + M37*dt_2/2</f>
        <v>-0.42276055565956672</v>
      </c>
      <c r="P37">
        <f>C37+N37*dt_2/2</f>
        <v>-5.3819616873039591</v>
      </c>
      <c r="Q37">
        <f>g_1/l*SIN(O37)</f>
        <v>13.675984299917154</v>
      </c>
      <c r="S37">
        <f t="shared" si="15"/>
        <v>-5.3819616873039591</v>
      </c>
      <c r="T37">
        <f t="shared" si="16"/>
        <v>13.675984299917154</v>
      </c>
      <c r="U37">
        <f>B37+S37*dt_2</f>
        <v>-0.45056591459080381</v>
      </c>
      <c r="V37">
        <f>C37+T37*dt_2</f>
        <v>-5.1304949833673374</v>
      </c>
      <c r="W37">
        <f>g_1/l*SIN(U37)</f>
        <v>14.51583468622057</v>
      </c>
      <c r="Y37">
        <f t="shared" si="17"/>
        <v>-5.1304949833673374</v>
      </c>
      <c r="Z37">
        <f t="shared" si="18"/>
        <v>14.51583468622057</v>
      </c>
      <c r="AB37">
        <f>(G37+M37*2+S37*2+Y37)/6*dt_2</f>
        <v>-5.2612293935104637E-2</v>
      </c>
      <c r="AC37">
        <f>(H37+2*N37+2*T37+Z37)/6*dt_2</f>
        <v>1.4776177520458502E-2</v>
      </c>
      <c r="AD37">
        <f>l*COS(B37-RADIANS(90))</f>
        <v>-0.11592582841080401</v>
      </c>
      <c r="AE37">
        <f>l*SIN(B37-RADIANS(90))</f>
        <v>-0.27669695030352037</v>
      </c>
      <c r="AF37">
        <f>AE37+l</f>
        <v>2.3303049696479616E-2</v>
      </c>
      <c r="AG37">
        <f>ABS(m*g*AF37)</f>
        <v>0.23303049696479616</v>
      </c>
      <c r="AH37">
        <f>(m*(C37*l)^2)/2</f>
        <v>1.2484788032646577</v>
      </c>
      <c r="AI37">
        <f t="shared" si="19"/>
        <v>1.4815093002294537</v>
      </c>
      <c r="AK37">
        <f t="shared" si="20"/>
        <v>3.4000000000000017</v>
      </c>
    </row>
    <row r="38" spans="2:37" x14ac:dyDescent="0.3">
      <c r="B38">
        <f t="shared" si="9"/>
        <v>-0.44935859165286884</v>
      </c>
      <c r="C38">
        <f t="shared" si="10"/>
        <v>-5.2524786488460506</v>
      </c>
      <c r="D38">
        <f>g_1*SIN(B38)/l</f>
        <v>14.479596346327005</v>
      </c>
      <c r="G38">
        <f t="shared" si="11"/>
        <v>-5.2524786488460506</v>
      </c>
      <c r="H38">
        <f t="shared" si="12"/>
        <v>14.479596346327005</v>
      </c>
      <c r="I38">
        <f>_r+G38*dt_2/2</f>
        <v>0.75913577015321798</v>
      </c>
      <c r="J38">
        <f>C38+H38*dt_2/2</f>
        <v>-5.1800806671144155</v>
      </c>
      <c r="K38">
        <f>g_1/l*SIN(I38)</f>
        <v>-22.943158766622016</v>
      </c>
      <c r="M38">
        <f t="shared" si="13"/>
        <v>-5.1800806671144155</v>
      </c>
      <c r="N38">
        <f t="shared" si="14"/>
        <v>-22.943158766622016</v>
      </c>
      <c r="O38">
        <f>B38 + M38*dt_2/2</f>
        <v>-0.47525899498844093</v>
      </c>
      <c r="P38">
        <f>C38+N38*dt_2/2</f>
        <v>-5.3671944426791605</v>
      </c>
      <c r="Q38">
        <f>g_1/l*SIN(O38)</f>
        <v>15.252291806525717</v>
      </c>
      <c r="S38">
        <f t="shared" si="15"/>
        <v>-5.3671944426791605</v>
      </c>
      <c r="T38">
        <f t="shared" si="16"/>
        <v>15.252291806525717</v>
      </c>
      <c r="U38">
        <f>B38+S38*dt_2</f>
        <v>-0.50303053607966042</v>
      </c>
      <c r="V38">
        <f>C38+T38*dt_2</f>
        <v>-5.0999557307807937</v>
      </c>
      <c r="W38">
        <f>g_1/l*SIN(U38)</f>
        <v>16.069429286462064</v>
      </c>
      <c r="Y38">
        <f t="shared" si="17"/>
        <v>-5.0999557307807937</v>
      </c>
      <c r="Z38">
        <f t="shared" si="18"/>
        <v>16.069429286462064</v>
      </c>
      <c r="AB38">
        <f>(G38+M38*2+S38*2+Y38)/6*dt_2</f>
        <v>-5.2411640998690001E-2</v>
      </c>
      <c r="AC38">
        <f>(H38+2*N38+2*T38+Z38)/6*dt_2</f>
        <v>2.527881952099412E-2</v>
      </c>
      <c r="AD38">
        <f>l*COS(B38-RADIANS(90))</f>
        <v>-0.13031636711694305</v>
      </c>
      <c r="AE38">
        <f>l*SIN(B38-RADIANS(90))</f>
        <v>-0.27021777229013288</v>
      </c>
      <c r="AF38">
        <f>AE38+l</f>
        <v>2.9782227709867104E-2</v>
      </c>
      <c r="AG38">
        <f>ABS(m*g*AF38)</f>
        <v>0.29782227709867104</v>
      </c>
      <c r="AH38">
        <f>(m*(C38*l)^2)/2</f>
        <v>1.2414839380462634</v>
      </c>
      <c r="AI38">
        <f t="shared" si="19"/>
        <v>1.5393062151449346</v>
      </c>
      <c r="AK38">
        <f t="shared" si="20"/>
        <v>3.5000000000000018</v>
      </c>
    </row>
    <row r="39" spans="2:37" x14ac:dyDescent="0.3">
      <c r="B39">
        <f t="shared" si="9"/>
        <v>-0.50177023265155885</v>
      </c>
      <c r="C39">
        <f t="shared" si="10"/>
        <v>-5.2271998293250563</v>
      </c>
      <c r="D39">
        <f>g_1*SIN(B39)/l</f>
        <v>16.032610396831256</v>
      </c>
      <c r="G39">
        <f t="shared" si="11"/>
        <v>-5.2271998293250563</v>
      </c>
      <c r="H39">
        <f t="shared" si="12"/>
        <v>16.032610396831256</v>
      </c>
      <c r="I39">
        <f>_r+G39*dt_2/2</f>
        <v>0.75926216425082305</v>
      </c>
      <c r="J39">
        <f>C39+H39*dt_2/2</f>
        <v>-5.1470367773409</v>
      </c>
      <c r="K39">
        <f>g_1/l*SIN(I39)</f>
        <v>-22.946214923770125</v>
      </c>
      <c r="M39">
        <f t="shared" si="13"/>
        <v>-5.1470367773409</v>
      </c>
      <c r="N39">
        <f t="shared" si="14"/>
        <v>-22.946214923770125</v>
      </c>
      <c r="O39">
        <f>B39 + M39*dt_2/2</f>
        <v>-0.52750541653826333</v>
      </c>
      <c r="P39">
        <f>C39+N39*dt_2/2</f>
        <v>-5.3419309039439069</v>
      </c>
      <c r="Q39">
        <f>g_1/l*SIN(O39)</f>
        <v>16.779314207856718</v>
      </c>
      <c r="S39">
        <f t="shared" si="15"/>
        <v>-5.3419309039439069</v>
      </c>
      <c r="T39">
        <f t="shared" si="16"/>
        <v>16.779314207856718</v>
      </c>
      <c r="U39">
        <f>B39+S39*dt_2</f>
        <v>-0.55518954169099788</v>
      </c>
      <c r="V39">
        <f>C39+T39*dt_2</f>
        <v>-5.0594066872464891</v>
      </c>
      <c r="W39">
        <f>g_1/l*SIN(U39)</f>
        <v>17.570146076782301</v>
      </c>
      <c r="Y39">
        <f t="shared" si="17"/>
        <v>-5.0594066872464891</v>
      </c>
      <c r="Z39">
        <f t="shared" si="18"/>
        <v>17.570146076782301</v>
      </c>
      <c r="AB39">
        <f>(G39+M39*2+S39*2+Y39)/6*dt_2</f>
        <v>-5.21075697985686E-2</v>
      </c>
      <c r="AC39">
        <f>(H39+2*N39+2*T39+Z39)/6*dt_2</f>
        <v>3.5448258402977904E-2</v>
      </c>
      <c r="AD39">
        <f>l*COS(B39-RADIANS(90))</f>
        <v>-0.1442934935714813</v>
      </c>
      <c r="AE39">
        <f>l*SIN(B39-RADIANS(90))</f>
        <v>-0.26301974776228659</v>
      </c>
      <c r="AF39">
        <f>AE39+l</f>
        <v>3.6980252237713396E-2</v>
      </c>
      <c r="AG39">
        <f>ABS(m*g*AF39)</f>
        <v>0.36980252237713396</v>
      </c>
      <c r="AH39">
        <f>(m*(C39*l)^2)/2</f>
        <v>1.2295628125063154</v>
      </c>
      <c r="AI39">
        <f t="shared" si="19"/>
        <v>1.5993653348834493</v>
      </c>
      <c r="AK39">
        <f t="shared" si="20"/>
        <v>3.6000000000000019</v>
      </c>
    </row>
    <row r="40" spans="2:37" x14ac:dyDescent="0.3">
      <c r="B40">
        <f t="shared" si="9"/>
        <v>-0.55387780245012741</v>
      </c>
      <c r="C40">
        <f t="shared" si="10"/>
        <v>-5.1917515709220785</v>
      </c>
      <c r="D40">
        <f>g_1*SIN(B40)/l</f>
        <v>17.532973747158636</v>
      </c>
      <c r="G40">
        <f t="shared" si="11"/>
        <v>-5.1917515709220785</v>
      </c>
      <c r="H40">
        <f t="shared" si="12"/>
        <v>17.532973747158636</v>
      </c>
      <c r="I40">
        <f>_r+G40*dt_2/2</f>
        <v>0.75943940554283784</v>
      </c>
      <c r="J40">
        <f>C40+H40*dt_2/2</f>
        <v>-5.1040867021862857</v>
      </c>
      <c r="K40">
        <f>g_1/l*SIN(I40)</f>
        <v>-22.950499927650696</v>
      </c>
      <c r="M40">
        <f t="shared" si="13"/>
        <v>-5.1040867021862857</v>
      </c>
      <c r="N40">
        <f t="shared" si="14"/>
        <v>-22.950499927650696</v>
      </c>
      <c r="O40">
        <f>B40 + M40*dt_2/2</f>
        <v>-0.57939823596105888</v>
      </c>
      <c r="P40">
        <f>C40+N40*dt_2/2</f>
        <v>-5.3065040705603321</v>
      </c>
      <c r="Q40">
        <f>g_1/l*SIN(O40)</f>
        <v>18.250682815147222</v>
      </c>
      <c r="S40">
        <f t="shared" si="15"/>
        <v>-5.3065040705603321</v>
      </c>
      <c r="T40">
        <f t="shared" si="16"/>
        <v>18.250682815147222</v>
      </c>
      <c r="U40">
        <f>B40+S40*dt_2</f>
        <v>-0.60694284315573077</v>
      </c>
      <c r="V40">
        <f>C40+T40*dt_2</f>
        <v>-5.0092447427706066</v>
      </c>
      <c r="W40">
        <f>g_1/l*SIN(U40)</f>
        <v>19.011966479632736</v>
      </c>
      <c r="Y40">
        <f t="shared" si="17"/>
        <v>-5.0092447427706066</v>
      </c>
      <c r="Z40">
        <f t="shared" si="18"/>
        <v>19.011966479632736</v>
      </c>
      <c r="AB40">
        <f>(G40+M40*2+S40*2+Y40)/6*dt_2</f>
        <v>-5.1703629765309858E-2</v>
      </c>
      <c r="AC40">
        <f>(H40+2*N40+2*T40+Z40)/6*dt_2</f>
        <v>4.5242176669640706E-2</v>
      </c>
      <c r="AD40">
        <f>l*COS(B40-RADIANS(90))</f>
        <v>-0.15779676372442775</v>
      </c>
      <c r="AE40">
        <f>l*SIN(B40-RADIANS(90))</f>
        <v>-0.25514737184242581</v>
      </c>
      <c r="AF40">
        <f>AE40+l</f>
        <v>4.4852628157574181E-2</v>
      </c>
      <c r="AG40">
        <f>ABS(m*g*AF40)</f>
        <v>0.44852628157574181</v>
      </c>
      <c r="AH40">
        <f>(m*(C40*l)^2)/2</f>
        <v>1.2129427968377342</v>
      </c>
      <c r="AI40">
        <f t="shared" si="19"/>
        <v>1.661469078413476</v>
      </c>
      <c r="AK40">
        <f t="shared" si="20"/>
        <v>3.700000000000002</v>
      </c>
    </row>
    <row r="41" spans="2:37" x14ac:dyDescent="0.3">
      <c r="B41">
        <f t="shared" si="9"/>
        <v>-0.60558143221543725</v>
      </c>
      <c r="C41">
        <f t="shared" si="10"/>
        <v>-5.1465093942524378</v>
      </c>
      <c r="D41">
        <f>g_1*SIN(B41)/l</f>
        <v>18.974673643665302</v>
      </c>
      <c r="G41">
        <f t="shared" si="11"/>
        <v>-5.1465093942524378</v>
      </c>
      <c r="H41">
        <f t="shared" si="12"/>
        <v>18.974673643665302</v>
      </c>
      <c r="I41">
        <f>_r+G41*dt_2/2</f>
        <v>0.75966561642618613</v>
      </c>
      <c r="J41">
        <f>C41+H41*dt_2/2</f>
        <v>-5.0516360260341111</v>
      </c>
      <c r="K41">
        <f>g_1/l*SIN(I41)</f>
        <v>-22.955967778146555</v>
      </c>
      <c r="M41">
        <f t="shared" si="13"/>
        <v>-5.0516360260341111</v>
      </c>
      <c r="N41">
        <f t="shared" si="14"/>
        <v>-22.955967778146555</v>
      </c>
      <c r="O41">
        <f>B41 + M41*dt_2/2</f>
        <v>-0.63083961234560781</v>
      </c>
      <c r="P41">
        <f>C41+N41*dt_2/2</f>
        <v>-5.2612892331431702</v>
      </c>
      <c r="Q41">
        <f>g_1/l*SIN(O41)</f>
        <v>19.660766002522326</v>
      </c>
      <c r="S41">
        <f t="shared" si="15"/>
        <v>-5.2612892331431702</v>
      </c>
      <c r="T41">
        <f t="shared" si="16"/>
        <v>19.660766002522326</v>
      </c>
      <c r="U41">
        <f>B41+S41*dt_2</f>
        <v>-0.65819432454686899</v>
      </c>
      <c r="V41">
        <f>C41+T41*dt_2</f>
        <v>-4.9499017342272147</v>
      </c>
      <c r="W41">
        <f>g_1/l*SIN(U41)</f>
        <v>20.389646121520723</v>
      </c>
      <c r="Y41">
        <f t="shared" si="17"/>
        <v>-4.9499017342272147</v>
      </c>
      <c r="Z41">
        <f t="shared" si="18"/>
        <v>20.389646121520723</v>
      </c>
      <c r="AB41">
        <f>(G41+M41*2+S41*2+Y41)/6*dt_2</f>
        <v>-5.1203769411390362E-2</v>
      </c>
      <c r="AC41">
        <f>(H41+2*N41+2*T41+Z41)/6*dt_2</f>
        <v>5.4623193689895946E-2</v>
      </c>
      <c r="AD41">
        <f>l*COS(B41-RADIANS(90))</f>
        <v>-0.17077206279298765</v>
      </c>
      <c r="AE41">
        <f>l*SIN(B41-RADIANS(90))</f>
        <v>-0.2466513786084073</v>
      </c>
      <c r="AF41">
        <f>AE41+l</f>
        <v>5.3348621391592688E-2</v>
      </c>
      <c r="AG41">
        <f>ABS(m*g*AF41)</f>
        <v>0.53348621391592688</v>
      </c>
      <c r="AH41">
        <f>(m*(C41*l)^2)/2</f>
        <v>1.1918951525307868</v>
      </c>
      <c r="AI41">
        <f t="shared" si="19"/>
        <v>1.7253813664467137</v>
      </c>
      <c r="AK41">
        <f t="shared" si="20"/>
        <v>3.800000000000002</v>
      </c>
    </row>
    <row r="42" spans="2:37" x14ac:dyDescent="0.3">
      <c r="B42">
        <f t="shared" si="9"/>
        <v>-0.65678520162682763</v>
      </c>
      <c r="C42">
        <f t="shared" si="10"/>
        <v>-5.0918862005625423</v>
      </c>
      <c r="D42">
        <f>g_1*SIN(B42)/l</f>
        <v>20.352467411687648</v>
      </c>
      <c r="G42">
        <f t="shared" si="11"/>
        <v>-5.0918862005625423</v>
      </c>
      <c r="H42">
        <f t="shared" si="12"/>
        <v>20.352467411687648</v>
      </c>
      <c r="I42">
        <f>_r+G42*dt_2/2</f>
        <v>0.75993873239463561</v>
      </c>
      <c r="J42">
        <f>C42+H42*dt_2/2</f>
        <v>-4.9901238635041043</v>
      </c>
      <c r="K42">
        <f>g_1/l*SIN(I42)</f>
        <v>-22.962567828363674</v>
      </c>
      <c r="M42">
        <f t="shared" si="13"/>
        <v>-4.9901238635041043</v>
      </c>
      <c r="N42">
        <f t="shared" si="14"/>
        <v>-22.962567828363674</v>
      </c>
      <c r="O42">
        <f>B42 + M42*dt_2/2</f>
        <v>-0.68173582094434815</v>
      </c>
      <c r="P42">
        <f>C42+N42*dt_2/2</f>
        <v>-5.2066990397043602</v>
      </c>
      <c r="Q42">
        <f>g_1/l*SIN(O42)</f>
        <v>21.00472676839324</v>
      </c>
      <c r="S42">
        <f t="shared" si="15"/>
        <v>-5.2066990397043602</v>
      </c>
      <c r="T42">
        <f t="shared" si="16"/>
        <v>21.00472676839324</v>
      </c>
      <c r="U42">
        <f>B42+S42*dt_2</f>
        <v>-0.70885219202387129</v>
      </c>
      <c r="V42">
        <f>C42+T42*dt_2</f>
        <v>-4.88183893287861</v>
      </c>
      <c r="W42">
        <f>g_1/l*SIN(U42)</f>
        <v>21.698762933972507</v>
      </c>
      <c r="Y42">
        <f t="shared" si="17"/>
        <v>-4.88183893287861</v>
      </c>
      <c r="Z42">
        <f t="shared" si="18"/>
        <v>21.698762933972507</v>
      </c>
      <c r="AB42">
        <f>(G42+M42*2+S42*2+Y42)/6*dt_2</f>
        <v>-5.0612284899763466E-2</v>
      </c>
      <c r="AC42">
        <f>(H42+2*N42+2*T42+Z42)/6*dt_2</f>
        <v>6.3559247042865488E-2</v>
      </c>
      <c r="AD42">
        <f>l*COS(B42-RADIANS(90))</f>
        <v>-0.18317220670518874</v>
      </c>
      <c r="AE42">
        <f>l*SIN(B42-RADIANS(90))</f>
        <v>-0.23758775787222622</v>
      </c>
      <c r="AF42">
        <f>AE42+l</f>
        <v>6.241224212777377E-2</v>
      </c>
      <c r="AG42">
        <f>ABS(m*g*AF42)</f>
        <v>0.62412242127773765</v>
      </c>
      <c r="AH42">
        <f>(m*(C42*l)^2)/2</f>
        <v>1.166728728576566</v>
      </c>
      <c r="AI42">
        <f t="shared" si="19"/>
        <v>1.7908511498543036</v>
      </c>
      <c r="AK42">
        <f t="shared" si="20"/>
        <v>3.9000000000000021</v>
      </c>
    </row>
    <row r="43" spans="2:37" x14ac:dyDescent="0.3">
      <c r="B43">
        <f t="shared" si="9"/>
        <v>-0.70739748652659107</v>
      </c>
      <c r="C43">
        <f t="shared" si="10"/>
        <v>-5.0283269535196764</v>
      </c>
      <c r="D43">
        <f>g_1*SIN(B43)/l</f>
        <v>21.661930626359389</v>
      </c>
      <c r="G43">
        <f t="shared" si="11"/>
        <v>-5.0283269535196764</v>
      </c>
      <c r="H43">
        <f t="shared" si="12"/>
        <v>21.661930626359389</v>
      </c>
      <c r="I43">
        <f>_r+G43*dt_2/2</f>
        <v>0.76025652862984994</v>
      </c>
      <c r="J43">
        <f>C43+H43*dt_2/2</f>
        <v>-4.9200173003878795</v>
      </c>
      <c r="K43">
        <f>g_1/l*SIN(I43)</f>
        <v>-22.970245454310266</v>
      </c>
      <c r="M43">
        <f t="shared" si="13"/>
        <v>-4.9200173003878795</v>
      </c>
      <c r="N43">
        <f t="shared" si="14"/>
        <v>-22.970245454310266</v>
      </c>
      <c r="O43">
        <f>B43 + M43*dt_2/2</f>
        <v>-0.73199757302853041</v>
      </c>
      <c r="P43">
        <f>C43+N43*dt_2/2</f>
        <v>-5.143178180791228</v>
      </c>
      <c r="Q43">
        <f>g_1/l*SIN(O43)</f>
        <v>22.278561459919192</v>
      </c>
      <c r="S43">
        <f t="shared" si="15"/>
        <v>-5.143178180791228</v>
      </c>
      <c r="T43">
        <f t="shared" si="16"/>
        <v>22.278561459919192</v>
      </c>
      <c r="U43">
        <f>B43+S43*dt_2</f>
        <v>-0.75882926833450337</v>
      </c>
      <c r="V43">
        <f>C43+T43*dt_2</f>
        <v>-4.8055413389204844</v>
      </c>
      <c r="W43">
        <f>g_1/l*SIN(U43)</f>
        <v>22.935746157072288</v>
      </c>
      <c r="Y43">
        <f t="shared" si="17"/>
        <v>-4.8055413389204844</v>
      </c>
      <c r="Z43">
        <f t="shared" si="18"/>
        <v>22.935746157072288</v>
      </c>
      <c r="AB43">
        <f>(G43+M43*2+S43*2+Y43)/6*dt_2</f>
        <v>-4.9933765424663962E-2</v>
      </c>
      <c r="AC43">
        <f>(H43+2*N43+2*T43+Z43)/6*dt_2</f>
        <v>7.2023847991082551E-2</v>
      </c>
      <c r="AD43">
        <f>l*COS(B43-RADIANS(90))</f>
        <v>-0.19495737563723445</v>
      </c>
      <c r="AE43">
        <f>l*SIN(B43-RADIANS(90))</f>
        <v>-0.22801671360810871</v>
      </c>
      <c r="AF43">
        <f>AE43+l</f>
        <v>7.1983286391891277E-2</v>
      </c>
      <c r="AG43">
        <f>ABS(m*g*AF43)</f>
        <v>0.71983286391891277</v>
      </c>
      <c r="AH43">
        <f>(m*(C43*l)^2)/2</f>
        <v>1.1377832378171613</v>
      </c>
      <c r="AI43">
        <f t="shared" si="19"/>
        <v>1.8576161017360739</v>
      </c>
      <c r="AK43">
        <f t="shared" si="20"/>
        <v>4.0000000000000018</v>
      </c>
    </row>
    <row r="44" spans="2:37" x14ac:dyDescent="0.3">
      <c r="B44">
        <f t="shared" si="9"/>
        <v>-0.75733125195125506</v>
      </c>
      <c r="C44">
        <f t="shared" si="10"/>
        <v>-4.956303105528594</v>
      </c>
      <c r="D44">
        <f>g_1*SIN(B44)/l</f>
        <v>22.899486313172314</v>
      </c>
      <c r="G44">
        <f t="shared" si="11"/>
        <v>-4.956303105528594</v>
      </c>
      <c r="H44">
        <f t="shared" si="12"/>
        <v>22.899486313172314</v>
      </c>
      <c r="I44">
        <f>_r+G44*dt_2/2</f>
        <v>0.76061664786980532</v>
      </c>
      <c r="J44">
        <f>C44+H44*dt_2/2</f>
        <v>-4.8418056739627326</v>
      </c>
      <c r="K44">
        <f>g_1/l*SIN(I44)</f>
        <v>-22.978942756047918</v>
      </c>
      <c r="M44">
        <f t="shared" si="13"/>
        <v>-4.8418056739627326</v>
      </c>
      <c r="N44">
        <f t="shared" si="14"/>
        <v>-22.978942756047918</v>
      </c>
      <c r="O44">
        <f>B44 + M44*dt_2/2</f>
        <v>-0.7815402803210687</v>
      </c>
      <c r="P44">
        <f>C44+N44*dt_2/2</f>
        <v>-5.0711978193088338</v>
      </c>
      <c r="Q44">
        <f>g_1/l*SIN(O44)</f>
        <v>23.479119688260504</v>
      </c>
      <c r="S44">
        <f t="shared" si="15"/>
        <v>-5.0711978193088338</v>
      </c>
      <c r="T44">
        <f t="shared" si="16"/>
        <v>23.479119688260504</v>
      </c>
      <c r="U44">
        <f>B44+S44*dt_2</f>
        <v>-0.80804323014434343</v>
      </c>
      <c r="V44">
        <f>C44+T44*dt_2</f>
        <v>-4.7215119086459891</v>
      </c>
      <c r="W44">
        <f>g_1/l*SIN(U44)</f>
        <v>24.097886628446595</v>
      </c>
      <c r="Y44">
        <f t="shared" si="17"/>
        <v>-4.7215119086459891</v>
      </c>
      <c r="Z44">
        <f t="shared" si="18"/>
        <v>24.097886628446595</v>
      </c>
      <c r="AB44">
        <f>(G44+M44*2+S44*2+Y44)/6*dt_2</f>
        <v>-4.9173036667862866E-2</v>
      </c>
      <c r="AC44">
        <f>(H44+2*N44+2*T44+Z44)/6*dt_2</f>
        <v>7.9996211343406814E-2</v>
      </c>
      <c r="AD44">
        <f>l*COS(B44-RADIANS(90))</f>
        <v>-0.20609537681855081</v>
      </c>
      <c r="AE44">
        <f>l*SIN(B44-RADIANS(90))</f>
        <v>-0.21800159553090326</v>
      </c>
      <c r="AF44">
        <f>AE44+l</f>
        <v>8.1998404469096731E-2</v>
      </c>
      <c r="AG44">
        <f>ABS(m*g*AF44)</f>
        <v>0.81998404469096731</v>
      </c>
      <c r="AH44">
        <f>(m*(C44*l)^2)/2</f>
        <v>1.1054223213242571</v>
      </c>
      <c r="AI44">
        <f t="shared" si="19"/>
        <v>1.9254063660152245</v>
      </c>
      <c r="AK44">
        <f t="shared" si="20"/>
        <v>4.1000000000000014</v>
      </c>
    </row>
    <row r="45" spans="2:37" x14ac:dyDescent="0.3">
      <c r="B45">
        <f t="shared" si="9"/>
        <v>-0.80650428861911794</v>
      </c>
      <c r="C45">
        <f t="shared" si="10"/>
        <v>-4.8763068941851868</v>
      </c>
      <c r="D45">
        <f>g_1*SIN(B45)/l</f>
        <v>24.062415545683184</v>
      </c>
      <c r="G45">
        <f t="shared" si="11"/>
        <v>-4.8763068941851868</v>
      </c>
      <c r="H45">
        <f t="shared" si="12"/>
        <v>24.062415545683184</v>
      </c>
      <c r="I45">
        <f>_r+G45*dt_2/2</f>
        <v>0.76101662892652233</v>
      </c>
      <c r="J45">
        <f>C45+H45*dt_2/2</f>
        <v>-4.7559948164567709</v>
      </c>
      <c r="K45">
        <f>g_1/l*SIN(I45)</f>
        <v>-22.988599274238521</v>
      </c>
      <c r="M45">
        <f t="shared" si="13"/>
        <v>-4.7559948164567709</v>
      </c>
      <c r="N45">
        <f t="shared" si="14"/>
        <v>-22.988599274238521</v>
      </c>
      <c r="O45">
        <f>B45 + M45*dt_2/2</f>
        <v>-0.83028426270140177</v>
      </c>
      <c r="P45">
        <f>C45+N45*dt_2/2</f>
        <v>-4.9912498905563796</v>
      </c>
      <c r="Q45">
        <f>g_1/l*SIN(O45)</f>
        <v>24.604106109989033</v>
      </c>
      <c r="S45">
        <f t="shared" si="15"/>
        <v>-4.9912498905563796</v>
      </c>
      <c r="T45">
        <f t="shared" si="16"/>
        <v>24.604106109989033</v>
      </c>
      <c r="U45">
        <f>B45+S45*dt_2</f>
        <v>-0.85641678752468176</v>
      </c>
      <c r="V45">
        <f>C45+T45*dt_2</f>
        <v>-4.6302658330852964</v>
      </c>
      <c r="W45">
        <f>g_1/l*SIN(U45)</f>
        <v>25.183329356719529</v>
      </c>
      <c r="Y45">
        <f t="shared" si="17"/>
        <v>-4.6302658330852964</v>
      </c>
      <c r="Z45">
        <f t="shared" si="18"/>
        <v>25.183329356719529</v>
      </c>
      <c r="AB45">
        <f>(G45+M45*2+S45*2+Y45)/6*dt_2</f>
        <v>-4.8335103568827975E-2</v>
      </c>
      <c r="AC45">
        <f>(H45+2*N45+2*T45+Z45)/6*dt_2</f>
        <v>8.7461264289839566E-2</v>
      </c>
      <c r="AD45">
        <f>l*COS(B45-RADIANS(90))</f>
        <v>-0.21656173991114858</v>
      </c>
      <c r="AE45">
        <f>l*SIN(B45-RADIANS(90))</f>
        <v>-0.20760783416493711</v>
      </c>
      <c r="AF45">
        <f>AE45+l</f>
        <v>9.2392165835062878E-2</v>
      </c>
      <c r="AG45">
        <f>ABS(m*g*AF45)</f>
        <v>0.92392165835062878</v>
      </c>
      <c r="AH45">
        <f>(m*(C45*l)^2)/2</f>
        <v>1.0700266016825091</v>
      </c>
      <c r="AI45">
        <f t="shared" si="19"/>
        <v>1.9939482600331377</v>
      </c>
      <c r="AK45">
        <f t="shared" si="20"/>
        <v>4.2000000000000011</v>
      </c>
    </row>
    <row r="46" spans="2:37" x14ac:dyDescent="0.3">
      <c r="B46">
        <f t="shared" si="9"/>
        <v>-0.85483939218794591</v>
      </c>
      <c r="C46">
        <f t="shared" si="10"/>
        <v>-4.7888456298953477</v>
      </c>
      <c r="D46">
        <f>g_1*SIN(B46)/l</f>
        <v>25.148850419464395</v>
      </c>
      <c r="G46">
        <f t="shared" si="11"/>
        <v>-4.7888456298953477</v>
      </c>
      <c r="H46">
        <f t="shared" si="12"/>
        <v>25.148850419464395</v>
      </c>
      <c r="I46">
        <f>_r+G46*dt_2/2</f>
        <v>0.76145393524797156</v>
      </c>
      <c r="J46">
        <f>C46+H46*dt_2/2</f>
        <v>-4.6631013777980259</v>
      </c>
      <c r="K46">
        <f>g_1/l*SIN(I46)</f>
        <v>-22.999152706644374</v>
      </c>
      <c r="M46">
        <f t="shared" si="13"/>
        <v>-4.6631013777980259</v>
      </c>
      <c r="N46">
        <f t="shared" si="14"/>
        <v>-22.999152706644374</v>
      </c>
      <c r="O46">
        <f>B46 + M46*dt_2/2</f>
        <v>-0.878154899076936</v>
      </c>
      <c r="P46">
        <f>C46+N46*dt_2/2</f>
        <v>-4.9038413934285696</v>
      </c>
      <c r="Q46">
        <f>g_1/l*SIN(O46)</f>
        <v>25.652065315045498</v>
      </c>
      <c r="S46">
        <f t="shared" si="15"/>
        <v>-4.9038413934285696</v>
      </c>
      <c r="T46">
        <f t="shared" si="16"/>
        <v>25.652065315045498</v>
      </c>
      <c r="U46">
        <f>B46+S46*dt_2</f>
        <v>-0.90387780612223156</v>
      </c>
      <c r="V46">
        <f>C46+T46*dt_2</f>
        <v>-4.532324976744893</v>
      </c>
      <c r="W46">
        <f>g_1/l*SIN(U46)</f>
        <v>26.191049898063852</v>
      </c>
      <c r="Y46">
        <f t="shared" si="17"/>
        <v>-4.532324976744893</v>
      </c>
      <c r="Z46">
        <f t="shared" si="18"/>
        <v>26.191049898063852</v>
      </c>
      <c r="AB46">
        <f>(G46+M46*2+S46*2+Y46)/6*dt_2</f>
        <v>-4.742509358182239E-2</v>
      </c>
      <c r="AC46">
        <f>(H46+2*N46+2*T46+Z46)/6*dt_2</f>
        <v>9.4409542557217493E-2</v>
      </c>
      <c r="AD46">
        <f>l*COS(B46-RADIANS(90))</f>
        <v>-0.22633965377517951</v>
      </c>
      <c r="AE46">
        <f>l*SIN(B46-RADIANS(90))</f>
        <v>-0.19690190737758706</v>
      </c>
      <c r="AF46">
        <f>AE46+l</f>
        <v>0.10309809262241293</v>
      </c>
      <c r="AG46">
        <f>ABS(m*g*AF46)</f>
        <v>1.0309809262241294</v>
      </c>
      <c r="AH46">
        <f>(m*(C46*l)^2)/2</f>
        <v>1.0319869110135498</v>
      </c>
      <c r="AI46">
        <f t="shared" si="19"/>
        <v>2.0629678372376792</v>
      </c>
      <c r="AK46">
        <f t="shared" si="20"/>
        <v>4.3000000000000007</v>
      </c>
    </row>
    <row r="47" spans="2:37" x14ac:dyDescent="0.3">
      <c r="B47">
        <f t="shared" si="9"/>
        <v>-0.90226448576976825</v>
      </c>
      <c r="C47">
        <f t="shared" si="10"/>
        <v>-4.6944360873381301</v>
      </c>
      <c r="D47">
        <f>g_1*SIN(B47)/l</f>
        <v>26.157750898114138</v>
      </c>
      <c r="G47">
        <f t="shared" si="11"/>
        <v>-4.6944360873381301</v>
      </c>
      <c r="H47">
        <f t="shared" si="12"/>
        <v>26.157750898114138</v>
      </c>
      <c r="I47">
        <f>_r+G47*dt_2/2</f>
        <v>0.76192598296075764</v>
      </c>
      <c r="J47">
        <f>C47+H47*dt_2/2</f>
        <v>-4.5636473328475597</v>
      </c>
      <c r="K47">
        <f>g_1/l*SIN(I47)</f>
        <v>-23.010539610257762</v>
      </c>
      <c r="M47">
        <f t="shared" si="13"/>
        <v>-4.5636473328475597</v>
      </c>
      <c r="N47">
        <f t="shared" si="14"/>
        <v>-23.010539610257762</v>
      </c>
      <c r="O47">
        <f>B47 + M47*dt_2/2</f>
        <v>-0.92508272243400602</v>
      </c>
      <c r="P47">
        <f>C47+N47*dt_2/2</f>
        <v>-4.8094887853894193</v>
      </c>
      <c r="Q47">
        <f>g_1/l*SIN(O47)</f>
        <v>26.622351522954233</v>
      </c>
      <c r="S47">
        <f t="shared" si="15"/>
        <v>-4.8094887853894193</v>
      </c>
      <c r="T47">
        <f t="shared" si="16"/>
        <v>26.622351522954233</v>
      </c>
      <c r="U47">
        <f>B47+S47*dt_2</f>
        <v>-0.95035937362366241</v>
      </c>
      <c r="V47">
        <f>C47+T47*dt_2</f>
        <v>-4.4282125721085874</v>
      </c>
      <c r="W47">
        <f>g_1/l*SIN(U47)</f>
        <v>27.120816460616528</v>
      </c>
      <c r="Y47">
        <f t="shared" si="17"/>
        <v>-4.4282125721085874</v>
      </c>
      <c r="Z47">
        <f t="shared" si="18"/>
        <v>27.120816460616528</v>
      </c>
      <c r="AB47">
        <f>(G47+M47*2+S47*2+Y47)/6*dt_2</f>
        <v>-4.6448201493201127E-2</v>
      </c>
      <c r="AC47">
        <f>(H47+2*N47+2*T47+Z47)/6*dt_2</f>
        <v>0.10083698530687267</v>
      </c>
      <c r="AD47">
        <f>l*COS(B47-RADIANS(90))</f>
        <v>-0.23541975808302718</v>
      </c>
      <c r="AE47">
        <f>l*SIN(B47-RADIANS(90))</f>
        <v>-0.18595036301155465</v>
      </c>
      <c r="AF47">
        <f>AE47+l</f>
        <v>0.11404963698844534</v>
      </c>
      <c r="AG47">
        <f>ABS(m*g*AF47)</f>
        <v>1.1404963698844535</v>
      </c>
      <c r="AH47">
        <f>(m*(C47*l)^2)/2</f>
        <v>0.99169785801461374</v>
      </c>
      <c r="AI47">
        <f t="shared" si="19"/>
        <v>2.1321942278990673</v>
      </c>
      <c r="AK47">
        <f t="shared" si="20"/>
        <v>4.4000000000000004</v>
      </c>
    </row>
    <row r="48" spans="2:37" x14ac:dyDescent="0.3">
      <c r="B48">
        <f t="shared" si="9"/>
        <v>-0.94871268726296942</v>
      </c>
      <c r="C48">
        <f t="shared" si="10"/>
        <v>-4.5935991020312574</v>
      </c>
      <c r="D48">
        <f>g_1*SIN(B48)/l</f>
        <v>27.088867432025186</v>
      </c>
      <c r="G48">
        <f t="shared" si="11"/>
        <v>-4.5935991020312574</v>
      </c>
      <c r="H48">
        <f t="shared" si="12"/>
        <v>27.088867432025186</v>
      </c>
      <c r="I48">
        <f>_r+G48*dt_2/2</f>
        <v>0.76243016788729201</v>
      </c>
      <c r="J48">
        <f>C48+H48*dt_2/2</f>
        <v>-4.4581547648711313</v>
      </c>
      <c r="K48">
        <f>g_1/l*SIN(I48)</f>
        <v>-23.022696076247605</v>
      </c>
      <c r="M48">
        <f t="shared" si="13"/>
        <v>-4.4581547648711313</v>
      </c>
      <c r="N48">
        <f t="shared" si="14"/>
        <v>-23.022696076247605</v>
      </c>
      <c r="O48">
        <f>B48 + M48*dt_2/2</f>
        <v>-0.97100346108732505</v>
      </c>
      <c r="P48">
        <f>C48+N48*dt_2/2</f>
        <v>-4.7087125824124954</v>
      </c>
      <c r="Q48">
        <f>g_1/l*SIN(O48)</f>
        <v>27.515085134089681</v>
      </c>
      <c r="S48">
        <f t="shared" si="15"/>
        <v>-4.7087125824124954</v>
      </c>
      <c r="T48">
        <f t="shared" si="16"/>
        <v>27.515085134089681</v>
      </c>
      <c r="U48">
        <f>B48+S48*dt_2</f>
        <v>-0.99579981308709442</v>
      </c>
      <c r="V48">
        <f>C48+T48*dt_2</f>
        <v>-4.318448250690361</v>
      </c>
      <c r="W48">
        <f>g_1/l*SIN(U48)</f>
        <v>27.973139946084732</v>
      </c>
      <c r="Y48">
        <f t="shared" si="17"/>
        <v>-4.318448250690361</v>
      </c>
      <c r="Z48">
        <f t="shared" si="18"/>
        <v>27.973139946084732</v>
      </c>
      <c r="AB48">
        <f>(G48+M48*2+S48*2+Y48)/6*dt_2</f>
        <v>-4.5409636745481451E-2</v>
      </c>
      <c r="AC48">
        <f>(H48+2*N48+2*T48+Z48)/6*dt_2</f>
        <v>0.10674464248965677</v>
      </c>
      <c r="AD48">
        <f>l*COS(B48-RADIANS(90))</f>
        <v>-0.24379980688822672</v>
      </c>
      <c r="AE48">
        <f>l*SIN(B48-RADIANS(90))</f>
        <v>-0.17481891820184497</v>
      </c>
      <c r="AF48">
        <f>AE48+l</f>
        <v>0.12518108179815501</v>
      </c>
      <c r="AG48">
        <f>ABS(m*g*AF48)</f>
        <v>1.2518108179815501</v>
      </c>
      <c r="AH48">
        <f>(m*(C48*l)^2)/2</f>
        <v>0.94955187195820689</v>
      </c>
      <c r="AI48">
        <f t="shared" si="19"/>
        <v>2.2013626899397569</v>
      </c>
      <c r="AK48">
        <f t="shared" si="20"/>
        <v>4.5</v>
      </c>
    </row>
    <row r="49" spans="2:37" x14ac:dyDescent="0.3">
      <c r="B49">
        <f t="shared" si="9"/>
        <v>-0.99412232400845091</v>
      </c>
      <c r="C49">
        <f t="shared" si="10"/>
        <v>-4.4868544595416004</v>
      </c>
      <c r="D49">
        <f>g_1*SIN(B49)/l</f>
        <v>27.942691535433696</v>
      </c>
      <c r="G49">
        <f t="shared" si="11"/>
        <v>-4.4868544595416004</v>
      </c>
      <c r="H49">
        <f t="shared" si="12"/>
        <v>27.942691535433696</v>
      </c>
      <c r="I49">
        <f>_r+G49*dt_2/2</f>
        <v>0.76296389109974028</v>
      </c>
      <c r="J49">
        <f>C49+H49*dt_2/2</f>
        <v>-4.3471410018644319</v>
      </c>
      <c r="K49">
        <f>g_1/l*SIN(I49)</f>
        <v>-23.035558366711236</v>
      </c>
      <c r="M49">
        <f t="shared" si="13"/>
        <v>-4.3471410018644319</v>
      </c>
      <c r="N49">
        <f t="shared" si="14"/>
        <v>-23.035558366711236</v>
      </c>
      <c r="O49">
        <f>B49 + M49*dt_2/2</f>
        <v>-1.015858029017773</v>
      </c>
      <c r="P49">
        <f>C49+N49*dt_2/2</f>
        <v>-4.6020322513751566</v>
      </c>
      <c r="Q49">
        <f>g_1/l*SIN(O49)</f>
        <v>28.331098407496935</v>
      </c>
      <c r="S49">
        <f t="shared" si="15"/>
        <v>-4.6020322513751566</v>
      </c>
      <c r="T49">
        <f t="shared" si="16"/>
        <v>28.331098407496935</v>
      </c>
      <c r="U49">
        <f>B49+S49*dt_2</f>
        <v>-1.0401426465222026</v>
      </c>
      <c r="V49">
        <f>C49+T49*dt_2</f>
        <v>-4.2035434754666312</v>
      </c>
      <c r="W49">
        <f>g_1/l*SIN(U49)</f>
        <v>28.749214300938089</v>
      </c>
      <c r="Y49">
        <f t="shared" si="17"/>
        <v>-4.2035434754666312</v>
      </c>
      <c r="Z49">
        <f t="shared" si="18"/>
        <v>28.749214300938089</v>
      </c>
      <c r="AB49">
        <f>(G49+M49*2+S49*2+Y49)/6*dt_2</f>
        <v>-4.4314574069145678E-2</v>
      </c>
      <c r="AC49">
        <f>(H49+2*N49+2*T49+Z49)/6*dt_2</f>
        <v>0.11213830986323864</v>
      </c>
      <c r="AD49">
        <f>l*COS(B49-RADIANS(90))</f>
        <v>-0.25148422381890323</v>
      </c>
      <c r="AE49">
        <f>l*SIN(B49-RADIANS(90))</f>
        <v>-0.16357165148705868</v>
      </c>
      <c r="AF49">
        <f>AE49+l</f>
        <v>0.13642834851294131</v>
      </c>
      <c r="AG49">
        <f>ABS(m*g*AF49)</f>
        <v>1.364283485129413</v>
      </c>
      <c r="AH49">
        <f>(m*(C49*l)^2)/2</f>
        <v>0.90593383234987568</v>
      </c>
      <c r="AI49">
        <f t="shared" si="19"/>
        <v>2.2702173174792888</v>
      </c>
      <c r="AK49">
        <f t="shared" si="20"/>
        <v>4.5999999999999996</v>
      </c>
    </row>
    <row r="50" spans="2:37" x14ac:dyDescent="0.3">
      <c r="B50">
        <f t="shared" si="9"/>
        <v>-1.0384368980775966</v>
      </c>
      <c r="C50">
        <f t="shared" si="10"/>
        <v>-4.3747161496783615</v>
      </c>
      <c r="D50">
        <f>g_1*SIN(B50)/l</f>
        <v>28.720396671924842</v>
      </c>
      <c r="G50">
        <f t="shared" si="11"/>
        <v>-4.3747161496783615</v>
      </c>
      <c r="H50">
        <f t="shared" si="12"/>
        <v>28.720396671924842</v>
      </c>
      <c r="I50">
        <f>_r+G50*dt_2/2</f>
        <v>0.76352458264905643</v>
      </c>
      <c r="J50">
        <f>C50+H50*dt_2/2</f>
        <v>-4.2311141663187373</v>
      </c>
      <c r="K50">
        <f>g_1/l*SIN(I50)</f>
        <v>-23.049063504202643</v>
      </c>
      <c r="M50">
        <f t="shared" si="13"/>
        <v>-4.2311141663187373</v>
      </c>
      <c r="N50">
        <f t="shared" si="14"/>
        <v>-23.049063504202643</v>
      </c>
      <c r="O50">
        <f>B50 + M50*dt_2/2</f>
        <v>-1.0595924689091902</v>
      </c>
      <c r="P50">
        <f>C50+N50*dt_2/2</f>
        <v>-4.4899614671993744</v>
      </c>
      <c r="Q50">
        <f>g_1/l*SIN(O50)</f>
        <v>29.071872644554073</v>
      </c>
      <c r="S50">
        <f t="shared" si="15"/>
        <v>-4.4899614671993744</v>
      </c>
      <c r="T50">
        <f t="shared" si="16"/>
        <v>29.071872644554073</v>
      </c>
      <c r="U50">
        <f>B50+S50*dt_2</f>
        <v>-1.0833365127495904</v>
      </c>
      <c r="V50">
        <f>C50+T50*dt_2</f>
        <v>-4.0839974232328204</v>
      </c>
      <c r="W50">
        <f>g_1/l*SIN(U50)</f>
        <v>29.450849598365231</v>
      </c>
      <c r="Y50">
        <f t="shared" si="17"/>
        <v>-4.0839974232328204</v>
      </c>
      <c r="Z50">
        <f t="shared" si="18"/>
        <v>29.450849598365231</v>
      </c>
      <c r="AB50">
        <f>(G50+M50*2+S50*2+Y50)/6*dt_2</f>
        <v>-4.316810806657901E-2</v>
      </c>
      <c r="AC50">
        <f>(H50+2*N50+2*T50+Z50)/6*dt_2</f>
        <v>0.11702810758498823</v>
      </c>
      <c r="AD50">
        <f>l*COS(B50-RADIANS(90))</f>
        <v>-0.25848357004732353</v>
      </c>
      <c r="AE50">
        <f>l*SIN(B50-RADIANS(90))</f>
        <v>-0.15227029919058535</v>
      </c>
      <c r="AF50">
        <f>AE50+l</f>
        <v>0.14772970080941464</v>
      </c>
      <c r="AG50">
        <f>ABS(m*g*AF50)</f>
        <v>1.4772970080941463</v>
      </c>
      <c r="AH50">
        <f>(m*(C50*l)^2)/2</f>
        <v>0.8612163625615501</v>
      </c>
      <c r="AI50">
        <f t="shared" si="19"/>
        <v>2.3385133706556962</v>
      </c>
      <c r="AK50">
        <f t="shared" si="20"/>
        <v>4.6999999999999993</v>
      </c>
    </row>
    <row r="51" spans="2:37" x14ac:dyDescent="0.3">
      <c r="B51">
        <f t="shared" si="9"/>
        <v>-1.0816050061441758</v>
      </c>
      <c r="C51">
        <f t="shared" si="10"/>
        <v>-4.2576880420933731</v>
      </c>
      <c r="D51">
        <f>g_1*SIN(B51)/l</f>
        <v>29.423771849981591</v>
      </c>
      <c r="G51">
        <f t="shared" si="11"/>
        <v>-4.2576880420933731</v>
      </c>
      <c r="H51">
        <f t="shared" si="12"/>
        <v>29.423771849981591</v>
      </c>
      <c r="I51">
        <f>_r+G51*dt_2/2</f>
        <v>0.76410972318698145</v>
      </c>
      <c r="J51">
        <f>C51+H51*dt_2/2</f>
        <v>-4.1105691828434656</v>
      </c>
      <c r="K51">
        <f>g_1/l*SIN(I51)</f>
        <v>-23.063149807073003</v>
      </c>
      <c r="M51">
        <f t="shared" si="13"/>
        <v>-4.1105691828434656</v>
      </c>
      <c r="N51">
        <f t="shared" si="14"/>
        <v>-23.063149807073003</v>
      </c>
      <c r="O51">
        <f>B51 + M51*dt_2/2</f>
        <v>-1.102157852058393</v>
      </c>
      <c r="P51">
        <f>C51+N51*dt_2/2</f>
        <v>-4.3730037911287383</v>
      </c>
      <c r="Q51">
        <f>g_1/l*SIN(O51)</f>
        <v>29.739469258372011</v>
      </c>
      <c r="S51">
        <f t="shared" si="15"/>
        <v>-4.3730037911287383</v>
      </c>
      <c r="T51">
        <f t="shared" si="16"/>
        <v>29.739469258372011</v>
      </c>
      <c r="U51">
        <f>B51+S51*dt_2</f>
        <v>-1.1253350440554633</v>
      </c>
      <c r="V51">
        <f>C51+T51*dt_2</f>
        <v>-3.9602933495096528</v>
      </c>
      <c r="W51">
        <f>g_1/l*SIN(U51)</f>
        <v>30.080400219446474</v>
      </c>
      <c r="Y51">
        <f t="shared" si="17"/>
        <v>-3.9602933495096528</v>
      </c>
      <c r="Z51">
        <f t="shared" si="18"/>
        <v>30.080400219446474</v>
      </c>
      <c r="AB51">
        <f>(G51+M51*2+S51*2+Y51)/6*dt_2</f>
        <v>-4.1975212232579058E-2</v>
      </c>
      <c r="AC51">
        <f>(H51+2*N51+2*T51+Z51)/6*dt_2</f>
        <v>0.12142801828671014</v>
      </c>
      <c r="AD51">
        <f>l*COS(B51-RADIANS(90))</f>
        <v>-0.26481394664983426</v>
      </c>
      <c r="AE51">
        <f>l*SIN(B51-RADIANS(90))</f>
        <v>-0.14097366300035885</v>
      </c>
      <c r="AF51">
        <f>AE51+l</f>
        <v>0.15902633699964114</v>
      </c>
      <c r="AG51">
        <f>ABS(m*g*AF51)</f>
        <v>1.5902633699964115</v>
      </c>
      <c r="AH51">
        <f>(m*(C51*l)^2)/2</f>
        <v>0.81575583587032041</v>
      </c>
      <c r="AI51">
        <f t="shared" si="19"/>
        <v>2.4060192058667318</v>
      </c>
      <c r="AK51">
        <f t="shared" si="20"/>
        <v>4.7999999999999989</v>
      </c>
    </row>
    <row r="52" spans="2:37" x14ac:dyDescent="0.3">
      <c r="B52">
        <f t="shared" si="9"/>
        <v>-1.1235802183767549</v>
      </c>
      <c r="C52">
        <f t="shared" si="10"/>
        <v>-4.1362600238066634</v>
      </c>
      <c r="D52">
        <f>g_1*SIN(B52)/l</f>
        <v>30.055150280785668</v>
      </c>
      <c r="G52">
        <f t="shared" si="11"/>
        <v>-4.1362600238066634</v>
      </c>
      <c r="H52">
        <f t="shared" si="12"/>
        <v>30.055150280785668</v>
      </c>
      <c r="I52">
        <f>_r+G52*dt_2/2</f>
        <v>0.76471686327841493</v>
      </c>
      <c r="J52">
        <f>C52+H52*dt_2/2</f>
        <v>-3.9859842724027352</v>
      </c>
      <c r="K52">
        <f>g_1/l*SIN(I52)</f>
        <v>-23.077757365711218</v>
      </c>
      <c r="M52">
        <f t="shared" si="13"/>
        <v>-3.9859842724027352</v>
      </c>
      <c r="N52">
        <f t="shared" si="14"/>
        <v>-23.077757365711218</v>
      </c>
      <c r="O52">
        <f>B52 + M52*dt_2/2</f>
        <v>-1.1435101397387686</v>
      </c>
      <c r="P52">
        <f>C52+N52*dt_2/2</f>
        <v>-4.2516488106352197</v>
      </c>
      <c r="Q52">
        <f>g_1/l*SIN(O52)</f>
        <v>30.33645701670504</v>
      </c>
      <c r="S52">
        <f t="shared" si="15"/>
        <v>-4.2516488106352197</v>
      </c>
      <c r="T52">
        <f t="shared" si="16"/>
        <v>30.33645701670504</v>
      </c>
      <c r="U52">
        <f>B52+S52*dt_2</f>
        <v>-1.1660967064831071</v>
      </c>
      <c r="V52">
        <f>C52+T52*dt_2</f>
        <v>-3.8328954536396127</v>
      </c>
      <c r="W52">
        <f>g_1/l*SIN(U52)</f>
        <v>30.640690364400623</v>
      </c>
      <c r="Y52">
        <f t="shared" si="17"/>
        <v>-3.8328954536396127</v>
      </c>
      <c r="Z52">
        <f t="shared" si="18"/>
        <v>30.640690364400623</v>
      </c>
      <c r="AB52">
        <f>(G52+M52*2+S52*2+Y52)/6*dt_2</f>
        <v>-4.0740702739203646E-2</v>
      </c>
      <c r="AC52">
        <f>(H52+2*N52+2*T52+Z52)/6*dt_2</f>
        <v>0.12535539991195654</v>
      </c>
      <c r="AD52">
        <f>l*COS(B52-RADIANS(90))</f>
        <v>-0.27049635252707099</v>
      </c>
      <c r="AE52">
        <f>l*SIN(B52-RADIANS(90))</f>
        <v>-0.12973713142177354</v>
      </c>
      <c r="AF52">
        <f>AE52+l</f>
        <v>0.17026286857822645</v>
      </c>
      <c r="AG52">
        <f>ABS(m*g*AF52)</f>
        <v>1.7026286857822646</v>
      </c>
      <c r="AH52">
        <f>(m*(C52*l)^2)/2</f>
        <v>0.76988911430434936</v>
      </c>
      <c r="AI52">
        <f t="shared" si="19"/>
        <v>2.4725178000866137</v>
      </c>
      <c r="AK52">
        <f t="shared" si="20"/>
        <v>4.8999999999999986</v>
      </c>
    </row>
    <row r="53" spans="2:37" x14ac:dyDescent="0.3">
      <c r="B53">
        <f t="shared" si="9"/>
        <v>-1.1643209211159586</v>
      </c>
      <c r="C53">
        <f t="shared" si="10"/>
        <v>-4.0109046238947066</v>
      </c>
      <c r="D53">
        <f>g_1*SIN(B53)/l</f>
        <v>30.617335316636236</v>
      </c>
      <c r="G53">
        <f t="shared" si="11"/>
        <v>-4.0109046238947066</v>
      </c>
      <c r="H53">
        <f t="shared" si="12"/>
        <v>30.617335316636236</v>
      </c>
      <c r="I53">
        <f>_r+G53*dt_2/2</f>
        <v>0.76534364027797475</v>
      </c>
      <c r="J53">
        <f>C53+H53*dt_2/2</f>
        <v>-3.8578179473115255</v>
      </c>
      <c r="K53">
        <f>g_1/l*SIN(I53)</f>
        <v>-23.092828456732732</v>
      </c>
      <c r="M53">
        <f t="shared" si="13"/>
        <v>-3.8578179473115255</v>
      </c>
      <c r="N53">
        <f t="shared" si="14"/>
        <v>-23.092828456732732</v>
      </c>
      <c r="O53">
        <f>B53 + M53*dt_2/2</f>
        <v>-1.1836100108525163</v>
      </c>
      <c r="P53">
        <f>C53+N53*dt_2/2</f>
        <v>-4.1263687661783699</v>
      </c>
      <c r="Q53">
        <f>g_1/l*SIN(O53)</f>
        <v>30.865837578748025</v>
      </c>
      <c r="S53">
        <f t="shared" si="15"/>
        <v>-4.1263687661783699</v>
      </c>
      <c r="T53">
        <f t="shared" si="16"/>
        <v>30.865837578748025</v>
      </c>
      <c r="U53">
        <f>B53+S53*dt_2</f>
        <v>-1.2055846087777424</v>
      </c>
      <c r="V53">
        <f>C53+T53*dt_2</f>
        <v>-3.7022462481072265</v>
      </c>
      <c r="W53">
        <f>g_1/l*SIN(U53)</f>
        <v>31.134938921085418</v>
      </c>
      <c r="Y53">
        <f t="shared" si="17"/>
        <v>-3.7022462481072265</v>
      </c>
      <c r="Z53">
        <f t="shared" si="18"/>
        <v>31.134938921085418</v>
      </c>
      <c r="AB53">
        <f>(G53+M53*2+S53*2+Y53)/6*dt_2</f>
        <v>-3.9469207164969544E-2</v>
      </c>
      <c r="AC53">
        <f>(H53+2*N53+2*T53+Z53)/6*dt_2</f>
        <v>0.12883048746958708</v>
      </c>
      <c r="AD53">
        <f>l*COS(B53-RADIANS(90))</f>
        <v>-0.27555601784972611</v>
      </c>
      <c r="AE53">
        <f>l*SIN(B53-RADIANS(90))</f>
        <v>-0.1186123139762538</v>
      </c>
      <c r="AF53">
        <f>AE53+l</f>
        <v>0.18138768602374619</v>
      </c>
      <c r="AG53">
        <f>ABS(m*g*AF53)</f>
        <v>1.813876860237462</v>
      </c>
      <c r="AH53">
        <f>(m*(C53*l)^2)/2</f>
        <v>0.72393101558909723</v>
      </c>
      <c r="AI53">
        <f t="shared" si="19"/>
        <v>2.5378078758265592</v>
      </c>
      <c r="AK53">
        <f t="shared" si="20"/>
        <v>4.9999999999999982</v>
      </c>
    </row>
    <row r="54" spans="2:37" x14ac:dyDescent="0.3">
      <c r="B54">
        <f t="shared" si="9"/>
        <v>-1.2037901282809282</v>
      </c>
      <c r="C54">
        <f t="shared" si="10"/>
        <v>-3.8820741364251194</v>
      </c>
      <c r="D54">
        <f>g_1*SIN(B54)/l</f>
        <v>31.113525688523573</v>
      </c>
      <c r="G54">
        <f t="shared" si="11"/>
        <v>-3.8820741364251194</v>
      </c>
      <c r="H54">
        <f t="shared" si="12"/>
        <v>31.113525688523573</v>
      </c>
      <c r="I54">
        <f>_r+G54*dt_2/2</f>
        <v>0.76598779271532269</v>
      </c>
      <c r="J54">
        <f>C54+H54*dt_2/2</f>
        <v>-3.7265065079825015</v>
      </c>
      <c r="K54">
        <f>g_1/l*SIN(I54)</f>
        <v>-23.108307893969432</v>
      </c>
      <c r="M54">
        <f t="shared" si="13"/>
        <v>-3.7265065079825015</v>
      </c>
      <c r="N54">
        <f t="shared" si="14"/>
        <v>-23.108307893969432</v>
      </c>
      <c r="O54">
        <f>B54 + M54*dt_2/2</f>
        <v>-1.2224226608208408</v>
      </c>
      <c r="P54">
        <f>C54+N54*dt_2/2</f>
        <v>-3.9976156758949668</v>
      </c>
      <c r="Q54">
        <f>g_1/l*SIN(O54)</f>
        <v>31.330971222358976</v>
      </c>
      <c r="S54">
        <f t="shared" si="15"/>
        <v>-3.9976156758949668</v>
      </c>
      <c r="T54">
        <f t="shared" si="16"/>
        <v>31.330971222358976</v>
      </c>
      <c r="U54">
        <f>B54+S54*dt_2</f>
        <v>-1.2437662850398779</v>
      </c>
      <c r="V54">
        <f>C54+T54*dt_2</f>
        <v>-3.5687644242015297</v>
      </c>
      <c r="W54">
        <f>g_1/l*SIN(U54)</f>
        <v>31.566685467513555</v>
      </c>
      <c r="Y54">
        <f t="shared" si="17"/>
        <v>-3.5687644242015297</v>
      </c>
      <c r="Z54">
        <f t="shared" si="18"/>
        <v>31.566685467513555</v>
      </c>
      <c r="AB54">
        <f>(G54+M54*2+S54*2+Y54)/6*dt_2</f>
        <v>-3.8165138213969309E-2</v>
      </c>
      <c r="AC54">
        <f>(H54+2*N54+2*T54+Z54)/6*dt_2</f>
        <v>0.13187589635469371</v>
      </c>
      <c r="AD54">
        <f>l*COS(B54-RADIANS(90))</f>
        <v>-0.28002173119671209</v>
      </c>
      <c r="AE54">
        <f>l*SIN(B54-RADIANS(90))</f>
        <v>-0.10764678377729775</v>
      </c>
      <c r="AF54">
        <f>AE54+l</f>
        <v>0.19235321622270224</v>
      </c>
      <c r="AG54">
        <f>ABS(m*g*AF54)</f>
        <v>1.9235321622270223</v>
      </c>
      <c r="AH54">
        <f>(m*(C54*l)^2)/2</f>
        <v>0.67817248203153757</v>
      </c>
      <c r="AI54">
        <f t="shared" si="19"/>
        <v>2.6017046442585601</v>
      </c>
      <c r="AK54">
        <f t="shared" si="20"/>
        <v>5.0999999999999979</v>
      </c>
    </row>
    <row r="55" spans="2:37" x14ac:dyDescent="0.3">
      <c r="B55">
        <f t="shared" si="9"/>
        <v>-1.2419552664948976</v>
      </c>
      <c r="C55">
        <f t="shared" si="10"/>
        <v>-3.7501982400704259</v>
      </c>
      <c r="D55">
        <f>g_1*SIN(B55)/l</f>
        <v>31.547241814675573</v>
      </c>
      <c r="G55">
        <f t="shared" si="11"/>
        <v>-3.7501982400704259</v>
      </c>
      <c r="H55">
        <f t="shared" si="12"/>
        <v>31.547241814675573</v>
      </c>
      <c r="I55">
        <f>_r+G55*dt_2/2</f>
        <v>0.76664717219709611</v>
      </c>
      <c r="J55">
        <f>C55+H55*dt_2/2</f>
        <v>-3.5924620309970479</v>
      </c>
      <c r="K55">
        <f>g_1/l*SIN(I55)</f>
        <v>-23.124143316715795</v>
      </c>
      <c r="M55">
        <f t="shared" si="13"/>
        <v>-3.5924620309970479</v>
      </c>
      <c r="N55">
        <f t="shared" si="14"/>
        <v>-23.124143316715795</v>
      </c>
      <c r="O55">
        <f>B55 + M55*dt_2/2</f>
        <v>-1.2599175766498829</v>
      </c>
      <c r="P55">
        <f>C55+N55*dt_2/2</f>
        <v>-3.8658189566540049</v>
      </c>
      <c r="Q55">
        <f>g_1/l*SIN(O55)</f>
        <v>31.735504396745625</v>
      </c>
      <c r="S55">
        <f t="shared" si="15"/>
        <v>-3.8658189566540049</v>
      </c>
      <c r="T55">
        <f t="shared" si="16"/>
        <v>31.735504396745625</v>
      </c>
      <c r="U55">
        <f>B55+S55*dt_2</f>
        <v>-1.2806134560614377</v>
      </c>
      <c r="V55">
        <f>C55+T55*dt_2</f>
        <v>-3.4328431961029695</v>
      </c>
      <c r="W55">
        <f>g_1/l*SIN(U55)</f>
        <v>31.939718906573169</v>
      </c>
      <c r="Y55">
        <f t="shared" si="17"/>
        <v>-3.4328431961029695</v>
      </c>
      <c r="Z55">
        <f t="shared" si="18"/>
        <v>31.939718906573169</v>
      </c>
      <c r="AB55">
        <f>(G55+M55*2+S55*2+Y55)/6*dt_2</f>
        <v>-3.6832672352459163E-2</v>
      </c>
      <c r="AC55">
        <f>(H55+2*N55+2*T55+Z55)/6*dt_2</f>
        <v>0.134516138135514</v>
      </c>
      <c r="AD55">
        <f>l*COS(B55-RADIANS(90))</f>
        <v>-0.28392517633208014</v>
      </c>
      <c r="AE55">
        <f>l*SIN(B55-RADIANS(90))</f>
        <v>-9.6883921497827444E-2</v>
      </c>
      <c r="AF55">
        <f>AE55+l</f>
        <v>0.20311607850217256</v>
      </c>
      <c r="AG55">
        <f>ABS(m*g*AF55)</f>
        <v>2.0311607850217257</v>
      </c>
      <c r="AH55">
        <f>(m*(C55*l)^2)/2</f>
        <v>0.6328794077922294</v>
      </c>
      <c r="AI55">
        <f t="shared" si="19"/>
        <v>2.664040192813955</v>
      </c>
      <c r="AK55">
        <f t="shared" si="20"/>
        <v>5.1999999999999975</v>
      </c>
    </row>
    <row r="56" spans="2:37" x14ac:dyDescent="0.3">
      <c r="B56">
        <f t="shared" si="9"/>
        <v>-1.2787879388473569</v>
      </c>
      <c r="C56">
        <f t="shared" si="10"/>
        <v>-3.6156821019349117</v>
      </c>
      <c r="D56">
        <f>g_1*SIN(B56)/l</f>
        <v>31.922254676670043</v>
      </c>
      <c r="G56">
        <f t="shared" si="11"/>
        <v>-3.6156821019349117</v>
      </c>
      <c r="H56">
        <f t="shared" si="12"/>
        <v>31.922254676670043</v>
      </c>
      <c r="I56">
        <f>_r+G56*dt_2/2</f>
        <v>0.76731975288777376</v>
      </c>
      <c r="J56">
        <f>C56+H56*dt_2/2</f>
        <v>-3.4560708285515616</v>
      </c>
      <c r="K56">
        <f>g_1/l*SIN(I56)</f>
        <v>-23.14028541705575</v>
      </c>
      <c r="M56">
        <f t="shared" si="13"/>
        <v>-3.4560708285515616</v>
      </c>
      <c r="N56">
        <f t="shared" si="14"/>
        <v>-23.14028541705575</v>
      </c>
      <c r="O56">
        <f>B56 + M56*dt_2/2</f>
        <v>-1.2960682929901146</v>
      </c>
      <c r="P56">
        <f>C56+N56*dt_2/2</f>
        <v>-3.7313835290201904</v>
      </c>
      <c r="Q56">
        <f>g_1/l*SIN(O56)</f>
        <v>32.083300454047027</v>
      </c>
      <c r="S56">
        <f t="shared" si="15"/>
        <v>-3.7313835290201904</v>
      </c>
      <c r="T56">
        <f t="shared" si="16"/>
        <v>32.083300454047027</v>
      </c>
      <c r="U56">
        <f>B56+S56*dt_2</f>
        <v>-1.3161017741375587</v>
      </c>
      <c r="V56">
        <f>C56+T56*dt_2</f>
        <v>-3.2948490973944415</v>
      </c>
      <c r="W56">
        <f>g_1/l*SIN(U56)</f>
        <v>32.258009941219356</v>
      </c>
      <c r="Y56">
        <f t="shared" si="17"/>
        <v>-3.2948490973944415</v>
      </c>
      <c r="Z56">
        <f t="shared" si="18"/>
        <v>32.258009941219356</v>
      </c>
      <c r="AB56">
        <f>(G56+M56*2+S56*2+Y56)/6*dt_2</f>
        <v>-3.5475733190788096E-2</v>
      </c>
      <c r="AC56">
        <f>(H56+2*N56+2*T56+Z56)/6*dt_2</f>
        <v>0.13677715781978658</v>
      </c>
      <c r="AD56">
        <f>l*COS(B56-RADIANS(90))</f>
        <v>-0.28730029209003033</v>
      </c>
      <c r="AE56">
        <f>l*SIN(B56-RADIANS(90))</f>
        <v>-8.6362851764999346E-2</v>
      </c>
      <c r="AF56">
        <f>AE56+l</f>
        <v>0.21363714823500063</v>
      </c>
      <c r="AG56">
        <f>ABS(m*g*AF56)</f>
        <v>2.1363714823500062</v>
      </c>
      <c r="AH56">
        <f>(m*(C56*l)^2)/2</f>
        <v>0.58829206780136079</v>
      </c>
      <c r="AI56">
        <f t="shared" si="19"/>
        <v>2.7246635501513667</v>
      </c>
      <c r="AK56">
        <f t="shared" si="20"/>
        <v>5.2999999999999972</v>
      </c>
    </row>
    <row r="57" spans="2:37" x14ac:dyDescent="0.3">
      <c r="B57">
        <f t="shared" si="9"/>
        <v>-1.3142636720381449</v>
      </c>
      <c r="C57">
        <f t="shared" si="10"/>
        <v>-3.4789049441151252</v>
      </c>
      <c r="D57">
        <f>g_1*SIN(B57)/l</f>
        <v>32.24251847264653</v>
      </c>
      <c r="G57">
        <f t="shared" si="11"/>
        <v>-3.4789049441151252</v>
      </c>
      <c r="H57">
        <f t="shared" si="12"/>
        <v>32.24251847264653</v>
      </c>
      <c r="I57">
        <f>_r+G57*dt_2/2</f>
        <v>0.7680036386768726</v>
      </c>
      <c r="J57">
        <f>C57+H57*dt_2/2</f>
        <v>-3.3176923517518926</v>
      </c>
      <c r="K57">
        <f>g_1/l*SIN(I57)</f>
        <v>-23.156688109216052</v>
      </c>
      <c r="M57">
        <f t="shared" si="13"/>
        <v>-3.3176923517518926</v>
      </c>
      <c r="N57">
        <f t="shared" si="14"/>
        <v>-23.156688109216052</v>
      </c>
      <c r="O57">
        <f>B57 + M57*dt_2/2</f>
        <v>-1.3308521337969044</v>
      </c>
      <c r="P57">
        <f>C57+N57*dt_2/2</f>
        <v>-3.5946883846612057</v>
      </c>
      <c r="Q57">
        <f>g_1/l*SIN(O57)</f>
        <v>32.378374627013173</v>
      </c>
      <c r="S57">
        <f t="shared" si="15"/>
        <v>-3.5946883846612057</v>
      </c>
      <c r="T57">
        <f t="shared" si="16"/>
        <v>32.378374627013173</v>
      </c>
      <c r="U57">
        <f>B57+S57*dt_2</f>
        <v>-1.350210555884757</v>
      </c>
      <c r="V57">
        <f>C57+T57*dt_2</f>
        <v>-3.1551211978449936</v>
      </c>
      <c r="W57">
        <f>g_1/l*SIN(U57)</f>
        <v>32.525648311477816</v>
      </c>
      <c r="Y57">
        <f t="shared" si="17"/>
        <v>-3.1551211978449936</v>
      </c>
      <c r="Z57">
        <f t="shared" si="18"/>
        <v>32.525648311477816</v>
      </c>
      <c r="AB57">
        <f>(G57+M57*2+S57*2+Y57)/6*dt_2</f>
        <v>-3.4097979357977197E-2</v>
      </c>
      <c r="AC57">
        <f>(H57+2*N57+2*T57+Z57)/6*dt_2</f>
        <v>0.13868589969953099</v>
      </c>
      <c r="AD57">
        <f>l*COS(B57-RADIANS(90))</f>
        <v>-0.29018266625381878</v>
      </c>
      <c r="AE57">
        <f>l*SIN(B57-RADIANS(90))</f>
        <v>-7.6118461662232975E-2</v>
      </c>
      <c r="AF57">
        <f>AE57+l</f>
        <v>0.22388153833776703</v>
      </c>
      <c r="AG57">
        <f>ABS(m*g*AF57)</f>
        <v>2.2388153833776703</v>
      </c>
      <c r="AH57">
        <f>(m*(C57*l)^2)/2</f>
        <v>0.54462508245848973</v>
      </c>
      <c r="AI57">
        <f t="shared" si="19"/>
        <v>2.78344046583616</v>
      </c>
      <c r="AK57">
        <f t="shared" si="20"/>
        <v>5.3999999999999968</v>
      </c>
    </row>
    <row r="58" spans="2:37" x14ac:dyDescent="0.3">
      <c r="B58">
        <f t="shared" si="9"/>
        <v>-1.3483616513961221</v>
      </c>
      <c r="C58">
        <f t="shared" si="10"/>
        <v>-3.3402190444155941</v>
      </c>
      <c r="D58">
        <f>g_1*SIN(B58)/l</f>
        <v>32.512107972529037</v>
      </c>
      <c r="G58">
        <f t="shared" si="11"/>
        <v>-3.3402190444155941</v>
      </c>
      <c r="H58">
        <f t="shared" si="12"/>
        <v>32.512107972529037</v>
      </c>
      <c r="I58">
        <f>_r+G58*dt_2/2</f>
        <v>0.76869706817537031</v>
      </c>
      <c r="J58">
        <f>C58+H58*dt_2/2</f>
        <v>-3.1776585045529488</v>
      </c>
      <c r="K58">
        <f>g_1/l*SIN(I58)</f>
        <v>-23.173308644764059</v>
      </c>
      <c r="M58">
        <f t="shared" si="13"/>
        <v>-3.1776585045529488</v>
      </c>
      <c r="N58">
        <f t="shared" si="14"/>
        <v>-23.173308644764059</v>
      </c>
      <c r="O58">
        <f>B58 + M58*dt_2/2</f>
        <v>-1.3642499439188869</v>
      </c>
      <c r="P58">
        <f>C58+N58*dt_2/2</f>
        <v>-3.4560855876394143</v>
      </c>
      <c r="Q58">
        <f>g_1/l*SIN(O58)</f>
        <v>32.624834042024624</v>
      </c>
      <c r="S58">
        <f t="shared" si="15"/>
        <v>-3.4560855876394143</v>
      </c>
      <c r="T58">
        <f t="shared" si="16"/>
        <v>32.624834042024624</v>
      </c>
      <c r="U58">
        <f>B58+S58*dt_2</f>
        <v>-1.3829225072725162</v>
      </c>
      <c r="V58">
        <f>C58+T58*dt_2</f>
        <v>-3.0139707039953478</v>
      </c>
      <c r="W58">
        <f>g_1/l*SIN(U58)</f>
        <v>32.746785442186479</v>
      </c>
      <c r="Y58">
        <f t="shared" si="17"/>
        <v>-3.0139707039953478</v>
      </c>
      <c r="Z58">
        <f t="shared" si="18"/>
        <v>32.746785442186479</v>
      </c>
      <c r="AB58">
        <f>(G58+M58*2+S58*2+Y58)/6*dt_2</f>
        <v>-3.270279655465945E-2</v>
      </c>
      <c r="AC58">
        <f>(H58+2*N58+2*T58+Z58)/6*dt_2</f>
        <v>0.14026990701539441</v>
      </c>
      <c r="AD58">
        <f>l*COS(B58-RADIANS(90))</f>
        <v>-0.29260897175276129</v>
      </c>
      <c r="AE58">
        <f>l*SIN(B58-RADIANS(90))</f>
        <v>-6.6181490235501142E-2</v>
      </c>
      <c r="AF58">
        <f>AE58+l</f>
        <v>0.23381850976449886</v>
      </c>
      <c r="AG58">
        <f>ABS(m*g*AF58)</f>
        <v>2.3381850976449887</v>
      </c>
      <c r="AH58">
        <f>(m*(C58*l)^2)/2</f>
        <v>0.50206784691044803</v>
      </c>
      <c r="AI58">
        <f t="shared" si="19"/>
        <v>2.840252944555437</v>
      </c>
      <c r="AK58">
        <f t="shared" si="20"/>
        <v>5.4999999999999964</v>
      </c>
    </row>
    <row r="59" spans="2:37" x14ac:dyDescent="0.3">
      <c r="B59">
        <f t="shared" si="9"/>
        <v>-1.3810644479507814</v>
      </c>
      <c r="C59">
        <f t="shared" si="10"/>
        <v>-3.1999491374001998</v>
      </c>
      <c r="D59">
        <f>g_1*SIN(B59)/l</f>
        <v>32.735161229475182</v>
      </c>
      <c r="G59">
        <f t="shared" si="11"/>
        <v>-3.1999491374001998</v>
      </c>
      <c r="H59">
        <f t="shared" si="12"/>
        <v>32.735161229475182</v>
      </c>
      <c r="I59">
        <f>_r+G59*dt_2/2</f>
        <v>0.76939841771044726</v>
      </c>
      <c r="J59">
        <f>C59+H59*dt_2/2</f>
        <v>-3.0362733312528238</v>
      </c>
      <c r="K59">
        <f>g_1/l*SIN(I59)</f>
        <v>-23.190107678099487</v>
      </c>
      <c r="M59">
        <f t="shared" si="13"/>
        <v>-3.0362733312528238</v>
      </c>
      <c r="N59">
        <f t="shared" si="14"/>
        <v>-23.190107678099487</v>
      </c>
      <c r="O59">
        <f>B59 + M59*dt_2/2</f>
        <v>-1.3962458146070456</v>
      </c>
      <c r="P59">
        <f>C59+N59*dt_2/2</f>
        <v>-3.3158996757906971</v>
      </c>
      <c r="Q59">
        <f>g_1/l*SIN(O59)</f>
        <v>32.826823297047241</v>
      </c>
      <c r="S59">
        <f t="shared" si="15"/>
        <v>-3.3158996757906971</v>
      </c>
      <c r="T59">
        <f t="shared" si="16"/>
        <v>32.826823297047241</v>
      </c>
      <c r="U59">
        <f>B59+S59*dt_2</f>
        <v>-1.4142234447086883</v>
      </c>
      <c r="V59">
        <f>C59+T59*dt_2</f>
        <v>-2.8716809044297276</v>
      </c>
      <c r="W59">
        <f>g_1/l*SIN(U59)</f>
        <v>32.925582901080929</v>
      </c>
      <c r="Y59">
        <f t="shared" si="17"/>
        <v>-2.8716809044297276</v>
      </c>
      <c r="Z59">
        <f t="shared" si="18"/>
        <v>32.925582901080929</v>
      </c>
      <c r="AB59">
        <f>(G59+M59*2+S59*2+Y59)/6*dt_2</f>
        <v>-3.1293293426528285E-2</v>
      </c>
      <c r="AC59">
        <f>(H59+2*N59+2*T59+Z59)/6*dt_2</f>
        <v>0.14155695894741938</v>
      </c>
      <c r="AD59">
        <f>l*COS(B59-RADIANS(90))</f>
        <v>-0.29461645106527656</v>
      </c>
      <c r="AE59">
        <f>l*SIN(B59-RADIANS(90))</f>
        <v>-5.6578677624185246E-2</v>
      </c>
      <c r="AF59">
        <f>AE59+l</f>
        <v>0.24342132237581474</v>
      </c>
      <c r="AG59">
        <f>ABS(m*g*AF59)</f>
        <v>2.4342132237581473</v>
      </c>
      <c r="AH59">
        <f>(m*(C59*l)^2)/2</f>
        <v>0.46078535168767271</v>
      </c>
      <c r="AI59">
        <f t="shared" si="19"/>
        <v>2.8949985754458201</v>
      </c>
      <c r="AK59">
        <f t="shared" si="20"/>
        <v>5.5999999999999961</v>
      </c>
    </row>
    <row r="60" spans="2:37" x14ac:dyDescent="0.3">
      <c r="B60">
        <f t="shared" si="9"/>
        <v>-1.4123577413773096</v>
      </c>
      <c r="C60">
        <f t="shared" si="10"/>
        <v>-3.0583921784527806</v>
      </c>
      <c r="D60">
        <f>g_1*SIN(B60)/l</f>
        <v>32.91582805360445</v>
      </c>
      <c r="G60">
        <f t="shared" si="11"/>
        <v>-3.0583921784527806</v>
      </c>
      <c r="H60">
        <f t="shared" si="12"/>
        <v>32.91582805360445</v>
      </c>
      <c r="I60">
        <f>_r+G60*dt_2/2</f>
        <v>0.77010620250518436</v>
      </c>
      <c r="J60">
        <f>C60+H60*dt_2/2</f>
        <v>-2.8938130381847582</v>
      </c>
      <c r="K60">
        <f>g_1/l*SIN(I60)</f>
        <v>-23.207049287099327</v>
      </c>
      <c r="M60">
        <f t="shared" si="13"/>
        <v>-2.8938130381847582</v>
      </c>
      <c r="N60">
        <f t="shared" si="14"/>
        <v>-23.207049287099327</v>
      </c>
      <c r="O60">
        <f>B60 + M60*dt_2/2</f>
        <v>-1.4268268065682335</v>
      </c>
      <c r="P60">
        <f>C60+N60*dt_2/2</f>
        <v>-3.1744274248882771</v>
      </c>
      <c r="Q60">
        <f>g_1/l*SIN(O60)</f>
        <v>32.988475899993468</v>
      </c>
      <c r="S60">
        <f t="shared" si="15"/>
        <v>-3.1744274248882771</v>
      </c>
      <c r="T60">
        <f t="shared" si="16"/>
        <v>32.988475899993468</v>
      </c>
      <c r="U60">
        <f>B60+S60*dt_2</f>
        <v>-1.4441020156261923</v>
      </c>
      <c r="V60">
        <f>C60+T60*dt_2</f>
        <v>-2.7285074194528458</v>
      </c>
      <c r="W60">
        <f>g_1/l*SIN(U60)</f>
        <v>33.066166846379289</v>
      </c>
      <c r="Y60">
        <f t="shared" si="17"/>
        <v>-2.7285074194528458</v>
      </c>
      <c r="Z60">
        <f t="shared" si="18"/>
        <v>33.066166846379289</v>
      </c>
      <c r="AB60">
        <f>(G60+M60*2+S60*2+Y60)/6*dt_2</f>
        <v>-2.9872300873419494E-2</v>
      </c>
      <c r="AC60">
        <f>(H60+2*N60+2*T60+Z60)/6*dt_2</f>
        <v>0.14257474687628671</v>
      </c>
      <c r="AD60">
        <f>l*COS(B60-RADIANS(90))</f>
        <v>-0.29624245248244002</v>
      </c>
      <c r="AE60">
        <f>l*SIN(B60-RADIANS(90))</f>
        <v>-4.733296258622794E-2</v>
      </c>
      <c r="AF60">
        <f>AE60+l</f>
        <v>0.25266703741377206</v>
      </c>
      <c r="AG60">
        <f>ABS(m*g*AF60)</f>
        <v>2.5266703741377206</v>
      </c>
      <c r="AH60">
        <f>(m*(C60*l)^2)/2</f>
        <v>0.42091932227495149</v>
      </c>
      <c r="AI60">
        <f t="shared" si="19"/>
        <v>2.9475896964126722</v>
      </c>
      <c r="AK60">
        <f t="shared" si="20"/>
        <v>5.6999999999999957</v>
      </c>
    </row>
    <row r="61" spans="2:37" x14ac:dyDescent="0.3">
      <c r="B61">
        <f t="shared" si="9"/>
        <v>-1.442230042250729</v>
      </c>
      <c r="C61">
        <f t="shared" si="10"/>
        <v>-2.9158174315764938</v>
      </c>
      <c r="D61">
        <f>g_1*SIN(B61)/l</f>
        <v>33.058224434253177</v>
      </c>
      <c r="G61">
        <f t="shared" si="11"/>
        <v>-2.9158174315764938</v>
      </c>
      <c r="H61">
        <f t="shared" si="12"/>
        <v>33.058224434253177</v>
      </c>
      <c r="I61">
        <f>_r+G61*dt_2/2</f>
        <v>0.7708190762395658</v>
      </c>
      <c r="J61">
        <f>C61+H61*dt_2/2</f>
        <v>-2.7505263094052279</v>
      </c>
      <c r="K61">
        <f>g_1/l*SIN(I61)</f>
        <v>-23.224100953985875</v>
      </c>
      <c r="M61">
        <f t="shared" si="13"/>
        <v>-2.7505263094052279</v>
      </c>
      <c r="N61">
        <f t="shared" si="14"/>
        <v>-23.224100953985875</v>
      </c>
      <c r="O61">
        <f>B61 + M61*dt_2/2</f>
        <v>-1.4559826737977553</v>
      </c>
      <c r="P61">
        <f>C61+N61*dt_2/2</f>
        <v>-3.0319379363464232</v>
      </c>
      <c r="Q61">
        <f>g_1/l*SIN(O61)</f>
        <v>33.113871658921447</v>
      </c>
      <c r="S61">
        <f t="shared" si="15"/>
        <v>-3.0319379363464232</v>
      </c>
      <c r="T61">
        <f t="shared" si="16"/>
        <v>33.113871658921447</v>
      </c>
      <c r="U61">
        <f>B61+S61*dt_2</f>
        <v>-1.4725494216141932</v>
      </c>
      <c r="V61">
        <f>C61+T61*dt_2</f>
        <v>-2.5846787149872794</v>
      </c>
      <c r="W61">
        <f>g_1/l*SIN(U61)</f>
        <v>33.172588454683861</v>
      </c>
      <c r="Y61">
        <f t="shared" si="17"/>
        <v>-2.5846787149872794</v>
      </c>
      <c r="Z61">
        <f t="shared" si="18"/>
        <v>33.172588454683861</v>
      </c>
      <c r="AB61">
        <f>(G61+M61*2+S61*2+Y61)/6*dt_2</f>
        <v>-2.844237439677846E-2</v>
      </c>
      <c r="AC61">
        <f>(H61+2*N61+2*T61+Z61)/6*dt_2</f>
        <v>0.14335059049801366</v>
      </c>
      <c r="AD61">
        <f>l*COS(B61-RADIANS(90))</f>
        <v>-0.29752401990827854</v>
      </c>
      <c r="AE61">
        <f>l*SIN(B61-RADIANS(90))</f>
        <v>-3.84637176780699E-2</v>
      </c>
      <c r="AF61">
        <f>AE61+l</f>
        <v>0.2615362823219301</v>
      </c>
      <c r="AG61">
        <f>ABS(m*g*AF61)</f>
        <v>2.6153628232193009</v>
      </c>
      <c r="AH61">
        <f>(m*(C61*l)^2)/2</f>
        <v>0.38258960824284027</v>
      </c>
      <c r="AI61">
        <f t="shared" si="19"/>
        <v>2.9979524314621413</v>
      </c>
      <c r="AK61">
        <f t="shared" si="20"/>
        <v>5.7999999999999954</v>
      </c>
    </row>
    <row r="62" spans="2:37" x14ac:dyDescent="0.3">
      <c r="B62">
        <f t="shared" si="9"/>
        <v>-1.4706724166475076</v>
      </c>
      <c r="C62">
        <f t="shared" si="10"/>
        <v>-2.7724668410784803</v>
      </c>
      <c r="D62">
        <f>g_1*SIN(B62)/l</f>
        <v>33.166392908872552</v>
      </c>
      <c r="G62">
        <f t="shared" si="11"/>
        <v>-2.7724668410784803</v>
      </c>
      <c r="H62">
        <f t="shared" si="12"/>
        <v>33.166392908872552</v>
      </c>
      <c r="I62">
        <f>_r+G62*dt_2/2</f>
        <v>0.77153582919205588</v>
      </c>
      <c r="J62">
        <f>C62+H62*dt_2/2</f>
        <v>-2.6066348765341174</v>
      </c>
      <c r="K62">
        <f>g_1/l*SIN(I62)</f>
        <v>-23.241233511527426</v>
      </c>
      <c r="M62">
        <f t="shared" si="13"/>
        <v>-2.6066348765341174</v>
      </c>
      <c r="N62">
        <f t="shared" si="14"/>
        <v>-23.241233511527426</v>
      </c>
      <c r="O62">
        <f>B62 + M62*dt_2/2</f>
        <v>-1.4837055910301782</v>
      </c>
      <c r="P62">
        <f>C62+N62*dt_2/2</f>
        <v>-2.8886730086361174</v>
      </c>
      <c r="Q62">
        <f>g_1/l*SIN(O62)</f>
        <v>33.206999943776175</v>
      </c>
      <c r="S62">
        <f t="shared" si="15"/>
        <v>-2.8886730086361174</v>
      </c>
      <c r="T62">
        <f t="shared" si="16"/>
        <v>33.206999943776175</v>
      </c>
      <c r="U62">
        <f>B62+S62*dt_2</f>
        <v>-1.4995591467338687</v>
      </c>
      <c r="V62">
        <f>C62+T62*dt_2</f>
        <v>-2.4403968416407187</v>
      </c>
      <c r="W62">
        <f>g_1/l*SIN(U62)</f>
        <v>33.248790164876652</v>
      </c>
      <c r="Y62">
        <f t="shared" si="17"/>
        <v>-2.4403968416407187</v>
      </c>
      <c r="Z62">
        <f t="shared" si="18"/>
        <v>33.248790164876652</v>
      </c>
      <c r="AB62">
        <f>(G62+M62*2+S62*2+Y62)/6*dt_2</f>
        <v>-2.7005799088432779E-2</v>
      </c>
      <c r="AC62">
        <f>(H62+2*N62+2*T62+Z62)/6*dt_2</f>
        <v>0.14391119323041118</v>
      </c>
      <c r="AD62">
        <f>l*COS(B62-RADIANS(90))</f>
        <v>-0.29849753617985292</v>
      </c>
      <c r="AE62">
        <f>l*SIN(B62-RADIANS(90))</f>
        <v>-2.9987012097863287E-2</v>
      </c>
      <c r="AF62">
        <f>AE62+l</f>
        <v>0.27001298790213668</v>
      </c>
      <c r="AG62">
        <f>ABS(m*g*AF62)</f>
        <v>2.7001298790213668</v>
      </c>
      <c r="AH62">
        <f>(m*(C62*l)^2)/2</f>
        <v>0.34589575731958594</v>
      </c>
      <c r="AI62">
        <f t="shared" si="19"/>
        <v>3.0460256363409526</v>
      </c>
      <c r="AK62">
        <f t="shared" si="20"/>
        <v>5.899999999999995</v>
      </c>
    </row>
    <row r="63" spans="2:37" x14ac:dyDescent="0.3">
      <c r="B63">
        <f t="shared" si="9"/>
        <v>-1.4976782157359403</v>
      </c>
      <c r="C63">
        <f t="shared" si="10"/>
        <v>-2.6285556478480689</v>
      </c>
      <c r="D63">
        <f>g_1*SIN(B63)/l</f>
        <v>33.244268721396182</v>
      </c>
      <c r="G63">
        <f t="shared" si="11"/>
        <v>-2.6285556478480689</v>
      </c>
      <c r="H63">
        <f t="shared" si="12"/>
        <v>33.244268721396182</v>
      </c>
      <c r="I63">
        <f>_r+G63*dt_2/2</f>
        <v>0.77225538515820791</v>
      </c>
      <c r="J63">
        <f>C63+H63*dt_2/2</f>
        <v>-2.4623343042410881</v>
      </c>
      <c r="K63">
        <f>g_1/l*SIN(I63)</f>
        <v>-23.258421059577874</v>
      </c>
      <c r="M63">
        <f t="shared" si="13"/>
        <v>-2.4623343042410881</v>
      </c>
      <c r="N63">
        <f t="shared" si="14"/>
        <v>-23.258421059577874</v>
      </c>
      <c r="O63">
        <f>B63 + M63*dt_2/2</f>
        <v>-1.5099898872571458</v>
      </c>
      <c r="P63">
        <f>C63+N63*dt_2/2</f>
        <v>-2.7448477531459585</v>
      </c>
      <c r="Q63">
        <f>g_1/l*SIN(O63)</f>
        <v>33.271728600252231</v>
      </c>
      <c r="S63">
        <f t="shared" si="15"/>
        <v>-2.7448477531459585</v>
      </c>
      <c r="T63">
        <f t="shared" si="16"/>
        <v>33.271728600252231</v>
      </c>
      <c r="U63">
        <f>B63+S63*dt_2</f>
        <v>-1.5251266932673999</v>
      </c>
      <c r="V63">
        <f>C63+T63*dt_2</f>
        <v>-2.2958383618455467</v>
      </c>
      <c r="W63">
        <f>g_1/l*SIN(U63)</f>
        <v>33.298577451094417</v>
      </c>
      <c r="Y63">
        <f t="shared" si="17"/>
        <v>-2.2958383618455467</v>
      </c>
      <c r="Z63">
        <f t="shared" si="18"/>
        <v>33.298577451094417</v>
      </c>
      <c r="AB63">
        <f>(G63+M63*2+S63*2+Y63)/6*dt_2</f>
        <v>-2.556459687411285E-2</v>
      </c>
      <c r="AC63">
        <f>(H63+2*N63+2*T63+Z63)/6*dt_2</f>
        <v>0.14428243542306551</v>
      </c>
      <c r="AD63">
        <f>l*COS(B63-RADIANS(90))</f>
        <v>-0.29919841849256562</v>
      </c>
      <c r="AE63">
        <f>l*SIN(B63-RADIANS(90))</f>
        <v>-2.1915893126851309E-2</v>
      </c>
      <c r="AF63">
        <f>AE63+l</f>
        <v>0.27808410687314866</v>
      </c>
      <c r="AG63">
        <f>ABS(m*g*AF63)</f>
        <v>2.7808410687314868</v>
      </c>
      <c r="AH63">
        <f>(m*(C63*l)^2)/2</f>
        <v>0.3109187157225291</v>
      </c>
      <c r="AI63">
        <f t="shared" si="19"/>
        <v>3.0917597844540161</v>
      </c>
      <c r="AK63">
        <f t="shared" si="20"/>
        <v>5.9999999999999947</v>
      </c>
    </row>
    <row r="64" spans="2:37" x14ac:dyDescent="0.3">
      <c r="B64">
        <f t="shared" si="9"/>
        <v>-1.5232428126100532</v>
      </c>
      <c r="C64">
        <f t="shared" si="10"/>
        <v>-2.4842732124250033</v>
      </c>
      <c r="D64">
        <f>g_1*SIN(B64)/l</f>
        <v>33.295651489892144</v>
      </c>
      <c r="G64">
        <f t="shared" si="11"/>
        <v>-2.4842732124250033</v>
      </c>
      <c r="H64">
        <f t="shared" si="12"/>
        <v>33.295651489892144</v>
      </c>
      <c r="I64">
        <f>_r+G64*dt_2/2</f>
        <v>0.77297679733532321</v>
      </c>
      <c r="J64">
        <f>C64+H64*dt_2/2</f>
        <v>-2.3177949549755428</v>
      </c>
      <c r="K64">
        <f>g_1/l*SIN(I64)</f>
        <v>-23.275640856744428</v>
      </c>
      <c r="M64">
        <f t="shared" si="13"/>
        <v>-2.3177949549755428</v>
      </c>
      <c r="N64">
        <f t="shared" si="14"/>
        <v>-23.275640856744428</v>
      </c>
      <c r="O64">
        <f>B64 + M64*dt_2/2</f>
        <v>-1.5348317873849309</v>
      </c>
      <c r="P64">
        <f>C64+N64*dt_2/2</f>
        <v>-2.6006514167087253</v>
      </c>
      <c r="Q64">
        <f>g_1/l*SIN(O64)</f>
        <v>33.311778188605828</v>
      </c>
      <c r="S64">
        <f t="shared" si="15"/>
        <v>-2.6006514167087253</v>
      </c>
      <c r="T64">
        <f t="shared" si="16"/>
        <v>33.311778188605828</v>
      </c>
      <c r="U64">
        <f>B64+S64*dt_2</f>
        <v>-1.5492493267771406</v>
      </c>
      <c r="V64">
        <f>C64+T64*dt_2</f>
        <v>-2.1511554305389451</v>
      </c>
      <c r="W64">
        <f>g_1/l*SIN(U64)</f>
        <v>33.325595745873748</v>
      </c>
      <c r="Y64">
        <f t="shared" si="17"/>
        <v>-2.1511554305389451</v>
      </c>
      <c r="Z64">
        <f t="shared" si="18"/>
        <v>33.325595745873748</v>
      </c>
      <c r="AB64">
        <f>(G64+M64*2+S64*2+Y64)/6*dt_2</f>
        <v>-2.4120535643887477E-2</v>
      </c>
      <c r="AC64">
        <f>(H64+2*N64+2*T64+Z64)/6*dt_2</f>
        <v>0.14448920316581451</v>
      </c>
      <c r="AD64">
        <f>l*COS(B64-RADIANS(90))</f>
        <v>-0.29966086340902931</v>
      </c>
      <c r="AE64">
        <f>l*SIN(B64-RADIANS(90))</f>
        <v>-1.4260678137980685E-2</v>
      </c>
      <c r="AF64">
        <f>AE64+l</f>
        <v>0.28573932186201928</v>
      </c>
      <c r="AG64">
        <f>ABS(m*g*AF64)</f>
        <v>2.8573932186201927</v>
      </c>
      <c r="AH64">
        <f>(m*(C64*l)^2)/2</f>
        <v>0.27772260272876004</v>
      </c>
      <c r="AI64">
        <f t="shared" si="19"/>
        <v>3.1351158213489527</v>
      </c>
      <c r="AK64">
        <f t="shared" si="20"/>
        <v>6.0999999999999943</v>
      </c>
    </row>
    <row r="65" spans="2:37" x14ac:dyDescent="0.3">
      <c r="B65">
        <f t="shared" si="9"/>
        <v>-1.5473633482539406</v>
      </c>
      <c r="C65">
        <f t="shared" si="10"/>
        <v>-2.3397840092591888</v>
      </c>
      <c r="D65">
        <f>g_1*SIN(B65)/l</f>
        <v>33.32418201070918</v>
      </c>
      <c r="G65">
        <f t="shared" si="11"/>
        <v>-2.3397840092591888</v>
      </c>
      <c r="H65">
        <f t="shared" si="12"/>
        <v>33.32418201070918</v>
      </c>
      <c r="I65">
        <f>_r+G65*dt_2/2</f>
        <v>0.77369924335115237</v>
      </c>
      <c r="J65">
        <f>C65+H65*dt_2/2</f>
        <v>-2.173163099205643</v>
      </c>
      <c r="K65">
        <f>g_1/l*SIN(I65)</f>
        <v>-23.292873191668708</v>
      </c>
      <c r="M65">
        <f t="shared" si="13"/>
        <v>-2.173163099205643</v>
      </c>
      <c r="N65">
        <f t="shared" si="14"/>
        <v>-23.292873191668708</v>
      </c>
      <c r="O65">
        <f>B65 + M65*dt_2/2</f>
        <v>-1.5582291637499688</v>
      </c>
      <c r="P65">
        <f>C65+N65*dt_2/2</f>
        <v>-2.4562483752175326</v>
      </c>
      <c r="Q65">
        <f>g_1/l*SIN(O65)</f>
        <v>33.330701141526269</v>
      </c>
      <c r="S65">
        <f t="shared" si="15"/>
        <v>-2.4562483752175326</v>
      </c>
      <c r="T65">
        <f t="shared" si="16"/>
        <v>33.330701141526269</v>
      </c>
      <c r="U65">
        <f>B65+S65*dt_2</f>
        <v>-1.571925832006116</v>
      </c>
      <c r="V65">
        <f>C65+T65*dt_2</f>
        <v>-2.0064769978439263</v>
      </c>
      <c r="W65">
        <f>g_1/l*SIN(U65)</f>
        <v>33.333312070301893</v>
      </c>
      <c r="Y65">
        <f t="shared" si="17"/>
        <v>-2.0064769978439263</v>
      </c>
      <c r="Z65">
        <f t="shared" si="18"/>
        <v>33.333312070301893</v>
      </c>
      <c r="AB65">
        <f>(G65+M65*2+S65*2+Y65)/6*dt_2</f>
        <v>-2.2675139926582443E-2</v>
      </c>
      <c r="AC65">
        <f>(H65+2*N65+2*T65+Z65)/6*dt_2</f>
        <v>0.144555249967877</v>
      </c>
      <c r="AD65">
        <f>l*COS(B65-RADIANS(90))</f>
        <v>-0.29991763809638256</v>
      </c>
      <c r="AE65">
        <f>l*SIN(B65-RADIANS(90))</f>
        <v>-7.0292502222714199E-3</v>
      </c>
      <c r="AF65">
        <f>AE65+l</f>
        <v>0.29297074977772858</v>
      </c>
      <c r="AG65">
        <f>ABS(m*g*AF65)</f>
        <v>2.9297074977772857</v>
      </c>
      <c r="AH65">
        <f>(m*(C65*l)^2)/2</f>
        <v>0.24635651444932519</v>
      </c>
      <c r="AI65">
        <f t="shared" si="19"/>
        <v>3.1760640122266111</v>
      </c>
      <c r="AK65">
        <f t="shared" si="20"/>
        <v>6.199999999999994</v>
      </c>
    </row>
    <row r="66" spans="2:37" x14ac:dyDescent="0.3">
      <c r="B66">
        <f t="shared" si="9"/>
        <v>-1.5700384881805232</v>
      </c>
      <c r="C66">
        <f t="shared" si="10"/>
        <v>-2.1952287592913118</v>
      </c>
      <c r="D66">
        <f>g_1*SIN(B66)/l</f>
        <v>33.333323761344374</v>
      </c>
      <c r="G66">
        <f t="shared" si="11"/>
        <v>-2.1952287592913118</v>
      </c>
      <c r="H66">
        <f t="shared" si="12"/>
        <v>33.333323761344374</v>
      </c>
      <c r="I66">
        <f>_r+G66*dt_2/2</f>
        <v>0.77442201960099177</v>
      </c>
      <c r="J66">
        <f>C66+H66*dt_2/2</f>
        <v>-2.0285621404845897</v>
      </c>
      <c r="K66">
        <f>g_1/l*SIN(I66)</f>
        <v>-23.310101238040936</v>
      </c>
      <c r="M66">
        <f t="shared" si="13"/>
        <v>-2.0285621404845897</v>
      </c>
      <c r="N66">
        <f t="shared" si="14"/>
        <v>-23.310101238040936</v>
      </c>
      <c r="O66">
        <f>B66 + M66*dt_2/2</f>
        <v>-1.580181298882946</v>
      </c>
      <c r="P66">
        <f>C66+N66*dt_2/2</f>
        <v>-2.3117792654815164</v>
      </c>
      <c r="Q66">
        <f>g_1/l*SIN(O66)</f>
        <v>33.331865382422968</v>
      </c>
      <c r="S66">
        <f t="shared" si="15"/>
        <v>-2.3117792654815164</v>
      </c>
      <c r="T66">
        <f t="shared" si="16"/>
        <v>33.331865382422968</v>
      </c>
      <c r="U66">
        <f>B66+S66*dt_2</f>
        <v>-1.5931562808353383</v>
      </c>
      <c r="V66">
        <f>C66+T66*dt_2</f>
        <v>-1.8619101054670821</v>
      </c>
      <c r="W66">
        <f>g_1/l*SIN(U66)</f>
        <v>33.325000888093186</v>
      </c>
      <c r="Y66">
        <f t="shared" si="17"/>
        <v>-1.8619101054670821</v>
      </c>
      <c r="Z66">
        <f t="shared" si="18"/>
        <v>33.325000888093186</v>
      </c>
      <c r="AB66">
        <f>(G66+M66*2+S66*2+Y66)/6*dt_2</f>
        <v>-2.1229702794484342E-2</v>
      </c>
      <c r="AC66">
        <f>(H66+2*N66+2*T66+Z66)/6*dt_2</f>
        <v>0.14450308823033603</v>
      </c>
      <c r="AD66">
        <f>l*COS(B66-RADIANS(90))</f>
        <v>-0.29999991385209929</v>
      </c>
      <c r="AE66">
        <f>l*SIN(B66-RADIANS(90))</f>
        <v>-2.2735156255005324E-4</v>
      </c>
      <c r="AF66">
        <f>AE66+l</f>
        <v>0.29977264843744994</v>
      </c>
      <c r="AG66">
        <f>ABS(m*g*AF66)</f>
        <v>2.9977264843744993</v>
      </c>
      <c r="AH66">
        <f>(m*(C66*l)^2)/2</f>
        <v>0.21685631875288525</v>
      </c>
      <c r="AI66">
        <f t="shared" si="19"/>
        <v>3.2145828031273846</v>
      </c>
      <c r="AK66">
        <f t="shared" si="20"/>
        <v>6.2999999999999936</v>
      </c>
    </row>
    <row r="67" spans="2:37" x14ac:dyDescent="0.3">
      <c r="B67">
        <f t="shared" si="9"/>
        <v>-1.5912681909750075</v>
      </c>
      <c r="C67">
        <f t="shared" si="10"/>
        <v>-2.0507256710609756</v>
      </c>
      <c r="D67">
        <f>g_1*SIN(B67)/l</f>
        <v>33.326348623561003</v>
      </c>
      <c r="G67">
        <f t="shared" si="11"/>
        <v>-2.0507256710609756</v>
      </c>
      <c r="H67">
        <f t="shared" si="12"/>
        <v>33.326348623561003</v>
      </c>
      <c r="I67">
        <f>_r+G67*dt_2/2</f>
        <v>0.77514453504214342</v>
      </c>
      <c r="J67">
        <f>C67+H67*dt_2/2</f>
        <v>-1.8840939279431705</v>
      </c>
      <c r="K67">
        <f>g_1/l*SIN(I67)</f>
        <v>-23.327310897061423</v>
      </c>
      <c r="M67">
        <f t="shared" si="13"/>
        <v>-1.8840939279431705</v>
      </c>
      <c r="N67">
        <f t="shared" si="14"/>
        <v>-23.327310897061423</v>
      </c>
      <c r="O67">
        <f>B67 + M67*dt_2/2</f>
        <v>-1.6006886606147233</v>
      </c>
      <c r="P67">
        <f>C67+N67*dt_2/2</f>
        <v>-2.1673622255462828</v>
      </c>
      <c r="Q67">
        <f>g_1/l*SIN(O67)</f>
        <v>33.318441915217178</v>
      </c>
      <c r="S67">
        <f t="shared" si="15"/>
        <v>-2.1673622255462828</v>
      </c>
      <c r="T67">
        <f t="shared" si="16"/>
        <v>33.318441915217178</v>
      </c>
      <c r="U67">
        <f>B67+S67*dt_2</f>
        <v>-1.6129418132304703</v>
      </c>
      <c r="V67">
        <f>C67+T67*dt_2</f>
        <v>-1.7175412519088038</v>
      </c>
      <c r="W67">
        <f>g_1/l*SIN(U67)</f>
        <v>33.30373368128646</v>
      </c>
      <c r="Y67">
        <f t="shared" si="17"/>
        <v>-1.7175412519088038</v>
      </c>
      <c r="Z67">
        <f t="shared" si="18"/>
        <v>33.30373368128646</v>
      </c>
      <c r="AB67">
        <f>(G67+M67*2+S67*2+Y67)/6*dt_2</f>
        <v>-1.9785298716581145E-2</v>
      </c>
      <c r="AC67">
        <f>(H67+2*N67+2*T67+Z67)/6*dt_2</f>
        <v>0.14435390723526495</v>
      </c>
      <c r="AD67">
        <f>l*COS(B67-RADIANS(90))</f>
        <v>-0.29993713761204899</v>
      </c>
      <c r="AE67">
        <f>l*SIN(B67-RADIANS(90))</f>
        <v>6.1411302779511576E-3</v>
      </c>
      <c r="AF67">
        <f>AE67+l</f>
        <v>0.30614113027795115</v>
      </c>
      <c r="AG67">
        <f>ABS(m*g*AF67)</f>
        <v>3.0614113027795113</v>
      </c>
      <c r="AH67">
        <f>(m*(C67*l)^2)/2</f>
        <v>0.189246410007682</v>
      </c>
      <c r="AI67">
        <f t="shared" si="19"/>
        <v>3.2506577127871932</v>
      </c>
      <c r="AK67">
        <f t="shared" si="20"/>
        <v>6.3999999999999932</v>
      </c>
    </row>
    <row r="68" spans="2:37" x14ac:dyDescent="0.3">
      <c r="B68">
        <f t="shared" ref="B68:B131" si="21">B67+AB67</f>
        <v>-1.6110534896915887</v>
      </c>
      <c r="C68">
        <f t="shared" ref="C68:C131" si="22">C67+AC67</f>
        <v>-1.9063717638257107</v>
      </c>
      <c r="D68">
        <f>g_1*SIN(B68)/l</f>
        <v>33.306326328271567</v>
      </c>
      <c r="G68">
        <f t="shared" ref="G68:G131" si="23">C68</f>
        <v>-1.9063717638257107</v>
      </c>
      <c r="H68">
        <f t="shared" ref="H68:H131" si="24">D68</f>
        <v>33.306326328271567</v>
      </c>
      <c r="I68">
        <f>_r+G68*dt_2/2</f>
        <v>0.77586630457831973</v>
      </c>
      <c r="J68">
        <f>C68+H68*dt_2/2</f>
        <v>-1.7398401321843528</v>
      </c>
      <c r="K68">
        <f>g_1/l*SIN(I68)</f>
        <v>-23.344490630637665</v>
      </c>
      <c r="M68">
        <f t="shared" ref="M68:M131" si="25">J68</f>
        <v>-1.7398401321843528</v>
      </c>
      <c r="N68">
        <f t="shared" ref="N68:N131" si="26">K68</f>
        <v>-23.344490630637665</v>
      </c>
      <c r="O68">
        <f>B68 + M68*dt_2/2</f>
        <v>-1.6197526903525103</v>
      </c>
      <c r="P68">
        <f>C68+N68*dt_2/2</f>
        <v>-2.0230942169788992</v>
      </c>
      <c r="Q68">
        <f>g_1/l*SIN(O68)</f>
        <v>33.293395885334668</v>
      </c>
      <c r="S68">
        <f t="shared" ref="S68:S131" si="27">P68</f>
        <v>-2.0230942169788992</v>
      </c>
      <c r="T68">
        <f t="shared" ref="T68:T131" si="28">Q68</f>
        <v>33.293395885334668</v>
      </c>
      <c r="U68">
        <f>B68+S68*dt_2</f>
        <v>-1.6312844318613777</v>
      </c>
      <c r="V68">
        <f>C68+T68*dt_2</f>
        <v>-1.5734378049723641</v>
      </c>
      <c r="W68">
        <f>g_1/l*SIN(U68)</f>
        <v>33.272371743069307</v>
      </c>
      <c r="Y68">
        <f t="shared" ref="Y68:Y131" si="29">V68</f>
        <v>-1.5734378049723641</v>
      </c>
      <c r="Z68">
        <f t="shared" ref="Z68:Z131" si="30">W68</f>
        <v>33.272371743069307</v>
      </c>
      <c r="AB68">
        <f>(G68+M68*2+S68*2+Y68)/6*dt_2</f>
        <v>-1.8342797111874302E-2</v>
      </c>
      <c r="AC68">
        <f>(H68+2*N68+2*T68+Z68)/6*dt_2</f>
        <v>0.14412751430122478</v>
      </c>
      <c r="AD68">
        <f>l*COS(B68-RADIANS(90))</f>
        <v>-0.29975693695444411</v>
      </c>
      <c r="AE68">
        <f>l*SIN(B68-RADIANS(90))</f>
        <v>1.2073887016591026E-2</v>
      </c>
      <c r="AF68">
        <f>AE68+l</f>
        <v>0.312073887016591</v>
      </c>
      <c r="AG68">
        <f>ABS(m*g*AF68)</f>
        <v>3.1207388701659102</v>
      </c>
      <c r="AH68">
        <f>(m*(C68*l)^2)/2</f>
        <v>0.16354139858603778</v>
      </c>
      <c r="AI68">
        <f t="shared" ref="AI68:AI131" si="31">AG68+AH68</f>
        <v>3.2842802687519481</v>
      </c>
      <c r="AK68">
        <f t="shared" ref="AK68:AK131" si="32">AK67+dt</f>
        <v>6.4999999999999929</v>
      </c>
    </row>
    <row r="69" spans="2:37" x14ac:dyDescent="0.3">
      <c r="B69">
        <f t="shared" si="21"/>
        <v>-1.629396286803463</v>
      </c>
      <c r="C69">
        <f t="shared" si="22"/>
        <v>-1.7622442495244859</v>
      </c>
      <c r="D69">
        <f>g_1*SIN(B69)/l</f>
        <v>33.27611712075462</v>
      </c>
      <c r="G69">
        <f t="shared" si="23"/>
        <v>-1.7622442495244859</v>
      </c>
      <c r="H69">
        <f t="shared" si="24"/>
        <v>33.27611712075462</v>
      </c>
      <c r="I69">
        <f>_r+G69*dt_2/2</f>
        <v>0.77658694214982582</v>
      </c>
      <c r="J69">
        <f>C69+H69*dt_2/2</f>
        <v>-1.5958636639207127</v>
      </c>
      <c r="K69">
        <f>g_1/l*SIN(I69)</f>
        <v>-23.361631288173893</v>
      </c>
      <c r="M69">
        <f t="shared" si="25"/>
        <v>-1.5958636639207127</v>
      </c>
      <c r="N69">
        <f t="shared" si="26"/>
        <v>-23.361631288173893</v>
      </c>
      <c r="O69">
        <f>B69 + M69*dt_2/2</f>
        <v>-1.6373756051230666</v>
      </c>
      <c r="P69">
        <f>C69+N69*dt_2/2</f>
        <v>-1.8790524059653553</v>
      </c>
      <c r="Q69">
        <f>g_1/l*SIN(O69)</f>
        <v>33.259480615531828</v>
      </c>
      <c r="S69">
        <f t="shared" si="27"/>
        <v>-1.8790524059653553</v>
      </c>
      <c r="T69">
        <f t="shared" si="28"/>
        <v>33.259480615531828</v>
      </c>
      <c r="U69">
        <f>B69+S69*dt_2</f>
        <v>-1.6481868108631166</v>
      </c>
      <c r="V69">
        <f>C69+T69*dt_2</f>
        <v>-1.4296494433691675</v>
      </c>
      <c r="W69">
        <f>g_1/l*SIN(U69)</f>
        <v>33.233561694592446</v>
      </c>
      <c r="Y69">
        <f t="shared" si="29"/>
        <v>-1.4296494433691675</v>
      </c>
      <c r="Z69">
        <f t="shared" si="30"/>
        <v>33.233561694592446</v>
      </c>
      <c r="AB69">
        <f>(G69+M69*2+S69*2+Y69)/6*dt_2</f>
        <v>-1.6902876387776315E-2</v>
      </c>
      <c r="AC69">
        <f>(H69+2*N69+2*T69+Z69)/6*dt_2</f>
        <v>0.14384229578343821</v>
      </c>
      <c r="AD69">
        <f>l*COS(B69-RADIANS(90))</f>
        <v>-0.2994850540867916</v>
      </c>
      <c r="AE69">
        <f>l*SIN(B69-RADIANS(90))</f>
        <v>1.7569928247762018E-2</v>
      </c>
      <c r="AF69">
        <f>AE69+l</f>
        <v>0.31756992824776198</v>
      </c>
      <c r="AG69">
        <f>ABS(m*g*AF69)</f>
        <v>3.1756992824776198</v>
      </c>
      <c r="AH69">
        <f>(m*(C69*l)^2)/2</f>
        <v>0.13974771577419531</v>
      </c>
      <c r="AI69">
        <f t="shared" si="31"/>
        <v>3.3154469982518151</v>
      </c>
      <c r="AK69">
        <f t="shared" si="32"/>
        <v>6.5999999999999925</v>
      </c>
    </row>
    <row r="70" spans="2:37" x14ac:dyDescent="0.3">
      <c r="B70">
        <f t="shared" si="21"/>
        <v>-1.6462991631912394</v>
      </c>
      <c r="C70">
        <f t="shared" si="22"/>
        <v>-1.6184019537410477</v>
      </c>
      <c r="D70">
        <f>g_1*SIN(B70)/l</f>
        <v>33.238367155432968</v>
      </c>
      <c r="G70">
        <f t="shared" si="23"/>
        <v>-1.6184019537410477</v>
      </c>
      <c r="H70">
        <f t="shared" si="24"/>
        <v>33.238367155432968</v>
      </c>
      <c r="I70">
        <f>_r+G70*dt_2/2</f>
        <v>0.777306153628743</v>
      </c>
      <c r="J70">
        <f>C70+H70*dt_2/2</f>
        <v>-1.4522101179638829</v>
      </c>
      <c r="K70">
        <f>g_1/l*SIN(I70)</f>
        <v>-23.378725929386324</v>
      </c>
      <c r="M70">
        <f t="shared" si="25"/>
        <v>-1.4522101179638829</v>
      </c>
      <c r="N70">
        <f t="shared" si="26"/>
        <v>-23.378725929386324</v>
      </c>
      <c r="O70">
        <f>B70 + M70*dt_2/2</f>
        <v>-1.6535602137810588</v>
      </c>
      <c r="P70">
        <f>C70+N70*dt_2/2</f>
        <v>-1.7352955833879793</v>
      </c>
      <c r="Q70">
        <f>g_1/l*SIN(O70)</f>
        <v>33.21923413613176</v>
      </c>
      <c r="S70">
        <f t="shared" si="27"/>
        <v>-1.7352955833879793</v>
      </c>
      <c r="T70">
        <f t="shared" si="28"/>
        <v>33.21923413613176</v>
      </c>
      <c r="U70">
        <f>B70+S70*dt_2</f>
        <v>-1.6636521190251192</v>
      </c>
      <c r="V70">
        <f>C70+T70*dt_2</f>
        <v>-1.28620961237973</v>
      </c>
      <c r="W70">
        <f>g_1/l*SIN(U70)</f>
        <v>33.189733254346315</v>
      </c>
      <c r="Y70">
        <f t="shared" si="29"/>
        <v>-1.28620961237973</v>
      </c>
      <c r="Z70">
        <f t="shared" si="30"/>
        <v>33.189733254346315</v>
      </c>
      <c r="AB70">
        <f>(G70+M70*2+S70*2+Y70)/6*dt_2</f>
        <v>-1.5466038281374174E-2</v>
      </c>
      <c r="AC70">
        <f>(H70+2*N70+2*T70+Z70)/6*dt_2</f>
        <v>0.14351519470545027</v>
      </c>
      <c r="AD70">
        <f>l*COS(B70-RADIANS(90))</f>
        <v>-0.29914530439889669</v>
      </c>
      <c r="AE70">
        <f>l*SIN(B70-RADIANS(90))</f>
        <v>2.2629336183181428E-2</v>
      </c>
      <c r="AF70">
        <f>AE70+l</f>
        <v>0.3226293361831814</v>
      </c>
      <c r="AG70">
        <f>ABS(m*g*AF70)</f>
        <v>3.2262933618318139</v>
      </c>
      <c r="AH70">
        <f>(m*(C70*l)^2)/2</f>
        <v>0.11786511977427781</v>
      </c>
      <c r="AI70">
        <f t="shared" si="31"/>
        <v>3.3441584816060916</v>
      </c>
      <c r="AK70">
        <f t="shared" si="32"/>
        <v>6.6999999999999922</v>
      </c>
    </row>
    <row r="71" spans="2:37" x14ac:dyDescent="0.3">
      <c r="B71">
        <f t="shared" si="21"/>
        <v>-1.6617652014726136</v>
      </c>
      <c r="C71">
        <f t="shared" si="22"/>
        <v>-1.4748867590355974</v>
      </c>
      <c r="D71">
        <f>g_1*SIN(B71)/l</f>
        <v>33.195506150527265</v>
      </c>
      <c r="G71">
        <f t="shared" si="23"/>
        <v>-1.4748867590355974</v>
      </c>
      <c r="H71">
        <f t="shared" si="24"/>
        <v>33.195506150527265</v>
      </c>
      <c r="I71">
        <f>_r+G71*dt_2/2</f>
        <v>0.77802372960227029</v>
      </c>
      <c r="J71">
        <f>C71+H71*dt_2/2</f>
        <v>-1.3089092282829611</v>
      </c>
      <c r="K71">
        <f>g_1/l*SIN(I71)</f>
        <v>-23.395769645170645</v>
      </c>
      <c r="M71">
        <f t="shared" si="25"/>
        <v>-1.3089092282829611</v>
      </c>
      <c r="N71">
        <f t="shared" si="26"/>
        <v>-23.395769645170645</v>
      </c>
      <c r="O71">
        <f>B71 + M71*dt_2/2</f>
        <v>-1.6683097476140285</v>
      </c>
      <c r="P71">
        <f>C71+N71*dt_2/2</f>
        <v>-1.5918656072614505</v>
      </c>
      <c r="Q71">
        <f>g_1/l*SIN(O71)</f>
        <v>33.174977754199439</v>
      </c>
      <c r="S71">
        <f t="shared" si="27"/>
        <v>-1.5918656072614505</v>
      </c>
      <c r="T71">
        <f t="shared" si="28"/>
        <v>33.174977754199439</v>
      </c>
      <c r="U71">
        <f>B71+S71*dt_2</f>
        <v>-1.6776838575452282</v>
      </c>
      <c r="V71">
        <f>C71+T71*dt_2</f>
        <v>-1.143136981493603</v>
      </c>
      <c r="W71">
        <f>g_1/l*SIN(U71)</f>
        <v>33.143098817905937</v>
      </c>
      <c r="Y71">
        <f t="shared" si="29"/>
        <v>-1.143136981493603</v>
      </c>
      <c r="Z71">
        <f t="shared" si="30"/>
        <v>33.143098817905937</v>
      </c>
      <c r="AB71">
        <f>(G71+M71*2+S71*2+Y71)/6*dt_2</f>
        <v>-1.4032622352696705E-2</v>
      </c>
      <c r="AC71">
        <f>(H71+2*N71+2*T71+Z71)/6*dt_2</f>
        <v>0.14316170197748465</v>
      </c>
      <c r="AD71">
        <f>l*COS(B71-RADIANS(90))</f>
        <v>-0.29875955535474535</v>
      </c>
      <c r="AE71">
        <f>l*SIN(B71-RADIANS(90))</f>
        <v>2.7253038073485145E-2</v>
      </c>
      <c r="AF71">
        <f>AE71+l</f>
        <v>0.32725303807348516</v>
      </c>
      <c r="AG71">
        <f>ABS(m*g*AF71)</f>
        <v>3.2725303807348514</v>
      </c>
      <c r="AH71">
        <f>(m*(C71*l)^2)/2</f>
        <v>9.7888092839033783E-2</v>
      </c>
      <c r="AI71">
        <f t="shared" si="31"/>
        <v>3.3704184735738854</v>
      </c>
      <c r="AK71">
        <f t="shared" si="32"/>
        <v>6.7999999999999918</v>
      </c>
    </row>
    <row r="72" spans="2:37" x14ac:dyDescent="0.3">
      <c r="B72">
        <f t="shared" si="21"/>
        <v>-1.6757978238253104</v>
      </c>
      <c r="C72">
        <f t="shared" si="22"/>
        <v>-1.3317250570581127</v>
      </c>
      <c r="D72">
        <f>g_1*SIN(B72)/l</f>
        <v>33.14974686159546</v>
      </c>
      <c r="G72">
        <f t="shared" si="23"/>
        <v>-1.3317250570581127</v>
      </c>
      <c r="H72">
        <f t="shared" si="24"/>
        <v>33.14974686159546</v>
      </c>
      <c r="I72">
        <f>_r+G72*dt_2/2</f>
        <v>0.77873953811215768</v>
      </c>
      <c r="J72">
        <f>C72+H72*dt_2/2</f>
        <v>-1.1659763227501354</v>
      </c>
      <c r="K72">
        <f>g_1/l*SIN(I72)</f>
        <v>-23.412759378165781</v>
      </c>
      <c r="M72">
        <f t="shared" si="25"/>
        <v>-1.1659763227501354</v>
      </c>
      <c r="N72">
        <f t="shared" si="26"/>
        <v>-23.412759378165781</v>
      </c>
      <c r="O72">
        <f>B72 + M72*dt_2/2</f>
        <v>-1.6816277054390611</v>
      </c>
      <c r="P72">
        <f>C72+N72*dt_2/2</f>
        <v>-1.4487888539489417</v>
      </c>
      <c r="Q72">
        <f>g_1/l*SIN(O72)</f>
        <v>33.128816237528021</v>
      </c>
      <c r="S72">
        <f t="shared" si="27"/>
        <v>-1.4487888539489417</v>
      </c>
      <c r="T72">
        <f t="shared" si="28"/>
        <v>33.128816237528021</v>
      </c>
      <c r="U72">
        <f>B72+S72*dt_2</f>
        <v>-1.6902857123647999</v>
      </c>
      <c r="V72">
        <f>C72+T72*dt_2</f>
        <v>-1.0004368946828326</v>
      </c>
      <c r="W72">
        <f>g_1/l*SIN(U72)</f>
        <v>33.095654440188568</v>
      </c>
      <c r="Y72">
        <f t="shared" si="29"/>
        <v>-1.0004368946828326</v>
      </c>
      <c r="Z72">
        <f t="shared" si="30"/>
        <v>33.095654440188568</v>
      </c>
      <c r="AB72">
        <f>(G72+M72*2+S72*2+Y72)/6*dt_2</f>
        <v>-1.2602820508565166E-2</v>
      </c>
      <c r="AC72">
        <f>(H72+2*N72+2*T72+Z72)/6*dt_2</f>
        <v>0.14279585836751418</v>
      </c>
      <c r="AD72">
        <f>l*COS(B72-RADIANS(90))</f>
        <v>-0.29834772175435914</v>
      </c>
      <c r="AE72">
        <f>l*SIN(B72-RADIANS(90))</f>
        <v>3.1442597284313312E-2</v>
      </c>
      <c r="AF72">
        <f>AE72+l</f>
        <v>0.3314425972843133</v>
      </c>
      <c r="AG72">
        <f>ABS(m*g*AF72)</f>
        <v>3.3144259728431331</v>
      </c>
      <c r="AH72">
        <f>(m*(C72*l)^2)/2</f>
        <v>7.9807123241839514E-2</v>
      </c>
      <c r="AI72">
        <f t="shared" si="31"/>
        <v>3.3942330960849727</v>
      </c>
      <c r="AK72">
        <f t="shared" si="32"/>
        <v>6.8999999999999915</v>
      </c>
    </row>
    <row r="73" spans="2:37" x14ac:dyDescent="0.3">
      <c r="B73">
        <f t="shared" si="21"/>
        <v>-1.6884006443338755</v>
      </c>
      <c r="C73">
        <f t="shared" si="22"/>
        <v>-1.1889291986905985</v>
      </c>
      <c r="D73">
        <f>g_1*SIN(B73)/l</f>
        <v>33.103085966857378</v>
      </c>
      <c r="G73">
        <f t="shared" si="23"/>
        <v>-1.1889291986905985</v>
      </c>
      <c r="H73">
        <f t="shared" si="24"/>
        <v>33.103085966857378</v>
      </c>
      <c r="I73">
        <f>_r+G73*dt_2/2</f>
        <v>0.77945351740399527</v>
      </c>
      <c r="J73">
        <f>C73+H73*dt_2/2</f>
        <v>-1.0234137688563116</v>
      </c>
      <c r="K73">
        <f>g_1/l*SIN(I73)</f>
        <v>-23.42969374430481</v>
      </c>
      <c r="M73">
        <f t="shared" si="25"/>
        <v>-1.0234137688563116</v>
      </c>
      <c r="N73">
        <f t="shared" si="26"/>
        <v>-23.42969374430481</v>
      </c>
      <c r="O73">
        <f>B73 + M73*dt_2/2</f>
        <v>-1.6935177131781571</v>
      </c>
      <c r="P73">
        <f>C73+N73*dt_2/2</f>
        <v>-1.3060776674121226</v>
      </c>
      <c r="Q73">
        <f>g_1/l*SIN(O73)</f>
        <v>33.082639224830899</v>
      </c>
      <c r="S73">
        <f t="shared" si="27"/>
        <v>-1.3060776674121226</v>
      </c>
      <c r="T73">
        <f t="shared" si="28"/>
        <v>33.082639224830899</v>
      </c>
      <c r="U73">
        <f>B73+S73*dt_2</f>
        <v>-1.7014614210079968</v>
      </c>
      <c r="V73">
        <f>C73+T73*dt_2</f>
        <v>-0.85810280644228953</v>
      </c>
      <c r="W73">
        <f>g_1/l*SIN(U73)</f>
        <v>33.049181849807312</v>
      </c>
      <c r="Y73">
        <f t="shared" si="29"/>
        <v>-0.85810280644228953</v>
      </c>
      <c r="Z73">
        <f t="shared" si="30"/>
        <v>33.049181849807312</v>
      </c>
      <c r="AB73">
        <f>(G73+M73*2+S73*2+Y73)/6*dt_2</f>
        <v>-1.1176691462782929E-2</v>
      </c>
      <c r="AC73">
        <f>(H73+2*N73+2*T73+Z73)/6*dt_2</f>
        <v>0.14243026462952812</v>
      </c>
      <c r="AD73">
        <f>l*COS(B73-RADIANS(90))</f>
        <v>-0.29792777370171636</v>
      </c>
      <c r="AE73">
        <f>l*SIN(B73-RADIANS(90))</f>
        <v>3.5200023538896674E-2</v>
      </c>
      <c r="AF73">
        <f>AE73+l</f>
        <v>0.33520002353889666</v>
      </c>
      <c r="AG73">
        <f>ABS(m*g*AF73)</f>
        <v>3.3520002353889664</v>
      </c>
      <c r="AH73">
        <f>(m*(C73*l)^2)/2</f>
        <v>6.3609868777458084E-2</v>
      </c>
      <c r="AI73">
        <f t="shared" si="31"/>
        <v>3.4156101041664244</v>
      </c>
      <c r="AK73">
        <f t="shared" si="32"/>
        <v>6.9999999999999911</v>
      </c>
    </row>
    <row r="74" spans="2:37" x14ac:dyDescent="0.3">
      <c r="B74">
        <f t="shared" si="21"/>
        <v>-1.6995773357966584</v>
      </c>
      <c r="C74">
        <f t="shared" si="22"/>
        <v>-1.0464989340610704</v>
      </c>
      <c r="D74">
        <f>g_1*SIN(B74)/l</f>
        <v>33.057305994279687</v>
      </c>
      <c r="G74">
        <f t="shared" si="23"/>
        <v>-1.0464989340610704</v>
      </c>
      <c r="H74">
        <f t="shared" si="24"/>
        <v>33.057305994279687</v>
      </c>
      <c r="I74">
        <f>_r+G74*dt_2/2</f>
        <v>0.78016566872714288</v>
      </c>
      <c r="J74">
        <f>C74+H74*dt_2/2</f>
        <v>-0.88121240408967194</v>
      </c>
      <c r="K74">
        <f>g_1/l*SIN(I74)</f>
        <v>-23.446572856322483</v>
      </c>
      <c r="M74">
        <f t="shared" si="25"/>
        <v>-0.88121240408967194</v>
      </c>
      <c r="N74">
        <f t="shared" si="26"/>
        <v>-23.446572856322483</v>
      </c>
      <c r="O74">
        <f>B74 + M74*dt_2/2</f>
        <v>-1.7039833978171068</v>
      </c>
      <c r="P74">
        <f>C74+N74*dt_2/2</f>
        <v>-1.1637317983426829</v>
      </c>
      <c r="Q74">
        <f>g_1/l*SIN(O74)</f>
        <v>33.038123511429944</v>
      </c>
      <c r="S74">
        <f t="shared" si="27"/>
        <v>-1.1637317983426829</v>
      </c>
      <c r="T74">
        <f t="shared" si="28"/>
        <v>33.038123511429944</v>
      </c>
      <c r="U74">
        <f>B74+S74*dt_2</f>
        <v>-1.7112146537800852</v>
      </c>
      <c r="V74">
        <f>C74+T74*dt_2</f>
        <v>-0.71611769894677102</v>
      </c>
      <c r="W74">
        <f>g_1/l*SIN(U74)</f>
        <v>33.005251164041425</v>
      </c>
      <c r="Y74">
        <f t="shared" si="29"/>
        <v>-0.71611769894677102</v>
      </c>
      <c r="Z74">
        <f t="shared" si="30"/>
        <v>33.005251164041425</v>
      </c>
      <c r="AB74">
        <f>(G74+M74*2+S74*2+Y74)/6*dt_2</f>
        <v>-9.7541750631209186E-3</v>
      </c>
      <c r="AC74">
        <f>(H74+2*N74+2*T74+Z74)/6*dt_2</f>
        <v>0.14207609744756006</v>
      </c>
      <c r="AD74">
        <f>l*COS(B74-RADIANS(90))</f>
        <v>-0.29751575394851715</v>
      </c>
      <c r="AE74">
        <f>l*SIN(B74-RADIANS(90))</f>
        <v>3.8527602474659577E-2</v>
      </c>
      <c r="AF74">
        <f>AE74+l</f>
        <v>0.33852760247465957</v>
      </c>
      <c r="AG74">
        <f>ABS(m*g*AF74)</f>
        <v>3.3852760247465956</v>
      </c>
      <c r="AH74">
        <f>(m*(C74*l)^2)/2</f>
        <v>4.928220085459304E-2</v>
      </c>
      <c r="AI74">
        <f t="shared" si="31"/>
        <v>3.4345582256011888</v>
      </c>
      <c r="AK74">
        <f t="shared" si="32"/>
        <v>7.0999999999999908</v>
      </c>
    </row>
    <row r="75" spans="2:37" x14ac:dyDescent="0.3">
      <c r="B75">
        <f t="shared" si="21"/>
        <v>-1.7093315108597793</v>
      </c>
      <c r="C75">
        <f t="shared" si="22"/>
        <v>-0.90442283661351031</v>
      </c>
      <c r="D75">
        <f>g_1*SIN(B75)/l</f>
        <v>33.01397795905109</v>
      </c>
      <c r="G75">
        <f t="shared" si="23"/>
        <v>-0.90442283661351031</v>
      </c>
      <c r="H75">
        <f t="shared" si="24"/>
        <v>33.01397795905109</v>
      </c>
      <c r="I75">
        <f>_r+G75*dt_2/2</f>
        <v>0.7808760492143807</v>
      </c>
      <c r="J75">
        <f>C75+H75*dt_2/2</f>
        <v>-0.73935294681825492</v>
      </c>
      <c r="K75">
        <f>g_1/l*SIN(I75)</f>
        <v>-23.463398149901316</v>
      </c>
      <c r="M75">
        <f t="shared" si="25"/>
        <v>-0.73935294681825492</v>
      </c>
      <c r="N75">
        <f t="shared" si="26"/>
        <v>-23.463398149901316</v>
      </c>
      <c r="O75">
        <f>B75 + M75*dt_2/2</f>
        <v>-1.7130282755938706</v>
      </c>
      <c r="P75">
        <f>C75+N75*dt_2/2</f>
        <v>-1.0217398273630169</v>
      </c>
      <c r="Q75">
        <f>g_1/l*SIN(O75)</f>
        <v>32.996735898578947</v>
      </c>
      <c r="S75">
        <f t="shared" si="27"/>
        <v>-1.0217398273630169</v>
      </c>
      <c r="T75">
        <f t="shared" si="28"/>
        <v>32.996735898578947</v>
      </c>
      <c r="U75">
        <f>B75+S75*dt_2</f>
        <v>-1.7195489091334095</v>
      </c>
      <c r="V75">
        <f>C75+T75*dt_2</f>
        <v>-0.57445547762772087</v>
      </c>
      <c r="W75">
        <f>g_1/l*SIN(U75)</f>
        <v>32.965224012150685</v>
      </c>
      <c r="Y75">
        <f t="shared" si="29"/>
        <v>-0.57445547762772087</v>
      </c>
      <c r="Z75">
        <f t="shared" si="30"/>
        <v>32.965224012150685</v>
      </c>
      <c r="AB75">
        <f>(G75+M75*2+S75*2+Y75)/6*dt_2</f>
        <v>-8.3351064376729588E-3</v>
      </c>
      <c r="AC75">
        <f>(H75+2*N75+2*T75+Z75)/6*dt_2</f>
        <v>0.14174312911426173</v>
      </c>
      <c r="AD75">
        <f>l*COS(B75-RADIANS(90))</f>
        <v>-0.29712580163145974</v>
      </c>
      <c r="AE75">
        <f>l*SIN(B75-RADIANS(90))</f>
        <v>4.1427744385404586E-2</v>
      </c>
      <c r="AF75">
        <f>AE75+l</f>
        <v>0.34142774438540457</v>
      </c>
      <c r="AG75">
        <f>ABS(m*g*AF75)</f>
        <v>3.4142774438540457</v>
      </c>
      <c r="AH75">
        <f>(m*(C75*l)^2)/2</f>
        <v>3.6809130032461272E-2</v>
      </c>
      <c r="AI75">
        <f t="shared" si="31"/>
        <v>3.4510865738865069</v>
      </c>
      <c r="AK75">
        <f t="shared" si="32"/>
        <v>7.1999999999999904</v>
      </c>
    </row>
    <row r="76" spans="2:37" x14ac:dyDescent="0.3">
      <c r="B76">
        <f t="shared" si="21"/>
        <v>-1.7176666172974522</v>
      </c>
      <c r="C76">
        <f t="shared" si="22"/>
        <v>-0.76267970749924863</v>
      </c>
      <c r="D76">
        <f>g_1*SIN(B76)/l</f>
        <v>32.97446441907632</v>
      </c>
      <c r="G76">
        <f t="shared" si="23"/>
        <v>-0.76267970749924863</v>
      </c>
      <c r="H76">
        <f t="shared" si="24"/>
        <v>32.97446441907632</v>
      </c>
      <c r="I76">
        <f>_r+G76*dt_2/2</f>
        <v>0.78158476485995199</v>
      </c>
      <c r="J76">
        <f>C76+H76*dt_2/2</f>
        <v>-0.59780738540386702</v>
      </c>
      <c r="K76">
        <f>g_1/l*SIN(I76)</f>
        <v>-23.480172212884579</v>
      </c>
      <c r="M76">
        <f t="shared" si="25"/>
        <v>-0.59780738540386702</v>
      </c>
      <c r="N76">
        <f t="shared" si="26"/>
        <v>-23.480172212884579</v>
      </c>
      <c r="O76">
        <f>B76 + M76*dt_2/2</f>
        <v>-1.7206556542244715</v>
      </c>
      <c r="P76">
        <f>C76+N76*dt_2/2</f>
        <v>-0.88008056856367156</v>
      </c>
      <c r="Q76">
        <f>g_1/l*SIN(O76)</f>
        <v>32.959736333296831</v>
      </c>
      <c r="S76">
        <f t="shared" si="27"/>
        <v>-0.88008056856367156</v>
      </c>
      <c r="T76">
        <f t="shared" si="28"/>
        <v>32.959736333296831</v>
      </c>
      <c r="U76">
        <f>B76+S76*dt_2</f>
        <v>-1.726467422983089</v>
      </c>
      <c r="V76">
        <f>C76+T76*dt_2</f>
        <v>-0.43308234416628033</v>
      </c>
      <c r="W76">
        <f>g_1/l*SIN(U76)</f>
        <v>32.930256813347832</v>
      </c>
      <c r="Y76">
        <f t="shared" si="29"/>
        <v>-0.43308234416628033</v>
      </c>
      <c r="Z76">
        <f t="shared" si="30"/>
        <v>32.930256813347832</v>
      </c>
      <c r="AB76">
        <f>(G76+M76*2+S76*2+Y76)/6*dt_2</f>
        <v>-6.9192299326676782E-3</v>
      </c>
      <c r="AC76">
        <f>(H76+2*N76+2*T76+Z76)/6*dt_2</f>
        <v>0.1414397491220811</v>
      </c>
      <c r="AD76">
        <f>l*COS(B76-RADIANS(90))</f>
        <v>-0.29677017977168685</v>
      </c>
      <c r="AE76">
        <f>l*SIN(B76-RADIANS(90))</f>
        <v>4.3902851824006328E-2</v>
      </c>
      <c r="AF76">
        <f>AE76+l</f>
        <v>0.34390285182400632</v>
      </c>
      <c r="AG76">
        <f>ABS(m*g*AF76)</f>
        <v>3.4390285182400633</v>
      </c>
      <c r="AH76">
        <f>(m*(C76*l)^2)/2</f>
        <v>2.6175615130401276E-2</v>
      </c>
      <c r="AI76">
        <f t="shared" si="31"/>
        <v>3.4652041333704644</v>
      </c>
      <c r="AK76">
        <f t="shared" si="32"/>
        <v>7.2999999999999901</v>
      </c>
    </row>
    <row r="77" spans="2:37" x14ac:dyDescent="0.3">
      <c r="B77">
        <f t="shared" si="21"/>
        <v>-1.7245858472301199</v>
      </c>
      <c r="C77">
        <f t="shared" si="22"/>
        <v>-0.6212399583771675</v>
      </c>
      <c r="D77">
        <f>g_1*SIN(B77)/l</f>
        <v>32.939922694560686</v>
      </c>
      <c r="G77">
        <f t="shared" si="23"/>
        <v>-0.6212399583771675</v>
      </c>
      <c r="H77">
        <f t="shared" si="24"/>
        <v>32.939922694560686</v>
      </c>
      <c r="I77">
        <f>_r+G77*dt_2/2</f>
        <v>0.78229196360556241</v>
      </c>
      <c r="J77">
        <f>C77+H77*dt_2/2</f>
        <v>-0.45654034490436407</v>
      </c>
      <c r="K77">
        <f>g_1/l*SIN(I77)</f>
        <v>-23.496898617764213</v>
      </c>
      <c r="M77">
        <f t="shared" si="25"/>
        <v>-0.45654034490436407</v>
      </c>
      <c r="N77">
        <f t="shared" si="26"/>
        <v>-23.496898617764213</v>
      </c>
      <c r="O77">
        <f>B77 + M77*dt_2/2</f>
        <v>-1.7268685489546416</v>
      </c>
      <c r="P77">
        <f>C77+N77*dt_2/2</f>
        <v>-0.73872445146598853</v>
      </c>
      <c r="Q77">
        <f>g_1/l*SIN(O77)</f>
        <v>32.928181103456062</v>
      </c>
      <c r="S77">
        <f t="shared" si="27"/>
        <v>-0.73872445146598853</v>
      </c>
      <c r="T77">
        <f t="shared" si="28"/>
        <v>32.928181103456062</v>
      </c>
      <c r="U77">
        <f>B77+S77*dt_2</f>
        <v>-1.7319730917447798</v>
      </c>
      <c r="V77">
        <f>C77+T77*dt_2</f>
        <v>-0.29195814734260689</v>
      </c>
      <c r="W77">
        <f>g_1/l*SIN(U77)</f>
        <v>32.901303993111803</v>
      </c>
      <c r="Y77">
        <f t="shared" si="29"/>
        <v>-0.29195814734260689</v>
      </c>
      <c r="Z77">
        <f t="shared" si="30"/>
        <v>32.901303993111803</v>
      </c>
      <c r="AB77">
        <f>(G77+M77*2+S77*2+Y77)/6*dt_2</f>
        <v>-5.506212830767466E-3</v>
      </c>
      <c r="AC77">
        <f>(H77+2*N77+2*T77+Z77)/6*dt_2</f>
        <v>0.14117298609842696</v>
      </c>
      <c r="AD77">
        <f>l*COS(B77-RADIANS(90))</f>
        <v>-0.29645930425104611</v>
      </c>
      <c r="AE77">
        <f>l*SIN(B77-RADIANS(90))</f>
        <v>4.5955205613572012E-2</v>
      </c>
      <c r="AF77">
        <f>AE77+l</f>
        <v>0.34595520561357201</v>
      </c>
      <c r="AG77">
        <f>ABS(m*g*AF77)</f>
        <v>3.45955205613572</v>
      </c>
      <c r="AH77">
        <f>(m*(C77*l)^2)/2</f>
        <v>1.7367258864800915E-2</v>
      </c>
      <c r="AI77">
        <f t="shared" si="31"/>
        <v>3.4769193150005209</v>
      </c>
      <c r="AK77">
        <f t="shared" si="32"/>
        <v>7.3999999999999897</v>
      </c>
    </row>
    <row r="78" spans="2:37" x14ac:dyDescent="0.3">
      <c r="B78">
        <f t="shared" si="21"/>
        <v>-1.7300920600608873</v>
      </c>
      <c r="C78">
        <f t="shared" si="22"/>
        <v>-0.48006697227874051</v>
      </c>
      <c r="D78">
        <f>g_1*SIN(B78)/l</f>
        <v>32.911308035038878</v>
      </c>
      <c r="G78">
        <f t="shared" si="23"/>
        <v>-0.48006697227874051</v>
      </c>
      <c r="H78">
        <f t="shared" si="24"/>
        <v>32.911308035038878</v>
      </c>
      <c r="I78">
        <f>_r+G78*dt_2/2</f>
        <v>0.7829978285360546</v>
      </c>
      <c r="J78">
        <f>C78+H78*dt_2/2</f>
        <v>-0.31551043210354612</v>
      </c>
      <c r="K78">
        <f>g_1/l*SIN(I78)</f>
        <v>-23.513581757464106</v>
      </c>
      <c r="M78">
        <f t="shared" si="25"/>
        <v>-0.31551043210354612</v>
      </c>
      <c r="N78">
        <f t="shared" si="26"/>
        <v>-23.513581757464106</v>
      </c>
      <c r="O78">
        <f>B78 + M78*dt_2/2</f>
        <v>-1.731669612221405</v>
      </c>
      <c r="P78">
        <f>C78+N78*dt_2/2</f>
        <v>-0.597634881066061</v>
      </c>
      <c r="Q78">
        <f>g_1/l*SIN(O78)</f>
        <v>32.902925889400514</v>
      </c>
      <c r="S78">
        <f t="shared" si="27"/>
        <v>-0.597634881066061</v>
      </c>
      <c r="T78">
        <f t="shared" si="28"/>
        <v>32.902925889400514</v>
      </c>
      <c r="U78">
        <f>B78+S78*dt_2</f>
        <v>-1.7360684088715479</v>
      </c>
      <c r="V78">
        <f>C78+T78*dt_2</f>
        <v>-0.15103771338473537</v>
      </c>
      <c r="W78">
        <f>g_1/l*SIN(U78)</f>
        <v>32.879120957332532</v>
      </c>
      <c r="Y78">
        <f t="shared" si="29"/>
        <v>-0.15103771338473537</v>
      </c>
      <c r="Z78">
        <f t="shared" si="30"/>
        <v>32.879120957332532</v>
      </c>
      <c r="AB78">
        <f>(G78+M78*2+S78*2+Y78)/6*dt_2</f>
        <v>-4.0956588533378165E-3</v>
      </c>
      <c r="AC78">
        <f>(H78+2*N78+2*T78+Z78)/6*dt_2</f>
        <v>0.14094852876040706</v>
      </c>
      <c r="AD78">
        <f>l*COS(B78-RADIANS(90))</f>
        <v>-0.29620177231534983</v>
      </c>
      <c r="AE78">
        <f>l*SIN(B78-RADIANS(90))</f>
        <v>4.7586868748065746E-2</v>
      </c>
      <c r="AF78">
        <f>AE78+l</f>
        <v>0.34758686874806571</v>
      </c>
      <c r="AG78">
        <f>ABS(m*g*AF78)</f>
        <v>3.475868687480657</v>
      </c>
      <c r="AH78">
        <f>(m*(C78*l)^2)/2</f>
        <v>1.0370893404279465E-2</v>
      </c>
      <c r="AI78">
        <f t="shared" si="31"/>
        <v>3.4862395808849365</v>
      </c>
      <c r="AK78">
        <f t="shared" si="32"/>
        <v>7.4999999999999893</v>
      </c>
    </row>
    <row r="79" spans="2:37" x14ac:dyDescent="0.3">
      <c r="B79">
        <f t="shared" si="21"/>
        <v>-1.7341877189142252</v>
      </c>
      <c r="C79">
        <f t="shared" si="22"/>
        <v>-0.33911844351833342</v>
      </c>
      <c r="D79">
        <f>g_1*SIN(B79)/l</f>
        <v>32.889376552971001</v>
      </c>
      <c r="G79">
        <f t="shared" si="23"/>
        <v>-0.33911844351833342</v>
      </c>
      <c r="H79">
        <f t="shared" si="24"/>
        <v>32.889376552971001</v>
      </c>
      <c r="I79">
        <f>_r+G79*dt_2/2</f>
        <v>0.78370257117985664</v>
      </c>
      <c r="J79">
        <f>C79+H79*dt_2/2</f>
        <v>-0.17467156075347842</v>
      </c>
      <c r="K79">
        <f>g_1/l*SIN(I79)</f>
        <v>-23.530226684282045</v>
      </c>
      <c r="M79">
        <f t="shared" si="25"/>
        <v>-0.17467156075347842</v>
      </c>
      <c r="N79">
        <f t="shared" si="26"/>
        <v>-23.530226684282045</v>
      </c>
      <c r="O79">
        <f>B79 + M79*dt_2/2</f>
        <v>-1.7350610767179926</v>
      </c>
      <c r="P79">
        <f>C79+N79*dt_2/2</f>
        <v>-0.45676957693974363</v>
      </c>
      <c r="Q79">
        <f>g_1/l*SIN(O79)</f>
        <v>32.884628508306747</v>
      </c>
      <c r="S79">
        <f t="shared" si="27"/>
        <v>-0.45676957693974363</v>
      </c>
      <c r="T79">
        <f t="shared" si="28"/>
        <v>32.884628508306747</v>
      </c>
      <c r="U79">
        <f>B79+S79*dt_2</f>
        <v>-1.7387554146836226</v>
      </c>
      <c r="V79">
        <f>C79+T79*dt_2</f>
        <v>-1.0272158435265966E-2</v>
      </c>
      <c r="W79">
        <f>g_1/l*SIN(U79)</f>
        <v>32.864266677890527</v>
      </c>
      <c r="Y79">
        <f t="shared" si="29"/>
        <v>-1.0272158435265966E-2</v>
      </c>
      <c r="Z79">
        <f t="shared" si="30"/>
        <v>32.864266677890527</v>
      </c>
      <c r="AB79">
        <f>(G79+M79*2+S79*2+Y79)/6*dt_2</f>
        <v>-2.6871214622334063E-3</v>
      </c>
      <c r="AC79">
        <f>(H79+2*N79+2*T79+Z79)/6*dt_2</f>
        <v>0.14077074479818488</v>
      </c>
      <c r="AD79">
        <f>l*COS(B79-RADIANS(90))</f>
        <v>-0.29600438897673892</v>
      </c>
      <c r="AE79">
        <f>l*SIN(B79-RADIANS(90))</f>
        <v>4.8799607647064314E-2</v>
      </c>
      <c r="AF79">
        <f>AE79+l</f>
        <v>0.3487996076470643</v>
      </c>
      <c r="AG79">
        <f>ABS(m*g*AF79)</f>
        <v>3.487996076470643</v>
      </c>
      <c r="AH79">
        <f>(m*(C79*l)^2)/2</f>
        <v>5.175059343043369E-3</v>
      </c>
      <c r="AI79">
        <f t="shared" si="31"/>
        <v>3.4931711358136863</v>
      </c>
      <c r="AK79">
        <f t="shared" si="32"/>
        <v>7.599999999999989</v>
      </c>
    </row>
    <row r="80" spans="2:37" x14ac:dyDescent="0.3">
      <c r="B80">
        <f t="shared" si="21"/>
        <v>-1.7368748403764587</v>
      </c>
      <c r="C80">
        <f t="shared" si="22"/>
        <v>-0.19834769872014854</v>
      </c>
      <c r="D80">
        <f>g_1*SIN(B80)/l</f>
        <v>32.874687777140807</v>
      </c>
      <c r="G80">
        <f t="shared" si="23"/>
        <v>-0.19834769872014854</v>
      </c>
      <c r="H80">
        <f t="shared" si="24"/>
        <v>32.874687777140807</v>
      </c>
      <c r="I80">
        <f>_r+G80*dt_2/2</f>
        <v>0.78440642490384749</v>
      </c>
      <c r="J80">
        <f>C80+H80*dt_2/2</f>
        <v>-3.3974259834444492E-2</v>
      </c>
      <c r="K80">
        <f>g_1/l*SIN(I80)</f>
        <v>-23.54683895172624</v>
      </c>
      <c r="M80">
        <f t="shared" si="25"/>
        <v>-3.3974259834444492E-2</v>
      </c>
      <c r="N80">
        <f t="shared" si="26"/>
        <v>-23.54683895172624</v>
      </c>
      <c r="O80">
        <f>B80 + M80*dt_2/2</f>
        <v>-1.7370447116756309</v>
      </c>
      <c r="P80">
        <f>C80+N80*dt_2/2</f>
        <v>-0.31608189347877974</v>
      </c>
      <c r="Q80">
        <f>g_1/l*SIN(O80)</f>
        <v>32.873751220797558</v>
      </c>
      <c r="S80">
        <f t="shared" si="27"/>
        <v>-0.31608189347877974</v>
      </c>
      <c r="T80">
        <f t="shared" si="28"/>
        <v>32.873751220797558</v>
      </c>
      <c r="U80">
        <f>B80+S80*dt_2</f>
        <v>-1.7400356593112465</v>
      </c>
      <c r="V80">
        <f>C80+T80*dt_2</f>
        <v>0.13038981348782705</v>
      </c>
      <c r="W80">
        <f>g_1/l*SIN(U80)</f>
        <v>32.857105775727725</v>
      </c>
      <c r="Y80">
        <f t="shared" si="29"/>
        <v>0.13038981348782705</v>
      </c>
      <c r="Z80">
        <f t="shared" si="30"/>
        <v>32.857105775727725</v>
      </c>
      <c r="AB80">
        <f>(G80+M80*2+S80*2+Y80)/6*dt_2</f>
        <v>-1.2801169864312832E-3</v>
      </c>
      <c r="AC80">
        <f>(H80+2*N80+2*T80+Z80)/6*dt_2</f>
        <v>0.14064269681835195</v>
      </c>
      <c r="AD80">
        <f>l*COS(B80-RADIANS(90))</f>
        <v>-0.29587218999426723</v>
      </c>
      <c r="AE80">
        <f>l*SIN(B80-RADIANS(90))</f>
        <v>4.9594830254737543E-2</v>
      </c>
      <c r="AF80">
        <f>AE80+l</f>
        <v>0.34959483025473753</v>
      </c>
      <c r="AG80">
        <f>ABS(m*g*AF80)</f>
        <v>3.4959483025473754</v>
      </c>
      <c r="AH80">
        <f>(m*(C80*l)^2)/2</f>
        <v>1.7703814314410466E-3</v>
      </c>
      <c r="AI80">
        <f t="shared" si="31"/>
        <v>3.4977186839788166</v>
      </c>
      <c r="AK80">
        <f t="shared" si="32"/>
        <v>7.6999999999999886</v>
      </c>
    </row>
    <row r="81" spans="2:37" x14ac:dyDescent="0.3">
      <c r="B81">
        <f t="shared" si="21"/>
        <v>-1.7381549573628901</v>
      </c>
      <c r="C81">
        <f t="shared" si="22"/>
        <v>-5.7705001901796588E-2</v>
      </c>
      <c r="D81">
        <f>g_1*SIN(B81)/l</f>
        <v>32.8676067115763</v>
      </c>
      <c r="G81">
        <f t="shared" si="23"/>
        <v>-5.7705001901796588E-2</v>
      </c>
      <c r="H81">
        <f t="shared" si="24"/>
        <v>32.8676067115763</v>
      </c>
      <c r="I81">
        <f>_r+G81*dt_2/2</f>
        <v>0.78510963838793935</v>
      </c>
      <c r="J81">
        <f>C81+H81*dt_2/2</f>
        <v>0.10663303165608493</v>
      </c>
      <c r="K81">
        <f>g_1/l*SIN(I81)</f>
        <v>-23.56342445888221</v>
      </c>
      <c r="M81">
        <f t="shared" si="25"/>
        <v>0.10663303165608493</v>
      </c>
      <c r="N81">
        <f t="shared" si="26"/>
        <v>-23.56342445888221</v>
      </c>
      <c r="O81">
        <f>B81 + M81*dt_2/2</f>
        <v>-1.7376217922046095</v>
      </c>
      <c r="P81">
        <f>C81+N81*dt_2/2</f>
        <v>-0.17552212419620764</v>
      </c>
      <c r="Q81">
        <f>g_1/l*SIN(O81)</f>
        <v>32.8705625010627</v>
      </c>
      <c r="S81">
        <f t="shared" si="27"/>
        <v>-0.17552212419620764</v>
      </c>
      <c r="T81">
        <f t="shared" si="28"/>
        <v>32.8705625010627</v>
      </c>
      <c r="U81">
        <f>B81+S81*dt_2</f>
        <v>-1.7399101786048521</v>
      </c>
      <c r="V81">
        <f>C81+T81*dt_2</f>
        <v>0.27100062310883044</v>
      </c>
      <c r="W81">
        <f>g_1/l*SIN(U81)</f>
        <v>32.857810018430463</v>
      </c>
      <c r="Y81">
        <f t="shared" si="29"/>
        <v>0.27100062310883044</v>
      </c>
      <c r="Z81">
        <f t="shared" si="30"/>
        <v>32.857810018430463</v>
      </c>
      <c r="AB81">
        <f>(G81+M81*2+S81*2+Y81)/6*dt_2</f>
        <v>1.2586239354464739E-4</v>
      </c>
      <c r="AC81">
        <f>(H81+2*N81+2*T81+Z81)/6*dt_2</f>
        <v>0.1405661546906129</v>
      </c>
      <c r="AD81">
        <f>l*COS(B81-RADIANS(90))</f>
        <v>-0.29580846040418673</v>
      </c>
      <c r="AE81">
        <f>l*SIN(B81-RADIANS(90))</f>
        <v>4.9973540532012549E-2</v>
      </c>
      <c r="AF81">
        <f>AE81+l</f>
        <v>0.34997354053201252</v>
      </c>
      <c r="AG81">
        <f>ABS(m*g*AF81)</f>
        <v>3.4997354053201253</v>
      </c>
      <c r="AH81">
        <f>(m*(C81*l)^2)/2</f>
        <v>1.4984402600188562E-4</v>
      </c>
      <c r="AI81">
        <f t="shared" si="31"/>
        <v>3.4998852493461272</v>
      </c>
      <c r="AK81">
        <f t="shared" si="32"/>
        <v>7.7999999999999883</v>
      </c>
    </row>
    <row r="82" spans="2:37" x14ac:dyDescent="0.3">
      <c r="B82">
        <f t="shared" si="21"/>
        <v>-1.7380290949693453</v>
      </c>
      <c r="C82">
        <f t="shared" si="22"/>
        <v>8.2861152788816311E-2</v>
      </c>
      <c r="D82">
        <f>g_1*SIN(B82)/l</f>
        <v>32.868305316732652</v>
      </c>
      <c r="G82">
        <f t="shared" si="23"/>
        <v>8.2861152788816311E-2</v>
      </c>
      <c r="H82">
        <f t="shared" si="24"/>
        <v>32.868305316732652</v>
      </c>
      <c r="I82">
        <f>_r+G82*dt_2/2</f>
        <v>0.78581246916139236</v>
      </c>
      <c r="J82">
        <f>C82+H82*dt_2/2</f>
        <v>0.24720267937247958</v>
      </c>
      <c r="K82">
        <f>g_1/l*SIN(I82)</f>
        <v>-23.579989296871897</v>
      </c>
      <c r="M82">
        <f t="shared" si="25"/>
        <v>0.24720267937247958</v>
      </c>
      <c r="N82">
        <f t="shared" si="26"/>
        <v>-23.579989296871897</v>
      </c>
      <c r="O82">
        <f>B82 + M82*dt_2/2</f>
        <v>-1.736793081572483</v>
      </c>
      <c r="P82">
        <f>C82+N82*dt_2/2</f>
        <v>-3.5038793695543177E-2</v>
      </c>
      <c r="Q82">
        <f>g_1/l*SIN(O82)</f>
        <v>32.87513820215429</v>
      </c>
      <c r="S82">
        <f t="shared" si="27"/>
        <v>-3.5038793695543177E-2</v>
      </c>
      <c r="T82">
        <f t="shared" si="28"/>
        <v>32.87513820215429</v>
      </c>
      <c r="U82">
        <f>B82+S82*dt_2</f>
        <v>-1.7383794829063008</v>
      </c>
      <c r="V82">
        <f>C82+T82*dt_2</f>
        <v>0.4116125348103592</v>
      </c>
      <c r="W82">
        <f>g_1/l*SIN(U82)</f>
        <v>32.866359179092257</v>
      </c>
      <c r="Y82">
        <f t="shared" si="29"/>
        <v>0.4116125348103592</v>
      </c>
      <c r="Z82">
        <f t="shared" si="30"/>
        <v>32.866359179092257</v>
      </c>
      <c r="AB82">
        <f>(G82+M82*2+S82*2+Y82)/6*dt_2</f>
        <v>1.5313357649217472E-3</v>
      </c>
      <c r="AC82">
        <f>(H82+2*N82+2*T82+Z82)/6*dt_2</f>
        <v>0.14054160384398282</v>
      </c>
      <c r="AD82">
        <f>l*COS(B82-RADIANS(90))</f>
        <v>-0.29581474785059386</v>
      </c>
      <c r="AE82">
        <f>l*SIN(B82-RADIANS(90))</f>
        <v>4.9936308975429625E-2</v>
      </c>
      <c r="AF82">
        <f>AE82+l</f>
        <v>0.3499363089754296</v>
      </c>
      <c r="AG82">
        <f>ABS(m*g*AF82)</f>
        <v>3.4993630897542962</v>
      </c>
      <c r="AH82">
        <f>(m*(C82*l)^2)/2</f>
        <v>3.0896867886712025E-4</v>
      </c>
      <c r="AI82">
        <f t="shared" si="31"/>
        <v>3.4996720584331635</v>
      </c>
      <c r="AK82">
        <f t="shared" si="32"/>
        <v>7.8999999999999879</v>
      </c>
    </row>
    <row r="83" spans="2:37" x14ac:dyDescent="0.3">
      <c r="B83">
        <f t="shared" si="21"/>
        <v>-1.7364977592044235</v>
      </c>
      <c r="C83">
        <f t="shared" si="22"/>
        <v>0.22340275663279913</v>
      </c>
      <c r="D83">
        <f>g_1*SIN(B83)/l</f>
        <v>32.876763359497687</v>
      </c>
      <c r="G83">
        <f t="shared" si="23"/>
        <v>0.22340275663279913</v>
      </c>
      <c r="H83">
        <f t="shared" si="24"/>
        <v>32.876763359497687</v>
      </c>
      <c r="I83">
        <f>_r+G83*dt_2/2</f>
        <v>0.78651517718061226</v>
      </c>
      <c r="J83">
        <f>C83+H83*dt_2/2</f>
        <v>0.38778657343028755</v>
      </c>
      <c r="K83">
        <f>g_1/l*SIN(I83)</f>
        <v>-23.596539596917772</v>
      </c>
      <c r="M83">
        <f t="shared" si="25"/>
        <v>0.38778657343028755</v>
      </c>
      <c r="N83">
        <f t="shared" si="26"/>
        <v>-23.596539596917772</v>
      </c>
      <c r="O83">
        <f>B83 + M83*dt_2/2</f>
        <v>-1.734558826337272</v>
      </c>
      <c r="P83">
        <f>C83+N83*dt_2/2</f>
        <v>0.10542005864821026</v>
      </c>
      <c r="Q83">
        <f>g_1/l*SIN(O83)</f>
        <v>32.88736207750518</v>
      </c>
      <c r="S83">
        <f t="shared" si="27"/>
        <v>0.10542005864821026</v>
      </c>
      <c r="T83">
        <f t="shared" si="28"/>
        <v>32.88736207750518</v>
      </c>
      <c r="U83">
        <f>B83+S83*dt_2</f>
        <v>-1.7354435586179413</v>
      </c>
      <c r="V83">
        <f>C83+T83*dt_2</f>
        <v>0.55227637740785096</v>
      </c>
      <c r="W83">
        <f>g_1/l*SIN(U83)</f>
        <v>32.882541232096798</v>
      </c>
      <c r="Y83">
        <f t="shared" si="29"/>
        <v>0.55227637740785096</v>
      </c>
      <c r="Z83">
        <f t="shared" si="30"/>
        <v>32.882541232096798</v>
      </c>
      <c r="AB83">
        <f>(G83+M83*2+S83*2+Y83)/6*dt_2</f>
        <v>2.936820663662743E-3</v>
      </c>
      <c r="AC83">
        <f>(H83+2*N83+2*T83+Z83)/6*dt_2</f>
        <v>0.1405682492546155</v>
      </c>
      <c r="AD83">
        <f>l*COS(B83-RADIANS(90))</f>
        <v>-0.29589087023547916</v>
      </c>
      <c r="AE83">
        <f>l*SIN(B83-RADIANS(90))</f>
        <v>4.9483258899256373E-2</v>
      </c>
      <c r="AF83">
        <f>AE83+l</f>
        <v>0.34948325889925635</v>
      </c>
      <c r="AG83">
        <f>ABS(m*g*AF83)</f>
        <v>3.4948325889925638</v>
      </c>
      <c r="AH83">
        <f>(m*(C83*l)^2)/2</f>
        <v>2.2458956252010146E-3</v>
      </c>
      <c r="AI83">
        <f t="shared" si="31"/>
        <v>3.4970784846177647</v>
      </c>
      <c r="AK83">
        <f t="shared" si="32"/>
        <v>7.9999999999999876</v>
      </c>
    </row>
    <row r="84" spans="2:37" x14ac:dyDescent="0.3">
      <c r="B84">
        <f t="shared" si="21"/>
        <v>-1.7335609385407607</v>
      </c>
      <c r="C84">
        <f t="shared" si="22"/>
        <v>0.3639710058874146</v>
      </c>
      <c r="D84">
        <f>g_1*SIN(B84)/l</f>
        <v>32.892768607538208</v>
      </c>
      <c r="G84">
        <f t="shared" si="23"/>
        <v>0.3639710058874146</v>
      </c>
      <c r="H84">
        <f t="shared" si="24"/>
        <v>32.892768607538208</v>
      </c>
      <c r="I84">
        <f>_r+G84*dt_2/2</f>
        <v>0.78721801842688532</v>
      </c>
      <c r="J84">
        <f>C84+H84*dt_2/2</f>
        <v>0.52843484892510562</v>
      </c>
      <c r="K84">
        <f>g_1/l*SIN(I84)</f>
        <v>-23.613081379498919</v>
      </c>
      <c r="M84">
        <f t="shared" si="25"/>
        <v>0.52843484892510562</v>
      </c>
      <c r="N84">
        <f t="shared" si="26"/>
        <v>-23.613081379498919</v>
      </c>
      <c r="O84">
        <f>B84 + M84*dt_2/2</f>
        <v>-1.7309187642961352</v>
      </c>
      <c r="P84">
        <f>C84+N84*dt_2/2</f>
        <v>0.24590559898992001</v>
      </c>
      <c r="Q84">
        <f>g_1/l*SIN(O84)</f>
        <v>32.906925648427425</v>
      </c>
      <c r="S84">
        <f t="shared" si="27"/>
        <v>0.24590559898992001</v>
      </c>
      <c r="T84">
        <f t="shared" si="28"/>
        <v>32.906925648427425</v>
      </c>
      <c r="U84">
        <f>B84+S84*dt_2</f>
        <v>-1.7311018825508615</v>
      </c>
      <c r="V84">
        <f>C84+T84*dt_2</f>
        <v>0.69304026237168892</v>
      </c>
      <c r="W84">
        <f>g_1/l*SIN(U84)</f>
        <v>32.905951889847401</v>
      </c>
      <c r="Y84">
        <f t="shared" si="29"/>
        <v>0.69304026237168892</v>
      </c>
      <c r="Z84">
        <f t="shared" si="30"/>
        <v>32.905951889847401</v>
      </c>
      <c r="AB84">
        <f>(G84+M84*2+S84*2+Y84)/6*dt_2</f>
        <v>4.3428202734819253E-3</v>
      </c>
      <c r="AC84">
        <f>(H84+2*N84+2*T84+Z84)/6*dt_2</f>
        <v>0.14064401505873769</v>
      </c>
      <c r="AD84">
        <f>l*COS(B84-RADIANS(90))</f>
        <v>-0.29603491746784383</v>
      </c>
      <c r="AE84">
        <f>l*SIN(B84-RADIANS(90))</f>
        <v>4.8614068332190521E-2</v>
      </c>
      <c r="AF84">
        <f>AE84+l</f>
        <v>0.3486140683321905</v>
      </c>
      <c r="AG84">
        <f>ABS(m*g*AF84)</f>
        <v>3.4861406833219051</v>
      </c>
      <c r="AH84">
        <f>(m*(C84*l)^2)/2</f>
        <v>5.9613701907013381E-3</v>
      </c>
      <c r="AI84">
        <f t="shared" si="31"/>
        <v>3.4921020535126064</v>
      </c>
      <c r="AK84">
        <f t="shared" si="32"/>
        <v>8.0999999999999872</v>
      </c>
    </row>
    <row r="85" spans="2:37" x14ac:dyDescent="0.3">
      <c r="B85">
        <f t="shared" si="21"/>
        <v>-1.7292181182672788</v>
      </c>
      <c r="C85">
        <f t="shared" si="22"/>
        <v>0.50461502094615229</v>
      </c>
      <c r="D85">
        <f>g_1*SIN(B85)/l</f>
        <v>32.915916371982718</v>
      </c>
      <c r="G85">
        <f t="shared" si="23"/>
        <v>0.50461502094615229</v>
      </c>
      <c r="H85">
        <f t="shared" si="24"/>
        <v>32.915916371982718</v>
      </c>
      <c r="I85">
        <f>_r+G85*dt_2/2</f>
        <v>0.78792123850217899</v>
      </c>
      <c r="J85">
        <f>C85+H85*dt_2/2</f>
        <v>0.66919460280606591</v>
      </c>
      <c r="K85">
        <f>g_1/l*SIN(I85)</f>
        <v>-23.629620404083429</v>
      </c>
      <c r="M85">
        <f t="shared" si="25"/>
        <v>0.66919460280606591</v>
      </c>
      <c r="N85">
        <f t="shared" si="26"/>
        <v>-23.629620404083429</v>
      </c>
      <c r="O85">
        <f>B85 + M85*dt_2/2</f>
        <v>-1.7258721452532484</v>
      </c>
      <c r="P85">
        <f>C85+N85*dt_2/2</f>
        <v>0.38646691892573515</v>
      </c>
      <c r="Q85">
        <f>g_1/l*SIN(O85)</f>
        <v>32.933327435778693</v>
      </c>
      <c r="S85">
        <f t="shared" si="27"/>
        <v>0.38646691892573515</v>
      </c>
      <c r="T85">
        <f t="shared" si="28"/>
        <v>32.933327435778693</v>
      </c>
      <c r="U85">
        <f>B85+S85*dt_2</f>
        <v>-1.7253534490780214</v>
      </c>
      <c r="V85">
        <f>C85+T85*dt_2</f>
        <v>0.83394829530393921</v>
      </c>
      <c r="W85">
        <f>g_1/l*SIN(U85)</f>
        <v>32.935993512776285</v>
      </c>
      <c r="Y85">
        <f t="shared" si="29"/>
        <v>0.83394829530393921</v>
      </c>
      <c r="Z85">
        <f t="shared" si="30"/>
        <v>32.935993512776285</v>
      </c>
      <c r="AB85">
        <f>(G85+M85*2+S85*2+Y85)/6*dt_2</f>
        <v>5.749810599522823E-3</v>
      </c>
      <c r="AC85">
        <f>(H85+2*N85+2*T85+Z85)/6*dt_2</f>
        <v>0.14076553991358254</v>
      </c>
      <c r="AD85">
        <f>l*COS(B85-RADIANS(90))</f>
        <v>-0.29624324734784441</v>
      </c>
      <c r="AE85">
        <f>l*SIN(B85-RADIANS(90))</f>
        <v>4.7327987500039116E-2</v>
      </c>
      <c r="AF85">
        <f>AE85+l</f>
        <v>0.34732798750003913</v>
      </c>
      <c r="AG85">
        <f>ABS(m*g*AF85)</f>
        <v>3.473279875000391</v>
      </c>
      <c r="AH85">
        <f>(m*(C85*l)^2)/2</f>
        <v>1.1458634371401854E-2</v>
      </c>
      <c r="AI85">
        <f t="shared" si="31"/>
        <v>3.4847385093717929</v>
      </c>
      <c r="AK85">
        <f t="shared" si="32"/>
        <v>8.1999999999999869</v>
      </c>
    </row>
    <row r="86" spans="2:37" x14ac:dyDescent="0.3">
      <c r="B86">
        <f t="shared" si="21"/>
        <v>-1.7234683076677559</v>
      </c>
      <c r="C86">
        <f t="shared" si="22"/>
        <v>0.64538056085973483</v>
      </c>
      <c r="D86">
        <f>g_1*SIN(B86)/l</f>
        <v>32.945608430835811</v>
      </c>
      <c r="G86">
        <f t="shared" si="23"/>
        <v>0.64538056085973483</v>
      </c>
      <c r="H86">
        <f t="shared" si="24"/>
        <v>32.945608430835811</v>
      </c>
      <c r="I86">
        <f>_r+G86*dt_2/2</f>
        <v>0.78862506620174699</v>
      </c>
      <c r="J86">
        <f>C86+H86*dt_2/2</f>
        <v>0.81010860301391385</v>
      </c>
      <c r="K86">
        <f>g_1/l*SIN(I86)</f>
        <v>-23.646162018940778</v>
      </c>
      <c r="M86">
        <f t="shared" si="25"/>
        <v>0.81010860301391385</v>
      </c>
      <c r="N86">
        <f t="shared" si="26"/>
        <v>-23.646162018940778</v>
      </c>
      <c r="O86">
        <f>B86 + M86*dt_2/2</f>
        <v>-1.7194177646526865</v>
      </c>
      <c r="P86">
        <f>C86+N86*dt_2/2</f>
        <v>0.5271497507650309</v>
      </c>
      <c r="Q86">
        <f>g_1/l*SIN(O86)</f>
        <v>32.96587160253636</v>
      </c>
      <c r="S86">
        <f t="shared" si="27"/>
        <v>0.5271497507650309</v>
      </c>
      <c r="T86">
        <f t="shared" si="28"/>
        <v>32.96587160253636</v>
      </c>
      <c r="U86">
        <f>B86+S86*dt_2</f>
        <v>-1.7181968101601057</v>
      </c>
      <c r="V86">
        <f>C86+T86*dt_2</f>
        <v>0.97503927688509839</v>
      </c>
      <c r="W86">
        <f>g_1/l*SIN(U86)</f>
        <v>32.971873453597652</v>
      </c>
      <c r="Y86">
        <f t="shared" si="29"/>
        <v>0.97503927688509839</v>
      </c>
      <c r="Z86">
        <f t="shared" si="30"/>
        <v>32.971873453597652</v>
      </c>
      <c r="AB86">
        <f>(G86+M86*2+S86*2+Y86)/6*dt_2</f>
        <v>7.1582275755045378E-3</v>
      </c>
      <c r="AC86">
        <f>(H86+2*N86+2*T86+Z86)/6*dt_2</f>
        <v>0.14092816841937439</v>
      </c>
      <c r="AD86">
        <f>l*COS(B86-RADIANS(90))</f>
        <v>-0.29651047587752227</v>
      </c>
      <c r="AE86">
        <f>l*SIN(B86-RADIANS(90))</f>
        <v>4.5623871984798517E-2</v>
      </c>
      <c r="AF86">
        <f>AE86+l</f>
        <v>0.34562387198479849</v>
      </c>
      <c r="AG86">
        <f>ABS(m*g*AF86)</f>
        <v>3.4562387198479847</v>
      </c>
      <c r="AH86">
        <f>(m*(C86*l)^2)/2</f>
        <v>1.8743223075103163E-2</v>
      </c>
      <c r="AI86">
        <f t="shared" si="31"/>
        <v>3.4749819429230877</v>
      </c>
      <c r="AK86">
        <f t="shared" si="32"/>
        <v>8.2999999999999865</v>
      </c>
    </row>
    <row r="87" spans="2:37" x14ac:dyDescent="0.3">
      <c r="B87">
        <f t="shared" si="21"/>
        <v>-1.7163100800922515</v>
      </c>
      <c r="C87">
        <f t="shared" si="22"/>
        <v>0.78630872927910922</v>
      </c>
      <c r="D87">
        <f>g_1*SIN(B87)/l</f>
        <v>32.981051394238328</v>
      </c>
      <c r="G87">
        <f t="shared" si="23"/>
        <v>0.78630872927910922</v>
      </c>
      <c r="H87">
        <f t="shared" si="24"/>
        <v>32.981051394238328</v>
      </c>
      <c r="I87">
        <f>_r+G87*dt_2/2</f>
        <v>0.78932970704384386</v>
      </c>
      <c r="J87">
        <f>C87+H87*dt_2/2</f>
        <v>0.95121398625030085</v>
      </c>
      <c r="K87">
        <f>g_1/l*SIN(I87)</f>
        <v>-23.662711010579525</v>
      </c>
      <c r="M87">
        <f t="shared" si="25"/>
        <v>0.95121398625030085</v>
      </c>
      <c r="N87">
        <f t="shared" si="26"/>
        <v>-23.662711010579525</v>
      </c>
      <c r="O87">
        <f>B87 + M87*dt_2/2</f>
        <v>-1.7115540101610001</v>
      </c>
      <c r="P87">
        <f>C87+N87*dt_2/2</f>
        <v>0.66799517422621157</v>
      </c>
      <c r="Q87">
        <f>g_1/l*SIN(O87)</f>
        <v>33.003666083077526</v>
      </c>
      <c r="S87">
        <f t="shared" si="27"/>
        <v>0.66799517422621157</v>
      </c>
      <c r="T87">
        <f t="shared" si="28"/>
        <v>33.003666083077526</v>
      </c>
      <c r="U87">
        <f>B87+S87*dt_2</f>
        <v>-1.7096301283499893</v>
      </c>
      <c r="V87">
        <f>C87+T87*dt_2</f>
        <v>1.1163453901098845</v>
      </c>
      <c r="W87">
        <f>g_1/l*SIN(U87)</f>
        <v>33.012601926097673</v>
      </c>
      <c r="Y87">
        <f t="shared" si="29"/>
        <v>1.1163453901098845</v>
      </c>
      <c r="Z87">
        <f t="shared" si="30"/>
        <v>33.012601926097673</v>
      </c>
      <c r="AB87">
        <f>(G87+M87*2+S87*2+Y87)/6*dt_2</f>
        <v>8.5684540672366968E-3</v>
      </c>
      <c r="AC87">
        <f>(H87+2*N87+2*T87+Z87)/6*dt_2</f>
        <v>0.14112593910888668</v>
      </c>
      <c r="AD87">
        <f>l*COS(B87-RADIANS(90))</f>
        <v>-0.29682946254814491</v>
      </c>
      <c r="AE87">
        <f>l*SIN(B87-RADIANS(90))</f>
        <v>4.3500231762364436E-2</v>
      </c>
      <c r="AF87">
        <f>AE87+l</f>
        <v>0.34350023176236444</v>
      </c>
      <c r="AG87">
        <f>ABS(m*g*AF87)</f>
        <v>3.4350023176236446</v>
      </c>
      <c r="AH87">
        <f>(m*(C87*l)^2)/2</f>
        <v>2.7822663798323731E-2</v>
      </c>
      <c r="AI87">
        <f t="shared" si="31"/>
        <v>3.4628249814219685</v>
      </c>
      <c r="AK87">
        <f t="shared" si="32"/>
        <v>8.3999999999999861</v>
      </c>
    </row>
    <row r="88" spans="2:37" x14ac:dyDescent="0.3">
      <c r="B88">
        <f t="shared" si="21"/>
        <v>-1.7077416260250149</v>
      </c>
      <c r="C88">
        <f t="shared" si="22"/>
        <v>0.92743466838799593</v>
      </c>
      <c r="D88">
        <f>g_1*SIN(B88)/l</f>
        <v>33.021254602095929</v>
      </c>
      <c r="G88">
        <f t="shared" si="23"/>
        <v>0.92743466838799593</v>
      </c>
      <c r="H88">
        <f t="shared" si="24"/>
        <v>33.021254602095929</v>
      </c>
      <c r="I88">
        <f>_r+G88*dt_2/2</f>
        <v>0.79003533673938831</v>
      </c>
      <c r="J88">
        <f>C88+H88*dt_2/2</f>
        <v>1.0925409413984757</v>
      </c>
      <c r="K88">
        <f>g_1/l*SIN(I88)</f>
        <v>-23.679271452419595</v>
      </c>
      <c r="M88">
        <f t="shared" si="25"/>
        <v>1.0925409413984757</v>
      </c>
      <c r="N88">
        <f t="shared" si="26"/>
        <v>-23.679271452419595</v>
      </c>
      <c r="O88">
        <f>B88 + M88*dt_2/2</f>
        <v>-1.7022789213180225</v>
      </c>
      <c r="P88">
        <f>C88+N88*dt_2/2</f>
        <v>0.80903831112589797</v>
      </c>
      <c r="Q88">
        <f>g_1/l*SIN(O88)</f>
        <v>33.045620304870788</v>
      </c>
      <c r="S88">
        <f t="shared" si="27"/>
        <v>0.80903831112589797</v>
      </c>
      <c r="T88">
        <f t="shared" si="28"/>
        <v>33.045620304870788</v>
      </c>
      <c r="U88">
        <f>B88+S88*dt_2</f>
        <v>-1.699651242913756</v>
      </c>
      <c r="V88">
        <f>C88+T88*dt_2</f>
        <v>1.2578908714367039</v>
      </c>
      <c r="W88">
        <f>g_1/l*SIN(U88)</f>
        <v>33.056989519104185</v>
      </c>
      <c r="Y88">
        <f t="shared" si="29"/>
        <v>1.2578908714367039</v>
      </c>
      <c r="Z88">
        <f t="shared" si="30"/>
        <v>33.056989519104185</v>
      </c>
      <c r="AB88">
        <f>(G88+M88*2+S88*2+Y88)/6*dt_2</f>
        <v>9.9808067414557441E-3</v>
      </c>
      <c r="AC88">
        <f>(H88+2*N88+2*T88+Z88)/6*dt_2</f>
        <v>0.14135156971017082</v>
      </c>
      <c r="AD88">
        <f>l*COS(B88-RADIANS(90))</f>
        <v>-0.29719129141886336</v>
      </c>
      <c r="AE88">
        <f>l*SIN(B88-RADIANS(90))</f>
        <v>4.0955296419245099E-2</v>
      </c>
      <c r="AF88">
        <f>AE88+l</f>
        <v>0.3409552964192451</v>
      </c>
      <c r="AG88">
        <f>ABS(m*g*AF88)</f>
        <v>3.4095529641924509</v>
      </c>
      <c r="AH88">
        <f>(m*(C88*l)^2)/2</f>
        <v>3.8706077885757827E-2</v>
      </c>
      <c r="AI88">
        <f t="shared" si="31"/>
        <v>3.4482590420782087</v>
      </c>
      <c r="AK88">
        <f t="shared" si="32"/>
        <v>8.4999999999999858</v>
      </c>
    </row>
    <row r="89" spans="2:37" x14ac:dyDescent="0.3">
      <c r="B89">
        <f t="shared" si="21"/>
        <v>-1.6977608192835592</v>
      </c>
      <c r="C89">
        <f t="shared" si="22"/>
        <v>1.0687862380981668</v>
      </c>
      <c r="D89">
        <f>g_1*SIN(B89)/l</f>
        <v>33.065027675011706</v>
      </c>
      <c r="G89">
        <f t="shared" si="23"/>
        <v>1.0687862380981668</v>
      </c>
      <c r="H89">
        <f t="shared" si="24"/>
        <v>33.065027675011706</v>
      </c>
      <c r="I89">
        <f>_r+G89*dt_2/2</f>
        <v>0.79074209458793909</v>
      </c>
      <c r="J89">
        <f>C89+H89*dt_2/2</f>
        <v>1.2341113764732252</v>
      </c>
      <c r="K89">
        <f>g_1/l*SIN(I89)</f>
        <v>-23.695846552394656</v>
      </c>
      <c r="M89">
        <f t="shared" si="25"/>
        <v>1.2341113764732252</v>
      </c>
      <c r="N89">
        <f t="shared" si="26"/>
        <v>-23.695846552394656</v>
      </c>
      <c r="O89">
        <f>B89 + M89*dt_2/2</f>
        <v>-1.6915902624011929</v>
      </c>
      <c r="P89">
        <f>C89+N89*dt_2/2</f>
        <v>0.9503070053361935</v>
      </c>
      <c r="Q89">
        <f>g_1/l*SIN(O89)</f>
        <v>33.090442639319967</v>
      </c>
      <c r="S89">
        <f t="shared" si="27"/>
        <v>0.9503070053361935</v>
      </c>
      <c r="T89">
        <f t="shared" si="28"/>
        <v>33.090442639319967</v>
      </c>
      <c r="U89">
        <f>B89+S89*dt_2</f>
        <v>-1.6882577492301971</v>
      </c>
      <c r="V89">
        <f>C89+T89*dt_2</f>
        <v>1.3996906644913665</v>
      </c>
      <c r="W89">
        <f>g_1/l*SIN(U89)</f>
        <v>33.103644507890799</v>
      </c>
      <c r="Y89">
        <f t="shared" si="29"/>
        <v>1.3996906644913665</v>
      </c>
      <c r="Z89">
        <f t="shared" si="30"/>
        <v>33.103644507890799</v>
      </c>
      <c r="AB89">
        <f>(G89+M89*2+S89*2+Y89)/6*dt_2</f>
        <v>1.1395522777013951E-2</v>
      </c>
      <c r="AC89">
        <f>(H89+2*N89+2*T89+Z89)/6*dt_2</f>
        <v>0.14159644059458856</v>
      </c>
      <c r="AD89">
        <f>l*COS(B89-RADIANS(90))</f>
        <v>-0.29758524907510531</v>
      </c>
      <c r="AE89">
        <f>l*SIN(B89-RADIANS(90))</f>
        <v>3.798709692655531E-2</v>
      </c>
      <c r="AF89">
        <f>AE89+l</f>
        <v>0.33798709692655532</v>
      </c>
      <c r="AG89">
        <f>ABS(m*g*AF89)</f>
        <v>3.3798709692655531</v>
      </c>
      <c r="AH89">
        <f>(m*(C89*l)^2)/2</f>
        <v>5.1403681023661392E-2</v>
      </c>
      <c r="AI89">
        <f t="shared" si="31"/>
        <v>3.4312746502892146</v>
      </c>
      <c r="AK89">
        <f t="shared" si="32"/>
        <v>8.5999999999999854</v>
      </c>
    </row>
    <row r="90" spans="2:37" x14ac:dyDescent="0.3">
      <c r="B90">
        <f t="shared" si="21"/>
        <v>-1.6863652965065452</v>
      </c>
      <c r="C90">
        <f t="shared" si="22"/>
        <v>1.2103826786927554</v>
      </c>
      <c r="D90">
        <f>g_1*SIN(B90)/l</f>
        <v>33.110977871113676</v>
      </c>
      <c r="G90">
        <f t="shared" si="23"/>
        <v>1.2103826786927554</v>
      </c>
      <c r="H90">
        <f t="shared" si="24"/>
        <v>33.110977871113676</v>
      </c>
      <c r="I90">
        <f>_r+G90*dt_2/2</f>
        <v>0.79145007679091206</v>
      </c>
      <c r="J90">
        <f>C90+H90*dt_2/2</f>
        <v>1.3759375680483239</v>
      </c>
      <c r="K90">
        <f>g_1/l*SIN(I90)</f>
        <v>-23.712438499289981</v>
      </c>
      <c r="M90">
        <f t="shared" si="25"/>
        <v>1.3759375680483239</v>
      </c>
      <c r="N90">
        <f t="shared" si="26"/>
        <v>-23.712438499289981</v>
      </c>
      <c r="O90">
        <f>B90 + M90*dt_2/2</f>
        <v>-1.6794856086663037</v>
      </c>
      <c r="P90">
        <f>C90+N90*dt_2/2</f>
        <v>1.0918204861963055</v>
      </c>
      <c r="Q90">
        <f>g_1/l*SIN(O90)</f>
        <v>33.13663775084347</v>
      </c>
      <c r="S90">
        <f t="shared" si="27"/>
        <v>1.0918204861963055</v>
      </c>
      <c r="T90">
        <f t="shared" si="28"/>
        <v>33.13663775084347</v>
      </c>
      <c r="U90">
        <f>B90+S90*dt_2</f>
        <v>-1.6754470916445821</v>
      </c>
      <c r="V90">
        <f>C90+T90*dt_2</f>
        <v>1.5417490562011902</v>
      </c>
      <c r="W90">
        <f>g_1/l*SIN(U90)</f>
        <v>33.150970148279228</v>
      </c>
      <c r="Y90">
        <f t="shared" si="29"/>
        <v>1.5417490562011902</v>
      </c>
      <c r="Z90">
        <f t="shared" si="30"/>
        <v>33.150970148279228</v>
      </c>
      <c r="AB90">
        <f>(G90+M90*2+S90*2+Y90)/6*dt_2</f>
        <v>1.2812746405638675E-2</v>
      </c>
      <c r="AC90">
        <f>(H90+2*N90+2*T90+Z90)/6*dt_2</f>
        <v>0.1418505775374998</v>
      </c>
      <c r="AD90">
        <f>l*COS(B90-RADIANS(90))</f>
        <v>-0.29799880084002306</v>
      </c>
      <c r="AE90">
        <f>l*SIN(B90-RADIANS(90))</f>
        <v>3.4593564400163715E-2</v>
      </c>
      <c r="AF90">
        <f>AE90+l</f>
        <v>0.33459356440016369</v>
      </c>
      <c r="AG90">
        <f>ABS(m*g*AF90)</f>
        <v>3.3459356440016368</v>
      </c>
      <c r="AH90">
        <f>(m*(C90*l)^2)/2</f>
        <v>6.5926180299575241E-2</v>
      </c>
      <c r="AI90">
        <f t="shared" si="31"/>
        <v>3.4118618243012122</v>
      </c>
      <c r="AK90">
        <f t="shared" si="32"/>
        <v>8.6999999999999851</v>
      </c>
    </row>
    <row r="91" spans="2:37" x14ac:dyDescent="0.3">
      <c r="B91">
        <f t="shared" si="21"/>
        <v>-1.6735525501009065</v>
      </c>
      <c r="C91">
        <f t="shared" si="22"/>
        <v>1.3522332562302553</v>
      </c>
      <c r="D91">
        <f>g_1*SIN(B91)/l</f>
        <v>33.157507434392308</v>
      </c>
      <c r="G91">
        <f t="shared" si="23"/>
        <v>1.3522332562302553</v>
      </c>
      <c r="H91">
        <f t="shared" si="24"/>
        <v>33.157507434392308</v>
      </c>
      <c r="I91">
        <f>_r+G91*dt_2/2</f>
        <v>0.79215932967859959</v>
      </c>
      <c r="J91">
        <f>C91+H91*dt_2/2</f>
        <v>1.5180207934022167</v>
      </c>
      <c r="K91">
        <f>g_1/l*SIN(I91)</f>
        <v>-23.729048307754539</v>
      </c>
      <c r="M91">
        <f t="shared" si="25"/>
        <v>1.5180207934022167</v>
      </c>
      <c r="N91">
        <f t="shared" si="26"/>
        <v>-23.729048307754539</v>
      </c>
      <c r="O91">
        <f>B91 + M91*dt_2/2</f>
        <v>-1.6659624461338955</v>
      </c>
      <c r="P91">
        <f>C91+N91*dt_2/2</f>
        <v>1.2335880146914826</v>
      </c>
      <c r="Q91">
        <f>g_1/l*SIN(O91)</f>
        <v>33.182504046985443</v>
      </c>
      <c r="S91">
        <f t="shared" si="27"/>
        <v>1.2335880146914826</v>
      </c>
      <c r="T91">
        <f t="shared" si="28"/>
        <v>33.182504046985443</v>
      </c>
      <c r="U91">
        <f>B91+S91*dt_2</f>
        <v>-1.6612166699539916</v>
      </c>
      <c r="V91">
        <f>C91+T91*dt_2</f>
        <v>1.6840582967001096</v>
      </c>
      <c r="W91">
        <f>g_1/l*SIN(U91)</f>
        <v>33.197162173105674</v>
      </c>
      <c r="Y91">
        <f t="shared" si="29"/>
        <v>1.6840582967001096</v>
      </c>
      <c r="Z91">
        <f t="shared" si="30"/>
        <v>33.197162173105674</v>
      </c>
      <c r="AB91">
        <f>(G91+M91*2+S91*2+Y91)/6*dt_2</f>
        <v>1.423251528186294E-2</v>
      </c>
      <c r="AC91">
        <f>(H91+2*N91+2*T91+Z91)/6*dt_2</f>
        <v>0.14210263514326632</v>
      </c>
      <c r="AD91">
        <f>l*COS(B91-RADIANS(90))</f>
        <v>-0.29841756690953075</v>
      </c>
      <c r="AE91">
        <f>l*SIN(B91-RADIANS(90))</f>
        <v>3.0772646291727192E-2</v>
      </c>
      <c r="AF91">
        <f>AE91+l</f>
        <v>0.3307726462917272</v>
      </c>
      <c r="AG91">
        <f>ABS(m*g*AF91)</f>
        <v>3.3077264629172722</v>
      </c>
      <c r="AH91">
        <f>(m*(C91*l)^2)/2</f>
        <v>8.2284065066478562E-2</v>
      </c>
      <c r="AI91">
        <f t="shared" si="31"/>
        <v>3.3900105279837507</v>
      </c>
      <c r="AK91">
        <f t="shared" si="32"/>
        <v>8.7999999999999847</v>
      </c>
    </row>
    <row r="92" spans="2:37" x14ac:dyDescent="0.3">
      <c r="B92">
        <f t="shared" si="21"/>
        <v>-1.6593200348190436</v>
      </c>
      <c r="C92">
        <f t="shared" si="22"/>
        <v>1.4943358913735216</v>
      </c>
      <c r="D92">
        <f>g_1*SIN(B92)/l</f>
        <v>33.202811154545373</v>
      </c>
      <c r="G92">
        <f t="shared" si="23"/>
        <v>1.4943358913735216</v>
      </c>
      <c r="H92">
        <f t="shared" si="24"/>
        <v>33.202811154545373</v>
      </c>
      <c r="I92">
        <f>_r+G92*dt_2/2</f>
        <v>0.79286984285431594</v>
      </c>
      <c r="J92">
        <f>C92+H92*dt_2/2</f>
        <v>1.6603499471462486</v>
      </c>
      <c r="K92">
        <f>g_1/l*SIN(I92)</f>
        <v>-23.74567566208443</v>
      </c>
      <c r="M92">
        <f t="shared" si="25"/>
        <v>1.6603499471462486</v>
      </c>
      <c r="N92">
        <f t="shared" si="26"/>
        <v>-23.74567566208443</v>
      </c>
      <c r="O92">
        <f>B92 + M92*dt_2/2</f>
        <v>-1.6510182850833124</v>
      </c>
      <c r="P92">
        <f>C92+N92*dt_2/2</f>
        <v>1.3756075130630996</v>
      </c>
      <c r="Q92">
        <f>g_1/l*SIN(O92)</f>
        <v>33.226131467337147</v>
      </c>
      <c r="S92">
        <f t="shared" si="27"/>
        <v>1.3756075130630996</v>
      </c>
      <c r="T92">
        <f t="shared" si="28"/>
        <v>33.226131467337147</v>
      </c>
      <c r="U92">
        <f>B92+S92*dt_2</f>
        <v>-1.6455639596884126</v>
      </c>
      <c r="V92">
        <f>C92+T92*dt_2</f>
        <v>1.8265972060468931</v>
      </c>
      <c r="W92">
        <f>g_1/l*SIN(U92)</f>
        <v>33.240206746332589</v>
      </c>
      <c r="Y92">
        <f t="shared" si="29"/>
        <v>1.8265972060468931</v>
      </c>
      <c r="Z92">
        <f t="shared" si="30"/>
        <v>33.240206746332589</v>
      </c>
      <c r="AB92">
        <f>(G92+M92*2+S92*2+Y92)/6*dt_2</f>
        <v>1.5654746696398519E-2</v>
      </c>
      <c r="AC92">
        <f>(H92+2*N92+2*T92+Z92)/6*dt_2</f>
        <v>0.14233988251897231</v>
      </c>
      <c r="AD92">
        <f>l*COS(B92-RADIANS(90))</f>
        <v>-0.29882530039090838</v>
      </c>
      <c r="AE92">
        <f>l*SIN(B92-RADIANS(90))</f>
        <v>2.6522440428500764E-2</v>
      </c>
      <c r="AF92">
        <f>AE92+l</f>
        <v>0.32652244042850076</v>
      </c>
      <c r="AG92">
        <f>ABS(m*g*AF92)</f>
        <v>3.2652244042850076</v>
      </c>
      <c r="AH92">
        <f>(m*(C92*l)^2)/2</f>
        <v>0.10048678903111938</v>
      </c>
      <c r="AI92">
        <f t="shared" si="31"/>
        <v>3.3657111933161268</v>
      </c>
      <c r="AK92">
        <f t="shared" si="32"/>
        <v>8.8999999999999844</v>
      </c>
    </row>
    <row r="93" spans="2:37" x14ac:dyDescent="0.3">
      <c r="B93">
        <f t="shared" si="21"/>
        <v>-1.643665288122645</v>
      </c>
      <c r="C93">
        <f t="shared" si="22"/>
        <v>1.636675773892494</v>
      </c>
      <c r="D93">
        <f>g_1*SIN(B93)/l</f>
        <v>33.244874393881332</v>
      </c>
      <c r="G93">
        <f t="shared" si="23"/>
        <v>1.636675773892494</v>
      </c>
      <c r="H93">
        <f t="shared" si="24"/>
        <v>33.244874393881332</v>
      </c>
      <c r="I93">
        <f>_r+G93*dt_2/2</f>
        <v>0.7935815422669108</v>
      </c>
      <c r="J93">
        <f>C93+H93*dt_2/2</f>
        <v>1.8029001458619007</v>
      </c>
      <c r="K93">
        <f>g_1/l*SIN(I93)</f>
        <v>-23.762318759057987</v>
      </c>
      <c r="M93">
        <f t="shared" si="25"/>
        <v>1.8029001458619007</v>
      </c>
      <c r="N93">
        <f t="shared" si="26"/>
        <v>-23.762318759057987</v>
      </c>
      <c r="O93">
        <f>B93 + M93*dt_2/2</f>
        <v>-1.6346507873933356</v>
      </c>
      <c r="P93">
        <f>C93+N93*dt_2/2</f>
        <v>1.5178641800972041</v>
      </c>
      <c r="Q93">
        <f>g_1/l*SIN(O93)</f>
        <v>33.265399885010325</v>
      </c>
      <c r="S93">
        <f t="shared" si="27"/>
        <v>1.5178641800972041</v>
      </c>
      <c r="T93">
        <f t="shared" si="28"/>
        <v>33.265399885010325</v>
      </c>
      <c r="U93">
        <f>B93+S93*dt_2</f>
        <v>-1.6284866463216729</v>
      </c>
      <c r="V93">
        <f>C93+T93*dt_2</f>
        <v>1.9693297727425971</v>
      </c>
      <c r="W93">
        <f>g_1/l*SIN(U93)</f>
        <v>33.277879166529601</v>
      </c>
      <c r="Y93">
        <f t="shared" si="29"/>
        <v>1.9693297727425971</v>
      </c>
      <c r="Z93">
        <f t="shared" si="30"/>
        <v>33.277879166529601</v>
      </c>
      <c r="AB93">
        <f>(G93+M93*2+S93*2+Y93)/6*dt_2</f>
        <v>1.7079223664255502E-2</v>
      </c>
      <c r="AC93">
        <f>(H93+2*N93+2*T93+Z93)/6*dt_2</f>
        <v>0.14254819302052602</v>
      </c>
      <c r="AD93">
        <f>l*COS(B93-RADIANS(90))</f>
        <v>-0.29920386954493194</v>
      </c>
      <c r="AE93">
        <f>l*SIN(B93-RADIANS(90))</f>
        <v>2.1841347241856334E-2</v>
      </c>
      <c r="AF93">
        <f>AE93+l</f>
        <v>0.32184134724185631</v>
      </c>
      <c r="AG93">
        <f>ABS(m*g*AF93)</f>
        <v>3.2184134724185629</v>
      </c>
      <c r="AH93">
        <f>(m*(C93*l)^2)/2</f>
        <v>0.12054184149809671</v>
      </c>
      <c r="AI93">
        <f t="shared" si="31"/>
        <v>3.3389553139166597</v>
      </c>
      <c r="AK93">
        <f t="shared" si="32"/>
        <v>8.999999999999984</v>
      </c>
    </row>
    <row r="94" spans="2:37" x14ac:dyDescent="0.3">
      <c r="B94">
        <f t="shared" si="21"/>
        <v>-1.6265860644583896</v>
      </c>
      <c r="C94">
        <f t="shared" si="22"/>
        <v>1.7792239669130199</v>
      </c>
      <c r="D94">
        <f>g_1*SIN(B94)/l</f>
        <v>33.281471873161507</v>
      </c>
      <c r="G94">
        <f t="shared" si="23"/>
        <v>1.7792239669130199</v>
      </c>
      <c r="H94">
        <f t="shared" si="24"/>
        <v>33.281471873161507</v>
      </c>
      <c r="I94">
        <f>_r+G94*dt_2/2</f>
        <v>0.79429428323201334</v>
      </c>
      <c r="J94">
        <f>C94+H94*dt_2/2</f>
        <v>1.9456313262788274</v>
      </c>
      <c r="K94">
        <f>g_1/l*SIN(I94)</f>
        <v>-23.778974150312074</v>
      </c>
      <c r="M94">
        <f t="shared" si="25"/>
        <v>1.9456313262788274</v>
      </c>
      <c r="N94">
        <f t="shared" si="26"/>
        <v>-23.778974150312074</v>
      </c>
      <c r="O94">
        <f>B94 + M94*dt_2/2</f>
        <v>-1.6168579078269956</v>
      </c>
      <c r="P94">
        <f>C94+N94*dt_2/2</f>
        <v>1.6603290961614594</v>
      </c>
      <c r="Q94">
        <f>g_1/l*SIN(O94)</f>
        <v>33.297978430827683</v>
      </c>
      <c r="S94">
        <f t="shared" si="27"/>
        <v>1.6603290961614594</v>
      </c>
      <c r="T94">
        <f t="shared" si="28"/>
        <v>33.297978430827683</v>
      </c>
      <c r="U94">
        <f>B94+S94*dt_2</f>
        <v>-1.6099827734967751</v>
      </c>
      <c r="V94">
        <f>C94+T94*dt_2</f>
        <v>2.1122037512212968</v>
      </c>
      <c r="W94">
        <f>g_1/l*SIN(U94)</f>
        <v>33.307743648078414</v>
      </c>
      <c r="Y94">
        <f t="shared" si="29"/>
        <v>2.1122037512212968</v>
      </c>
      <c r="Z94">
        <f t="shared" si="30"/>
        <v>33.307743648078414</v>
      </c>
      <c r="AB94">
        <f>(G94+M94*2+S94*2+Y94)/6*dt_2</f>
        <v>1.8505580938358152E-2</v>
      </c>
      <c r="AC94">
        <f>(H94+2*N94+2*T94+Z94)/6*dt_2</f>
        <v>0.14271204013711858</v>
      </c>
      <c r="AD94">
        <f>l*COS(B94-RADIANS(90))</f>
        <v>-0.29953324685845362</v>
      </c>
      <c r="AE94">
        <f>l*SIN(B94-RADIANS(90))</f>
        <v>1.6728240386624474E-2</v>
      </c>
      <c r="AF94">
        <f>AE94+l</f>
        <v>0.31672824038662445</v>
      </c>
      <c r="AG94">
        <f>ABS(m*g*AF94)</f>
        <v>3.1672824038662446</v>
      </c>
      <c r="AH94">
        <f>(m*(C94*l)^2)/2</f>
        <v>0.14245370659969661</v>
      </c>
      <c r="AI94">
        <f t="shared" si="31"/>
        <v>3.3097361104659413</v>
      </c>
      <c r="AK94">
        <f t="shared" si="32"/>
        <v>9.0999999999999837</v>
      </c>
    </row>
    <row r="95" spans="2:37" x14ac:dyDescent="0.3">
      <c r="B95">
        <f t="shared" si="21"/>
        <v>-1.6080804835200315</v>
      </c>
      <c r="C95">
        <f t="shared" si="22"/>
        <v>1.9219360070501383</v>
      </c>
      <c r="D95">
        <f>g_1*SIN(B95)/l</f>
        <v>33.310167544721132</v>
      </c>
      <c r="G95">
        <f t="shared" si="23"/>
        <v>1.9219360070501383</v>
      </c>
      <c r="H95">
        <f t="shared" si="24"/>
        <v>33.310167544721132</v>
      </c>
      <c r="I95">
        <f>_r+G95*dt_2/2</f>
        <v>0.79500784343269892</v>
      </c>
      <c r="J95">
        <f>C95+H95*dt_2/2</f>
        <v>2.0884868447737439</v>
      </c>
      <c r="K95">
        <f>g_1/l*SIN(I95)</f>
        <v>-23.795636584983701</v>
      </c>
      <c r="M95">
        <f t="shared" si="25"/>
        <v>2.0884868447737439</v>
      </c>
      <c r="N95">
        <f t="shared" si="26"/>
        <v>-23.795636584983701</v>
      </c>
      <c r="O95">
        <f>B95 + M95*dt_2/2</f>
        <v>-1.5976380492961628</v>
      </c>
      <c r="P95">
        <f>C95+N95*dt_2/2</f>
        <v>1.8029578241252198</v>
      </c>
      <c r="Q95">
        <f>g_1/l*SIN(O95)</f>
        <v>33.321326086491887</v>
      </c>
      <c r="S95">
        <f t="shared" si="27"/>
        <v>1.8029578241252198</v>
      </c>
      <c r="T95">
        <f t="shared" si="28"/>
        <v>33.321326086491887</v>
      </c>
      <c r="U95">
        <f>B95+S95*dt_2</f>
        <v>-1.5900509052787792</v>
      </c>
      <c r="V95">
        <f>C95+T95*dt_2</f>
        <v>2.2551492679150571</v>
      </c>
      <c r="W95">
        <f>g_1/l*SIN(U95)</f>
        <v>33.327154544353405</v>
      </c>
      <c r="Y95">
        <f t="shared" si="29"/>
        <v>2.2551492679150571</v>
      </c>
      <c r="Z95">
        <f t="shared" si="30"/>
        <v>33.327154544353405</v>
      </c>
      <c r="AB95">
        <f>(G95+M95*2+S95*2+Y95)/6*dt_2</f>
        <v>1.9933291021271872E-2</v>
      </c>
      <c r="AC95">
        <f>(H95+2*N95+2*T95+Z95)/6*dt_2</f>
        <v>0.14281450182015151</v>
      </c>
      <c r="AD95">
        <f>l*COS(B95-RADIANS(90))</f>
        <v>-0.29979150790249015</v>
      </c>
      <c r="AE95">
        <f>l*SIN(B95-RADIANS(90))</f>
        <v>1.1182655746788584E-2</v>
      </c>
      <c r="AF95">
        <f>AE95+l</f>
        <v>0.31118265574678855</v>
      </c>
      <c r="AG95">
        <f>ABS(m*g*AF95)</f>
        <v>3.1118265574678854</v>
      </c>
      <c r="AH95">
        <f>(m*(C95*l)^2)/2</f>
        <v>0.16622271068381231</v>
      </c>
      <c r="AI95">
        <f t="shared" si="31"/>
        <v>3.2780492681516975</v>
      </c>
      <c r="AK95">
        <f t="shared" si="32"/>
        <v>9.1999999999999833</v>
      </c>
    </row>
    <row r="96" spans="2:37" x14ac:dyDescent="0.3">
      <c r="B96">
        <f t="shared" si="21"/>
        <v>-1.5881471924987596</v>
      </c>
      <c r="C96">
        <f t="shared" si="22"/>
        <v>2.06475050887029</v>
      </c>
      <c r="D96">
        <f>g_1*SIN(B96)/l</f>
        <v>33.328315916866167</v>
      </c>
      <c r="G96">
        <f t="shared" si="23"/>
        <v>2.06475050887029</v>
      </c>
      <c r="H96">
        <f t="shared" si="24"/>
        <v>33.328315916866167</v>
      </c>
      <c r="I96">
        <f>_r+G96*dt_2/2</f>
        <v>0.79572191594179975</v>
      </c>
      <c r="J96">
        <f>C96+H96*dt_2/2</f>
        <v>2.231392088454621</v>
      </c>
      <c r="K96">
        <f>g_1/l*SIN(I96)</f>
        <v>-23.812298853600719</v>
      </c>
      <c r="M96">
        <f t="shared" si="25"/>
        <v>2.231392088454621</v>
      </c>
      <c r="N96">
        <f t="shared" si="26"/>
        <v>-23.812298853600719</v>
      </c>
      <c r="O96">
        <f>B96 + M96*dt_2/2</f>
        <v>-1.5769902320564864</v>
      </c>
      <c r="P96">
        <f>C96+N96*dt_2/2</f>
        <v>1.9456890146022865</v>
      </c>
      <c r="Q96">
        <f>g_1/l*SIN(O96)</f>
        <v>33.332693927671052</v>
      </c>
      <c r="S96">
        <f t="shared" si="27"/>
        <v>1.9456890146022865</v>
      </c>
      <c r="T96">
        <f t="shared" si="28"/>
        <v>33.332693927671052</v>
      </c>
      <c r="U96">
        <f>B96+S96*dt_2</f>
        <v>-1.5686903023527368</v>
      </c>
      <c r="V96">
        <f>C96+T96*dt_2</f>
        <v>2.3980774481470006</v>
      </c>
      <c r="W96">
        <f>g_1/l*SIN(U96)</f>
        <v>33.333259411044807</v>
      </c>
      <c r="Y96">
        <f t="shared" si="29"/>
        <v>2.3980774481470006</v>
      </c>
      <c r="Z96">
        <f t="shared" si="30"/>
        <v>33.333259411044807</v>
      </c>
      <c r="AB96">
        <f>(G96+M96*2+S96*2+Y96)/6*dt_2</f>
        <v>2.1361650271885177E-2</v>
      </c>
      <c r="AC96">
        <f>(H96+2*N96+2*T96+Z96)/6*dt_2</f>
        <v>0.1428372757934194</v>
      </c>
      <c r="AD96">
        <f>l*COS(B96-RADIANS(90))</f>
        <v>-0.2999548432517955</v>
      </c>
      <c r="AE96">
        <f>l*SIN(B96-RADIANS(90))</f>
        <v>5.2049985389800088E-3</v>
      </c>
      <c r="AF96">
        <f>AE96+l</f>
        <v>0.30520499853897998</v>
      </c>
      <c r="AG96">
        <f>ABS(m*g*AF96)</f>
        <v>3.0520499853897998</v>
      </c>
      <c r="AH96">
        <f>(m*(C96*l)^2)/2</f>
        <v>0.19184375987460547</v>
      </c>
      <c r="AI96">
        <f t="shared" si="31"/>
        <v>3.2438937452644052</v>
      </c>
      <c r="AK96">
        <f t="shared" si="32"/>
        <v>9.2999999999999829</v>
      </c>
    </row>
    <row r="97" spans="2:37" x14ac:dyDescent="0.3">
      <c r="B97">
        <f t="shared" si="21"/>
        <v>-1.5667855422268744</v>
      </c>
      <c r="C97">
        <f t="shared" si="22"/>
        <v>2.2075877846637093</v>
      </c>
      <c r="D97">
        <f>g_1*SIN(B97)/l</f>
        <v>33.333065227145219</v>
      </c>
      <c r="G97">
        <f t="shared" si="23"/>
        <v>2.2075877846637093</v>
      </c>
      <c r="H97">
        <f t="shared" si="24"/>
        <v>33.333065227145219</v>
      </c>
      <c r="I97">
        <f>_r+G97*dt_2/2</f>
        <v>0.79643610232076678</v>
      </c>
      <c r="J97">
        <f>C97+H97*dt_2/2</f>
        <v>2.3742531107994354</v>
      </c>
      <c r="K97">
        <f>g_1/l*SIN(I97)</f>
        <v>-23.828951634488423</v>
      </c>
      <c r="M97">
        <f t="shared" si="25"/>
        <v>2.3742531107994354</v>
      </c>
      <c r="N97">
        <f t="shared" si="26"/>
        <v>-23.828951634488423</v>
      </c>
      <c r="O97">
        <f>B97 + M97*dt_2/2</f>
        <v>-1.5549142766728772</v>
      </c>
      <c r="P97">
        <f>C97+N97*dt_2/2</f>
        <v>2.0884430264912672</v>
      </c>
      <c r="Q97">
        <f>g_1/l*SIN(O97)</f>
        <v>33.329129429765693</v>
      </c>
      <c r="S97">
        <f t="shared" si="27"/>
        <v>2.0884430264912672</v>
      </c>
      <c r="T97">
        <f t="shared" si="28"/>
        <v>33.329129429765693</v>
      </c>
      <c r="U97">
        <f>B97+S97*dt_2</f>
        <v>-1.5459011119619617</v>
      </c>
      <c r="V97">
        <f>C97+T97*dt_2</f>
        <v>2.5408790789613662</v>
      </c>
      <c r="W97">
        <f>g_1/l*SIN(U97)</f>
        <v>33.323004338125166</v>
      </c>
      <c r="Y97">
        <f t="shared" si="29"/>
        <v>2.5408790789613662</v>
      </c>
      <c r="Z97">
        <f t="shared" si="30"/>
        <v>33.323004338125166</v>
      </c>
      <c r="AB97">
        <f>(G97+M97*2+S97*2+Y97)/6*dt_2</f>
        <v>2.2789765230344133E-2</v>
      </c>
      <c r="AC97">
        <f>(H97+2*N97+2*T97+Z97)/6*dt_2</f>
        <v>0.14276070859304155</v>
      </c>
      <c r="AD97">
        <f>l*COS(B97-RADIANS(90))</f>
        <v>-0.29999758704430696</v>
      </c>
      <c r="AE97">
        <f>l*SIN(B97-RADIANS(90))</f>
        <v>-1.2032321444564737E-3</v>
      </c>
      <c r="AF97">
        <f>AE97+l</f>
        <v>0.29879676785554349</v>
      </c>
      <c r="AG97">
        <f>ABS(m*g*AF97)</f>
        <v>2.9879676785554348</v>
      </c>
      <c r="AH97">
        <f>(m*(C97*l)^2)/2</f>
        <v>0.21930497221483908</v>
      </c>
      <c r="AI97">
        <f t="shared" si="31"/>
        <v>3.2072726507702738</v>
      </c>
      <c r="AK97">
        <f t="shared" si="32"/>
        <v>9.3999999999999826</v>
      </c>
    </row>
    <row r="98" spans="2:37" x14ac:dyDescent="0.3">
      <c r="B98">
        <f t="shared" si="21"/>
        <v>-1.5439957769965302</v>
      </c>
      <c r="C98">
        <f t="shared" si="22"/>
        <v>2.3503484932567509</v>
      </c>
      <c r="D98">
        <f>g_1*SIN(B98)/l</f>
        <v>33.321362892034365</v>
      </c>
      <c r="G98">
        <f t="shared" si="23"/>
        <v>2.3503484932567509</v>
      </c>
      <c r="H98">
        <f t="shared" si="24"/>
        <v>33.321362892034365</v>
      </c>
      <c r="I98">
        <f>_r+G98*dt_2/2</f>
        <v>0.79714990586373202</v>
      </c>
      <c r="J98">
        <f>C98+H98*dt_2/2</f>
        <v>2.5169553077169229</v>
      </c>
      <c r="K98">
        <f>g_1/l*SIN(I98)</f>
        <v>-23.84558334426303</v>
      </c>
      <c r="M98">
        <f t="shared" si="25"/>
        <v>2.5169553077169229</v>
      </c>
      <c r="N98">
        <f t="shared" si="26"/>
        <v>-23.84558334426303</v>
      </c>
      <c r="O98">
        <f>B98 + M98*dt_2/2</f>
        <v>-1.5314110004579455</v>
      </c>
      <c r="P98">
        <f>C98+N98*dt_2/2</f>
        <v>2.2311205765354356</v>
      </c>
      <c r="Q98">
        <f>g_1/l*SIN(O98)</f>
        <v>33.307483276307231</v>
      </c>
      <c r="S98">
        <f t="shared" si="27"/>
        <v>2.2311205765354356</v>
      </c>
      <c r="T98">
        <f t="shared" si="28"/>
        <v>33.307483276307231</v>
      </c>
      <c r="U98">
        <f>B98+S98*dt_2</f>
        <v>-1.521684571231176</v>
      </c>
      <c r="V98">
        <f>C98+T98*dt_2</f>
        <v>2.683423326019823</v>
      </c>
      <c r="W98">
        <f>g_1/l*SIN(U98)</f>
        <v>33.293142003736953</v>
      </c>
      <c r="Y98">
        <f t="shared" si="29"/>
        <v>2.683423326019823</v>
      </c>
      <c r="Z98">
        <f t="shared" si="30"/>
        <v>33.293142003736953</v>
      </c>
      <c r="AB98">
        <f>(G98+M98*2+S98*2+Y98)/6*dt_2</f>
        <v>2.421653931296882E-2</v>
      </c>
      <c r="AC98">
        <f>(H98+2*N98+2*T98+Z98)/6*dt_2</f>
        <v>0.1425638412664329</v>
      </c>
      <c r="AD98">
        <f>l*COS(B98-RADIANS(90))</f>
        <v>-0.29989226602830926</v>
      </c>
      <c r="AE98">
        <f>l*SIN(B98-RADIANS(90))</f>
        <v>-8.0392024732418646E-3</v>
      </c>
      <c r="AF98">
        <f>AE98+l</f>
        <v>0.29196079752675813</v>
      </c>
      <c r="AG98">
        <f>ABS(m*g*AF98)</f>
        <v>2.9196079752675814</v>
      </c>
      <c r="AH98">
        <f>(m*(C98*l)^2)/2</f>
        <v>0.24858621178894255</v>
      </c>
      <c r="AI98">
        <f t="shared" si="31"/>
        <v>3.1681941870565238</v>
      </c>
      <c r="AK98">
        <f t="shared" si="32"/>
        <v>9.4999999999999822</v>
      </c>
    </row>
    <row r="99" spans="2:37" x14ac:dyDescent="0.3">
      <c r="B99">
        <f t="shared" si="21"/>
        <v>-1.5197792376835615</v>
      </c>
      <c r="C99">
        <f t="shared" si="22"/>
        <v>2.4929123345231838</v>
      </c>
      <c r="D99">
        <f>g_1*SIN(B99)/l</f>
        <v>33.289963684873179</v>
      </c>
      <c r="G99">
        <f t="shared" si="23"/>
        <v>2.4929123345231838</v>
      </c>
      <c r="H99">
        <f t="shared" si="24"/>
        <v>33.289963684873179</v>
      </c>
      <c r="I99">
        <f>_r+G99*dt_2/2</f>
        <v>0.79786272507006417</v>
      </c>
      <c r="J99">
        <f>C99+H99*dt_2/2</f>
        <v>2.6593621529475495</v>
      </c>
      <c r="K99">
        <f>g_1/l*SIN(I99)</f>
        <v>-23.862179994304064</v>
      </c>
      <c r="M99">
        <f t="shared" si="25"/>
        <v>2.6593621529475495</v>
      </c>
      <c r="N99">
        <f t="shared" si="26"/>
        <v>-23.862179994304064</v>
      </c>
      <c r="O99">
        <f>B99 + M99*dt_2/2</f>
        <v>-1.5064824269188237</v>
      </c>
      <c r="P99">
        <f>C99+N99*dt_2/2</f>
        <v>2.3736014345516634</v>
      </c>
      <c r="Q99">
        <f>g_1/l*SIN(O99)</f>
        <v>33.264419130315837</v>
      </c>
      <c r="S99">
        <f t="shared" si="27"/>
        <v>2.3736014345516634</v>
      </c>
      <c r="T99">
        <f t="shared" si="28"/>
        <v>33.264419130315837</v>
      </c>
      <c r="U99">
        <f>B99+S99*dt_2</f>
        <v>-1.496043223338045</v>
      </c>
      <c r="V99">
        <f>C99+T99*dt_2</f>
        <v>2.8255565258263422</v>
      </c>
      <c r="W99">
        <f>g_1/l*SIN(U99)</f>
        <v>33.240242920148496</v>
      </c>
      <c r="Y99">
        <f t="shared" si="29"/>
        <v>2.8255565258263422</v>
      </c>
      <c r="Z99">
        <f t="shared" si="30"/>
        <v>33.240242920148496</v>
      </c>
      <c r="AB99">
        <f>(G99+M99*2+S99*2+Y99)/6*dt_2</f>
        <v>2.5640660058913252E-2</v>
      </c>
      <c r="AC99">
        <f>(H99+2*N99+2*T99+Z99)/6*dt_2</f>
        <v>0.14222447479507536</v>
      </c>
      <c r="AD99">
        <f>l*COS(B99-RADIANS(90))</f>
        <v>-0.29960967316385856</v>
      </c>
      <c r="AE99">
        <f>l*SIN(B99-RADIANS(90))</f>
        <v>-1.5298488377805128E-2</v>
      </c>
      <c r="AF99">
        <f>AE99+l</f>
        <v>0.28470151162219487</v>
      </c>
      <c r="AG99">
        <f>ABS(m*g*AF99)</f>
        <v>2.8470151162219488</v>
      </c>
      <c r="AH99">
        <f>(m*(C99*l)^2)/2</f>
        <v>0.27965753584280234</v>
      </c>
      <c r="AI99">
        <f t="shared" si="31"/>
        <v>3.1266726520647512</v>
      </c>
      <c r="AK99">
        <f t="shared" si="32"/>
        <v>9.5999999999999819</v>
      </c>
    </row>
    <row r="100" spans="2:37" x14ac:dyDescent="0.3">
      <c r="B100">
        <f t="shared" si="21"/>
        <v>-1.4941385776246483</v>
      </c>
      <c r="C100">
        <f t="shared" si="22"/>
        <v>2.6351368093182592</v>
      </c>
      <c r="D100">
        <f>g_1*SIN(B100)/l</f>
        <v>33.235441110198344</v>
      </c>
      <c r="G100">
        <f t="shared" si="23"/>
        <v>2.6351368093182592</v>
      </c>
      <c r="H100">
        <f t="shared" si="24"/>
        <v>33.235441110198344</v>
      </c>
      <c r="I100">
        <f>_r+G100*dt_2/2</f>
        <v>0.79857384744403959</v>
      </c>
      <c r="J100">
        <f>C100+H100*dt_2/2</f>
        <v>2.8013140148692508</v>
      </c>
      <c r="K100">
        <f>g_1/l*SIN(I100)</f>
        <v>-23.878725055430422</v>
      </c>
      <c r="M100">
        <f t="shared" si="25"/>
        <v>2.8013140148692508</v>
      </c>
      <c r="N100">
        <f t="shared" si="26"/>
        <v>-23.878725055430422</v>
      </c>
      <c r="O100">
        <f>B100 + M100*dt_2/2</f>
        <v>-1.4801320075503019</v>
      </c>
      <c r="P100">
        <f>C100+N100*dt_2/2</f>
        <v>2.5157431840411073</v>
      </c>
      <c r="Q100">
        <f>g_1/l*SIN(O100)</f>
        <v>33.196426839984213</v>
      </c>
      <c r="S100">
        <f t="shared" si="27"/>
        <v>2.5157431840411073</v>
      </c>
      <c r="T100">
        <f t="shared" si="28"/>
        <v>33.196426839984213</v>
      </c>
      <c r="U100">
        <f>B100+S100*dt_2</f>
        <v>-1.4689811457842372</v>
      </c>
      <c r="V100">
        <f>C100+T100*dt_2</f>
        <v>2.9671010777181013</v>
      </c>
      <c r="W100">
        <f>g_1/l*SIN(U100)</f>
        <v>33.160710348171861</v>
      </c>
      <c r="Y100">
        <f t="shared" si="29"/>
        <v>2.9671010777181013</v>
      </c>
      <c r="Z100">
        <f t="shared" si="30"/>
        <v>33.160710348171861</v>
      </c>
      <c r="AB100">
        <f>(G100+M100*2+S100*2+Y100)/6*dt_2</f>
        <v>2.7060587141428463E-2</v>
      </c>
      <c r="AC100">
        <f>(H100+2*N100+2*T100+Z100)/6*dt_2</f>
        <v>0.14171925837912966</v>
      </c>
      <c r="AD100">
        <f>l*COS(B100-RADIANS(90))</f>
        <v>-0.299118969991785</v>
      </c>
      <c r="AE100">
        <f>l*SIN(B100-RADIANS(90))</f>
        <v>-2.2974807747914012E-2</v>
      </c>
      <c r="AF100">
        <f>AE100+l</f>
        <v>0.27702519225208599</v>
      </c>
      <c r="AG100">
        <f>ABS(m*g*AF100)</f>
        <v>2.7702519225208597</v>
      </c>
      <c r="AH100">
        <f>(m*(C100*l)^2)/2</f>
        <v>0.31247757017208072</v>
      </c>
      <c r="AI100">
        <f t="shared" si="31"/>
        <v>3.0827294926929403</v>
      </c>
      <c r="AK100">
        <f t="shared" si="32"/>
        <v>9.6999999999999815</v>
      </c>
    </row>
    <row r="101" spans="2:37" x14ac:dyDescent="0.3">
      <c r="B101">
        <f t="shared" si="21"/>
        <v>-1.4670779904832199</v>
      </c>
      <c r="C101">
        <f t="shared" si="22"/>
        <v>2.776856067697389</v>
      </c>
      <c r="D101">
        <f>g_1*SIN(B101)/l</f>
        <v>33.154202448230699</v>
      </c>
      <c r="G101">
        <f t="shared" si="23"/>
        <v>2.776856067697389</v>
      </c>
      <c r="H101">
        <f t="shared" si="24"/>
        <v>33.154202448230699</v>
      </c>
      <c r="I101">
        <f>_r+G101*dt_2/2</f>
        <v>0.79928244373593527</v>
      </c>
      <c r="J101">
        <f>C101+H101*dt_2/2</f>
        <v>2.9426270799385423</v>
      </c>
      <c r="K101">
        <f>g_1/l*SIN(I101)</f>
        <v>-23.895199333342124</v>
      </c>
      <c r="M101">
        <f t="shared" si="25"/>
        <v>2.9426270799385423</v>
      </c>
      <c r="N101">
        <f t="shared" si="26"/>
        <v>-23.895199333342124</v>
      </c>
      <c r="O101">
        <f>B101 + M101*dt_2/2</f>
        <v>-1.4523648550835271</v>
      </c>
      <c r="P101">
        <f>C101+N101*dt_2/2</f>
        <v>2.6573800710306785</v>
      </c>
      <c r="Q101">
        <f>g_1/l*SIN(O101)</f>
        <v>33.099839548888021</v>
      </c>
      <c r="S101">
        <f t="shared" si="27"/>
        <v>2.6573800710306785</v>
      </c>
      <c r="T101">
        <f t="shared" si="28"/>
        <v>33.099839548888021</v>
      </c>
      <c r="U101">
        <f>B101+S101*dt_2</f>
        <v>-1.4405041897729132</v>
      </c>
      <c r="V101">
        <f>C101+T101*dt_2</f>
        <v>3.1078544631862695</v>
      </c>
      <c r="W101">
        <f>g_1/l*SIN(U101)</f>
        <v>33.050799349033532</v>
      </c>
      <c r="Y101">
        <f t="shared" si="29"/>
        <v>3.1078544631862695</v>
      </c>
      <c r="Z101">
        <f t="shared" si="30"/>
        <v>33.050799349033532</v>
      </c>
      <c r="AB101">
        <f>(G101+M101*2+S101*2+Y101)/6*dt_2</f>
        <v>2.8474541388036827E-2</v>
      </c>
      <c r="AC101">
        <f>(H101+2*N101+2*T101+Z101)/6*dt_2</f>
        <v>0.1410238037139267</v>
      </c>
      <c r="AD101">
        <f>l*COS(B101-RADIANS(90))</f>
        <v>-0.29838782203407621</v>
      </c>
      <c r="AE101">
        <f>l*SIN(B101-RADIANS(90))</f>
        <v>-3.1059743427150878E-2</v>
      </c>
      <c r="AF101">
        <f>AE101+l</f>
        <v>0.26894025657284909</v>
      </c>
      <c r="AG101">
        <f>ABS(m*g*AF101)</f>
        <v>2.689402565728491</v>
      </c>
      <c r="AH101">
        <f>(m*(C101*l)^2)/2</f>
        <v>0.34699183293185126</v>
      </c>
      <c r="AI101">
        <f t="shared" si="31"/>
        <v>3.0363943986603421</v>
      </c>
      <c r="AK101">
        <f t="shared" si="32"/>
        <v>9.7999999999999812</v>
      </c>
    </row>
    <row r="102" spans="2:37" x14ac:dyDescent="0.3">
      <c r="B102">
        <f t="shared" si="21"/>
        <v>-1.4386034490951831</v>
      </c>
      <c r="C102">
        <f t="shared" si="22"/>
        <v>2.9178798714113157</v>
      </c>
      <c r="D102">
        <f>g_1*SIN(B102)/l</f>
        <v>33.04250793516708</v>
      </c>
      <c r="G102">
        <f t="shared" si="23"/>
        <v>2.9178798714113157</v>
      </c>
      <c r="H102">
        <f t="shared" si="24"/>
        <v>33.04250793516708</v>
      </c>
      <c r="I102">
        <f>_r+G102*dt_2/2</f>
        <v>0.79998756275450489</v>
      </c>
      <c r="J102">
        <f>C102+H102*dt_2/2</f>
        <v>3.0830924110871512</v>
      </c>
      <c r="K102">
        <f>g_1/l*SIN(I102)</f>
        <v>-23.911580857721955</v>
      </c>
      <c r="M102">
        <f t="shared" si="25"/>
        <v>3.0830924110871512</v>
      </c>
      <c r="N102">
        <f t="shared" si="26"/>
        <v>-23.911580857721955</v>
      </c>
      <c r="O102">
        <f>B102 + M102*dt_2/2</f>
        <v>-1.4231879870397475</v>
      </c>
      <c r="P102">
        <f>C102+N102*dt_2/2</f>
        <v>2.798321967122706</v>
      </c>
      <c r="Q102">
        <f>g_1/l*SIN(O102)</f>
        <v>32.970855164424492</v>
      </c>
      <c r="S102">
        <f t="shared" si="27"/>
        <v>2.798321967122706</v>
      </c>
      <c r="T102">
        <f t="shared" si="28"/>
        <v>32.970855164424492</v>
      </c>
      <c r="U102">
        <f>B102+S102*dt_2</f>
        <v>-1.410620229423956</v>
      </c>
      <c r="V102">
        <f>C102+T102*dt_2</f>
        <v>3.2475884230555607</v>
      </c>
      <c r="W102">
        <f>g_1/l*SIN(U102)</f>
        <v>32.906640418378167</v>
      </c>
      <c r="Y102">
        <f t="shared" si="29"/>
        <v>3.2475884230555607</v>
      </c>
      <c r="Z102">
        <f t="shared" si="30"/>
        <v>32.906640418378167</v>
      </c>
      <c r="AB102">
        <f>(G102+M102*2+S102*2+Y102)/6*dt_2</f>
        <v>2.9880495084810988E-2</v>
      </c>
      <c r="AC102">
        <f>(H102+2*N102+2*T102+Z102)/6*dt_2</f>
        <v>0.14011282827825056</v>
      </c>
      <c r="AD102">
        <f>l*COS(B102-RADIANS(90))</f>
        <v>-0.2973825714165037</v>
      </c>
      <c r="AE102">
        <f>l*SIN(B102-RADIANS(90))</f>
        <v>-3.9542460946532645E-2</v>
      </c>
      <c r="AF102">
        <f>AE102+l</f>
        <v>0.26045753905346736</v>
      </c>
      <c r="AG102">
        <f>ABS(m*g*AF102)</f>
        <v>2.6045753905346736</v>
      </c>
      <c r="AH102">
        <f>(m*(C102*l)^2)/2</f>
        <v>0.3831310324794292</v>
      </c>
      <c r="AI102">
        <f t="shared" si="31"/>
        <v>2.9877064230141026</v>
      </c>
      <c r="AK102">
        <f t="shared" si="32"/>
        <v>9.8999999999999808</v>
      </c>
    </row>
    <row r="103" spans="2:37" x14ac:dyDescent="0.3">
      <c r="B103">
        <f t="shared" si="21"/>
        <v>-1.4087229540103721</v>
      </c>
      <c r="C103">
        <f t="shared" si="22"/>
        <v>3.0579926996895663</v>
      </c>
      <c r="D103">
        <f>g_1*SIN(B103)/l</f>
        <v>32.896494519872938</v>
      </c>
      <c r="G103">
        <f t="shared" si="23"/>
        <v>3.0579926996895663</v>
      </c>
      <c r="H103">
        <f t="shared" si="24"/>
        <v>32.896494519872938</v>
      </c>
      <c r="I103">
        <f>_r+G103*dt_2/2</f>
        <v>0.80068812689589608</v>
      </c>
      <c r="J103">
        <f>C103+H103*dt_2/2</f>
        <v>3.2224751722889309</v>
      </c>
      <c r="K103">
        <f>g_1/l*SIN(I103)</f>
        <v>-23.927844788207057</v>
      </c>
      <c r="M103">
        <f t="shared" si="25"/>
        <v>3.2224751722889309</v>
      </c>
      <c r="N103">
        <f t="shared" si="26"/>
        <v>-23.927844788207057</v>
      </c>
      <c r="O103">
        <f>B103 + M103*dt_2/2</f>
        <v>-1.3926105781489273</v>
      </c>
      <c r="P103">
        <f>C103+N103*dt_2/2</f>
        <v>2.938353475748531</v>
      </c>
      <c r="Q103">
        <f>g_1/l*SIN(O103)</f>
        <v>32.805562603056707</v>
      </c>
      <c r="S103">
        <f t="shared" si="27"/>
        <v>2.938353475748531</v>
      </c>
      <c r="T103">
        <f t="shared" si="28"/>
        <v>32.805562603056707</v>
      </c>
      <c r="U103">
        <f>B103+S103*dt_2</f>
        <v>-1.3793394192528867</v>
      </c>
      <c r="V103">
        <f>C103+T103*dt_2</f>
        <v>3.3860483257201333</v>
      </c>
      <c r="W103">
        <f>g_1/l*SIN(U103)</f>
        <v>32.724268102508482</v>
      </c>
      <c r="Y103">
        <f t="shared" si="29"/>
        <v>3.3860483257201333</v>
      </c>
      <c r="Z103">
        <f t="shared" si="30"/>
        <v>32.724268102508482</v>
      </c>
      <c r="AB103">
        <f>(G103+M103*2+S103*2+Y103)/6*dt_2</f>
        <v>3.127616386914104E-2</v>
      </c>
      <c r="AC103">
        <f>(H103+2*N103+2*T103+Z103)/6*dt_2</f>
        <v>0.13896033042013453</v>
      </c>
      <c r="AD103">
        <f>l*COS(B103-RADIANS(90))</f>
        <v>-0.2960684506788564</v>
      </c>
      <c r="AE103">
        <f>l*SIN(B103-RADIANS(90))</f>
        <v>-4.8409425865440586E-2</v>
      </c>
      <c r="AF103">
        <f>AE103+l</f>
        <v>0.25159057413455943</v>
      </c>
      <c r="AG103">
        <f>ABS(m*g*AF103)</f>
        <v>2.5159057413455943</v>
      </c>
      <c r="AH103">
        <f>(m*(C103*l)^2)/2</f>
        <v>0.42080937081096059</v>
      </c>
      <c r="AI103">
        <f t="shared" si="31"/>
        <v>2.9367151121565547</v>
      </c>
      <c r="AK103">
        <f t="shared" si="32"/>
        <v>9.9999999999999805</v>
      </c>
    </row>
    <row r="104" spans="2:37" x14ac:dyDescent="0.3">
      <c r="B104">
        <f t="shared" si="21"/>
        <v>-1.3774467901412311</v>
      </c>
      <c r="C104">
        <f t="shared" si="22"/>
        <v>3.1969530301097007</v>
      </c>
      <c r="D104">
        <f>g_1*SIN(B104)/l</f>
        <v>32.712204592237072</v>
      </c>
      <c r="G104">
        <f t="shared" si="23"/>
        <v>3.1969530301097007</v>
      </c>
      <c r="H104">
        <f t="shared" si="24"/>
        <v>32.712204592237072</v>
      </c>
      <c r="I104">
        <f>_r+G104*dt_2/2</f>
        <v>0.80138292854799675</v>
      </c>
      <c r="J104">
        <f>C104+H104*dt_2/2</f>
        <v>3.3605140530708861</v>
      </c>
      <c r="K104">
        <f>g_1/l*SIN(I104)</f>
        <v>-23.943963340726341</v>
      </c>
      <c r="M104">
        <f t="shared" si="25"/>
        <v>3.3605140530708861</v>
      </c>
      <c r="N104">
        <f t="shared" si="26"/>
        <v>-23.943963340726341</v>
      </c>
      <c r="O104">
        <f>B104 + M104*dt_2/2</f>
        <v>-1.3606442198758766</v>
      </c>
      <c r="P104">
        <f>C104+N104*dt_2/2</f>
        <v>3.0772332134060689</v>
      </c>
      <c r="Q104">
        <f>g_1/l*SIN(O104)</f>
        <v>32.599973173901745</v>
      </c>
      <c r="S104">
        <f t="shared" si="27"/>
        <v>3.0772332134060689</v>
      </c>
      <c r="T104">
        <f t="shared" si="28"/>
        <v>32.599973173901745</v>
      </c>
      <c r="U104">
        <f>B104+S104*dt_2</f>
        <v>-1.3466744580071703</v>
      </c>
      <c r="V104">
        <f>C104+T104*dt_2</f>
        <v>3.522952761848718</v>
      </c>
      <c r="W104">
        <f>g_1/l*SIN(U104)</f>
        <v>32.499654928837799</v>
      </c>
      <c r="Y104">
        <f t="shared" si="29"/>
        <v>3.522952761848718</v>
      </c>
      <c r="Z104">
        <f t="shared" si="30"/>
        <v>32.499654928837799</v>
      </c>
      <c r="AB104">
        <f>(G104+M104*2+S104*2+Y104)/6*dt_2</f>
        <v>3.2659000541520551E-2</v>
      </c>
      <c r="AC104">
        <f>(H104+2*N104+2*T104+Z104)/6*dt_2</f>
        <v>0.13753979864570945</v>
      </c>
      <c r="AD104">
        <f>l*COS(B104-RADIANS(90))</f>
        <v>-0.29440984133013359</v>
      </c>
      <c r="AE104">
        <f>l*SIN(B104-RADIANS(90))</f>
        <v>-5.7644126569543583E-2</v>
      </c>
      <c r="AF104">
        <f>AE104+l</f>
        <v>0.24235587343045639</v>
      </c>
      <c r="AG104">
        <f>ABS(m*g*AF104)</f>
        <v>2.4235587343045637</v>
      </c>
      <c r="AH104">
        <f>(m*(C104*l)^2)/2</f>
        <v>0.45992289045274176</v>
      </c>
      <c r="AI104">
        <f t="shared" si="31"/>
        <v>2.8834816247573056</v>
      </c>
      <c r="AK104">
        <f t="shared" si="32"/>
        <v>10.09999999999998</v>
      </c>
    </row>
    <row r="105" spans="2:37" x14ac:dyDescent="0.3">
      <c r="B105">
        <f t="shared" si="21"/>
        <v>-1.3447877895997105</v>
      </c>
      <c r="C105">
        <f t="shared" si="22"/>
        <v>3.3344928287554101</v>
      </c>
      <c r="D105">
        <f>g_1*SIN(B105)/l</f>
        <v>32.48562000959511</v>
      </c>
      <c r="G105">
        <f t="shared" si="23"/>
        <v>3.3344928287554101</v>
      </c>
      <c r="H105">
        <f t="shared" si="24"/>
        <v>32.48562000959511</v>
      </c>
      <c r="I105">
        <f>_r+G105*dt_2/2</f>
        <v>0.80207062754122538</v>
      </c>
      <c r="J105">
        <f>C105+H105*dt_2/2</f>
        <v>3.4969209288033856</v>
      </c>
      <c r="K105">
        <f>g_1/l*SIN(I105)</f>
        <v>-23.959905737939337</v>
      </c>
      <c r="M105">
        <f t="shared" si="25"/>
        <v>3.4969209288033856</v>
      </c>
      <c r="N105">
        <f t="shared" si="26"/>
        <v>-23.959905737939337</v>
      </c>
      <c r="O105">
        <f>B105 + M105*dt_2/2</f>
        <v>-1.3273031849556935</v>
      </c>
      <c r="P105">
        <f>C105+N105*dt_2/2</f>
        <v>3.2146933000657132</v>
      </c>
      <c r="Q105">
        <f>g_1/l*SIN(O105)</f>
        <v>32.350057380154816</v>
      </c>
      <c r="S105">
        <f t="shared" si="27"/>
        <v>3.2146933000657132</v>
      </c>
      <c r="T105">
        <f t="shared" si="28"/>
        <v>32.350057380154816</v>
      </c>
      <c r="U105">
        <f>B105+S105*dt_2</f>
        <v>-1.3126408565990533</v>
      </c>
      <c r="V105">
        <f>C105+T105*dt_2</f>
        <v>3.6579934025569583</v>
      </c>
      <c r="W105">
        <f>g_1/l*SIN(U105)</f>
        <v>32.228750887884935</v>
      </c>
      <c r="Y105">
        <f t="shared" si="29"/>
        <v>3.6579934025569583</v>
      </c>
      <c r="Z105">
        <f t="shared" si="30"/>
        <v>32.228750887884935</v>
      </c>
      <c r="AB105">
        <f>(G105+M105*2+S105*2+Y105)/6*dt_2</f>
        <v>3.4026191148417609E-2</v>
      </c>
      <c r="AC105">
        <f>(H105+2*N105+2*T105+Z105)/6*dt_2</f>
        <v>0.13582445696985165</v>
      </c>
      <c r="AD105">
        <f>l*COS(B105-RADIANS(90))</f>
        <v>-0.29237058008635597</v>
      </c>
      <c r="AE105">
        <f>l*SIN(B105-RADIANS(90))</f>
        <v>-6.7226809384111894E-2</v>
      </c>
      <c r="AF105">
        <f>AE105+l</f>
        <v>0.23277319061588808</v>
      </c>
      <c r="AG105">
        <f>ABS(m*g*AF105)</f>
        <v>2.3277319061588808</v>
      </c>
      <c r="AH105">
        <f>(m*(C105*l)^2)/2</f>
        <v>0.50034790912595661</v>
      </c>
      <c r="AI105">
        <f t="shared" si="31"/>
        <v>2.8280798152848377</v>
      </c>
      <c r="AK105">
        <f t="shared" si="32"/>
        <v>10.19999999999998</v>
      </c>
    </row>
    <row r="106" spans="2:37" x14ac:dyDescent="0.3">
      <c r="B106">
        <f t="shared" si="21"/>
        <v>-1.3107615984512928</v>
      </c>
      <c r="C106">
        <f t="shared" si="22"/>
        <v>3.4703172857252618</v>
      </c>
      <c r="D106">
        <f>g_1*SIN(B106)/l</f>
        <v>32.212701652333799</v>
      </c>
      <c r="G106">
        <f t="shared" si="23"/>
        <v>3.4703172857252618</v>
      </c>
      <c r="H106">
        <f t="shared" si="24"/>
        <v>32.212701652333799</v>
      </c>
      <c r="I106">
        <f>_r+G106*dt_2/2</f>
        <v>0.80274974982607461</v>
      </c>
      <c r="J106">
        <f>C106+H106*dt_2/2</f>
        <v>3.6313807939869309</v>
      </c>
      <c r="K106">
        <f>g_1/l*SIN(I106)</f>
        <v>-23.975638187688038</v>
      </c>
      <c r="M106">
        <f t="shared" si="25"/>
        <v>3.6313807939869309</v>
      </c>
      <c r="N106">
        <f t="shared" si="26"/>
        <v>-23.975638187688038</v>
      </c>
      <c r="O106">
        <f>B106 + M106*dt_2/2</f>
        <v>-1.2926046944813581</v>
      </c>
      <c r="P106">
        <f>C106+N106*dt_2/2</f>
        <v>3.3504390947868217</v>
      </c>
      <c r="Q106">
        <f>g_1/l*SIN(O106)</f>
        <v>32.051787308164585</v>
      </c>
      <c r="S106">
        <f t="shared" si="27"/>
        <v>3.3504390947868217</v>
      </c>
      <c r="T106">
        <f t="shared" si="28"/>
        <v>32.051787308164585</v>
      </c>
      <c r="U106">
        <f>B106+S106*dt_2</f>
        <v>-1.2772572075034245</v>
      </c>
      <c r="V106">
        <f>C106+T106*dt_2</f>
        <v>3.7908351588069076</v>
      </c>
      <c r="W106">
        <f>g_1/l*SIN(U106)</f>
        <v>31.907528580599376</v>
      </c>
      <c r="Y106">
        <f t="shared" si="29"/>
        <v>3.7908351588069076</v>
      </c>
      <c r="Z106">
        <f t="shared" si="30"/>
        <v>31.907528580599376</v>
      </c>
      <c r="AB106">
        <f>(G106+M106*2+S106*2+Y106)/6*dt_2</f>
        <v>3.5374653703466125E-2</v>
      </c>
      <c r="AC106">
        <f>(H106+2*N106+2*T106+Z106)/6*dt_2</f>
        <v>0.13378754745647711</v>
      </c>
      <c r="AD106">
        <f>l*COS(B106-RADIANS(90))</f>
        <v>-0.28991431487100416</v>
      </c>
      <c r="AE106">
        <f>l*SIN(B106-RADIANS(90))</f>
        <v>-7.7134233858101212E-2</v>
      </c>
      <c r="AF106">
        <f>AE106+l</f>
        <v>0.22286576614189879</v>
      </c>
      <c r="AG106">
        <f>ABS(m*g*AF106)</f>
        <v>2.2286576614189881</v>
      </c>
      <c r="AH106">
        <f>(m*(C106*l)^2)/2</f>
        <v>0.54193959286215965</v>
      </c>
      <c r="AI106">
        <f t="shared" si="31"/>
        <v>2.7705972542811477</v>
      </c>
      <c r="AK106">
        <f t="shared" si="32"/>
        <v>10.299999999999979</v>
      </c>
    </row>
    <row r="107" spans="2:37" x14ac:dyDescent="0.3">
      <c r="B107">
        <f t="shared" si="21"/>
        <v>-1.2753869447478268</v>
      </c>
      <c r="C107">
        <f t="shared" si="22"/>
        <v>3.6041048331817387</v>
      </c>
      <c r="D107">
        <f>g_1*SIN(B107)/l</f>
        <v>31.889434615744818</v>
      </c>
      <c r="G107">
        <f t="shared" si="23"/>
        <v>3.6041048331817387</v>
      </c>
      <c r="H107">
        <f t="shared" si="24"/>
        <v>31.889434615744818</v>
      </c>
      <c r="I107">
        <f>_r+G107*dt_2/2</f>
        <v>0.80341868756335699</v>
      </c>
      <c r="J107">
        <f>C107+H107*dt_2/2</f>
        <v>3.7635520062604626</v>
      </c>
      <c r="K107">
        <f>g_1/l*SIN(I107)</f>
        <v>-23.991123893465566</v>
      </c>
      <c r="M107">
        <f t="shared" si="25"/>
        <v>3.7635520062604626</v>
      </c>
      <c r="N107">
        <f t="shared" si="26"/>
        <v>-23.991123893465566</v>
      </c>
      <c r="O107">
        <f>B107 + M107*dt_2/2</f>
        <v>-1.2565691847165243</v>
      </c>
      <c r="P107">
        <f>C107+N107*dt_2/2</f>
        <v>3.484149213714411</v>
      </c>
      <c r="Q107">
        <f>g_1/l*SIN(O107)</f>
        <v>31.701184634815924</v>
      </c>
      <c r="S107">
        <f t="shared" si="27"/>
        <v>3.484149213714411</v>
      </c>
      <c r="T107">
        <f t="shared" si="28"/>
        <v>31.701184634815924</v>
      </c>
      <c r="U107">
        <f>B107+S107*dt_2</f>
        <v>-1.2405454526106827</v>
      </c>
      <c r="V107">
        <f>C107+T107*dt_2</f>
        <v>3.9211166795298977</v>
      </c>
      <c r="W107">
        <f>g_1/l*SIN(U107)</f>
        <v>31.532033990930088</v>
      </c>
      <c r="Y107">
        <f t="shared" si="29"/>
        <v>3.9211166795298977</v>
      </c>
      <c r="Z107">
        <f t="shared" si="30"/>
        <v>31.532033990930088</v>
      </c>
      <c r="AB107">
        <f>(G107+M107*2+S107*2+Y107)/6*dt_2</f>
        <v>3.670103992110231E-2</v>
      </c>
      <c r="AC107">
        <f>(H107+2*N107+2*T107+Z107)/6*dt_2</f>
        <v>0.13140265014895935</v>
      </c>
      <c r="AD107">
        <f>l*COS(B107-RADIANS(90))</f>
        <v>-0.28700491154170332</v>
      </c>
      <c r="AE107">
        <f>l*SIN(B107-RADIANS(90))</f>
        <v>-8.7339457010786548E-2</v>
      </c>
      <c r="AF107">
        <f>AE107+l</f>
        <v>0.21266054298921344</v>
      </c>
      <c r="AG107">
        <f>ABS(m*g*AF107)</f>
        <v>2.1266054298921344</v>
      </c>
      <c r="AH107">
        <f>(m*(C107*l)^2)/2</f>
        <v>0.58453072418537844</v>
      </c>
      <c r="AI107">
        <f t="shared" si="31"/>
        <v>2.7111361540775127</v>
      </c>
      <c r="AK107">
        <f t="shared" si="32"/>
        <v>10.399999999999979</v>
      </c>
    </row>
    <row r="108" spans="2:37" x14ac:dyDescent="0.3">
      <c r="B108">
        <f t="shared" si="21"/>
        <v>-1.2386859048267245</v>
      </c>
      <c r="C108">
        <f t="shared" si="22"/>
        <v>3.7355074833306983</v>
      </c>
      <c r="D108">
        <f>g_1*SIN(B108)/l</f>
        <v>31.511878991036696</v>
      </c>
      <c r="G108">
        <f t="shared" si="23"/>
        <v>3.7355074833306983</v>
      </c>
      <c r="H108">
        <f t="shared" si="24"/>
        <v>31.511878991036696</v>
      </c>
      <c r="I108">
        <f>_r+G108*dt_2/2</f>
        <v>0.80407570081410173</v>
      </c>
      <c r="J108">
        <f>C108+H108*dt_2/2</f>
        <v>3.8930668782858819</v>
      </c>
      <c r="K108">
        <f>g_1/l*SIN(I108)</f>
        <v>-24.006323100893894</v>
      </c>
      <c r="M108">
        <f t="shared" si="25"/>
        <v>3.8930668782858819</v>
      </c>
      <c r="N108">
        <f t="shared" si="26"/>
        <v>-24.006323100893894</v>
      </c>
      <c r="O108">
        <f>B108 + M108*dt_2/2</f>
        <v>-1.219220570435295</v>
      </c>
      <c r="P108">
        <f>C108+N108*dt_2/2</f>
        <v>3.6154758678262287</v>
      </c>
      <c r="Q108">
        <f>g_1/l*SIN(O108)</f>
        <v>31.29437411451346</v>
      </c>
      <c r="S108">
        <f t="shared" si="27"/>
        <v>3.6154758678262287</v>
      </c>
      <c r="T108">
        <f t="shared" si="28"/>
        <v>31.29437411451346</v>
      </c>
      <c r="U108">
        <f>B108+S108*dt_2</f>
        <v>-1.2025311461484622</v>
      </c>
      <c r="V108">
        <f>C108+T108*dt_2</f>
        <v>4.0484512244758326</v>
      </c>
      <c r="W108">
        <f>g_1/l*SIN(U108)</f>
        <v>31.098442659209642</v>
      </c>
      <c r="Y108">
        <f t="shared" si="29"/>
        <v>4.0484512244758326</v>
      </c>
      <c r="Z108">
        <f t="shared" si="30"/>
        <v>31.098442659209642</v>
      </c>
      <c r="AB108">
        <f>(G108+M108*2+S108*2+Y108)/6*dt_2</f>
        <v>3.800174033338459E-2</v>
      </c>
      <c r="AC108">
        <f>(H108+2*N108+2*T108+Z108)/6*dt_2</f>
        <v>0.12864403946247577</v>
      </c>
      <c r="AD108">
        <f>l*COS(B108-RADIANS(90))</f>
        <v>-0.28360691091933021</v>
      </c>
      <c r="AE108">
        <f>l*SIN(B108-RADIANS(90))</f>
        <v>-9.7811656149945053E-2</v>
      </c>
      <c r="AF108">
        <f>AE108+l</f>
        <v>0.20218834385005494</v>
      </c>
      <c r="AG108">
        <f>ABS(m*g*AF108)</f>
        <v>2.0218834385005495</v>
      </c>
      <c r="AH108">
        <f>(m*(C108*l)^2)/2</f>
        <v>0.62793072711088394</v>
      </c>
      <c r="AI108">
        <f t="shared" si="31"/>
        <v>2.6498141656114336</v>
      </c>
      <c r="AK108">
        <f t="shared" si="32"/>
        <v>10.499999999999979</v>
      </c>
    </row>
    <row r="109" spans="2:37" x14ac:dyDescent="0.3">
      <c r="B109">
        <f t="shared" si="21"/>
        <v>-1.2006841644933399</v>
      </c>
      <c r="C109">
        <f t="shared" si="22"/>
        <v>3.8641515227931742</v>
      </c>
      <c r="D109">
        <f>g_1*SIN(B109)/l</f>
        <v>31.076226004082493</v>
      </c>
      <c r="G109">
        <f t="shared" si="23"/>
        <v>3.8641515227931742</v>
      </c>
      <c r="H109">
        <f t="shared" si="24"/>
        <v>31.076226004082493</v>
      </c>
      <c r="I109">
        <f>_r+G109*dt_2/2</f>
        <v>0.80471892101141418</v>
      </c>
      <c r="J109">
        <f>C109+H109*dt_2/2</f>
        <v>4.0195326528135871</v>
      </c>
      <c r="K109">
        <f>g_1/l*SIN(I109)</f>
        <v>-24.021193184066359</v>
      </c>
      <c r="M109">
        <f t="shared" si="25"/>
        <v>4.0195326528135871</v>
      </c>
      <c r="N109">
        <f t="shared" si="26"/>
        <v>-24.021193184066359</v>
      </c>
      <c r="O109">
        <f>B109 + M109*dt_2/2</f>
        <v>-1.180586501229272</v>
      </c>
      <c r="P109">
        <f>C109+N109*dt_2/2</f>
        <v>3.7440455568728424</v>
      </c>
      <c r="Q109">
        <f>g_1/l*SIN(O109)</f>
        <v>30.827642208275769</v>
      </c>
      <c r="S109">
        <f t="shared" si="27"/>
        <v>3.7440455568728424</v>
      </c>
      <c r="T109">
        <f t="shared" si="28"/>
        <v>30.827642208275769</v>
      </c>
      <c r="U109">
        <f>B109+S109*dt_2</f>
        <v>-1.1632437089246115</v>
      </c>
      <c r="V109">
        <f>C109+T109*dt_2</f>
        <v>4.172427944875932</v>
      </c>
      <c r="W109">
        <f>g_1/l*SIN(U109)</f>
        <v>30.603120818678434</v>
      </c>
      <c r="Y109">
        <f t="shared" si="29"/>
        <v>4.172427944875932</v>
      </c>
      <c r="Z109">
        <f t="shared" si="30"/>
        <v>30.603120818678434</v>
      </c>
      <c r="AB109">
        <f>(G109+M109*2+S109*2+Y109)/6*dt_2</f>
        <v>3.9272893145069945E-2</v>
      </c>
      <c r="AC109">
        <f>(H109+2*N109+2*T109+Z109)/6*dt_2</f>
        <v>0.12548707478529958</v>
      </c>
      <c r="AD109">
        <f>l*COS(B109-RADIANS(90))</f>
        <v>-0.27968603403674241</v>
      </c>
      <c r="AE109">
        <f>l*SIN(B109-RADIANS(90))</f>
        <v>-0.10851600050130007</v>
      </c>
      <c r="AF109">
        <f>AE109+l</f>
        <v>0.19148399949869993</v>
      </c>
      <c r="AG109">
        <f>ABS(m*g*AF109)</f>
        <v>1.9148399949869992</v>
      </c>
      <c r="AH109">
        <f>(m*(C109*l)^2)/2</f>
        <v>0.67192501459971632</v>
      </c>
      <c r="AI109">
        <f t="shared" si="31"/>
        <v>2.5867650095867156</v>
      </c>
      <c r="AK109">
        <f t="shared" si="32"/>
        <v>10.599999999999978</v>
      </c>
    </row>
    <row r="110" spans="2:37" x14ac:dyDescent="0.3">
      <c r="B110">
        <f t="shared" si="21"/>
        <v>-1.16141127134827</v>
      </c>
      <c r="C110">
        <f t="shared" si="22"/>
        <v>3.9896385975784736</v>
      </c>
      <c r="D110">
        <f>g_1*SIN(B110)/l</f>
        <v>30.578859067619664</v>
      </c>
      <c r="G110">
        <f t="shared" si="23"/>
        <v>3.9896385975784736</v>
      </c>
      <c r="H110">
        <f t="shared" si="24"/>
        <v>30.578859067619664</v>
      </c>
      <c r="I110">
        <f>_r+G110*dt_2/2</f>
        <v>0.80534635638534069</v>
      </c>
      <c r="J110">
        <f>C110+H110*dt_2/2</f>
        <v>4.1425328929165719</v>
      </c>
      <c r="K110">
        <f>g_1/l*SIN(I110)</f>
        <v>-24.035688775329628</v>
      </c>
      <c r="M110">
        <f t="shared" si="25"/>
        <v>4.1425328929165719</v>
      </c>
      <c r="N110">
        <f t="shared" si="26"/>
        <v>-24.035688775329628</v>
      </c>
      <c r="O110">
        <f>B110 + M110*dt_2/2</f>
        <v>-1.1406986068836873</v>
      </c>
      <c r="P110">
        <f>C110+N110*dt_2/2</f>
        <v>3.8694601537018256</v>
      </c>
      <c r="Q110">
        <f>g_1/l*SIN(O110)</f>
        <v>30.297500291907056</v>
      </c>
      <c r="S110">
        <f t="shared" si="27"/>
        <v>3.8694601537018256</v>
      </c>
      <c r="T110">
        <f t="shared" si="28"/>
        <v>30.297500291907056</v>
      </c>
      <c r="U110">
        <f>B110+S110*dt_2</f>
        <v>-1.1227166698112518</v>
      </c>
      <c r="V110">
        <f>C110+T110*dt_2</f>
        <v>4.2926136004975444</v>
      </c>
      <c r="W110">
        <f>g_1/l*SIN(U110)</f>
        <v>30.042690818947101</v>
      </c>
      <c r="Y110">
        <f t="shared" si="29"/>
        <v>4.2926136004975444</v>
      </c>
      <c r="Z110">
        <f t="shared" si="30"/>
        <v>30.042690818947101</v>
      </c>
      <c r="AB110">
        <f>(G110+M110*2+S110*2+Y110)/6*dt_2</f>
        <v>4.051039715218803E-2</v>
      </c>
      <c r="AC110">
        <f>(H110+2*N110+2*T110+Z110)/6*dt_2</f>
        <v>0.12190862153286938</v>
      </c>
      <c r="AD110">
        <f>l*COS(B110-RADIANS(90))</f>
        <v>-0.27520973160857692</v>
      </c>
      <c r="AE110">
        <f>l*SIN(B110-RADIANS(90))</f>
        <v>-0.11941358225903381</v>
      </c>
      <c r="AF110">
        <f>AE110+l</f>
        <v>0.18058641774096618</v>
      </c>
      <c r="AG110">
        <f>ABS(m*g*AF110)</f>
        <v>1.8058641774096618</v>
      </c>
      <c r="AH110">
        <f>(m*(C110*l)^2)/2</f>
        <v>0.71627472626795663</v>
      </c>
      <c r="AI110">
        <f t="shared" si="31"/>
        <v>2.5221389036776185</v>
      </c>
      <c r="AK110">
        <f t="shared" si="32"/>
        <v>10.699999999999978</v>
      </c>
    </row>
    <row r="111" spans="2:37" x14ac:dyDescent="0.3">
      <c r="B111">
        <f t="shared" si="21"/>
        <v>-1.120900874196082</v>
      </c>
      <c r="C111">
        <f t="shared" si="22"/>
        <v>4.1115472191113431</v>
      </c>
      <c r="D111">
        <f>g_1*SIN(B111)/l</f>
        <v>30.016419064925852</v>
      </c>
      <c r="G111">
        <f t="shared" si="23"/>
        <v>4.1115472191113431</v>
      </c>
      <c r="H111">
        <f t="shared" si="24"/>
        <v>30.016419064925852</v>
      </c>
      <c r="I111">
        <f>_r+G111*dt_2/2</f>
        <v>0.80595589949300495</v>
      </c>
      <c r="J111">
        <f>C111+H111*dt_2/2</f>
        <v>4.2616293144359725</v>
      </c>
      <c r="K111">
        <f>g_1/l*SIN(I111)</f>
        <v>-24.049761941636586</v>
      </c>
      <c r="M111">
        <f t="shared" si="25"/>
        <v>4.2616293144359725</v>
      </c>
      <c r="N111">
        <f t="shared" si="26"/>
        <v>-24.049761941636586</v>
      </c>
      <c r="O111">
        <f>B111 + M111*dt_2/2</f>
        <v>-1.0995927276239021</v>
      </c>
      <c r="P111">
        <f>C111+N111*dt_2/2</f>
        <v>3.9912984094031603</v>
      </c>
      <c r="Q111">
        <f>g_1/l*SIN(O111)</f>
        <v>29.700751632791601</v>
      </c>
      <c r="S111">
        <f t="shared" si="27"/>
        <v>3.9912984094031603</v>
      </c>
      <c r="T111">
        <f t="shared" si="28"/>
        <v>29.700751632791601</v>
      </c>
      <c r="U111">
        <f>B111+S111*dt_2</f>
        <v>-1.0809878901020504</v>
      </c>
      <c r="V111">
        <f>C111+T111*dt_2</f>
        <v>4.4085547354392594</v>
      </c>
      <c r="W111">
        <f>g_1/l*SIN(U111)</f>
        <v>29.414099902395876</v>
      </c>
      <c r="Y111">
        <f t="shared" si="29"/>
        <v>4.4085547354392594</v>
      </c>
      <c r="Z111">
        <f t="shared" si="30"/>
        <v>29.414099902395876</v>
      </c>
      <c r="AB111">
        <f>(G111+M111*2+S111*2+Y111)/6*dt_2</f>
        <v>4.1709929003714778E-2</v>
      </c>
      <c r="AC111">
        <f>(H111+2*N111+2*T111+Z111)/6*dt_2</f>
        <v>0.11788749724938626</v>
      </c>
      <c r="AD111">
        <f>l*COS(B111-RADIANS(90))</f>
        <v>-0.27014777158433267</v>
      </c>
      <c r="AE111">
        <f>l*SIN(B111-RADIANS(90))</f>
        <v>-0.1304614176989474</v>
      </c>
      <c r="AF111">
        <f>AE111+l</f>
        <v>0.16953858230105259</v>
      </c>
      <c r="AG111">
        <f>ABS(m*g*AF111)</f>
        <v>1.6953858230105259</v>
      </c>
      <c r="AH111">
        <f>(m*(C111*l)^2)/2</f>
        <v>0.76071692407419977</v>
      </c>
      <c r="AI111">
        <f t="shared" si="31"/>
        <v>2.4561027470847256</v>
      </c>
      <c r="AK111">
        <f t="shared" si="32"/>
        <v>10.799999999999978</v>
      </c>
    </row>
    <row r="112" spans="2:37" x14ac:dyDescent="0.3">
      <c r="B112">
        <f t="shared" si="21"/>
        <v>-1.0791909451923671</v>
      </c>
      <c r="C112">
        <f t="shared" si="22"/>
        <v>4.2294347163607293</v>
      </c>
      <c r="D112">
        <f>g_1*SIN(B112)/l</f>
        <v>29.385872926537846</v>
      </c>
      <c r="G112">
        <f t="shared" si="23"/>
        <v>4.2294347163607293</v>
      </c>
      <c r="H112">
        <f t="shared" si="24"/>
        <v>29.385872926537846</v>
      </c>
      <c r="I112">
        <f>_r+G112*dt_2/2</f>
        <v>0.8065453369792519</v>
      </c>
      <c r="J112">
        <f>C112+H112*dt_2/2</f>
        <v>4.3763640809934188</v>
      </c>
      <c r="K112">
        <f>g_1/l*SIN(I112)</f>
        <v>-24.063362409982211</v>
      </c>
      <c r="M112">
        <f t="shared" si="25"/>
        <v>4.3763640809934188</v>
      </c>
      <c r="N112">
        <f t="shared" si="26"/>
        <v>-24.063362409982211</v>
      </c>
      <c r="O112">
        <f>B112 + M112*dt_2/2</f>
        <v>-1.0573091247874</v>
      </c>
      <c r="P112">
        <f>C112+N112*dt_2/2</f>
        <v>4.1091179043108186</v>
      </c>
      <c r="Q112">
        <f>g_1/l*SIN(O112)</f>
        <v>29.034561062910939</v>
      </c>
      <c r="S112">
        <f t="shared" si="27"/>
        <v>4.1091179043108186</v>
      </c>
      <c r="T112">
        <f t="shared" si="28"/>
        <v>29.034561062910939</v>
      </c>
      <c r="U112">
        <f>B112+S112*dt_2</f>
        <v>-1.038099766149259</v>
      </c>
      <c r="V112">
        <f>C112+T112*dt_2</f>
        <v>4.5197803269898387</v>
      </c>
      <c r="W112">
        <f>g_1/l*SIN(U112)</f>
        <v>28.714691131038538</v>
      </c>
      <c r="Y112">
        <f t="shared" si="29"/>
        <v>4.5197803269898387</v>
      </c>
      <c r="Z112">
        <f t="shared" si="30"/>
        <v>28.714691131038538</v>
      </c>
      <c r="AB112">
        <f>(G112+M112*2+S112*2+Y112)/6*dt_2</f>
        <v>4.286696502326507E-2</v>
      </c>
      <c r="AC112">
        <f>(H112+2*N112+2*T112+Z112)/6*dt_2</f>
        <v>0.11340493560572305</v>
      </c>
      <c r="AD112">
        <f>l*COS(B112-RADIANS(90))</f>
        <v>-0.2644728563388406</v>
      </c>
      <c r="AE112">
        <f>l*SIN(B112-RADIANS(90))</f>
        <v>-0.14161252861231935</v>
      </c>
      <c r="AF112">
        <f>AE112+l</f>
        <v>0.15838747138768064</v>
      </c>
      <c r="AG112">
        <f>ABS(m*g*AF112)</f>
        <v>1.5838747138768063</v>
      </c>
      <c r="AH112">
        <f>(m*(C112*l)^2)/2</f>
        <v>0.80496531089808132</v>
      </c>
      <c r="AI112">
        <f t="shared" si="31"/>
        <v>2.3888400247748875</v>
      </c>
      <c r="AK112">
        <f t="shared" si="32"/>
        <v>10.899999999999977</v>
      </c>
    </row>
    <row r="113" spans="2:37" x14ac:dyDescent="0.3">
      <c r="B113">
        <f t="shared" si="21"/>
        <v>-1.036323980169102</v>
      </c>
      <c r="C113">
        <f t="shared" si="22"/>
        <v>4.3428396519664521</v>
      </c>
      <c r="D113">
        <f>g_1*SIN(B113)/l</f>
        <v>28.68458429499556</v>
      </c>
      <c r="G113">
        <f t="shared" si="23"/>
        <v>4.3428396519664521</v>
      </c>
      <c r="H113">
        <f t="shared" si="24"/>
        <v>28.68458429499556</v>
      </c>
      <c r="I113">
        <f>_r+G113*dt_2/2</f>
        <v>0.80711236165728051</v>
      </c>
      <c r="J113">
        <f>C113+H113*dt_2/2</f>
        <v>4.4862625734414294</v>
      </c>
      <c r="K113">
        <f>g_1/l*SIN(I113)</f>
        <v>-24.076437843631144</v>
      </c>
      <c r="M113">
        <f t="shared" si="25"/>
        <v>4.4862625734414294</v>
      </c>
      <c r="N113">
        <f t="shared" si="26"/>
        <v>-24.076437843631144</v>
      </c>
      <c r="O113">
        <f>B113 + M113*dt_2/2</f>
        <v>-1.0138926673018949</v>
      </c>
      <c r="P113">
        <f>C113+N113*dt_2/2</f>
        <v>4.222457462748296</v>
      </c>
      <c r="Q113">
        <f>g_1/l*SIN(O113)</f>
        <v>28.29652600916959</v>
      </c>
      <c r="S113">
        <f t="shared" si="27"/>
        <v>4.222457462748296</v>
      </c>
      <c r="T113">
        <f t="shared" si="28"/>
        <v>28.29652600916959</v>
      </c>
      <c r="U113">
        <f>B113+S113*dt_2</f>
        <v>-0.99409940554161902</v>
      </c>
      <c r="V113">
        <f>C113+T113*dt_2</f>
        <v>4.6258049120581477</v>
      </c>
      <c r="W113">
        <f>g_1/l*SIN(U113)</f>
        <v>27.942274993487498</v>
      </c>
      <c r="Y113">
        <f t="shared" si="29"/>
        <v>4.6258049120581477</v>
      </c>
      <c r="Z113">
        <f t="shared" si="30"/>
        <v>27.942274993487498</v>
      </c>
      <c r="AB113">
        <f>(G113+M113*2+S113*2+Y113)/6*dt_2</f>
        <v>4.3976807727340084E-2</v>
      </c>
      <c r="AC113">
        <f>(H113+2*N113+2*T113+Z113)/6*dt_2</f>
        <v>0.10844505936593324</v>
      </c>
      <c r="AD113">
        <f>l*COS(B113-RADIANS(90))</f>
        <v>-0.25816125865495992</v>
      </c>
      <c r="AE113">
        <f>l*SIN(B113-RADIANS(90))</f>
        <v>-0.1528161134490956</v>
      </c>
      <c r="AF113">
        <f>AE113+l</f>
        <v>0.14718388655090439</v>
      </c>
      <c r="AG113">
        <f>ABS(m*g*AF113)</f>
        <v>1.471838865509044</v>
      </c>
      <c r="AH113">
        <f>(m*(C113*l)^2)/2</f>
        <v>0.84871153092114415</v>
      </c>
      <c r="AI113">
        <f t="shared" si="31"/>
        <v>2.3205503964301881</v>
      </c>
      <c r="AK113">
        <f t="shared" si="32"/>
        <v>10.999999999999977</v>
      </c>
    </row>
    <row r="114" spans="2:37" x14ac:dyDescent="0.3">
      <c r="B114">
        <f t="shared" si="21"/>
        <v>-0.99234717244176185</v>
      </c>
      <c r="C114">
        <f t="shared" si="22"/>
        <v>4.4512847113323852</v>
      </c>
      <c r="D114">
        <f>g_1*SIN(B114)/l</f>
        <v>27.910384807133386</v>
      </c>
      <c r="G114">
        <f t="shared" si="23"/>
        <v>4.4512847113323852</v>
      </c>
      <c r="H114">
        <f t="shared" si="24"/>
        <v>27.910384807133386</v>
      </c>
      <c r="I114">
        <f>_r+G114*dt_2/2</f>
        <v>0.80765458695411019</v>
      </c>
      <c r="J114">
        <f>C114+H114*dt_2/2</f>
        <v>4.5908366353680519</v>
      </c>
      <c r="K114">
        <f>g_1/l*SIN(I114)</f>
        <v>-24.088934169856799</v>
      </c>
      <c r="M114">
        <f t="shared" si="25"/>
        <v>4.5908366353680519</v>
      </c>
      <c r="N114">
        <f t="shared" si="26"/>
        <v>-24.088934169856799</v>
      </c>
      <c r="O114">
        <f>B114 + M114*dt_2/2</f>
        <v>-0.96939298926492157</v>
      </c>
      <c r="P114">
        <f>C114+N114*dt_2/2</f>
        <v>4.3308400404831016</v>
      </c>
      <c r="Q114">
        <f>g_1/l*SIN(O114)</f>
        <v>27.48474728353483</v>
      </c>
      <c r="S114">
        <f t="shared" si="27"/>
        <v>4.3308400404831016</v>
      </c>
      <c r="T114">
        <f t="shared" si="28"/>
        <v>27.48474728353483</v>
      </c>
      <c r="U114">
        <f>B114+S114*dt_2</f>
        <v>-0.94903877203693088</v>
      </c>
      <c r="V114">
        <f>C114+T114*dt_2</f>
        <v>4.7261321841677333</v>
      </c>
      <c r="W114">
        <f>g_1/l*SIN(U114)</f>
        <v>27.095199968096651</v>
      </c>
      <c r="Y114">
        <f t="shared" si="29"/>
        <v>4.7261321841677333</v>
      </c>
      <c r="Z114">
        <f t="shared" si="30"/>
        <v>27.095199968096651</v>
      </c>
      <c r="AB114">
        <f>(G114+M114*2+S114*2+Y114)/6*dt_2</f>
        <v>4.5034617078670715E-2</v>
      </c>
      <c r="AC114">
        <f>(H114+2*N114+2*T114+Z114)/6*dt_2</f>
        <v>0.10299535167097683</v>
      </c>
      <c r="AD114">
        <f>l*COS(B114-RADIANS(90))</f>
        <v>-0.25119346326420045</v>
      </c>
      <c r="AE114">
        <f>l*SIN(B114-RADIANS(90))</f>
        <v>-0.16401781614610281</v>
      </c>
      <c r="AF114">
        <f>AE114+l</f>
        <v>0.13598218385389718</v>
      </c>
      <c r="AG114">
        <f>ABS(m*g*AF114)</f>
        <v>1.3598218385389718</v>
      </c>
      <c r="AH114">
        <f>(m*(C114*l)^2)/2</f>
        <v>0.8916271011603647</v>
      </c>
      <c r="AI114">
        <f t="shared" si="31"/>
        <v>2.2514489396993365</v>
      </c>
      <c r="AK114">
        <f t="shared" si="32"/>
        <v>11.099999999999977</v>
      </c>
    </row>
    <row r="115" spans="2:37" x14ac:dyDescent="0.3">
      <c r="B115">
        <f t="shared" si="21"/>
        <v>-0.94731255536309111</v>
      </c>
      <c r="C115">
        <f t="shared" si="22"/>
        <v>4.554280063003362</v>
      </c>
      <c r="D115">
        <f>g_1*SIN(B115)/l</f>
        <v>27.06164427281437</v>
      </c>
      <c r="G115">
        <f t="shared" si="23"/>
        <v>4.554280063003362</v>
      </c>
      <c r="H115">
        <f t="shared" si="24"/>
        <v>27.06164427281437</v>
      </c>
      <c r="I115">
        <f>_r+G115*dt_2/2</f>
        <v>0.80816956371246507</v>
      </c>
      <c r="J115">
        <f>C115+H115*dt_2/2</f>
        <v>4.6895882843674341</v>
      </c>
      <c r="K115">
        <f>g_1/l*SIN(I115)</f>
        <v>-24.100795958745735</v>
      </c>
      <c r="M115">
        <f t="shared" si="25"/>
        <v>4.6895882843674341</v>
      </c>
      <c r="N115">
        <f t="shared" si="26"/>
        <v>-24.100795958745735</v>
      </c>
      <c r="O115">
        <f>B115 + M115*dt_2/2</f>
        <v>-0.92386461394125396</v>
      </c>
      <c r="P115">
        <f>C115+N115*dt_2/2</f>
        <v>4.4337760832096329</v>
      </c>
      <c r="Q115">
        <f>g_1/l*SIN(O115)</f>
        <v>26.597897799606841</v>
      </c>
      <c r="S115">
        <f t="shared" si="27"/>
        <v>4.4337760832096329</v>
      </c>
      <c r="T115">
        <f t="shared" si="28"/>
        <v>26.597897799606841</v>
      </c>
      <c r="U115">
        <f>B115+S115*dt_2</f>
        <v>-0.90297479453099483</v>
      </c>
      <c r="V115">
        <f>C115+T115*dt_2</f>
        <v>4.8202590409994306</v>
      </c>
      <c r="W115">
        <f>g_1/l*SIN(U115)</f>
        <v>26.172420094972583</v>
      </c>
      <c r="Y115">
        <f t="shared" si="29"/>
        <v>4.8202590409994306</v>
      </c>
      <c r="Z115">
        <f t="shared" si="30"/>
        <v>26.172420094972583</v>
      </c>
      <c r="AB115">
        <f>(G115+M115*2+S115*2+Y115)/6*dt_2</f>
        <v>4.6035446398594887E-2</v>
      </c>
      <c r="AC115">
        <f>(H115+2*N115+2*T115+Z115)/6*dt_2</f>
        <v>9.704711341584861E-2</v>
      </c>
      <c r="AD115">
        <f>l*COS(B115-RADIANS(90))</f>
        <v>-0.24355479845532932</v>
      </c>
      <c r="AE115">
        <f>l*SIN(B115-RADIANS(90))</f>
        <v>-0.1751600986223287</v>
      </c>
      <c r="AF115">
        <f>AE115+l</f>
        <v>0.12483990137767129</v>
      </c>
      <c r="AG115">
        <f>ABS(m*g*AF115)</f>
        <v>1.2483990137767129</v>
      </c>
      <c r="AH115">
        <f>(m*(C115*l)^2)/2</f>
        <v>0.93336601015214582</v>
      </c>
      <c r="AI115">
        <f t="shared" si="31"/>
        <v>2.1817650239288588</v>
      </c>
      <c r="AK115">
        <f t="shared" si="32"/>
        <v>11.199999999999976</v>
      </c>
    </row>
    <row r="116" spans="2:37" x14ac:dyDescent="0.3">
      <c r="B116">
        <f t="shared" si="21"/>
        <v>-0.9012771089644962</v>
      </c>
      <c r="C116">
        <f t="shared" si="22"/>
        <v>4.651327176419211</v>
      </c>
      <c r="D116">
        <f>g_1*SIN(B116)/l</f>
        <v>26.137337808957085</v>
      </c>
      <c r="G116">
        <f t="shared" si="23"/>
        <v>4.651327176419211</v>
      </c>
      <c r="H116">
        <f t="shared" si="24"/>
        <v>26.137337808957085</v>
      </c>
      <c r="I116">
        <f>_r+G116*dt_2/2</f>
        <v>0.80865479927954431</v>
      </c>
      <c r="J116">
        <f>C116+H116*dt_2/2</f>
        <v>4.7820138654639965</v>
      </c>
      <c r="K116">
        <f>g_1/l*SIN(I116)</f>
        <v>-24.111966851295396</v>
      </c>
      <c r="M116">
        <f t="shared" si="25"/>
        <v>4.7820138654639965</v>
      </c>
      <c r="N116">
        <f t="shared" si="26"/>
        <v>-24.111966851295396</v>
      </c>
      <c r="O116">
        <f>B116 + M116*dt_2/2</f>
        <v>-0.87736703963717622</v>
      </c>
      <c r="P116">
        <f>C116+N116*dt_2/2</f>
        <v>4.5307673421627337</v>
      </c>
      <c r="Q116">
        <f>g_1/l*SIN(O116)</f>
        <v>25.635287185499568</v>
      </c>
      <c r="S116">
        <f t="shared" si="27"/>
        <v>4.5307673421627337</v>
      </c>
      <c r="T116">
        <f t="shared" si="28"/>
        <v>25.635287185499568</v>
      </c>
      <c r="U116">
        <f>B116+S116*dt_2</f>
        <v>-0.85596943554286886</v>
      </c>
      <c r="V116">
        <f>C116+T116*dt_2</f>
        <v>4.9076800482742069</v>
      </c>
      <c r="W116">
        <f>g_1/l*SIN(U116)</f>
        <v>25.173557433577873</v>
      </c>
      <c r="Y116">
        <f t="shared" si="29"/>
        <v>4.9076800482742069</v>
      </c>
      <c r="Z116">
        <f t="shared" si="30"/>
        <v>25.173557433577873</v>
      </c>
      <c r="AB116">
        <f>(G116+M116*2+S116*2+Y116)/6*dt_2</f>
        <v>4.6974282733244797E-2</v>
      </c>
      <c r="AC116">
        <f>(H116+2*N116+2*T116+Z116)/6*dt_2</f>
        <v>9.0595893184905504E-2</v>
      </c>
      <c r="AD116">
        <f>l*COS(B116-RADIANS(90))</f>
        <v>-0.23523604028061379</v>
      </c>
      <c r="AE116">
        <f>l*SIN(B116-RADIANS(90))</f>
        <v>-0.18618272033971747</v>
      </c>
      <c r="AF116">
        <f>AE116+l</f>
        <v>0.11381727966028252</v>
      </c>
      <c r="AG116">
        <f>ABS(m*g*AF116)</f>
        <v>1.1381727966028252</v>
      </c>
      <c r="AH116">
        <f>(m*(C116*l)^2)/2</f>
        <v>0.97356800259431597</v>
      </c>
      <c r="AI116">
        <f t="shared" si="31"/>
        <v>2.1117407991971411</v>
      </c>
      <c r="AK116">
        <f t="shared" si="32"/>
        <v>11.299999999999976</v>
      </c>
    </row>
    <row r="117" spans="2:37" x14ac:dyDescent="0.3">
      <c r="B117">
        <f t="shared" si="21"/>
        <v>-0.85430282623125142</v>
      </c>
      <c r="C117">
        <f t="shared" si="22"/>
        <v>4.7419230696041161</v>
      </c>
      <c r="D117">
        <f>g_1*SIN(B117)/l</f>
        <v>25.137107815334137</v>
      </c>
      <c r="G117">
        <f t="shared" si="23"/>
        <v>4.7419230696041161</v>
      </c>
      <c r="H117">
        <f t="shared" si="24"/>
        <v>25.137107815334137</v>
      </c>
      <c r="I117">
        <f>_r+G117*dt_2/2</f>
        <v>0.80910777874546891</v>
      </c>
      <c r="J117">
        <f>C117+H117*dt_2/2</f>
        <v>4.8676086086807864</v>
      </c>
      <c r="K117">
        <f>g_1/l*SIN(I117)</f>
        <v>-24.122390033578647</v>
      </c>
      <c r="M117">
        <f t="shared" si="25"/>
        <v>4.8676086086807864</v>
      </c>
      <c r="N117">
        <f t="shared" si="26"/>
        <v>-24.122390033578647</v>
      </c>
      <c r="O117">
        <f>B117 + M117*dt_2/2</f>
        <v>-0.8299647831878475</v>
      </c>
      <c r="P117">
        <f>C117+N117*dt_2/2</f>
        <v>4.6213111194362231</v>
      </c>
      <c r="Q117">
        <f>g_1/l*SIN(O117)</f>
        <v>24.596920122649966</v>
      </c>
      <c r="S117">
        <f t="shared" si="27"/>
        <v>4.6213111194362231</v>
      </c>
      <c r="T117">
        <f t="shared" si="28"/>
        <v>24.596920122649966</v>
      </c>
      <c r="U117">
        <f>B117+S117*dt_2</f>
        <v>-0.8080897150368892</v>
      </c>
      <c r="V117">
        <f>C117+T117*dt_2</f>
        <v>4.9878922708306161</v>
      </c>
      <c r="W117">
        <f>g_1/l*SIN(U117)</f>
        <v>24.098957171760159</v>
      </c>
      <c r="Y117">
        <f t="shared" si="29"/>
        <v>4.9878922708306161</v>
      </c>
      <c r="Z117">
        <f t="shared" si="30"/>
        <v>24.098957171760159</v>
      </c>
      <c r="AB117">
        <f>(G117+M117*2+S117*2+Y117)/6*dt_2</f>
        <v>4.7846091327781254E-2</v>
      </c>
      <c r="AC117">
        <f>(H117+2*N117+2*T117+Z117)/6*dt_2</f>
        <v>8.3641875275394892E-2</v>
      </c>
      <c r="AD117">
        <f>l*COS(B117-RADIANS(90))</f>
        <v>-0.22623397033800721</v>
      </c>
      <c r="AE117">
        <f>l*SIN(B117-RADIANS(90))</f>
        <v>-0.19702332518029855</v>
      </c>
      <c r="AF117">
        <f>AE117+l</f>
        <v>0.10297667481970144</v>
      </c>
      <c r="AG117">
        <f>ABS(m*g*AF117)</f>
        <v>1.0297667481970143</v>
      </c>
      <c r="AH117">
        <f>(m*(C117*l)^2)/2</f>
        <v>1.0118625479119676</v>
      </c>
      <c r="AI117">
        <f t="shared" si="31"/>
        <v>2.0416292961089821</v>
      </c>
      <c r="AK117">
        <f t="shared" si="32"/>
        <v>11.399999999999975</v>
      </c>
    </row>
    <row r="118" spans="2:37" x14ac:dyDescent="0.3">
      <c r="B118">
        <f t="shared" si="21"/>
        <v>-0.80645673490347014</v>
      </c>
      <c r="C118">
        <f t="shared" si="22"/>
        <v>4.8255649448795106</v>
      </c>
      <c r="D118">
        <f>g_1*SIN(B118)/l</f>
        <v>24.061318571375406</v>
      </c>
      <c r="G118">
        <f t="shared" si="23"/>
        <v>4.8255649448795106</v>
      </c>
      <c r="H118">
        <f t="shared" si="24"/>
        <v>24.061318571375406</v>
      </c>
      <c r="I118">
        <f>_r+G118*dt_2/2</f>
        <v>0.80952598812184584</v>
      </c>
      <c r="J118">
        <f>C118+H118*dt_2/2</f>
        <v>4.9458715377363873</v>
      </c>
      <c r="K118">
        <f>g_1/l*SIN(I118)</f>
        <v>-24.132008752204825</v>
      </c>
      <c r="M118">
        <f t="shared" si="25"/>
        <v>4.9458715377363873</v>
      </c>
      <c r="N118">
        <f t="shared" si="26"/>
        <v>-24.132008752204825</v>
      </c>
      <c r="O118">
        <f>B118 + M118*dt_2/2</f>
        <v>-0.78172737721478824</v>
      </c>
      <c r="P118">
        <f>C118+N118*dt_2/2</f>
        <v>4.7049049011184865</v>
      </c>
      <c r="Q118">
        <f>g_1/l*SIN(O118)</f>
        <v>23.483546173446214</v>
      </c>
      <c r="S118">
        <f t="shared" si="27"/>
        <v>4.7049049011184865</v>
      </c>
      <c r="T118">
        <f t="shared" si="28"/>
        <v>23.483546173446214</v>
      </c>
      <c r="U118">
        <f>B118+S118*dt_2</f>
        <v>-0.75940768589228524</v>
      </c>
      <c r="V118">
        <f>C118+T118*dt_2</f>
        <v>5.0604004066139732</v>
      </c>
      <c r="W118">
        <f>g_1/l*SIN(U118)</f>
        <v>22.949733123049821</v>
      </c>
      <c r="Y118">
        <f t="shared" si="29"/>
        <v>5.0604004066139732</v>
      </c>
      <c r="Z118">
        <f t="shared" si="30"/>
        <v>22.949733123049821</v>
      </c>
      <c r="AB118">
        <f>(G118+M118*2+S118*2+Y118)/6*dt_2</f>
        <v>4.8645863715338716E-2</v>
      </c>
      <c r="AC118">
        <f>(H118+2*N118+2*T118+Z118)/6*dt_2</f>
        <v>7.6190210894846677E-2</v>
      </c>
      <c r="AD118">
        <f>l*COS(B118-RADIANS(90))</f>
        <v>-0.21655186714237867</v>
      </c>
      <c r="AE118">
        <f>l*SIN(B118-RADIANS(90))</f>
        <v>-0.20761813224559547</v>
      </c>
      <c r="AF118">
        <f>AE118+l</f>
        <v>9.2381867754404517E-2</v>
      </c>
      <c r="AG118">
        <f>ABS(m*g*AF118)</f>
        <v>0.92381867754404512</v>
      </c>
      <c r="AH118">
        <f>(m*(C118*l)^2)/2</f>
        <v>1.0478734666762495</v>
      </c>
      <c r="AI118">
        <f t="shared" si="31"/>
        <v>1.9716921442202946</v>
      </c>
      <c r="AK118">
        <f t="shared" si="32"/>
        <v>11.499999999999975</v>
      </c>
    </row>
    <row r="119" spans="2:37" x14ac:dyDescent="0.3">
      <c r="B119">
        <f t="shared" si="21"/>
        <v>-0.7578108711881314</v>
      </c>
      <c r="C119">
        <f t="shared" si="22"/>
        <v>4.9017551557743575</v>
      </c>
      <c r="D119">
        <f>g_1*SIN(B119)/l</f>
        <v>22.91110120765488</v>
      </c>
      <c r="G119">
        <f t="shared" si="23"/>
        <v>4.9017551557743575</v>
      </c>
      <c r="H119">
        <f t="shared" si="24"/>
        <v>22.91110120765488</v>
      </c>
      <c r="I119">
        <f>_r+G119*dt_2/2</f>
        <v>0.80990693917632006</v>
      </c>
      <c r="J119">
        <f>C119+H119*dt_2/2</f>
        <v>5.0163106618126321</v>
      </c>
      <c r="K119">
        <f>g_1/l*SIN(I119)</f>
        <v>-24.140766864728683</v>
      </c>
      <c r="M119">
        <f t="shared" si="25"/>
        <v>5.0163106618126321</v>
      </c>
      <c r="N119">
        <f t="shared" si="26"/>
        <v>-24.140766864728683</v>
      </c>
      <c r="O119">
        <f>B119 + M119*dt_2/2</f>
        <v>-0.73272931787906825</v>
      </c>
      <c r="P119">
        <f>C119+N119*dt_2/2</f>
        <v>4.7810513214507138</v>
      </c>
      <c r="Q119">
        <f>g_1/l*SIN(O119)</f>
        <v>22.296698882829055</v>
      </c>
      <c r="S119">
        <f t="shared" si="27"/>
        <v>4.7810513214507138</v>
      </c>
      <c r="T119">
        <f t="shared" si="28"/>
        <v>22.296698882829055</v>
      </c>
      <c r="U119">
        <f>B119+S119*dt_2</f>
        <v>-0.71000035797362426</v>
      </c>
      <c r="V119">
        <f>C119+T119*dt_2</f>
        <v>5.1247221446026483</v>
      </c>
      <c r="W119">
        <f>g_1/l*SIN(U119)</f>
        <v>21.727801416501475</v>
      </c>
      <c r="Y119">
        <f t="shared" si="29"/>
        <v>5.1247221446026483</v>
      </c>
      <c r="Z119">
        <f t="shared" si="30"/>
        <v>21.727801416501475</v>
      </c>
      <c r="AB119">
        <f>(G119+M119*2+S119*2+Y119)/6*dt_2</f>
        <v>4.9368668778172829E-2</v>
      </c>
      <c r="AC119">
        <f>(H119+2*N119+2*T119+Z119)/6*dt_2</f>
        <v>6.8251277767261836E-2</v>
      </c>
      <c r="AD119">
        <f>l*COS(B119-RADIANS(90))</f>
        <v>-0.20619991086889392</v>
      </c>
      <c r="AE119">
        <f>l*SIN(B119-RADIANS(90))</f>
        <v>-0.21790272315338374</v>
      </c>
      <c r="AF119">
        <f>AE119+l</f>
        <v>8.2097276846616246E-2</v>
      </c>
      <c r="AG119">
        <f>ABS(m*g*AF119)</f>
        <v>0.82097276846616252</v>
      </c>
      <c r="AH119">
        <f>(m*(C119*l)^2)/2</f>
        <v>1.0812241623222223</v>
      </c>
      <c r="AI119">
        <f t="shared" si="31"/>
        <v>1.9021969307883848</v>
      </c>
      <c r="AK119">
        <f t="shared" si="32"/>
        <v>11.599999999999975</v>
      </c>
    </row>
    <row r="120" spans="2:37" x14ac:dyDescent="0.3">
      <c r="B120">
        <f t="shared" si="21"/>
        <v>-0.70844220240995859</v>
      </c>
      <c r="C120">
        <f t="shared" si="22"/>
        <v>4.9700064335416192</v>
      </c>
      <c r="D120">
        <f>g_1*SIN(B120)/l</f>
        <v>21.688386876111444</v>
      </c>
      <c r="G120">
        <f t="shared" si="23"/>
        <v>4.9700064335416192</v>
      </c>
      <c r="H120">
        <f t="shared" si="24"/>
        <v>21.688386876111444</v>
      </c>
      <c r="I120">
        <f>_r+G120*dt_2/2</f>
        <v>0.81024819556515637</v>
      </c>
      <c r="J120">
        <f>C120+H120*dt_2/2</f>
        <v>5.0784483679221761</v>
      </c>
      <c r="K120">
        <f>g_1/l*SIN(I120)</f>
        <v>-24.148609417106851</v>
      </c>
      <c r="M120">
        <f t="shared" si="25"/>
        <v>5.0784483679221761</v>
      </c>
      <c r="N120">
        <f t="shared" si="26"/>
        <v>-24.148609417106851</v>
      </c>
      <c r="O120">
        <f>B120 + M120*dt_2/2</f>
        <v>-0.68304996057034773</v>
      </c>
      <c r="P120">
        <f>C120+N120*dt_2/2</f>
        <v>4.8492633864560846</v>
      </c>
      <c r="Q120">
        <f>g_1/l*SIN(O120)</f>
        <v>21.038722062625023</v>
      </c>
      <c r="S120">
        <f t="shared" si="27"/>
        <v>4.8492633864560846</v>
      </c>
      <c r="T120">
        <f t="shared" si="28"/>
        <v>21.038722062625023</v>
      </c>
      <c r="U120">
        <f>B120+S120*dt_2</f>
        <v>-0.65994956854539777</v>
      </c>
      <c r="V120">
        <f>C120+T120*dt_2</f>
        <v>5.1803936541678697</v>
      </c>
      <c r="W120">
        <f>g_1/l*SIN(U120)</f>
        <v>20.435900357880403</v>
      </c>
      <c r="Y120">
        <f t="shared" si="29"/>
        <v>5.1803936541678697</v>
      </c>
      <c r="Z120">
        <f t="shared" si="30"/>
        <v>20.435900357880403</v>
      </c>
      <c r="AB120">
        <f>(G120+M120*2+S120*2+Y120)/6*dt_2</f>
        <v>5.0009705994110025E-2</v>
      </c>
      <c r="AC120">
        <f>(H120+2*N120+2*T120+Z120)/6*dt_2</f>
        <v>5.9840854208380326E-2</v>
      </c>
      <c r="AD120">
        <f>l*COS(B120-RADIANS(90))</f>
        <v>-0.19519548188500302</v>
      </c>
      <c r="AE120">
        <f>l*SIN(B120-RADIANS(90))</f>
        <v>-0.22781291414597518</v>
      </c>
      <c r="AF120">
        <f>AE120+l</f>
        <v>7.2187085854024807E-2</v>
      </c>
      <c r="AG120">
        <f>ABS(m*g*AF120)</f>
        <v>0.72187085854024802</v>
      </c>
      <c r="AH120">
        <f>(m*(C120*l)^2)/2</f>
        <v>1.1115433777250288</v>
      </c>
      <c r="AI120">
        <f t="shared" si="31"/>
        <v>1.8334142362652768</v>
      </c>
      <c r="AK120">
        <f t="shared" si="32"/>
        <v>11.699999999999974</v>
      </c>
    </row>
    <row r="121" spans="2:37" x14ac:dyDescent="0.3">
      <c r="B121">
        <f t="shared" si="21"/>
        <v>-0.65843249641584856</v>
      </c>
      <c r="C121">
        <f t="shared" si="22"/>
        <v>5.0298472877499991</v>
      </c>
      <c r="D121">
        <f>g_1*SIN(B121)/l</f>
        <v>20.395926119720901</v>
      </c>
      <c r="G121">
        <f t="shared" si="23"/>
        <v>5.0298472877499991</v>
      </c>
      <c r="H121">
        <f t="shared" si="24"/>
        <v>20.395926119720901</v>
      </c>
      <c r="I121">
        <f>_r+G121*dt_2/2</f>
        <v>0.81054739983619828</v>
      </c>
      <c r="J121">
        <f>C121+H121*dt_2/2</f>
        <v>5.1318269183486036</v>
      </c>
      <c r="K121">
        <f>g_1/l*SIN(I121)</f>
        <v>-24.155483238848834</v>
      </c>
      <c r="M121">
        <f t="shared" si="25"/>
        <v>5.1318269183486036</v>
      </c>
      <c r="N121">
        <f t="shared" si="26"/>
        <v>-24.155483238848834</v>
      </c>
      <c r="O121">
        <f>B121 + M121*dt_2/2</f>
        <v>-0.63277336182410548</v>
      </c>
      <c r="P121">
        <f>C121+N121*dt_2/2</f>
        <v>4.9090698715557552</v>
      </c>
      <c r="Q121">
        <f>g_1/l*SIN(O121)</f>
        <v>19.712781400045806</v>
      </c>
      <c r="S121">
        <f t="shared" si="27"/>
        <v>4.9090698715557552</v>
      </c>
      <c r="T121">
        <f t="shared" si="28"/>
        <v>19.712781400045806</v>
      </c>
      <c r="U121">
        <f>B121+S121*dt_2</f>
        <v>-0.60934179770029095</v>
      </c>
      <c r="V121">
        <f>C121+T121*dt_2</f>
        <v>5.2269751017504573</v>
      </c>
      <c r="W121">
        <f>g_1/l*SIN(U121)</f>
        <v>19.07759472791269</v>
      </c>
      <c r="Y121">
        <f t="shared" si="29"/>
        <v>5.2269751017504573</v>
      </c>
      <c r="Z121">
        <f t="shared" si="30"/>
        <v>19.07759472791269</v>
      </c>
      <c r="AB121">
        <f>(G121+M121*2+S121*2+Y121)/6*dt_2</f>
        <v>5.0564359948848628E-2</v>
      </c>
      <c r="AC121">
        <f>(H121+2*N121+2*T121+Z121)/6*dt_2</f>
        <v>5.0980195283379229E-2</v>
      </c>
      <c r="AD121">
        <f>l*COS(B121-RADIANS(90))</f>
        <v>-0.18356333507748804</v>
      </c>
      <c r="AE121">
        <f>l*SIN(B121-RADIANS(90))</f>
        <v>-0.23728569703045702</v>
      </c>
      <c r="AF121">
        <f>AE121+l</f>
        <v>6.2714302969542973E-2</v>
      </c>
      <c r="AG121">
        <f>ABS(m*g*AF121)</f>
        <v>0.62714302969542968</v>
      </c>
      <c r="AH121">
        <f>(m*(C121*l)^2)/2</f>
        <v>1.1384713682138712</v>
      </c>
      <c r="AI121">
        <f t="shared" si="31"/>
        <v>1.7656143979093009</v>
      </c>
      <c r="AK121">
        <f t="shared" si="32"/>
        <v>11.799999999999974</v>
      </c>
    </row>
    <row r="122" spans="2:37" x14ac:dyDescent="0.3">
      <c r="B122">
        <f t="shared" si="21"/>
        <v>-0.60786813646699989</v>
      </c>
      <c r="C122">
        <f t="shared" si="22"/>
        <v>5.0808274830333779</v>
      </c>
      <c r="D122">
        <f>g_1*SIN(B122)/l</f>
        <v>19.037292730311474</v>
      </c>
      <c r="G122">
        <f t="shared" si="23"/>
        <v>5.0808274830333779</v>
      </c>
      <c r="H122">
        <f t="shared" si="24"/>
        <v>19.037292730311474</v>
      </c>
      <c r="I122">
        <f>_r+G122*dt_2/2</f>
        <v>0.81080230081261517</v>
      </c>
      <c r="J122">
        <f>C122+H122*dt_2/2</f>
        <v>5.1760139466849351</v>
      </c>
      <c r="K122">
        <f>g_1/l*SIN(I122)</f>
        <v>-24.161337545229689</v>
      </c>
      <c r="M122">
        <f t="shared" si="25"/>
        <v>5.1760139466849351</v>
      </c>
      <c r="N122">
        <f t="shared" si="26"/>
        <v>-24.161337545229689</v>
      </c>
      <c r="O122">
        <f>B122 + M122*dt_2/2</f>
        <v>-0.58198806673357517</v>
      </c>
      <c r="P122">
        <f>C122+N122*dt_2/2</f>
        <v>4.9600207953072299</v>
      </c>
      <c r="Q122">
        <f>g_1/l*SIN(O122)</f>
        <v>18.322859875250124</v>
      </c>
      <c r="S122">
        <f t="shared" si="27"/>
        <v>4.9600207953072299</v>
      </c>
      <c r="T122">
        <f t="shared" si="28"/>
        <v>18.322859875250124</v>
      </c>
      <c r="U122">
        <f>B122+S122*dt_2</f>
        <v>-0.55826792851392759</v>
      </c>
      <c r="V122">
        <f>C122+T122*dt_2</f>
        <v>5.2640560817858795</v>
      </c>
      <c r="W122">
        <f>g_1/l*SIN(U122)</f>
        <v>17.657263181243859</v>
      </c>
      <c r="Y122">
        <f t="shared" si="29"/>
        <v>5.2640560817858795</v>
      </c>
      <c r="Z122">
        <f t="shared" si="30"/>
        <v>17.657263181243859</v>
      </c>
      <c r="AB122">
        <f>(G122+M122*2+S122*2+Y122)/6*dt_2</f>
        <v>5.1028255081339319E-2</v>
      </c>
      <c r="AC122">
        <f>(H122+2*N122+2*T122+Z122)/6*dt_2</f>
        <v>4.1696000952660343E-2</v>
      </c>
      <c r="AD122">
        <f>l*COS(B122-RADIANS(90))</f>
        <v>-0.17133563457280321</v>
      </c>
      <c r="AE122">
        <f>l*SIN(B122-RADIANS(90))</f>
        <v>-0.24626022887493393</v>
      </c>
      <c r="AF122">
        <f>AE122+l</f>
        <v>5.373977112506606E-2</v>
      </c>
      <c r="AG122">
        <f>ABS(m*g*AF122)</f>
        <v>0.5373977112506606</v>
      </c>
      <c r="AH122">
        <f>(m*(C122*l)^2)/2</f>
        <v>1.1616663560556282</v>
      </c>
      <c r="AI122">
        <f t="shared" si="31"/>
        <v>1.6990640673062889</v>
      </c>
      <c r="AK122">
        <f t="shared" si="32"/>
        <v>11.899999999999974</v>
      </c>
    </row>
    <row r="123" spans="2:37" x14ac:dyDescent="0.3">
      <c r="B123">
        <f t="shared" si="21"/>
        <v>-0.55683988138566054</v>
      </c>
      <c r="C123">
        <f t="shared" si="22"/>
        <v>5.1225234839860381</v>
      </c>
      <c r="D123">
        <f>g_1*SIN(B123)/l</f>
        <v>17.616870780880483</v>
      </c>
      <c r="G123">
        <f t="shared" si="23"/>
        <v>5.1225234839860381</v>
      </c>
      <c r="H123">
        <f t="shared" si="24"/>
        <v>17.616870780880483</v>
      </c>
      <c r="I123">
        <f>_r+G123*dt_2/2</f>
        <v>0.81101078081737843</v>
      </c>
      <c r="J123">
        <f>C123+H123*dt_2/2</f>
        <v>5.2106078378904401</v>
      </c>
      <c r="K123">
        <f>g_1/l*SIN(I123)</f>
        <v>-24.166124534901847</v>
      </c>
      <c r="M123">
        <f t="shared" si="25"/>
        <v>5.2106078378904401</v>
      </c>
      <c r="N123">
        <f t="shared" si="26"/>
        <v>-24.166124534901847</v>
      </c>
      <c r="O123">
        <f>B123 + M123*dt_2/2</f>
        <v>-0.53078684219620831</v>
      </c>
      <c r="P123">
        <f>C123+N123*dt_2/2</f>
        <v>5.001692861311529</v>
      </c>
      <c r="Q123">
        <f>g_1/l*SIN(O123)</f>
        <v>16.873735921733562</v>
      </c>
      <c r="S123">
        <f t="shared" si="27"/>
        <v>5.001692861311529</v>
      </c>
      <c r="T123">
        <f t="shared" si="28"/>
        <v>16.873735921733562</v>
      </c>
      <c r="U123">
        <f>B123+S123*dt_2</f>
        <v>-0.5068229527725453</v>
      </c>
      <c r="V123">
        <f>C123+T123*dt_2</f>
        <v>5.2912608432033741</v>
      </c>
      <c r="W123">
        <f>g_1/l*SIN(U123)</f>
        <v>16.180067909705848</v>
      </c>
      <c r="Y123">
        <f t="shared" si="29"/>
        <v>5.2912608432033741</v>
      </c>
      <c r="Z123">
        <f t="shared" si="30"/>
        <v>16.180067909705848</v>
      </c>
      <c r="AB123">
        <f>(G123+M123*2+S123*2+Y123)/6*dt_2</f>
        <v>5.1397309542655582E-2</v>
      </c>
      <c r="AC123">
        <f>(H123+2*N123+2*T123+Z123)/6*dt_2</f>
        <v>3.202026910708293E-2</v>
      </c>
      <c r="AD123">
        <f>l*COS(B123-RADIANS(90))</f>
        <v>-0.15855183702792433</v>
      </c>
      <c r="AE123">
        <f>l*SIN(B123-RADIANS(90))</f>
        <v>-0.25467884673657237</v>
      </c>
      <c r="AF123">
        <f>AE123+l</f>
        <v>4.5321153263427616E-2</v>
      </c>
      <c r="AG123">
        <f>ABS(m*g*AF123)</f>
        <v>0.45321153263427616</v>
      </c>
      <c r="AH123">
        <f>(m*(C123*l)^2)/2</f>
        <v>1.1808111079794807</v>
      </c>
      <c r="AI123">
        <f t="shared" si="31"/>
        <v>1.634022640613757</v>
      </c>
      <c r="AK123">
        <f t="shared" si="32"/>
        <v>11.999999999999973</v>
      </c>
    </row>
    <row r="124" spans="2:37" x14ac:dyDescent="0.3">
      <c r="B124">
        <f t="shared" si="21"/>
        <v>-0.50544257184300501</v>
      </c>
      <c r="C124">
        <f t="shared" si="22"/>
        <v>5.1545437530931206</v>
      </c>
      <c r="D124">
        <f>g_1*SIN(B124)/l</f>
        <v>16.13982401699241</v>
      </c>
      <c r="G124">
        <f t="shared" si="23"/>
        <v>5.1545437530931206</v>
      </c>
      <c r="H124">
        <f t="shared" si="24"/>
        <v>16.13982401699241</v>
      </c>
      <c r="I124">
        <f>_r+G124*dt_2/2</f>
        <v>0.81117088216291389</v>
      </c>
      <c r="J124">
        <f>C124+H124*dt_2/2</f>
        <v>5.2352428731780822</v>
      </c>
      <c r="K124">
        <f>g_1/l*SIN(I124)</f>
        <v>-24.16979997053447</v>
      </c>
      <c r="M124">
        <f t="shared" si="25"/>
        <v>5.2352428731780822</v>
      </c>
      <c r="N124">
        <f t="shared" si="26"/>
        <v>-24.16979997053447</v>
      </c>
      <c r="O124">
        <f>B124 + M124*dt_2/2</f>
        <v>-0.4792663574771146</v>
      </c>
      <c r="P124">
        <f>C124+N124*dt_2/2</f>
        <v>5.0336947532404483</v>
      </c>
      <c r="Q124">
        <f>g_1/l*SIN(O124)</f>
        <v>15.370943804497127</v>
      </c>
      <c r="S124">
        <f t="shared" si="27"/>
        <v>5.0336947532404483</v>
      </c>
      <c r="T124">
        <f t="shared" si="28"/>
        <v>15.370943804497127</v>
      </c>
      <c r="U124">
        <f>B124+S124*dt_2</f>
        <v>-0.45510562431060053</v>
      </c>
      <c r="V124">
        <f>C124+T124*dt_2</f>
        <v>5.3082531911380917</v>
      </c>
      <c r="W124">
        <f>g_1/l*SIN(U124)</f>
        <v>14.651906318536266</v>
      </c>
      <c r="Y124">
        <f t="shared" si="29"/>
        <v>5.3082531911380917</v>
      </c>
      <c r="Z124">
        <f t="shared" si="30"/>
        <v>14.651906318536266</v>
      </c>
      <c r="AB124">
        <f>(G124+M124*2+S124*2+Y124)/6*dt_2</f>
        <v>5.1667786995113797E-2</v>
      </c>
      <c r="AC124">
        <f>(H124+2*N124+2*T124+Z124)/6*dt_2</f>
        <v>2.1990030005756646E-2</v>
      </c>
      <c r="AD124">
        <f>l*COS(B124-RADIANS(90))</f>
        <v>-0.14525841615293164</v>
      </c>
      <c r="AE124">
        <f>l*SIN(B124-RADIANS(90))</f>
        <v>-0.26248808075175856</v>
      </c>
      <c r="AF124">
        <f>AE124+l</f>
        <v>3.7511919248241432E-2</v>
      </c>
      <c r="AG124">
        <f>ABS(m*g*AF124)</f>
        <v>0.37511919248241432</v>
      </c>
      <c r="AH124">
        <f>(m*(C124*l)^2)/2</f>
        <v>1.1956194586148092</v>
      </c>
      <c r="AI124">
        <f t="shared" si="31"/>
        <v>1.5707386510972237</v>
      </c>
      <c r="AK124">
        <f t="shared" si="32"/>
        <v>12.099999999999973</v>
      </c>
    </row>
    <row r="125" spans="2:37" x14ac:dyDescent="0.3">
      <c r="B125">
        <f t="shared" si="21"/>
        <v>-0.45377478484789119</v>
      </c>
      <c r="C125">
        <f t="shared" si="22"/>
        <v>5.1765337830988774</v>
      </c>
      <c r="D125">
        <f>g_1*SIN(B125)/l</f>
        <v>14.612047373635686</v>
      </c>
      <c r="G125">
        <f t="shared" si="23"/>
        <v>5.1765337830988774</v>
      </c>
      <c r="H125">
        <f t="shared" si="24"/>
        <v>14.612047373635686</v>
      </c>
      <c r="I125">
        <f>_r+G125*dt_2/2</f>
        <v>0.81128083231294268</v>
      </c>
      <c r="J125">
        <f>C125+H125*dt_2/2</f>
        <v>5.2495940199670557</v>
      </c>
      <c r="K125">
        <f>g_1/l*SIN(I125)</f>
        <v>-24.172323729782434</v>
      </c>
      <c r="M125">
        <f t="shared" si="25"/>
        <v>5.2495940199670557</v>
      </c>
      <c r="N125">
        <f t="shared" si="26"/>
        <v>-24.172323729782434</v>
      </c>
      <c r="O125">
        <f>B125 + M125*dt_2/2</f>
        <v>-0.42752681474805593</v>
      </c>
      <c r="P125">
        <f>C125+N125*dt_2/2</f>
        <v>5.0556721644499651</v>
      </c>
      <c r="Q125">
        <f>g_1/l*SIN(O125)</f>
        <v>13.82071630365237</v>
      </c>
      <c r="S125">
        <f t="shared" si="27"/>
        <v>5.0556721644499651</v>
      </c>
      <c r="T125">
        <f t="shared" si="28"/>
        <v>13.82071630365237</v>
      </c>
      <c r="U125">
        <f>B125+S125*dt_2</f>
        <v>-0.40321806320339154</v>
      </c>
      <c r="V125">
        <f>C125+T125*dt_2</f>
        <v>5.3147409461354007</v>
      </c>
      <c r="W125">
        <f>g_1/l*SIN(U125)</f>
        <v>13.079345109756281</v>
      </c>
      <c r="Y125">
        <f t="shared" si="29"/>
        <v>5.3147409461354007</v>
      </c>
      <c r="Z125">
        <f t="shared" si="30"/>
        <v>13.079345109756281</v>
      </c>
      <c r="AB125">
        <f>(G125+M125*2+S125*2+Y125)/6*dt_2</f>
        <v>5.1836345163447206E-2</v>
      </c>
      <c r="AC125">
        <f>(H125+2*N125+2*T125+Z125)/6*dt_2</f>
        <v>1.1646962718553071E-2</v>
      </c>
      <c r="AD125">
        <f>l*COS(B125-RADIANS(90))</f>
        <v>-0.13150842636272117</v>
      </c>
      <c r="AE125">
        <f>l*SIN(B125-RADIANS(90))</f>
        <v>-0.269639636914903</v>
      </c>
      <c r="AF125">
        <f>AE125+l</f>
        <v>3.0360363085096986E-2</v>
      </c>
      <c r="AG125">
        <f>ABS(m*g*AF125)</f>
        <v>0.30360363085096986</v>
      </c>
      <c r="AH125">
        <f>(m*(C125*l)^2)/2</f>
        <v>1.2058425903403787</v>
      </c>
      <c r="AI125">
        <f t="shared" si="31"/>
        <v>1.5094462211913484</v>
      </c>
      <c r="AK125">
        <f t="shared" si="32"/>
        <v>12.199999999999973</v>
      </c>
    </row>
    <row r="126" spans="2:37" x14ac:dyDescent="0.3">
      <c r="B126">
        <f t="shared" si="21"/>
        <v>-0.40193843968444398</v>
      </c>
      <c r="C126">
        <f t="shared" si="22"/>
        <v>5.1881807458174301</v>
      </c>
      <c r="D126">
        <f>g_1*SIN(B126)/l</f>
        <v>13.040101024805915</v>
      </c>
      <c r="G126">
        <f t="shared" si="23"/>
        <v>5.1881807458174301</v>
      </c>
      <c r="H126">
        <f t="shared" si="24"/>
        <v>13.040101024805915</v>
      </c>
      <c r="I126">
        <f>_r+G126*dt_2/2</f>
        <v>0.81133906712653547</v>
      </c>
      <c r="J126">
        <f>C126+H126*dt_2/2</f>
        <v>5.2533812509414597</v>
      </c>
      <c r="K126">
        <f>g_1/l*SIN(I126)</f>
        <v>-24.173660313991149</v>
      </c>
      <c r="M126">
        <f t="shared" si="25"/>
        <v>5.2533812509414597</v>
      </c>
      <c r="N126">
        <f t="shared" si="26"/>
        <v>-24.173660313991149</v>
      </c>
      <c r="O126">
        <f>B126 + M126*dt_2/2</f>
        <v>-0.37567153342973669</v>
      </c>
      <c r="P126">
        <f>C126+N126*dt_2/2</f>
        <v>5.0673124442474746</v>
      </c>
      <c r="Q126">
        <f>g_1/l*SIN(O126)</f>
        <v>12.229910447573916</v>
      </c>
      <c r="S126">
        <f t="shared" si="27"/>
        <v>5.0673124442474746</v>
      </c>
      <c r="T126">
        <f t="shared" si="28"/>
        <v>12.229910447573916</v>
      </c>
      <c r="U126">
        <f>B126+S126*dt_2</f>
        <v>-0.35126531524196924</v>
      </c>
      <c r="V126">
        <f>C126+T126*dt_2</f>
        <v>5.3104798502931692</v>
      </c>
      <c r="W126">
        <f>g_1/l*SIN(U126)</f>
        <v>11.469537841873345</v>
      </c>
      <c r="Y126">
        <f t="shared" si="29"/>
        <v>5.3104798502931692</v>
      </c>
      <c r="Z126">
        <f t="shared" si="30"/>
        <v>11.469537841873345</v>
      </c>
      <c r="AB126">
        <f>(G126+M126*2+S126*2+Y126)/6*dt_2</f>
        <v>5.1900079977480786E-2</v>
      </c>
      <c r="AC126">
        <f>(H126+2*N126+2*T126+Z126)/6*dt_2</f>
        <v>1.0368985564079866E-3</v>
      </c>
      <c r="AD126">
        <f>l*COS(B126-RADIANS(90))</f>
        <v>-0.11736090922325318</v>
      </c>
      <c r="AE126">
        <f>l*SIN(B126-RADIANS(90))</f>
        <v>-0.27609132001258446</v>
      </c>
      <c r="AF126">
        <f>AE126+l</f>
        <v>2.3908679987415526E-2</v>
      </c>
      <c r="AG126">
        <f>ABS(m*g*AF126)</f>
        <v>0.23908679987415526</v>
      </c>
      <c r="AH126">
        <f>(m*(C126*l)^2)/2</f>
        <v>1.2112748753071818</v>
      </c>
      <c r="AI126">
        <f t="shared" si="31"/>
        <v>1.4503616751813371</v>
      </c>
      <c r="AK126">
        <f t="shared" si="32"/>
        <v>12.299999999999972</v>
      </c>
    </row>
    <row r="127" spans="2:37" x14ac:dyDescent="0.3">
      <c r="B127">
        <f t="shared" si="21"/>
        <v>-0.35003835970696318</v>
      </c>
      <c r="C127">
        <f t="shared" si="22"/>
        <v>5.189217644373838</v>
      </c>
      <c r="D127">
        <f>g_1*SIN(B127)/l</f>
        <v>11.431128042171839</v>
      </c>
      <c r="G127">
        <f t="shared" si="23"/>
        <v>5.189217644373838</v>
      </c>
      <c r="H127">
        <f t="shared" si="24"/>
        <v>11.431128042171839</v>
      </c>
      <c r="I127">
        <f>_r+G127*dt_2/2</f>
        <v>0.81134425161931745</v>
      </c>
      <c r="J127">
        <f>C127+H127*dt_2/2</f>
        <v>5.2463732845846973</v>
      </c>
      <c r="K127">
        <f>g_1/l*SIN(I127)</f>
        <v>-24.173779302605126</v>
      </c>
      <c r="M127">
        <f t="shared" si="25"/>
        <v>5.2463732845846973</v>
      </c>
      <c r="N127">
        <f t="shared" si="26"/>
        <v>-24.173779302605126</v>
      </c>
      <c r="O127">
        <f>B127 + M127*dt_2/2</f>
        <v>-0.32380649328403971</v>
      </c>
      <c r="P127">
        <f>C127+N127*dt_2/2</f>
        <v>5.0683487478608127</v>
      </c>
      <c r="Q127">
        <f>g_1/l*SIN(O127)</f>
        <v>10.605917706605402</v>
      </c>
      <c r="S127">
        <f t="shared" si="27"/>
        <v>5.0683487478608127</v>
      </c>
      <c r="T127">
        <f t="shared" si="28"/>
        <v>10.605917706605402</v>
      </c>
      <c r="U127">
        <f>B127+S127*dt_2</f>
        <v>-0.29935487222835505</v>
      </c>
      <c r="V127">
        <f>C127+T127*dt_2</f>
        <v>5.2952768214398924</v>
      </c>
      <c r="W127">
        <f>g_1/l*SIN(U127)</f>
        <v>9.8301277035812529</v>
      </c>
      <c r="Y127">
        <f t="shared" si="29"/>
        <v>5.2952768214398924</v>
      </c>
      <c r="Z127">
        <f t="shared" si="30"/>
        <v>9.8301277035812529</v>
      </c>
      <c r="AB127">
        <f>(G127+M127*2+S127*2+Y127)/6*dt_2</f>
        <v>5.1856564217841246E-2</v>
      </c>
      <c r="AC127">
        <f>(H127+2*N127+2*T127+Z127)/6*dt_2</f>
        <v>-9.7907790770772694E-3</v>
      </c>
      <c r="AD127">
        <f>l*COS(B127-RADIANS(90))</f>
        <v>-0.10288015237954652</v>
      </c>
      <c r="AE127">
        <f>l*SIN(B127-RADIANS(90))</f>
        <v>-0.28180786760905252</v>
      </c>
      <c r="AF127">
        <f>AE127+l</f>
        <v>1.8192132390947469E-2</v>
      </c>
      <c r="AG127">
        <f>ABS(m*g*AF127)</f>
        <v>0.18192132390947469</v>
      </c>
      <c r="AH127">
        <f>(m*(C127*l)^2)/2</f>
        <v>1.2117590892306345</v>
      </c>
      <c r="AI127">
        <f t="shared" si="31"/>
        <v>1.393680413140109</v>
      </c>
      <c r="AK127">
        <f t="shared" si="32"/>
        <v>12.399999999999972</v>
      </c>
    </row>
    <row r="128" spans="2:37" x14ac:dyDescent="0.3">
      <c r="B128">
        <f t="shared" si="21"/>
        <v>-0.29818179548912194</v>
      </c>
      <c r="C128">
        <f t="shared" si="22"/>
        <v>5.1794268652967608</v>
      </c>
      <c r="D128">
        <f>g_1*SIN(B128)/l</f>
        <v>9.7927574009747307</v>
      </c>
      <c r="G128">
        <f t="shared" si="23"/>
        <v>5.1794268652967608</v>
      </c>
      <c r="H128">
        <f t="shared" si="24"/>
        <v>9.7927574009747307</v>
      </c>
      <c r="I128">
        <f>_r+G128*dt_2/2</f>
        <v>0.81129529772393205</v>
      </c>
      <c r="J128">
        <f>C128+H128*dt_2/2</f>
        <v>5.2283906523016341</v>
      </c>
      <c r="K128">
        <f>g_1/l*SIN(I128)</f>
        <v>-24.172655742273697</v>
      </c>
      <c r="M128">
        <f t="shared" si="25"/>
        <v>5.2283906523016341</v>
      </c>
      <c r="N128">
        <f t="shared" si="26"/>
        <v>-24.172655742273697</v>
      </c>
      <c r="O128">
        <f>B128 + M128*dt_2/2</f>
        <v>-0.27203984222761379</v>
      </c>
      <c r="P128">
        <f>C128+N128*dt_2/2</f>
        <v>5.0585635865853922</v>
      </c>
      <c r="Q128">
        <f>g_1/l*SIN(O128)</f>
        <v>8.9565606989627646</v>
      </c>
      <c r="S128">
        <f t="shared" si="27"/>
        <v>5.0585635865853922</v>
      </c>
      <c r="T128">
        <f t="shared" si="28"/>
        <v>8.9565606989627646</v>
      </c>
      <c r="U128">
        <f>B128+S128*dt_2</f>
        <v>-0.24759615962326803</v>
      </c>
      <c r="V128">
        <f>C128+T128*dt_2</f>
        <v>5.2689924722863886</v>
      </c>
      <c r="W128">
        <f>g_1/l*SIN(U128)</f>
        <v>8.1691378630541163</v>
      </c>
      <c r="Y128">
        <f t="shared" si="29"/>
        <v>5.2689924722863886</v>
      </c>
      <c r="Z128">
        <f t="shared" si="30"/>
        <v>8.1691378630541163</v>
      </c>
      <c r="AB128">
        <f>(G128+M128*2+S128*2+Y128)/6*dt_2</f>
        <v>5.1703879692262006E-2</v>
      </c>
      <c r="AC128">
        <f>(H128+2*N128+2*T128+Z128)/6*dt_2</f>
        <v>-2.0783824704321701E-2</v>
      </c>
      <c r="AD128">
        <f>l*COS(B128-RADIANS(90))</f>
        <v>-8.8134816608772551E-2</v>
      </c>
      <c r="AE128">
        <f>l*SIN(B128-RADIANS(90))</f>
        <v>-0.28676166776844147</v>
      </c>
      <c r="AF128">
        <f>AE128+l</f>
        <v>1.3238332231558514E-2</v>
      </c>
      <c r="AG128">
        <f>ABS(m*g*AF128)</f>
        <v>0.13238332231558514</v>
      </c>
      <c r="AH128">
        <f>(m*(C128*l)^2)/2</f>
        <v>1.2071908193831022</v>
      </c>
      <c r="AI128">
        <f t="shared" si="31"/>
        <v>1.3395741416986873</v>
      </c>
      <c r="AK128">
        <f t="shared" si="32"/>
        <v>12.499999999999972</v>
      </c>
    </row>
    <row r="129" spans="2:37" x14ac:dyDescent="0.3">
      <c r="B129">
        <f t="shared" si="21"/>
        <v>-0.24647791579685993</v>
      </c>
      <c r="C129">
        <f t="shared" si="22"/>
        <v>5.1586430405924393</v>
      </c>
      <c r="D129">
        <f>g_1*SIN(B129)/l</f>
        <v>8.1329946881449597</v>
      </c>
      <c r="G129">
        <f t="shared" si="23"/>
        <v>5.1586430405924393</v>
      </c>
      <c r="H129">
        <f t="shared" si="24"/>
        <v>8.1329946881449597</v>
      </c>
      <c r="I129">
        <f>_r+G129*dt_2/2</f>
        <v>0.81119137860041046</v>
      </c>
      <c r="J129">
        <f>C129+H129*dt_2/2</f>
        <v>5.1993080140331642</v>
      </c>
      <c r="K129">
        <f>g_1/l*SIN(I129)</f>
        <v>-24.170270461115742</v>
      </c>
      <c r="M129">
        <f t="shared" si="25"/>
        <v>5.1993080140331642</v>
      </c>
      <c r="N129">
        <f t="shared" si="26"/>
        <v>-24.170270461115742</v>
      </c>
      <c r="O129">
        <f>B129 + M129*dt_2/2</f>
        <v>-0.2204813757266941</v>
      </c>
      <c r="P129">
        <f>C129+N129*dt_2/2</f>
        <v>5.0377916882868607</v>
      </c>
      <c r="Q129">
        <f>g_1/l*SIN(O129)</f>
        <v>7.2899790374070212</v>
      </c>
      <c r="S129">
        <f t="shared" si="27"/>
        <v>5.0377916882868607</v>
      </c>
      <c r="T129">
        <f t="shared" si="28"/>
        <v>7.2899790374070212</v>
      </c>
      <c r="U129">
        <f>B129+S129*dt_2</f>
        <v>-0.19609999891399132</v>
      </c>
      <c r="V129">
        <f>C129+T129*dt_2</f>
        <v>5.2315428309665091</v>
      </c>
      <c r="W129">
        <f>g_1/l*SIN(U129)</f>
        <v>6.494852296245381</v>
      </c>
      <c r="Y129">
        <f t="shared" si="29"/>
        <v>5.2315428309665091</v>
      </c>
      <c r="Z129">
        <f t="shared" si="30"/>
        <v>6.494852296245381</v>
      </c>
      <c r="AB129">
        <f>(G129+M129*2+S129*2+Y129)/6*dt_2</f>
        <v>5.1440642126998337E-2</v>
      </c>
      <c r="AC129">
        <f>(H129+2*N129+2*T129+Z129)/6*dt_2</f>
        <v>-3.1887893105045161E-2</v>
      </c>
      <c r="AD129">
        <f>l*COS(B129-RADIANS(90))</f>
        <v>-7.3196952193304618E-2</v>
      </c>
      <c r="AE129">
        <f>l*SIN(B129-RADIANS(90))</f>
        <v>-0.2909333363325885</v>
      </c>
      <c r="AF129">
        <f>AE129+l</f>
        <v>9.0666636674114898E-3</v>
      </c>
      <c r="AG129">
        <f>ABS(m*g*AF129)</f>
        <v>9.0666636674114898E-2</v>
      </c>
      <c r="AH129">
        <f>(m*(C129*l)^2)/2</f>
        <v>1.1975219109113762</v>
      </c>
      <c r="AI129">
        <f t="shared" si="31"/>
        <v>1.2881885475854911</v>
      </c>
      <c r="AK129">
        <f t="shared" si="32"/>
        <v>12.599999999999971</v>
      </c>
    </row>
    <row r="130" spans="2:37" x14ac:dyDescent="0.3">
      <c r="B130">
        <f t="shared" si="21"/>
        <v>-0.19503727366986159</v>
      </c>
      <c r="C130">
        <f t="shared" si="22"/>
        <v>5.126755147487394</v>
      </c>
      <c r="D130">
        <f>g_1*SIN(B130)/l</f>
        <v>6.460103402492142</v>
      </c>
      <c r="G130">
        <f t="shared" si="23"/>
        <v>5.126755147487394</v>
      </c>
      <c r="H130">
        <f t="shared" si="24"/>
        <v>6.460103402492142</v>
      </c>
      <c r="I130">
        <f>_r+G130*dt_2/2</f>
        <v>0.81103193913488525</v>
      </c>
      <c r="J130">
        <f>C130+H130*dt_2/2</f>
        <v>5.1590556644998546</v>
      </c>
      <c r="K130">
        <f>g_1/l*SIN(I130)</f>
        <v>-24.166610300472676</v>
      </c>
      <c r="M130">
        <f t="shared" si="25"/>
        <v>5.1590556644998546</v>
      </c>
      <c r="N130">
        <f t="shared" si="26"/>
        <v>-24.166610300472676</v>
      </c>
      <c r="O130">
        <f>B130 + M130*dt_2/2</f>
        <v>-0.16924199534736231</v>
      </c>
      <c r="P130">
        <f>C130+N130*dt_2/2</f>
        <v>5.0059220959850306</v>
      </c>
      <c r="Q130">
        <f>g_1/l*SIN(O130)</f>
        <v>5.6145074232004459</v>
      </c>
      <c r="S130">
        <f t="shared" si="27"/>
        <v>5.0059220959850306</v>
      </c>
      <c r="T130">
        <f t="shared" si="28"/>
        <v>5.6145074232004459</v>
      </c>
      <c r="U130">
        <f>B130+S130*dt_2</f>
        <v>-0.1449780527100113</v>
      </c>
      <c r="V130">
        <f>C130+T130*dt_2</f>
        <v>5.1829002217193985</v>
      </c>
      <c r="W130">
        <f>g_1/l*SIN(U130)</f>
        <v>4.8156904234222209</v>
      </c>
      <c r="Y130">
        <f t="shared" si="29"/>
        <v>5.1829002217193985</v>
      </c>
      <c r="Z130">
        <f t="shared" si="30"/>
        <v>4.8156904234222209</v>
      </c>
      <c r="AB130">
        <f>(G130+M130*2+S130*2+Y130)/6*dt_2</f>
        <v>5.1066018150294275E-2</v>
      </c>
      <c r="AC130">
        <f>(H130+2*N130+2*T130+Z130)/6*dt_2</f>
        <v>-4.3047353214383487E-2</v>
      </c>
      <c r="AD130">
        <f>l*COS(B130-RADIANS(90))</f>
        <v>-5.8140930622429247E-2</v>
      </c>
      <c r="AE130">
        <f>l*SIN(B130-RADIANS(90))</f>
        <v>-0.294312133943468</v>
      </c>
      <c r="AF130">
        <f>AE130+l</f>
        <v>5.6878660565319872E-3</v>
      </c>
      <c r="AG130">
        <f>ABS(m*g*AF130)</f>
        <v>5.6878660565319872E-2</v>
      </c>
      <c r="AH130">
        <f>(m*(C130*l)^2)/2</f>
        <v>1.1827628254029821</v>
      </c>
      <c r="AI130">
        <f t="shared" si="31"/>
        <v>1.2396414859683018</v>
      </c>
      <c r="AK130">
        <f t="shared" si="32"/>
        <v>12.699999999999971</v>
      </c>
    </row>
    <row r="131" spans="2:37" x14ac:dyDescent="0.3">
      <c r="B131">
        <f t="shared" si="21"/>
        <v>-0.14397125551956733</v>
      </c>
      <c r="C131">
        <f t="shared" si="22"/>
        <v>5.0837077942730104</v>
      </c>
      <c r="D131">
        <f>g_1*SIN(B131)/l</f>
        <v>4.7824801563931798</v>
      </c>
      <c r="G131">
        <f t="shared" si="23"/>
        <v>5.0837077942730104</v>
      </c>
      <c r="H131">
        <f t="shared" si="24"/>
        <v>4.7824801563931798</v>
      </c>
      <c r="I131">
        <f>_r+G131*dt_2/2</f>
        <v>0.81081670236881331</v>
      </c>
      <c r="J131">
        <f>C131+H131*dt_2/2</f>
        <v>5.1076201950549764</v>
      </c>
      <c r="K131">
        <f>g_1/l*SIN(I131)</f>
        <v>-24.161668258675633</v>
      </c>
      <c r="M131">
        <f t="shared" si="25"/>
        <v>5.1076201950549764</v>
      </c>
      <c r="N131">
        <f t="shared" si="26"/>
        <v>-24.161668258675633</v>
      </c>
      <c r="O131">
        <f>B131 + M131*dt_2/2</f>
        <v>-0.11843315454429244</v>
      </c>
      <c r="P131">
        <f>C131+N131*dt_2/2</f>
        <v>4.9628994529796326</v>
      </c>
      <c r="Q131">
        <f>g_1/l*SIN(O131)</f>
        <v>3.9385494426317185</v>
      </c>
      <c r="S131">
        <f t="shared" si="27"/>
        <v>4.9628994529796326</v>
      </c>
      <c r="T131">
        <f t="shared" si="28"/>
        <v>3.9385494426317185</v>
      </c>
      <c r="U131">
        <f>B131+S131*dt_2</f>
        <v>-9.4342260989770999E-2</v>
      </c>
      <c r="V131">
        <f>C131+T131*dt_2</f>
        <v>5.1230932886993275</v>
      </c>
      <c r="W131">
        <f>g_1/l*SIN(U131)</f>
        <v>3.1400791656231251</v>
      </c>
      <c r="Y131">
        <f t="shared" si="29"/>
        <v>5.1230932886993275</v>
      </c>
      <c r="Z131">
        <f t="shared" si="30"/>
        <v>3.1400791656231251</v>
      </c>
      <c r="AB131">
        <f>(G131+M131*2+S131*2+Y131)/6*dt_2</f>
        <v>5.0579733965069255E-2</v>
      </c>
      <c r="AC131">
        <f>(H131+2*N131+2*T131+Z131)/6*dt_2</f>
        <v>-5.4206130516785869E-2</v>
      </c>
      <c r="AD131">
        <f>l*COS(B131-RADIANS(90))</f>
        <v>-4.3042321407538608E-2</v>
      </c>
      <c r="AE131">
        <f>l*SIN(B131-RADIANS(90))</f>
        <v>-0.29689620840935327</v>
      </c>
      <c r="AF131">
        <f>AE131+l</f>
        <v>3.1037915906467206E-3</v>
      </c>
      <c r="AG131">
        <f>ABS(m*g*AF131)</f>
        <v>3.1037915906467206E-2</v>
      </c>
      <c r="AH131">
        <f>(m*(C131*l)^2)/2</f>
        <v>1.1629838221898472</v>
      </c>
      <c r="AI131">
        <f t="shared" si="31"/>
        <v>1.1940217380963145</v>
      </c>
      <c r="AK131">
        <f t="shared" si="32"/>
        <v>12.799999999999971</v>
      </c>
    </row>
    <row r="132" spans="2:37" x14ac:dyDescent="0.3">
      <c r="B132">
        <f t="shared" ref="B132:B188" si="33">B131+AB131</f>
        <v>-9.3391521554498064E-2</v>
      </c>
      <c r="C132">
        <f t="shared" ref="C132:C188" si="34">C131+AC131</f>
        <v>5.0295016637562249</v>
      </c>
      <c r="D132">
        <f>g_1*SIN(B132)/l</f>
        <v>3.1085273657990431</v>
      </c>
      <c r="G132">
        <f t="shared" ref="G132:G188" si="35">C132</f>
        <v>5.0295016637562249</v>
      </c>
      <c r="H132">
        <f t="shared" ref="H132:H188" si="36">D132</f>
        <v>3.1085273657990431</v>
      </c>
      <c r="I132">
        <f>_r+G132*dt_2/2</f>
        <v>0.81054567171622938</v>
      </c>
      <c r="J132">
        <f>C132+H132*dt_2/2</f>
        <v>5.0450443005852197</v>
      </c>
      <c r="K132">
        <f>g_1/l*SIN(I132)</f>
        <v>-24.155443543790227</v>
      </c>
      <c r="M132">
        <f t="shared" ref="M132:M188" si="37">J132</f>
        <v>5.0450443005852197</v>
      </c>
      <c r="N132">
        <f t="shared" ref="N132:N188" si="38">K132</f>
        <v>-24.155443543790227</v>
      </c>
      <c r="O132">
        <f>B132 + M132*dt_2/2</f>
        <v>-6.8166300051571968E-2</v>
      </c>
      <c r="P132">
        <f>C132+N132*dt_2/2</f>
        <v>4.9087244460372741</v>
      </c>
      <c r="Q132">
        <f>g_1/l*SIN(O132)</f>
        <v>2.2704507185032217</v>
      </c>
      <c r="S132">
        <f t="shared" ref="S132:S188" si="39">P132</f>
        <v>4.9087244460372741</v>
      </c>
      <c r="T132">
        <f t="shared" ref="T132:T188" si="40">Q132</f>
        <v>2.2704507185032217</v>
      </c>
      <c r="U132">
        <f>B132+S132*dt_2</f>
        <v>-4.4304277094125322E-2</v>
      </c>
      <c r="V132">
        <f>C132+T132*dt_2</f>
        <v>5.0522061709412567</v>
      </c>
      <c r="W132">
        <f>g_1/l*SIN(U132)</f>
        <v>1.4763261533808627</v>
      </c>
      <c r="Y132">
        <f t="shared" ref="Y132:Y188" si="41">V132</f>
        <v>5.0522061709412567</v>
      </c>
      <c r="Z132">
        <f t="shared" ref="Z132:Z188" si="42">W132</f>
        <v>1.4763261533808627</v>
      </c>
      <c r="AB132">
        <f>(G132+M132*2+S132*2+Y132)/6*dt_2</f>
        <v>4.9982075546570782E-2</v>
      </c>
      <c r="AC132">
        <f>(H132+2*N132+2*T132+Z132)/6*dt_2</f>
        <v>-6.5308553552323512E-2</v>
      </c>
      <c r="AD132">
        <f>l*COS(B132-RADIANS(90))</f>
        <v>-2.7976746292191362E-2</v>
      </c>
      <c r="AE132">
        <f>l*SIN(B132-RADIANS(90))</f>
        <v>-0.29869265418972452</v>
      </c>
      <c r="AF132">
        <f>AE132+l</f>
        <v>1.3073458102754731E-3</v>
      </c>
      <c r="AG132">
        <f>ABS(m*g*AF132)</f>
        <v>1.3073458102754731E-2</v>
      </c>
      <c r="AH132">
        <f>(m*(C132*l)^2)/2</f>
        <v>1.1383149143576985</v>
      </c>
      <c r="AI132">
        <f t="shared" ref="AI132:AI188" si="43">AG132+AH132</f>
        <v>1.1513883724604532</v>
      </c>
      <c r="AK132">
        <f t="shared" ref="AK132:AK195" si="44">AK131+dt</f>
        <v>12.89999999999997</v>
      </c>
    </row>
    <row r="133" spans="2:37" x14ac:dyDescent="0.3">
      <c r="B133">
        <f t="shared" si="33"/>
        <v>-4.3409446007927281E-2</v>
      </c>
      <c r="C133">
        <f t="shared" si="34"/>
        <v>4.964193110203901</v>
      </c>
      <c r="D133">
        <f>g_1*SIN(B133)/l</f>
        <v>1.4465271325685314</v>
      </c>
      <c r="G133">
        <f t="shared" si="35"/>
        <v>4.964193110203901</v>
      </c>
      <c r="H133">
        <f t="shared" si="36"/>
        <v>1.4465271325685314</v>
      </c>
      <c r="I133">
        <f>_r+G133*dt_2/2</f>
        <v>0.81021912894846781</v>
      </c>
      <c r="J133">
        <f>C133+H133*dt_2/2</f>
        <v>4.9714257458667435</v>
      </c>
      <c r="K133">
        <f>g_1/l*SIN(I133)</f>
        <v>-24.147941534876271</v>
      </c>
      <c r="M133">
        <f t="shared" si="37"/>
        <v>4.9714257458667435</v>
      </c>
      <c r="N133">
        <f t="shared" si="38"/>
        <v>-24.147941534876271</v>
      </c>
      <c r="O133">
        <f>B133 + M133*dt_2/2</f>
        <v>-1.8552317278593564E-2</v>
      </c>
      <c r="P133">
        <f>C133+N133*dt_2/2</f>
        <v>4.8434534025295193</v>
      </c>
      <c r="Q133">
        <f>g_1/l*SIN(O133)</f>
        <v>0.61837510159796238</v>
      </c>
      <c r="S133">
        <f t="shared" si="39"/>
        <v>4.8434534025295193</v>
      </c>
      <c r="T133">
        <f t="shared" si="40"/>
        <v>0.61837510159796238</v>
      </c>
      <c r="U133">
        <f>B133+S133*dt_2</f>
        <v>5.0250880173679097E-3</v>
      </c>
      <c r="V133">
        <f>C133+T133*dt_2</f>
        <v>4.9703768612198802</v>
      </c>
      <c r="W133">
        <f>g_1/l*SIN(U133)</f>
        <v>-0.16750222896283026</v>
      </c>
      <c r="Y133">
        <f t="shared" si="41"/>
        <v>4.9703768612198802</v>
      </c>
      <c r="Z133">
        <f t="shared" si="42"/>
        <v>-0.16750222896283026</v>
      </c>
      <c r="AB133">
        <f>(G133+M133*2+S133*2+Y133)/6*dt_2</f>
        <v>4.9273880447027178E-2</v>
      </c>
      <c r="AC133">
        <f>(H133+2*N133+2*T133+Z133)/6*dt_2</f>
        <v>-7.6300179938251528E-2</v>
      </c>
      <c r="AD133">
        <f>l*COS(B133-RADIANS(90))</f>
        <v>-1.3018744193116766E-2</v>
      </c>
      <c r="AE133">
        <f>l*SIN(B133-RADIANS(90))</f>
        <v>-0.29971738738290471</v>
      </c>
      <c r="AF133">
        <f>AE133+l</f>
        <v>2.8261261709527918E-4</v>
      </c>
      <c r="AG133">
        <f>ABS(m*g*AF133)</f>
        <v>2.8261261709527918E-3</v>
      </c>
      <c r="AH133">
        <f>(m*(C133*l)^2)/2</f>
        <v>1.1089445955928143</v>
      </c>
      <c r="AI133">
        <f t="shared" si="43"/>
        <v>1.1117707217637671</v>
      </c>
      <c r="AK133">
        <f t="shared" si="44"/>
        <v>12.99999999999997</v>
      </c>
    </row>
    <row r="134" spans="2:37" x14ac:dyDescent="0.3">
      <c r="B134">
        <f t="shared" si="33"/>
        <v>5.864434439099897E-3</v>
      </c>
      <c r="C134">
        <f t="shared" si="34"/>
        <v>4.8878929302656493</v>
      </c>
      <c r="D134">
        <f>g_1*SIN(B134)/l</f>
        <v>-0.19548002748729901</v>
      </c>
      <c r="G134">
        <f t="shared" si="35"/>
        <v>4.8878929302656493</v>
      </c>
      <c r="H134">
        <f t="shared" si="36"/>
        <v>-0.19548002748729901</v>
      </c>
      <c r="I134">
        <f>_r+G134*dt_2/2</f>
        <v>0.80983762804877657</v>
      </c>
      <c r="J134">
        <f>C134+H134*dt_2/2</f>
        <v>4.8869155301282126</v>
      </c>
      <c r="K134">
        <f>g_1/l*SIN(I134)</f>
        <v>-24.139173653897384</v>
      </c>
      <c r="M134">
        <f t="shared" si="37"/>
        <v>4.8869155301282126</v>
      </c>
      <c r="N134">
        <f t="shared" si="38"/>
        <v>-24.139173653897384</v>
      </c>
      <c r="O134">
        <f>B134 + M134*dt_2/2</f>
        <v>3.0299012089740961E-2</v>
      </c>
      <c r="P134">
        <f>C134+N134*dt_2/2</f>
        <v>4.7671970619961623</v>
      </c>
      <c r="Q134">
        <f>g_1/l*SIN(O134)</f>
        <v>-1.0098125467170544</v>
      </c>
      <c r="S134">
        <f t="shared" si="39"/>
        <v>4.7671970619961623</v>
      </c>
      <c r="T134">
        <f t="shared" si="40"/>
        <v>-1.0098125467170544</v>
      </c>
      <c r="U134">
        <f>B134+S134*dt_2</f>
        <v>5.3536405059061522E-2</v>
      </c>
      <c r="V134">
        <f>C134+T134*dt_2</f>
        <v>4.8777948047984792</v>
      </c>
      <c r="W134">
        <f>g_1/l*SIN(U134)</f>
        <v>-1.7836944952972138</v>
      </c>
      <c r="Y134">
        <f t="shared" si="41"/>
        <v>4.8777948047984792</v>
      </c>
      <c r="Z134">
        <f t="shared" si="42"/>
        <v>-1.7836944952972138</v>
      </c>
      <c r="AB134">
        <f>(G134+M134*2+S134*2+Y134)/6*dt_2</f>
        <v>4.8456521532188129E-2</v>
      </c>
      <c r="AC134">
        <f>(H134+2*N134+2*T134+Z134)/6*dt_2</f>
        <v>-8.7128578206688984E-2</v>
      </c>
      <c r="AD134">
        <f>l*COS(B134-RADIANS(90))</f>
        <v>1.7593202473857093E-3</v>
      </c>
      <c r="AE134">
        <f>l*SIN(B134-RADIANS(90))</f>
        <v>-0.29999484127609116</v>
      </c>
      <c r="AF134">
        <f>AE134+l</f>
        <v>5.1587239088268788E-6</v>
      </c>
      <c r="AG134">
        <f>ABS(m*g*AF134)</f>
        <v>5.1587239088268788E-5</v>
      </c>
      <c r="AH134">
        <f>(m*(C134*l)^2)/2</f>
        <v>1.0751173783983412</v>
      </c>
      <c r="AI134">
        <f t="shared" si="43"/>
        <v>1.0751689656374295</v>
      </c>
      <c r="AK134">
        <f t="shared" si="44"/>
        <v>13.099999999999969</v>
      </c>
    </row>
    <row r="135" spans="2:37" x14ac:dyDescent="0.3">
      <c r="B135">
        <f t="shared" si="33"/>
        <v>5.4320955971288026E-2</v>
      </c>
      <c r="C135">
        <f t="shared" si="34"/>
        <v>4.8007643520589607</v>
      </c>
      <c r="D135">
        <f>g_1*SIN(B135)/l</f>
        <v>-1.8098081723932824</v>
      </c>
      <c r="G135">
        <f t="shared" si="35"/>
        <v>4.8007643520589607</v>
      </c>
      <c r="H135">
        <f t="shared" si="36"/>
        <v>-1.8098081723932824</v>
      </c>
      <c r="I135">
        <f>_r+G135*dt_2/2</f>
        <v>0.80940198515774309</v>
      </c>
      <c r="J135">
        <f>C135+H135*dt_2/2</f>
        <v>4.7917153111969943</v>
      </c>
      <c r="K135">
        <f>g_1/l*SIN(I135)</f>
        <v>-24.129157152922691</v>
      </c>
      <c r="M135">
        <f t="shared" si="37"/>
        <v>4.7917153111969943</v>
      </c>
      <c r="N135">
        <f t="shared" si="38"/>
        <v>-24.129157152922691</v>
      </c>
      <c r="O135">
        <f>B135 + M135*dt_2/2</f>
        <v>7.8279532527273002E-2</v>
      </c>
      <c r="P135">
        <f>C135+N135*dt_2/2</f>
        <v>4.6801185662943476</v>
      </c>
      <c r="Q135">
        <f>g_1/l*SIN(O135)</f>
        <v>-2.6066537209573784</v>
      </c>
      <c r="S135">
        <f t="shared" si="39"/>
        <v>4.6801185662943476</v>
      </c>
      <c r="T135">
        <f t="shared" si="40"/>
        <v>-2.6066537209573784</v>
      </c>
      <c r="U135">
        <f>B135+S135*dt_2</f>
        <v>0.1011221416342315</v>
      </c>
      <c r="V135">
        <f>C135+T135*dt_2</f>
        <v>4.7746978148493868</v>
      </c>
      <c r="W135">
        <f>g_1/l*SIN(U135)</f>
        <v>-3.3649963052463905</v>
      </c>
      <c r="Y135">
        <f t="shared" si="41"/>
        <v>4.7746978148493868</v>
      </c>
      <c r="Z135">
        <f t="shared" si="42"/>
        <v>-3.3649963052463905</v>
      </c>
      <c r="AB135">
        <f>(G135+M135*2+S135*2+Y135)/6*dt_2</f>
        <v>4.7531883203151722E-2</v>
      </c>
      <c r="AC135">
        <f>(H135+2*N135+2*T135+Z135)/6*dt_2</f>
        <v>-9.7744043708999695E-2</v>
      </c>
      <c r="AD135">
        <f>l*COS(B135-RADIANS(90))</f>
        <v>1.6288273551539566E-2</v>
      </c>
      <c r="AE135">
        <f>l*SIN(B135-RADIANS(90))</f>
        <v>-0.29955749388841907</v>
      </c>
      <c r="AF135">
        <f>AE135+l</f>
        <v>4.4250611158092035E-4</v>
      </c>
      <c r="AG135">
        <f>ABS(m*g*AF135)</f>
        <v>4.4250611158092035E-3</v>
      </c>
      <c r="AH135">
        <f>(m*(C135*l)^2)/2</f>
        <v>1.0371302263800042</v>
      </c>
      <c r="AI135">
        <f t="shared" si="43"/>
        <v>1.0415552874958134</v>
      </c>
      <c r="AK135">
        <f t="shared" si="44"/>
        <v>13.199999999999969</v>
      </c>
    </row>
    <row r="136" spans="2:37" x14ac:dyDescent="0.3">
      <c r="B136">
        <f t="shared" si="33"/>
        <v>0.10185283917443974</v>
      </c>
      <c r="C136">
        <f t="shared" si="34"/>
        <v>4.7030203083499611</v>
      </c>
      <c r="D136">
        <f>g_1*SIN(B136)/l</f>
        <v>-3.3892275641161915</v>
      </c>
      <c r="G136">
        <f t="shared" si="35"/>
        <v>4.7030203083499611</v>
      </c>
      <c r="H136">
        <f t="shared" si="36"/>
        <v>-3.3892275641161915</v>
      </c>
      <c r="I136">
        <f>_r+G136*dt_2/2</f>
        <v>0.80891326493919813</v>
      </c>
      <c r="J136">
        <f>C136+H136*dt_2/2</f>
        <v>4.6860741705293805</v>
      </c>
      <c r="K136">
        <f>g_1/l*SIN(I136)</f>
        <v>-24.117914823571329</v>
      </c>
      <c r="M136">
        <f t="shared" si="37"/>
        <v>4.6860741705293805</v>
      </c>
      <c r="N136">
        <f t="shared" si="38"/>
        <v>-24.117914823571329</v>
      </c>
      <c r="O136">
        <f>B136 + M136*dt_2/2</f>
        <v>0.12528321002708664</v>
      </c>
      <c r="P136">
        <f>C136+N136*dt_2/2</f>
        <v>4.5824307342321049</v>
      </c>
      <c r="Q136">
        <f>g_1/l*SIN(O136)</f>
        <v>-4.1651909569910721</v>
      </c>
      <c r="S136">
        <f t="shared" si="39"/>
        <v>4.5824307342321049</v>
      </c>
      <c r="T136">
        <f t="shared" si="40"/>
        <v>-4.1651909569910721</v>
      </c>
      <c r="U136">
        <f>B136+S136*dt_2</f>
        <v>0.14767714651676078</v>
      </c>
      <c r="V136">
        <f>C136+T136*dt_2</f>
        <v>4.6613683987800503</v>
      </c>
      <c r="W136">
        <f>g_1/l*SIN(U136)</f>
        <v>-4.904698701296482</v>
      </c>
      <c r="Y136">
        <f t="shared" si="41"/>
        <v>4.6613683987800503</v>
      </c>
      <c r="Z136">
        <f t="shared" si="42"/>
        <v>-4.904698701296482</v>
      </c>
      <c r="AB136">
        <f>(G136+M136*2+S136*2+Y136)/6*dt_2</f>
        <v>4.6502330861088306E-2</v>
      </c>
      <c r="AC136">
        <f>(H136+2*N136+2*T136+Z136)/6*dt_2</f>
        <v>-0.10810022971089581</v>
      </c>
      <c r="AD136">
        <f>l*COS(B136-RADIANS(90))</f>
        <v>3.0503048077045743E-2</v>
      </c>
      <c r="AE136">
        <f>l*SIN(B136-RADIANS(90))</f>
        <v>-0.29844524465638489</v>
      </c>
      <c r="AF136">
        <f>AE136+l</f>
        <v>1.5547553436150996E-3</v>
      </c>
      <c r="AG136">
        <f>ABS(m*g*AF136)</f>
        <v>1.5547553436150996E-2</v>
      </c>
      <c r="AH136">
        <f>(m*(C136*l)^2)/2</f>
        <v>0.99532800093384732</v>
      </c>
      <c r="AI136">
        <f t="shared" si="43"/>
        <v>1.0108755543699983</v>
      </c>
      <c r="AK136">
        <f t="shared" si="44"/>
        <v>13.299999999999969</v>
      </c>
    </row>
    <row r="137" spans="2:37" x14ac:dyDescent="0.3">
      <c r="B137">
        <f t="shared" si="33"/>
        <v>0.14835517003552806</v>
      </c>
      <c r="C137">
        <f t="shared" si="34"/>
        <v>4.5949200786390652</v>
      </c>
      <c r="D137">
        <f>g_1*SIN(B137)/l</f>
        <v>-4.9270523586710553</v>
      </c>
      <c r="G137">
        <f t="shared" si="35"/>
        <v>4.5949200786390652</v>
      </c>
      <c r="H137">
        <f t="shared" si="36"/>
        <v>-4.9270523586710553</v>
      </c>
      <c r="I137">
        <f>_r+G137*dt_2/2</f>
        <v>0.8083727637906436</v>
      </c>
      <c r="J137">
        <f>C137+H137*dt_2/2</f>
        <v>4.5702848168457102</v>
      </c>
      <c r="K137">
        <f>g_1/l*SIN(I137)</f>
        <v>-24.105474637664749</v>
      </c>
      <c r="M137">
        <f t="shared" si="37"/>
        <v>4.5702848168457102</v>
      </c>
      <c r="N137">
        <f t="shared" si="38"/>
        <v>-24.105474637664749</v>
      </c>
      <c r="O137">
        <f>B137 + M137*dt_2/2</f>
        <v>0.17120659411975661</v>
      </c>
      <c r="P137">
        <f>C137+N137*dt_2/2</f>
        <v>4.4743927054507413</v>
      </c>
      <c r="Q137">
        <f>g_1/l*SIN(O137)</f>
        <v>-5.6790475469677428</v>
      </c>
      <c r="S137">
        <f t="shared" si="39"/>
        <v>4.4743927054507413</v>
      </c>
      <c r="T137">
        <f t="shared" si="40"/>
        <v>-5.6790475469677428</v>
      </c>
      <c r="U137">
        <f>B137+S137*dt_2</f>
        <v>0.19309909709003548</v>
      </c>
      <c r="V137">
        <f>C137+T137*dt_2</f>
        <v>4.5381296031693878</v>
      </c>
      <c r="W137">
        <f>g_1/l*SIN(U137)</f>
        <v>-6.3967103211560126</v>
      </c>
      <c r="Y137">
        <f t="shared" si="41"/>
        <v>4.5381296031693878</v>
      </c>
      <c r="Z137">
        <f t="shared" si="42"/>
        <v>-6.3967103211560126</v>
      </c>
      <c r="AB137">
        <f>(G137+M137*2+S137*2+Y137)/6*dt_2</f>
        <v>4.5370674544002267E-2</v>
      </c>
      <c r="AC137">
        <f>(H137+2*N137+2*T137+Z137)/6*dt_2</f>
        <v>-0.11815467841515341</v>
      </c>
      <c r="AD137">
        <f>l*COS(B137-RADIANS(90))</f>
        <v>4.4343471228039527E-2</v>
      </c>
      <c r="AE137">
        <f>l*SIN(B137-RADIANS(90))</f>
        <v>-0.29670466218016867</v>
      </c>
      <c r="AF137">
        <f>AE137+l</f>
        <v>3.2953378198313232E-3</v>
      </c>
      <c r="AG137">
        <f>ABS(m*g*AF137)</f>
        <v>3.2953378198313232E-2</v>
      </c>
      <c r="AH137">
        <f>(m*(C137*l)^2)/2</f>
        <v>0.95009807380861944</v>
      </c>
      <c r="AI137">
        <f t="shared" si="43"/>
        <v>0.98305145200693267</v>
      </c>
      <c r="AK137">
        <f t="shared" si="44"/>
        <v>13.399999999999968</v>
      </c>
    </row>
    <row r="138" spans="2:37" x14ac:dyDescent="0.3">
      <c r="B138">
        <f t="shared" si="33"/>
        <v>0.19372584457953032</v>
      </c>
      <c r="C138">
        <f t="shared" si="34"/>
        <v>4.4767654002239121</v>
      </c>
      <c r="D138">
        <f>g_1*SIN(B138)/l</f>
        <v>-6.4172123602499092</v>
      </c>
      <c r="G138">
        <f t="shared" si="35"/>
        <v>4.4767654002239121</v>
      </c>
      <c r="H138">
        <f t="shared" si="36"/>
        <v>-6.4172123602499092</v>
      </c>
      <c r="I138">
        <f>_r+G138*dt_2/2</f>
        <v>0.8077819903985678</v>
      </c>
      <c r="J138">
        <f>C138+H138*dt_2/2</f>
        <v>4.4446793384226622</v>
      </c>
      <c r="K138">
        <f>g_1/l*SIN(I138)</f>
        <v>-24.091869329694909</v>
      </c>
      <c r="M138">
        <f t="shared" si="37"/>
        <v>4.4446793384226622</v>
      </c>
      <c r="N138">
        <f t="shared" si="38"/>
        <v>-24.091869329694909</v>
      </c>
      <c r="O138">
        <f>B138 + M138*dt_2/2</f>
        <v>0.21594924127164364</v>
      </c>
      <c r="P138">
        <f>C138+N138*dt_2/2</f>
        <v>4.3563060535754374</v>
      </c>
      <c r="Q138">
        <f>g_1/l*SIN(O138)</f>
        <v>-7.142490611900377</v>
      </c>
      <c r="S138">
        <f t="shared" si="39"/>
        <v>4.3563060535754374</v>
      </c>
      <c r="T138">
        <f t="shared" si="40"/>
        <v>-7.142490611900377</v>
      </c>
      <c r="U138">
        <f>B138+S138*dt_2</f>
        <v>0.23728890511528469</v>
      </c>
      <c r="V138">
        <f>C138+T138*dt_2</f>
        <v>4.4053404941049079</v>
      </c>
      <c r="W138">
        <f>g_1/l*SIN(U138)</f>
        <v>-7.83561222257556</v>
      </c>
      <c r="Y138">
        <f t="shared" si="41"/>
        <v>4.4053404941049079</v>
      </c>
      <c r="Z138">
        <f t="shared" si="42"/>
        <v>-7.83561222257556</v>
      </c>
      <c r="AB138">
        <f>(G138+M138*2+S138*2+Y138)/6*dt_2</f>
        <v>4.414012779720837E-2</v>
      </c>
      <c r="AC138">
        <f>(H138+2*N138+2*T138+Z138)/6*dt_2</f>
        <v>-0.1278692407766934</v>
      </c>
      <c r="AD138">
        <f>l*COS(B138-RADIANS(90))</f>
        <v>5.7754911242249171E-2</v>
      </c>
      <c r="AE138">
        <f>l*SIN(B138-RADIANS(90))</f>
        <v>-0.29438812854359447</v>
      </c>
      <c r="AF138">
        <f>AE138+l</f>
        <v>5.611871456405515E-3</v>
      </c>
      <c r="AG138">
        <f>ABS(m*g*AF138)</f>
        <v>5.611871456405515E-2</v>
      </c>
      <c r="AH138">
        <f>(m*(C138*l)^2)/2</f>
        <v>0.90186428018888842</v>
      </c>
      <c r="AI138">
        <f t="shared" si="43"/>
        <v>0.95798299475294357</v>
      </c>
      <c r="AK138">
        <f t="shared" si="44"/>
        <v>13.499999999999968</v>
      </c>
    </row>
    <row r="139" spans="2:37" x14ac:dyDescent="0.3">
      <c r="B139">
        <f t="shared" si="33"/>
        <v>0.23786597237673868</v>
      </c>
      <c r="C139">
        <f t="shared" si="34"/>
        <v>4.3488961594472189</v>
      </c>
      <c r="D139">
        <f>g_1*SIN(B139)/l</f>
        <v>-7.8543074891049143</v>
      </c>
      <c r="G139">
        <f t="shared" si="35"/>
        <v>4.3488961594472189</v>
      </c>
      <c r="H139">
        <f t="shared" si="36"/>
        <v>-7.8543074891049143</v>
      </c>
      <c r="I139">
        <f>_r+G139*dt_2/2</f>
        <v>0.8071426441946844</v>
      </c>
      <c r="J139">
        <f>C139+H139*dt_2/2</f>
        <v>4.309624622001694</v>
      </c>
      <c r="K139">
        <f>g_1/l*SIN(I139)</f>
        <v>-24.077135932933235</v>
      </c>
      <c r="M139">
        <f t="shared" si="37"/>
        <v>4.309624622001694</v>
      </c>
      <c r="N139">
        <f t="shared" si="38"/>
        <v>-24.077135932933235</v>
      </c>
      <c r="O139">
        <f>B139 + M139*dt_2/2</f>
        <v>0.25941409548674715</v>
      </c>
      <c r="P139">
        <f>C139+N139*dt_2/2</f>
        <v>4.2285104797825523</v>
      </c>
      <c r="Q139">
        <f>g_1/l*SIN(O139)</f>
        <v>-8.5504765182989182</v>
      </c>
      <c r="S139">
        <f t="shared" si="39"/>
        <v>4.2285104797825523</v>
      </c>
      <c r="T139">
        <f t="shared" si="40"/>
        <v>-8.5504765182989182</v>
      </c>
      <c r="U139">
        <f>B139+S139*dt_2</f>
        <v>0.28015107717456422</v>
      </c>
      <c r="V139">
        <f>C139+T139*dt_2</f>
        <v>4.2633913942642296</v>
      </c>
      <c r="W139">
        <f>g_1/l*SIN(U139)</f>
        <v>-9.2166946316655718</v>
      </c>
      <c r="Y139">
        <f t="shared" si="41"/>
        <v>4.2633913942642296</v>
      </c>
      <c r="Z139">
        <f t="shared" si="42"/>
        <v>-9.2166946316655718</v>
      </c>
      <c r="AB139">
        <f>(G139+M139*2+S139*2+Y139)/6*dt_2</f>
        <v>4.2814262928799904E-2</v>
      </c>
      <c r="AC139">
        <f>(H139+2*N139+2*T139+Z139)/6*dt_2</f>
        <v>-0.13721037837205799</v>
      </c>
      <c r="AD139">
        <f>l*COS(B139-RADIANS(90))</f>
        <v>7.0688767401944241E-2</v>
      </c>
      <c r="AE139">
        <f>l*SIN(B139-RADIANS(90))</f>
        <v>-0.29155290799989259</v>
      </c>
      <c r="AF139">
        <f>AE139+l</f>
        <v>8.4470920001074035E-3</v>
      </c>
      <c r="AG139">
        <f>ABS(m*g*AF139)</f>
        <v>8.4470920001074035E-2</v>
      </c>
      <c r="AH139">
        <f>(m*(C139*l)^2)/2</f>
        <v>0.85108040125446471</v>
      </c>
      <c r="AI139">
        <f t="shared" si="43"/>
        <v>0.93555132125553875</v>
      </c>
      <c r="AK139">
        <f t="shared" si="44"/>
        <v>13.599999999999968</v>
      </c>
    </row>
    <row r="140" spans="2:37" x14ac:dyDescent="0.3">
      <c r="B140">
        <f t="shared" si="33"/>
        <v>0.28068023530553859</v>
      </c>
      <c r="C140">
        <f t="shared" si="34"/>
        <v>4.2116857810751611</v>
      </c>
      <c r="D140">
        <f>g_1*SIN(B140)/l</f>
        <v>-9.2336442805255246</v>
      </c>
      <c r="G140">
        <f t="shared" si="35"/>
        <v>4.2116857810751611</v>
      </c>
      <c r="H140">
        <f t="shared" si="36"/>
        <v>-9.2336442805255246</v>
      </c>
      <c r="I140">
        <f>_r+G140*dt_2/2</f>
        <v>0.80645659230282407</v>
      </c>
      <c r="J140">
        <f>C140+H140*dt_2/2</f>
        <v>4.1655175596725336</v>
      </c>
      <c r="K140">
        <f>g_1/l*SIN(I140)</f>
        <v>-24.061315281766294</v>
      </c>
      <c r="M140">
        <f t="shared" si="37"/>
        <v>4.1655175596725336</v>
      </c>
      <c r="N140">
        <f t="shared" si="38"/>
        <v>-24.061315281766294</v>
      </c>
      <c r="O140">
        <f>B140 + M140*dt_2/2</f>
        <v>0.30150782310390128</v>
      </c>
      <c r="P140">
        <f>C140+N140*dt_2/2</f>
        <v>4.09137920466633</v>
      </c>
      <c r="Q140">
        <f>g_1/l*SIN(O140)</f>
        <v>-9.898678286959159</v>
      </c>
      <c r="S140">
        <f t="shared" si="39"/>
        <v>4.09137920466633</v>
      </c>
      <c r="T140">
        <f t="shared" si="40"/>
        <v>-9.898678286959159</v>
      </c>
      <c r="U140">
        <f>B140+S140*dt_2</f>
        <v>0.32159402735220188</v>
      </c>
      <c r="V140">
        <f>C140+T140*dt_2</f>
        <v>4.1126989982055697</v>
      </c>
      <c r="W140">
        <f>g_1/l*SIN(U140)</f>
        <v>-10.535975585026245</v>
      </c>
      <c r="Y140">
        <f t="shared" si="41"/>
        <v>4.1126989982055697</v>
      </c>
      <c r="Z140">
        <f t="shared" si="42"/>
        <v>-10.535975585026245</v>
      </c>
      <c r="AB140">
        <f>(G140+M140*2+S140*2+Y140)/6*dt_2</f>
        <v>4.1396963846597433E-2</v>
      </c>
      <c r="AC140">
        <f>(H140+2*N140+2*T140+Z140)/6*dt_2</f>
        <v>-0.14614934500500446</v>
      </c>
      <c r="AD140">
        <f>l*COS(B140-RADIANS(90))</f>
        <v>8.3102798524729737E-2</v>
      </c>
      <c r="AE140">
        <f>l*SIN(B140-RADIANS(90))</f>
        <v>-0.2882601687319255</v>
      </c>
      <c r="AF140">
        <f>AE140+l</f>
        <v>1.1739831268074485E-2</v>
      </c>
      <c r="AG140">
        <f>ABS(m*g*AF140)</f>
        <v>0.11739831268074485</v>
      </c>
      <c r="AH140">
        <f>(m*(C140*l)^2)/2</f>
        <v>0.79822337033298085</v>
      </c>
      <c r="AI140">
        <f t="shared" si="43"/>
        <v>0.91562168301372571</v>
      </c>
      <c r="AK140">
        <f t="shared" si="44"/>
        <v>13.699999999999967</v>
      </c>
    </row>
    <row r="141" spans="2:37" x14ac:dyDescent="0.3">
      <c r="B141">
        <f t="shared" si="33"/>
        <v>0.32207719915213601</v>
      </c>
      <c r="C141">
        <f t="shared" si="34"/>
        <v>4.0655364360701567</v>
      </c>
      <c r="D141">
        <f>g_1*SIN(B141)/l</f>
        <v>-10.551254385500517</v>
      </c>
      <c r="G141">
        <f t="shared" si="35"/>
        <v>4.0655364360701567</v>
      </c>
      <c r="H141">
        <f t="shared" si="36"/>
        <v>-10.551254385500517</v>
      </c>
      <c r="I141">
        <f>_r+G141*dt_2/2</f>
        <v>0.80572584557779903</v>
      </c>
      <c r="J141">
        <f>C141+H141*dt_2/2</f>
        <v>4.0127801641426544</v>
      </c>
      <c r="K141">
        <f>g_1/l*SIN(I141)</f>
        <v>-24.044451493144418</v>
      </c>
      <c r="M141">
        <f t="shared" si="37"/>
        <v>4.0127801641426544</v>
      </c>
      <c r="N141">
        <f t="shared" si="38"/>
        <v>-24.044451493144418</v>
      </c>
      <c r="O141">
        <f>B141 + M141*dt_2/2</f>
        <v>0.34214109997284925</v>
      </c>
      <c r="P141">
        <f>C141+N141*dt_2/2</f>
        <v>3.9453141786044346</v>
      </c>
      <c r="Q141">
        <f>g_1/l*SIN(O141)</f>
        <v>-11.183495272788534</v>
      </c>
      <c r="S141">
        <f t="shared" si="39"/>
        <v>3.9453141786044346</v>
      </c>
      <c r="T141">
        <f t="shared" si="40"/>
        <v>-11.183495272788534</v>
      </c>
      <c r="U141">
        <f>B141+S141*dt_2</f>
        <v>0.36153034093818037</v>
      </c>
      <c r="V141">
        <f>C141+T141*dt_2</f>
        <v>3.9537014833422712</v>
      </c>
      <c r="W141">
        <f>g_1/l*SIN(U141)</f>
        <v>-11.790202047872146</v>
      </c>
      <c r="Y141">
        <f t="shared" si="41"/>
        <v>3.9537014833422712</v>
      </c>
      <c r="Z141">
        <f t="shared" si="42"/>
        <v>-11.790202047872146</v>
      </c>
      <c r="AB141">
        <f>(G141+M141*2+S141*2+Y141)/6*dt_2</f>
        <v>3.9892377674844347E-2</v>
      </c>
      <c r="AC141">
        <f>(H141+2*N141+2*T141+Z141)/6*dt_2</f>
        <v>-0.15466224994206429</v>
      </c>
      <c r="AD141">
        <f>l*COS(B141-RADIANS(90))</f>
        <v>9.4961289469504689E-2</v>
      </c>
      <c r="AE141">
        <f>l*SIN(B141-RADIANS(90))</f>
        <v>-0.28457398599009176</v>
      </c>
      <c r="AF141">
        <f>AE141+l</f>
        <v>1.5426014009908229E-2</v>
      </c>
      <c r="AG141">
        <f>ABS(m*g*AF141)</f>
        <v>0.15426014009908229</v>
      </c>
      <c r="AH141">
        <f>(m*(C141*l)^2)/2</f>
        <v>0.74378639308563121</v>
      </c>
      <c r="AI141">
        <f t="shared" si="43"/>
        <v>0.8980465331847135</v>
      </c>
      <c r="AK141">
        <f t="shared" si="44"/>
        <v>13.799999999999967</v>
      </c>
    </row>
    <row r="142" spans="2:37" x14ac:dyDescent="0.3">
      <c r="B142">
        <f t="shared" si="33"/>
        <v>0.36196957682698033</v>
      </c>
      <c r="C142">
        <f t="shared" si="34"/>
        <v>3.9108741861280922</v>
      </c>
      <c r="D142">
        <f>g_1*SIN(B142)/l</f>
        <v>-11.803895650099983</v>
      </c>
      <c r="G142">
        <f t="shared" si="35"/>
        <v>3.9108741861280922</v>
      </c>
      <c r="H142">
        <f t="shared" si="36"/>
        <v>-11.803895650099983</v>
      </c>
      <c r="I142">
        <f>_r+G142*dt_2/2</f>
        <v>0.80495253432808878</v>
      </c>
      <c r="J142">
        <f>C142+H142*dt_2/2</f>
        <v>3.8518547078775924</v>
      </c>
      <c r="K142">
        <f>g_1/l*SIN(I142)</f>
        <v>-24.026591439887312</v>
      </c>
      <c r="M142">
        <f t="shared" si="37"/>
        <v>3.8518547078775924</v>
      </c>
      <c r="N142">
        <f t="shared" si="38"/>
        <v>-24.026591439887312</v>
      </c>
      <c r="O142">
        <f>B142 + M142*dt_2/2</f>
        <v>0.38122885036636828</v>
      </c>
      <c r="P142">
        <f>C142+N142*dt_2/2</f>
        <v>3.7907412289286557</v>
      </c>
      <c r="Q142">
        <f>g_1/l*SIN(O142)</f>
        <v>-12.402045964831057</v>
      </c>
      <c r="S142">
        <f t="shared" si="39"/>
        <v>3.7907412289286557</v>
      </c>
      <c r="T142">
        <f t="shared" si="40"/>
        <v>-12.402045964831057</v>
      </c>
      <c r="U142">
        <f>B142+S142*dt_2</f>
        <v>0.3998769891162669</v>
      </c>
      <c r="V142">
        <f>C142+T142*dt_2</f>
        <v>3.7868537264797815</v>
      </c>
      <c r="W142">
        <f>g_1/l*SIN(U142)</f>
        <v>-12.976834627860516</v>
      </c>
      <c r="Y142">
        <f t="shared" si="41"/>
        <v>3.7868537264797815</v>
      </c>
      <c r="Z142">
        <f t="shared" si="42"/>
        <v>-12.976834627860516</v>
      </c>
      <c r="AB142">
        <f>(G142+M142*2+S142*2+Y142)/6*dt_2</f>
        <v>3.830486631036728E-2</v>
      </c>
      <c r="AC142">
        <f>(H142+2*N142+2*T142+Z142)/6*dt_2</f>
        <v>-0.16273000847899538</v>
      </c>
      <c r="AD142">
        <f>l*COS(B142-RADIANS(90))</f>
        <v>0.10623506085089987</v>
      </c>
      <c r="AE142">
        <f>l*SIN(B142-RADIANS(90))</f>
        <v>-0.28056035330389356</v>
      </c>
      <c r="AF142">
        <f>AE142+l</f>
        <v>1.9439646696106427E-2</v>
      </c>
      <c r="AG142">
        <f>ABS(m*g*AF142)</f>
        <v>0.19439646696106427</v>
      </c>
      <c r="AH142">
        <f>(m*(C142*l)^2)/2</f>
        <v>0.68827216048753792</v>
      </c>
      <c r="AI142">
        <f t="shared" si="43"/>
        <v>0.88266862744860219</v>
      </c>
      <c r="AK142">
        <f t="shared" si="44"/>
        <v>13.899999999999967</v>
      </c>
    </row>
    <row r="143" spans="2:37" x14ac:dyDescent="0.3">
      <c r="B143">
        <f t="shared" si="33"/>
        <v>0.40027444313734761</v>
      </c>
      <c r="C143">
        <f t="shared" si="34"/>
        <v>3.7481441776490967</v>
      </c>
      <c r="D143">
        <f>g_1*SIN(B143)/l</f>
        <v>-12.989036883635102</v>
      </c>
      <c r="G143">
        <f t="shared" si="35"/>
        <v>3.7481441776490967</v>
      </c>
      <c r="H143">
        <f t="shared" si="36"/>
        <v>-12.989036883635102</v>
      </c>
      <c r="I143">
        <f>_r+G143*dt_2/2</f>
        <v>0.8041388842856938</v>
      </c>
      <c r="J143">
        <f>C143+H143*dt_2/2</f>
        <v>3.683198993230921</v>
      </c>
      <c r="K143">
        <f>g_1/l*SIN(I143)</f>
        <v>-24.007784228045683</v>
      </c>
      <c r="M143">
        <f t="shared" si="37"/>
        <v>3.683198993230921</v>
      </c>
      <c r="N143">
        <f t="shared" si="38"/>
        <v>-24.007784228045683</v>
      </c>
      <c r="O143">
        <f>B143 + M143*dt_2/2</f>
        <v>0.4186904381035022</v>
      </c>
      <c r="P143">
        <f>C143+N143*dt_2/2</f>
        <v>3.6281052565088681</v>
      </c>
      <c r="Q143">
        <f>g_1/l*SIN(O143)</f>
        <v>-13.55214524240575</v>
      </c>
      <c r="S143">
        <f t="shared" si="39"/>
        <v>3.6281052565088681</v>
      </c>
      <c r="T143">
        <f t="shared" si="40"/>
        <v>-13.55214524240575</v>
      </c>
      <c r="U143">
        <f>B143+S143*dt_2</f>
        <v>0.43655549570243629</v>
      </c>
      <c r="V143">
        <f>C143+T143*dt_2</f>
        <v>3.6126227252250391</v>
      </c>
      <c r="W143">
        <f>g_1/l*SIN(U143)</f>
        <v>-14.094017447867916</v>
      </c>
      <c r="Y143">
        <f t="shared" si="41"/>
        <v>3.6126227252250391</v>
      </c>
      <c r="Z143">
        <f t="shared" si="42"/>
        <v>-14.094017447867916</v>
      </c>
      <c r="AB143">
        <f>(G143+M143*2+S143*2+Y143)/6*dt_2</f>
        <v>3.6638959003922861E-2</v>
      </c>
      <c r="AC143">
        <f>(H143+2*N143+2*T143+Z143)/6*dt_2</f>
        <v>-0.17033818878734314</v>
      </c>
      <c r="AD143">
        <f>l*COS(B143-RADIANS(90))</f>
        <v>0.11690133195271596</v>
      </c>
      <c r="AE143">
        <f>l*SIN(B143-RADIANS(90))</f>
        <v>-0.27628622583777301</v>
      </c>
      <c r="AF143">
        <f>AE143+l</f>
        <v>2.3713774162226975E-2</v>
      </c>
      <c r="AG143">
        <f>ABS(m*g*AF143)</f>
        <v>0.23713774162226975</v>
      </c>
      <c r="AH143">
        <f>(m*(C143*l)^2)/2</f>
        <v>0.63218631494001709</v>
      </c>
      <c r="AI143">
        <f t="shared" si="43"/>
        <v>0.86932405656228684</v>
      </c>
      <c r="AK143">
        <f t="shared" si="44"/>
        <v>13.999999999999966</v>
      </c>
    </row>
    <row r="144" spans="2:37" x14ac:dyDescent="0.3">
      <c r="B144">
        <f t="shared" si="33"/>
        <v>0.4369134021412705</v>
      </c>
      <c r="C144">
        <f t="shared" si="34"/>
        <v>3.5778059888617535</v>
      </c>
      <c r="D144">
        <f>g_1*SIN(B144)/l</f>
        <v>-14.104827865814416</v>
      </c>
      <c r="G144">
        <f t="shared" si="35"/>
        <v>3.5778059888617535</v>
      </c>
      <c r="H144">
        <f t="shared" si="36"/>
        <v>-14.104827865814416</v>
      </c>
      <c r="I144">
        <f>_r+G144*dt_2/2</f>
        <v>0.80328719334175702</v>
      </c>
      <c r="J144">
        <f>C144+H144*dt_2/2</f>
        <v>3.5072818495326814</v>
      </c>
      <c r="K144">
        <f>g_1/l*SIN(I144)</f>
        <v>-23.988080689624987</v>
      </c>
      <c r="M144">
        <f t="shared" si="37"/>
        <v>3.5072818495326814</v>
      </c>
      <c r="N144">
        <f t="shared" si="38"/>
        <v>-23.988080689624987</v>
      </c>
      <c r="O144">
        <f>B144 + M144*dt_2/2</f>
        <v>0.45444981138893392</v>
      </c>
      <c r="P144">
        <f>C144+N144*dt_2/2</f>
        <v>3.4578655854136287</v>
      </c>
      <c r="Q144">
        <f>g_1/l*SIN(O144)</f>
        <v>-14.632267810968314</v>
      </c>
      <c r="S144">
        <f t="shared" si="39"/>
        <v>3.4578655854136287</v>
      </c>
      <c r="T144">
        <f t="shared" si="40"/>
        <v>-14.632267810968314</v>
      </c>
      <c r="U144">
        <f>B144+S144*dt_2</f>
        <v>0.47149205799540678</v>
      </c>
      <c r="V144">
        <f>C144+T144*dt_2</f>
        <v>3.4314833107520704</v>
      </c>
      <c r="W144">
        <f>g_1/l*SIN(U144)</f>
        <v>-15.140535078743831</v>
      </c>
      <c r="Y144">
        <f t="shared" si="41"/>
        <v>3.4314833107520704</v>
      </c>
      <c r="Z144">
        <f t="shared" si="42"/>
        <v>-15.140535078743831</v>
      </c>
      <c r="AB144">
        <f>(G144+M144*2+S144*2+Y144)/6*dt_2</f>
        <v>3.4899306949177408E-2</v>
      </c>
      <c r="AC144">
        <f>(H144+2*N144+2*T144+Z144)/6*dt_2</f>
        <v>-0.1774767665762414</v>
      </c>
      <c r="AD144">
        <f>l*COS(B144-RADIANS(90))</f>
        <v>0.12694345079232977</v>
      </c>
      <c r="AE144">
        <f>l*SIN(B144-RADIANS(90))</f>
        <v>-0.27181861654591533</v>
      </c>
      <c r="AF144">
        <f>AE144+l</f>
        <v>2.8181383454084663E-2</v>
      </c>
      <c r="AG144">
        <f>ABS(m*g*AF144)</f>
        <v>0.28181383454084663</v>
      </c>
      <c r="AH144">
        <f>(m*(C144*l)^2)/2</f>
        <v>0.57603130622707621</v>
      </c>
      <c r="AI144">
        <f t="shared" si="43"/>
        <v>0.85784514076792284</v>
      </c>
      <c r="AK144">
        <f t="shared" si="44"/>
        <v>14.099999999999966</v>
      </c>
    </row>
    <row r="145" spans="2:37" x14ac:dyDescent="0.3">
      <c r="B145">
        <f t="shared" si="33"/>
        <v>0.47181270909044792</v>
      </c>
      <c r="C145">
        <f t="shared" si="34"/>
        <v>3.4003292222855119</v>
      </c>
      <c r="D145">
        <f>g_1*SIN(B145)/l</f>
        <v>-15.150056478739993</v>
      </c>
      <c r="G145">
        <f t="shared" si="35"/>
        <v>3.4003292222855119</v>
      </c>
      <c r="H145">
        <f t="shared" si="36"/>
        <v>-15.150056478739993</v>
      </c>
      <c r="I145">
        <f>_r+G145*dt_2/2</f>
        <v>0.80239980950887579</v>
      </c>
      <c r="J145">
        <f>C145+H145*dt_2/2</f>
        <v>3.3245789398918122</v>
      </c>
      <c r="K145">
        <f>g_1/l*SIN(I145)</f>
        <v>-23.967532900802617</v>
      </c>
      <c r="M145">
        <f t="shared" si="37"/>
        <v>3.3245789398918122</v>
      </c>
      <c r="N145">
        <f t="shared" si="38"/>
        <v>-23.967532900802617</v>
      </c>
      <c r="O145">
        <f>B145 + M145*dt_2/2</f>
        <v>0.48843560378990697</v>
      </c>
      <c r="P145">
        <f>C145+N145*dt_2/2</f>
        <v>3.2804915577814988</v>
      </c>
      <c r="Q145">
        <f>g_1/l*SIN(O145)</f>
        <v>-15.641499822150667</v>
      </c>
      <c r="S145">
        <f t="shared" si="39"/>
        <v>3.2804915577814988</v>
      </c>
      <c r="T145">
        <f t="shared" si="40"/>
        <v>-15.641499822150667</v>
      </c>
      <c r="U145">
        <f>B145+S145*dt_2</f>
        <v>0.50461762466826288</v>
      </c>
      <c r="V145">
        <f>C145+T145*dt_2</f>
        <v>3.2439142240640053</v>
      </c>
      <c r="W145">
        <f>g_1/l*SIN(U145)</f>
        <v>-16.115758661105652</v>
      </c>
      <c r="Y145">
        <f t="shared" si="41"/>
        <v>3.2439142240640053</v>
      </c>
      <c r="Z145">
        <f t="shared" si="42"/>
        <v>-16.115758661105652</v>
      </c>
      <c r="AB145">
        <f>(G145+M145*2+S145*2+Y145)/6*dt_2</f>
        <v>3.3090640736160234E-2</v>
      </c>
      <c r="AC145">
        <f>(H145+2*N145+2*T145+Z145)/6*dt_2</f>
        <v>-0.18413980097625371</v>
      </c>
      <c r="AD145">
        <f>l*COS(B145-RADIANS(90))</f>
        <v>0.13635050830865997</v>
      </c>
      <c r="AE145">
        <f>l*SIN(B145-RADIANS(90))</f>
        <v>-0.26722376182512292</v>
      </c>
      <c r="AF145">
        <f>AE145+l</f>
        <v>3.277623817487707E-2</v>
      </c>
      <c r="AG145">
        <f>ABS(m*g*AF145)</f>
        <v>0.3277623817487707</v>
      </c>
      <c r="AH145">
        <f>(m*(C145*l)^2)/2</f>
        <v>0.52030074689679573</v>
      </c>
      <c r="AI145">
        <f t="shared" si="43"/>
        <v>0.84806312864556643</v>
      </c>
      <c r="AK145">
        <f t="shared" si="44"/>
        <v>14.199999999999966</v>
      </c>
    </row>
    <row r="146" spans="2:37" x14ac:dyDescent="0.3">
      <c r="B146">
        <f t="shared" si="33"/>
        <v>0.50490334982660812</v>
      </c>
      <c r="C146">
        <f t="shared" si="34"/>
        <v>3.2161894213092581</v>
      </c>
      <c r="D146">
        <f>g_1*SIN(B146)/l</f>
        <v>-16.124095076656861</v>
      </c>
      <c r="G146">
        <f t="shared" si="35"/>
        <v>3.2161894213092581</v>
      </c>
      <c r="H146">
        <f t="shared" si="36"/>
        <v>-16.124095076656861</v>
      </c>
      <c r="I146">
        <f>_r+G146*dt_2/2</f>
        <v>0.80147911050399456</v>
      </c>
      <c r="J146">
        <f>C146+H146*dt_2/2</f>
        <v>3.1355689459259737</v>
      </c>
      <c r="K146">
        <f>g_1/l*SIN(I146)</f>
        <v>-23.946193734386839</v>
      </c>
      <c r="M146">
        <f t="shared" si="37"/>
        <v>3.1355689459259737</v>
      </c>
      <c r="N146">
        <f t="shared" si="38"/>
        <v>-23.946193734386839</v>
      </c>
      <c r="O146">
        <f>B146 + M146*dt_2/2</f>
        <v>0.52058119455623797</v>
      </c>
      <c r="P146">
        <f>C146+N146*dt_2/2</f>
        <v>3.0964584526373238</v>
      </c>
      <c r="Q146">
        <f>g_1/l*SIN(O146)</f>
        <v>-16.579480855950607</v>
      </c>
      <c r="S146">
        <f t="shared" si="39"/>
        <v>3.0964584526373238</v>
      </c>
      <c r="T146">
        <f t="shared" si="40"/>
        <v>-16.579480855950607</v>
      </c>
      <c r="U146">
        <f>B146+S146*dt_2</f>
        <v>0.5358679343529813</v>
      </c>
      <c r="V146">
        <f>C146+T146*dt_2</f>
        <v>3.0503946127497521</v>
      </c>
      <c r="W146">
        <f>g_1/l*SIN(U146)</f>
        <v>-17.01958346656388</v>
      </c>
      <c r="Y146">
        <f t="shared" si="41"/>
        <v>3.0503946127497521</v>
      </c>
      <c r="Z146">
        <f t="shared" si="42"/>
        <v>-17.01958346656388</v>
      </c>
      <c r="AB146">
        <f>(G146+M146*2+S146*2+Y146)/6*dt_2</f>
        <v>3.1217731385309342E-2</v>
      </c>
      <c r="AC146">
        <f>(H146+2*N146+2*T146+Z146)/6*dt_2</f>
        <v>-0.19032504620649274</v>
      </c>
      <c r="AD146">
        <f>l*COS(B146-RADIANS(90))</f>
        <v>0.14511685568991178</v>
      </c>
      <c r="AE146">
        <f>l*SIN(B146-RADIANS(90))</f>
        <v>-0.26256636912345288</v>
      </c>
      <c r="AF146">
        <f>AE146+l</f>
        <v>3.7433630876547108E-2</v>
      </c>
      <c r="AG146">
        <f>ABS(m*g*AF146)</f>
        <v>0.37433630876547108</v>
      </c>
      <c r="AH146">
        <f>(m*(C146*l)^2)/2</f>
        <v>0.46547434771837104</v>
      </c>
      <c r="AI146">
        <f t="shared" si="43"/>
        <v>0.83981065648384212</v>
      </c>
      <c r="AK146">
        <f t="shared" si="44"/>
        <v>14.299999999999965</v>
      </c>
    </row>
    <row r="147" spans="2:37" x14ac:dyDescent="0.3">
      <c r="B147">
        <f t="shared" si="33"/>
        <v>0.53612108121191748</v>
      </c>
      <c r="C147">
        <f t="shared" si="34"/>
        <v>3.0258643751027652</v>
      </c>
      <c r="D147">
        <f>g_1*SIN(B147)/l</f>
        <v>-17.026838327806594</v>
      </c>
      <c r="G147">
        <f t="shared" si="35"/>
        <v>3.0258643751027652</v>
      </c>
      <c r="H147">
        <f t="shared" si="36"/>
        <v>-17.026838327806594</v>
      </c>
      <c r="I147">
        <f>_r+G147*dt_2/2</f>
        <v>0.80052748527296214</v>
      </c>
      <c r="J147">
        <f>C147+H147*dt_2/2</f>
        <v>2.9407301834637321</v>
      </c>
      <c r="K147">
        <f>g_1/l*SIN(I147)</f>
        <v>-23.924116453746738</v>
      </c>
      <c r="M147">
        <f t="shared" si="37"/>
        <v>2.9407301834637321</v>
      </c>
      <c r="N147">
        <f t="shared" si="38"/>
        <v>-23.924116453746738</v>
      </c>
      <c r="O147">
        <f>B147 + M147*dt_2/2</f>
        <v>0.55082473212923611</v>
      </c>
      <c r="P147">
        <f>C147+N147*dt_2/2</f>
        <v>2.9062437928340317</v>
      </c>
      <c r="Q147">
        <f>g_1/l*SIN(O147)</f>
        <v>-17.446338515125362</v>
      </c>
      <c r="S147">
        <f t="shared" si="39"/>
        <v>2.9062437928340317</v>
      </c>
      <c r="T147">
        <f t="shared" si="40"/>
        <v>-17.446338515125362</v>
      </c>
      <c r="U147">
        <f>B147+S147*dt_2</f>
        <v>0.56518351914025777</v>
      </c>
      <c r="V147">
        <f>C147+T147*dt_2</f>
        <v>2.8514009899515114</v>
      </c>
      <c r="W147">
        <f>g_1/l*SIN(U147)</f>
        <v>-17.852360172264213</v>
      </c>
      <c r="Y147">
        <f t="shared" si="41"/>
        <v>2.8514009899515114</v>
      </c>
      <c r="Z147">
        <f t="shared" si="42"/>
        <v>-17.852360172264213</v>
      </c>
      <c r="AB147">
        <f>(G147+M147*2+S147*2+Y147)/6*dt_2</f>
        <v>2.928535552941634E-2</v>
      </c>
      <c r="AC147">
        <f>(H147+2*N147+2*T147+Z147)/6*dt_2</f>
        <v>-0.19603351406302502</v>
      </c>
      <c r="AD147">
        <f>l*COS(B147-RADIANS(90))</f>
        <v>0.15324154495025932</v>
      </c>
      <c r="AE147">
        <f>l*SIN(B147-RADIANS(90))</f>
        <v>-0.25790895467443087</v>
      </c>
      <c r="AF147">
        <f>AE147+l</f>
        <v>4.2091045325569121E-2</v>
      </c>
      <c r="AG147">
        <f>ABS(m*g*AF147)</f>
        <v>0.42091045325569121</v>
      </c>
      <c r="AH147">
        <f>(m*(C147*l)^2)/2</f>
        <v>0.41201348474322214</v>
      </c>
      <c r="AI147">
        <f t="shared" si="43"/>
        <v>0.83292393799891329</v>
      </c>
      <c r="AK147">
        <f t="shared" si="44"/>
        <v>14.399999999999965</v>
      </c>
    </row>
    <row r="148" spans="2:37" x14ac:dyDescent="0.3">
      <c r="B148">
        <f t="shared" si="33"/>
        <v>0.56540643674133384</v>
      </c>
      <c r="C148">
        <f t="shared" si="34"/>
        <v>2.8298308610397402</v>
      </c>
      <c r="D148">
        <f>g_1*SIN(B148)/l</f>
        <v>-17.858634787245556</v>
      </c>
      <c r="G148">
        <f t="shared" si="35"/>
        <v>2.8298308610397402</v>
      </c>
      <c r="H148">
        <f t="shared" si="36"/>
        <v>-17.858634787245556</v>
      </c>
      <c r="I148">
        <f>_r+G148*dt_2/2</f>
        <v>0.79954731770264698</v>
      </c>
      <c r="J148">
        <f>C148+H148*dt_2/2</f>
        <v>2.7405376871035125</v>
      </c>
      <c r="K148">
        <f>g_1/l*SIN(I148)</f>
        <v>-23.901354353858974</v>
      </c>
      <c r="M148">
        <f t="shared" si="37"/>
        <v>2.7405376871035125</v>
      </c>
      <c r="N148">
        <f t="shared" si="38"/>
        <v>-23.901354353858974</v>
      </c>
      <c r="O148">
        <f>B148 + M148*dt_2/2</f>
        <v>0.57910912517685142</v>
      </c>
      <c r="P148">
        <f>C148+N148*dt_2/2</f>
        <v>2.7103240892704452</v>
      </c>
      <c r="Q148">
        <f>g_1/l*SIN(O148)</f>
        <v>-18.242617863445577</v>
      </c>
      <c r="S148">
        <f t="shared" si="39"/>
        <v>2.7103240892704452</v>
      </c>
      <c r="T148">
        <f t="shared" si="40"/>
        <v>-18.242617863445577</v>
      </c>
      <c r="U148">
        <f>B148+S148*dt_2</f>
        <v>0.59250967763403828</v>
      </c>
      <c r="V148">
        <f>C148+T148*dt_2</f>
        <v>2.6474046824052846</v>
      </c>
      <c r="W148">
        <f>g_1/l*SIN(U148)</f>
        <v>-18.614822061574106</v>
      </c>
      <c r="Y148">
        <f t="shared" si="41"/>
        <v>2.6474046824052846</v>
      </c>
      <c r="Z148">
        <f t="shared" si="42"/>
        <v>-18.614822061574106</v>
      </c>
      <c r="AB148">
        <f>(G148+M148*2+S148*2+Y148)/6*dt_2</f>
        <v>2.7298265160321567E-2</v>
      </c>
      <c r="AC148">
        <f>(H148+2*N148+2*T148+Z148)/6*dt_2</f>
        <v>-0.20126900213904794</v>
      </c>
      <c r="AD148">
        <f>l*COS(B148-RADIANS(90))</f>
        <v>0.16072771308521003</v>
      </c>
      <c r="AE148">
        <f>l*SIN(B148-RADIANS(90))</f>
        <v>-0.25331127540320503</v>
      </c>
      <c r="AF148">
        <f>AE148+l</f>
        <v>4.6688724596794962E-2</v>
      </c>
      <c r="AG148">
        <f>ABS(m*g*AF148)</f>
        <v>0.46688724596794962</v>
      </c>
      <c r="AH148">
        <f>(m*(C148*l)^2)/2</f>
        <v>0.36035742159418127</v>
      </c>
      <c r="AI148">
        <f t="shared" si="43"/>
        <v>0.82724466756213089</v>
      </c>
      <c r="AK148">
        <f t="shared" si="44"/>
        <v>14.499999999999964</v>
      </c>
    </row>
    <row r="149" spans="2:37" x14ac:dyDescent="0.3">
      <c r="B149">
        <f t="shared" si="33"/>
        <v>0.59270470190165536</v>
      </c>
      <c r="C149">
        <f t="shared" si="34"/>
        <v>2.6285618589006923</v>
      </c>
      <c r="D149">
        <f>g_1*SIN(B149)/l</f>
        <v>-18.620214400120908</v>
      </c>
      <c r="G149">
        <f t="shared" si="35"/>
        <v>2.6285618589006923</v>
      </c>
      <c r="H149">
        <f t="shared" si="36"/>
        <v>-18.620214400120908</v>
      </c>
      <c r="I149">
        <f>_r+G149*dt_2/2</f>
        <v>0.79854097269195179</v>
      </c>
      <c r="J149">
        <f>C149+H149*dt_2/2</f>
        <v>2.5354607869000878</v>
      </c>
      <c r="K149">
        <f>g_1/l*SIN(I149)</f>
        <v>-23.877960453531696</v>
      </c>
      <c r="M149">
        <f t="shared" si="37"/>
        <v>2.5354607869000878</v>
      </c>
      <c r="N149">
        <f t="shared" si="38"/>
        <v>-23.877960453531696</v>
      </c>
      <c r="O149">
        <f>B149 + M149*dt_2/2</f>
        <v>0.60538200583615576</v>
      </c>
      <c r="P149">
        <f>C149+N149*dt_2/2</f>
        <v>2.5091720566330338</v>
      </c>
      <c r="Q149">
        <f>g_1/l*SIN(O149)</f>
        <v>-18.969207845117268</v>
      </c>
      <c r="S149">
        <f t="shared" si="39"/>
        <v>2.5091720566330338</v>
      </c>
      <c r="T149">
        <f t="shared" si="40"/>
        <v>-18.969207845117268</v>
      </c>
      <c r="U149">
        <f>B149+S149*dt_2</f>
        <v>0.61779642246798572</v>
      </c>
      <c r="V149">
        <f>C149+T149*dt_2</f>
        <v>2.4388697804495196</v>
      </c>
      <c r="W149">
        <f>g_1/l*SIN(U149)</f>
        <v>-19.30801023421731</v>
      </c>
      <c r="Y149">
        <f t="shared" si="41"/>
        <v>2.4388697804495196</v>
      </c>
      <c r="Z149">
        <f t="shared" si="42"/>
        <v>-19.30801023421731</v>
      </c>
      <c r="AB149">
        <f>(G149+M149*2+S149*2+Y149)/6*dt_2</f>
        <v>2.5261162210694094E-2</v>
      </c>
      <c r="AC149">
        <f>(H149+2*N149+2*T149+Z149)/6*dt_2</f>
        <v>-0.20603760205272689</v>
      </c>
      <c r="AD149">
        <f>l*COS(B149-RADIANS(90))</f>
        <v>0.16758192960108814</v>
      </c>
      <c r="AE149">
        <f>l*SIN(B149-RADIANS(90))</f>
        <v>-0.24882985526494991</v>
      </c>
      <c r="AF149">
        <f>AE149+l</f>
        <v>5.1170144735050077E-2</v>
      </c>
      <c r="AG149">
        <f>ABS(m*g*AF149)</f>
        <v>0.51170144735050083</v>
      </c>
      <c r="AH149">
        <f>(m*(C149*l)^2)/2</f>
        <v>0.31092018507303576</v>
      </c>
      <c r="AI149">
        <f t="shared" si="43"/>
        <v>0.82262163242353659</v>
      </c>
      <c r="AK149">
        <f t="shared" si="44"/>
        <v>14.599999999999964</v>
      </c>
    </row>
    <row r="150" spans="2:37" x14ac:dyDescent="0.3">
      <c r="B150">
        <f t="shared" si="33"/>
        <v>0.61796586411234944</v>
      </c>
      <c r="C150">
        <f t="shared" si="34"/>
        <v>2.4225242568479652</v>
      </c>
      <c r="D150">
        <f>g_1*SIN(B150)/l</f>
        <v>-19.312614007512508</v>
      </c>
      <c r="G150">
        <f t="shared" si="35"/>
        <v>2.4225242568479652</v>
      </c>
      <c r="H150">
        <f t="shared" si="36"/>
        <v>-19.312614007512508</v>
      </c>
      <c r="I150">
        <f>_r+G150*dt_2/2</f>
        <v>0.79751078468168812</v>
      </c>
      <c r="J150">
        <f>C150+H150*dt_2/2</f>
        <v>2.3259611868104026</v>
      </c>
      <c r="K150">
        <f>g_1/l*SIN(I150)</f>
        <v>-23.853987241333144</v>
      </c>
      <c r="M150">
        <f t="shared" si="37"/>
        <v>2.3259611868104026</v>
      </c>
      <c r="N150">
        <f t="shared" si="38"/>
        <v>-23.853987241333144</v>
      </c>
      <c r="O150">
        <f>B150 + M150*dt_2/2</f>
        <v>0.62959567004640149</v>
      </c>
      <c r="P150">
        <f>C150+N150*dt_2/2</f>
        <v>2.3032543206412996</v>
      </c>
      <c r="Q150">
        <f>g_1/l*SIN(O150)</f>
        <v>-19.627266668957954</v>
      </c>
      <c r="S150">
        <f t="shared" si="39"/>
        <v>2.3032543206412996</v>
      </c>
      <c r="T150">
        <f t="shared" si="40"/>
        <v>-19.627266668957954</v>
      </c>
      <c r="U150">
        <f>B150+S150*dt_2</f>
        <v>0.64099840731876245</v>
      </c>
      <c r="V150">
        <f>C150+T150*dt_2</f>
        <v>2.2262515901583857</v>
      </c>
      <c r="W150">
        <f>g_1/l*SIN(U150)</f>
        <v>-19.933198728568527</v>
      </c>
      <c r="Y150">
        <f t="shared" si="41"/>
        <v>2.2262515901583857</v>
      </c>
      <c r="Z150">
        <f t="shared" si="42"/>
        <v>-19.933198728568527</v>
      </c>
      <c r="AB150">
        <f>(G150+M150*2+S150*2+Y150)/6*dt_2</f>
        <v>2.3178678103182925E-2</v>
      </c>
      <c r="AC150">
        <f>(H150+2*N150+2*T150+Z150)/6*dt_2</f>
        <v>-0.21034720092777207</v>
      </c>
      <c r="AD150">
        <f>l*COS(B150-RADIANS(90))</f>
        <v>0.17381352606761255</v>
      </c>
      <c r="AE150">
        <f>l*SIN(B150-RADIANS(90))</f>
        <v>-0.24451760295721728</v>
      </c>
      <c r="AF150">
        <f>AE150+l</f>
        <v>5.5482397042782711E-2</v>
      </c>
      <c r="AG150">
        <f>ABS(m*g*AF150)</f>
        <v>0.55482397042782705</v>
      </c>
      <c r="AH150">
        <f>(m*(C150*l)^2)/2</f>
        <v>0.26408806987575534</v>
      </c>
      <c r="AI150">
        <f t="shared" si="43"/>
        <v>0.81891204030358233</v>
      </c>
      <c r="AK150">
        <f t="shared" si="44"/>
        <v>14.699999999999964</v>
      </c>
    </row>
    <row r="151" spans="2:37" x14ac:dyDescent="0.3">
      <c r="B151">
        <f t="shared" si="33"/>
        <v>0.64114454221553241</v>
      </c>
      <c r="C151">
        <f t="shared" si="34"/>
        <v>2.212177055920193</v>
      </c>
      <c r="D151">
        <f>g_1*SIN(B151)/l</f>
        <v>-19.937102748722928</v>
      </c>
      <c r="G151">
        <f t="shared" si="35"/>
        <v>2.212177055920193</v>
      </c>
      <c r="H151">
        <f t="shared" si="36"/>
        <v>-19.937102748722928</v>
      </c>
      <c r="I151">
        <f>_r+G151*dt_2/2</f>
        <v>0.7964590486770492</v>
      </c>
      <c r="J151">
        <f>C151+H151*dt_2/2</f>
        <v>2.1124915421765782</v>
      </c>
      <c r="K151">
        <f>g_1/l*SIN(I151)</f>
        <v>-23.829486476315179</v>
      </c>
      <c r="M151">
        <f t="shared" si="37"/>
        <v>2.1124915421765782</v>
      </c>
      <c r="N151">
        <f t="shared" si="38"/>
        <v>-23.829486476315179</v>
      </c>
      <c r="O151">
        <f>B151 + M151*dt_2/2</f>
        <v>0.65170699992641534</v>
      </c>
      <c r="P151">
        <f>C151+N151*dt_2/2</f>
        <v>2.0930296235386172</v>
      </c>
      <c r="Q151">
        <f>g_1/l*SIN(O151)</f>
        <v>-20.218147945034218</v>
      </c>
      <c r="S151">
        <f t="shared" si="39"/>
        <v>2.0930296235386172</v>
      </c>
      <c r="T151">
        <f t="shared" si="40"/>
        <v>-20.218147945034218</v>
      </c>
      <c r="U151">
        <f>B151+S151*dt_2</f>
        <v>0.66207483845091863</v>
      </c>
      <c r="V151">
        <f>C151+T151*dt_2</f>
        <v>2.0099955764698509</v>
      </c>
      <c r="W151">
        <f>g_1/l*SIN(U151)</f>
        <v>-20.491821244519787</v>
      </c>
      <c r="Y151">
        <f t="shared" si="41"/>
        <v>2.0099955764698509</v>
      </c>
      <c r="Z151">
        <f t="shared" si="42"/>
        <v>-20.491821244519787</v>
      </c>
      <c r="AB151">
        <f>(G151+M151*2+S151*2+Y151)/6*dt_2</f>
        <v>2.105535827303406E-2</v>
      </c>
      <c r="AC151">
        <f>(H151+2*N151+2*T151+Z151)/6*dt_2</f>
        <v>-0.21420698805990251</v>
      </c>
      <c r="AD151">
        <f>l*COS(B151-RADIANS(90))</f>
        <v>0.17943392473850633</v>
      </c>
      <c r="AE151">
        <f>l*SIN(B151-RADIANS(90))</f>
        <v>-0.24042351518297045</v>
      </c>
      <c r="AF151">
        <f>AE151+l</f>
        <v>5.957648481702954E-2</v>
      </c>
      <c r="AG151">
        <f>ABS(m*g*AF151)</f>
        <v>0.5957648481702954</v>
      </c>
      <c r="AH151">
        <f>(m*(C151*l)^2)/2</f>
        <v>0.22021772970328796</v>
      </c>
      <c r="AI151">
        <f t="shared" si="43"/>
        <v>0.81598257787358341</v>
      </c>
      <c r="AK151">
        <f t="shared" si="44"/>
        <v>14.799999999999963</v>
      </c>
    </row>
    <row r="152" spans="2:37" x14ac:dyDescent="0.3">
      <c r="B152">
        <f t="shared" si="33"/>
        <v>0.66219990048856647</v>
      </c>
      <c r="C152">
        <f t="shared" si="34"/>
        <v>1.9979700678602905</v>
      </c>
      <c r="D152">
        <f>g_1*SIN(B152)/l</f>
        <v>-20.495109041990883</v>
      </c>
      <c r="G152">
        <f t="shared" si="35"/>
        <v>1.9979700678602905</v>
      </c>
      <c r="H152">
        <f t="shared" si="36"/>
        <v>-20.495109041990883</v>
      </c>
      <c r="I152">
        <f>_r+G152*dt_2/2</f>
        <v>0.79538801373674972</v>
      </c>
      <c r="J152">
        <f>C152+H152*dt_2/2</f>
        <v>1.8954945226503361</v>
      </c>
      <c r="K152">
        <f>g_1/l*SIN(I152)</f>
        <v>-23.804509043311125</v>
      </c>
      <c r="M152">
        <f t="shared" si="37"/>
        <v>1.8954945226503361</v>
      </c>
      <c r="N152">
        <f t="shared" si="38"/>
        <v>-23.804509043311125</v>
      </c>
      <c r="O152">
        <f>B152 + M152*dt_2/2</f>
        <v>0.67167737310181819</v>
      </c>
      <c r="P152">
        <f>C152+N152*dt_2/2</f>
        <v>1.8789475226437349</v>
      </c>
      <c r="Q152">
        <f>g_1/l*SIN(O152)</f>
        <v>-20.743329140072177</v>
      </c>
      <c r="S152">
        <f t="shared" si="39"/>
        <v>1.8789475226437349</v>
      </c>
      <c r="T152">
        <f t="shared" si="40"/>
        <v>-20.743329140072177</v>
      </c>
      <c r="U152">
        <f>B152+S152*dt_2</f>
        <v>0.68098937571500384</v>
      </c>
      <c r="V152">
        <f>C152+T152*dt_2</f>
        <v>1.7905367764595688</v>
      </c>
      <c r="W152">
        <f>g_1/l*SIN(U152)</f>
        <v>-20.98540092353478</v>
      </c>
      <c r="Y152">
        <f t="shared" si="41"/>
        <v>1.7905367764595688</v>
      </c>
      <c r="Z152">
        <f t="shared" si="42"/>
        <v>-20.98540092353478</v>
      </c>
      <c r="AB152">
        <f>(G152+M152*2+S152*2+Y152)/6*dt_2</f>
        <v>1.8895651558180002E-2</v>
      </c>
      <c r="AC152">
        <f>(H152+2*N152+2*T152+Z152)/6*dt_2</f>
        <v>-0.2176269772204871</v>
      </c>
      <c r="AD152">
        <f>l*COS(B152-RADIANS(90))</f>
        <v>0.18445598137791797</v>
      </c>
      <c r="AE152">
        <f>l*SIN(B152-RADIANS(90))</f>
        <v>-0.23659245747468194</v>
      </c>
      <c r="AF152">
        <f>AE152+l</f>
        <v>6.340754252531805E-2</v>
      </c>
      <c r="AG152">
        <f>ABS(m*g*AF152)</f>
        <v>0.6340754252531805</v>
      </c>
      <c r="AH152">
        <f>(m*(C152*l)^2)/2</f>
        <v>0.1796347976429544</v>
      </c>
      <c r="AI152">
        <f t="shared" si="43"/>
        <v>0.81371022289613493</v>
      </c>
      <c r="AK152">
        <f t="shared" si="44"/>
        <v>14.899999999999963</v>
      </c>
    </row>
    <row r="153" spans="2:37" x14ac:dyDescent="0.3">
      <c r="B153">
        <f t="shared" si="33"/>
        <v>0.68109555204674643</v>
      </c>
      <c r="C153">
        <f t="shared" si="34"/>
        <v>1.7803430906398034</v>
      </c>
      <c r="D153">
        <f>g_1*SIN(B153)/l</f>
        <v>-20.988150596071566</v>
      </c>
      <c r="G153">
        <f t="shared" si="35"/>
        <v>1.7803430906398034</v>
      </c>
      <c r="H153">
        <f t="shared" si="36"/>
        <v>-20.988150596071566</v>
      </c>
      <c r="I153">
        <f>_r+G153*dt_2/2</f>
        <v>0.79429987885064735</v>
      </c>
      <c r="J153">
        <f>C153+H153*dt_2/2</f>
        <v>1.6754023376594456</v>
      </c>
      <c r="K153">
        <f>g_1/l*SIN(I153)</f>
        <v>-23.779104861423185</v>
      </c>
      <c r="M153">
        <f t="shared" si="37"/>
        <v>1.6754023376594456</v>
      </c>
      <c r="N153">
        <f t="shared" si="38"/>
        <v>-23.779104861423185</v>
      </c>
      <c r="O153">
        <f>B153 + M153*dt_2/2</f>
        <v>0.68947256373504362</v>
      </c>
      <c r="P153">
        <f>C153+N153*dt_2/2</f>
        <v>1.6614475663326875</v>
      </c>
      <c r="Q153">
        <f>g_1/l*SIN(O153)</f>
        <v>-21.204343686149748</v>
      </c>
      <c r="S153">
        <f t="shared" si="39"/>
        <v>1.6614475663326875</v>
      </c>
      <c r="T153">
        <f t="shared" si="40"/>
        <v>-21.204343686149748</v>
      </c>
      <c r="U153">
        <f>B153+S153*dt_2</f>
        <v>0.69771002771007329</v>
      </c>
      <c r="V153">
        <f>C153+T153*dt_2</f>
        <v>1.568299653778306</v>
      </c>
      <c r="W153">
        <f>g_1/l*SIN(U153)</f>
        <v>-21.415484407468252</v>
      </c>
      <c r="Y153">
        <f t="shared" si="41"/>
        <v>1.568299653778306</v>
      </c>
      <c r="Z153">
        <f t="shared" si="42"/>
        <v>-21.415484407468252</v>
      </c>
      <c r="AB153">
        <f>(G153+M153*2+S153*2+Y153)/6*dt_2</f>
        <v>1.6703904254003959E-2</v>
      </c>
      <c r="AC153">
        <f>(H153+2*N153+2*T153+Z153)/6*dt_2</f>
        <v>-0.22061755349780948</v>
      </c>
      <c r="AD153">
        <f>l*COS(B153-RADIANS(90))</f>
        <v>0.18889335536464411</v>
      </c>
      <c r="AE153">
        <f>l*SIN(B153-RADIANS(90))</f>
        <v>-0.23306501303088431</v>
      </c>
      <c r="AF153">
        <f>AE153+l</f>
        <v>6.6934986969115678E-2</v>
      </c>
      <c r="AG153">
        <f>ABS(m*g*AF153)</f>
        <v>0.66934986969115684</v>
      </c>
      <c r="AH153">
        <f>(m*(C153*l)^2)/2</f>
        <v>0.14263296841749989</v>
      </c>
      <c r="AI153">
        <f t="shared" si="43"/>
        <v>0.81198283810865668</v>
      </c>
      <c r="AK153">
        <f t="shared" si="44"/>
        <v>14.999999999999963</v>
      </c>
    </row>
    <row r="154" spans="2:37" x14ac:dyDescent="0.3">
      <c r="B154">
        <f t="shared" si="33"/>
        <v>0.69779945630075035</v>
      </c>
      <c r="C154">
        <f t="shared" si="34"/>
        <v>1.559725537141994</v>
      </c>
      <c r="D154">
        <f>g_1*SIN(B154)/l</f>
        <v>-21.417768672101523</v>
      </c>
      <c r="G154">
        <f t="shared" si="35"/>
        <v>1.559725537141994</v>
      </c>
      <c r="H154">
        <f t="shared" si="36"/>
        <v>-21.417768672101523</v>
      </c>
      <c r="I154">
        <f>_r+G154*dt_2/2</f>
        <v>0.79319679108315821</v>
      </c>
      <c r="J154">
        <f>C154+H154*dt_2/2</f>
        <v>1.4526366937814865</v>
      </c>
      <c r="K154">
        <f>g_1/l*SIN(I154)</f>
        <v>-23.75332284330646</v>
      </c>
      <c r="M154">
        <f t="shared" si="37"/>
        <v>1.4526366937814865</v>
      </c>
      <c r="N154">
        <f t="shared" si="38"/>
        <v>-23.75332284330646</v>
      </c>
      <c r="O154">
        <f>B154 + M154*dt_2/2</f>
        <v>0.70506263976965777</v>
      </c>
      <c r="P154">
        <f>C154+N154*dt_2/2</f>
        <v>1.4409589229254618</v>
      </c>
      <c r="Q154">
        <f>g_1/l*SIN(O154)</f>
        <v>-21.602717847879624</v>
      </c>
      <c r="S154">
        <f t="shared" si="39"/>
        <v>1.4409589229254618</v>
      </c>
      <c r="T154">
        <f t="shared" si="40"/>
        <v>-21.602717847879624</v>
      </c>
      <c r="U154">
        <f>B154+S154*dt_2</f>
        <v>0.71220904553000497</v>
      </c>
      <c r="V154">
        <f>C154+T154*dt_2</f>
        <v>1.3436983586631979</v>
      </c>
      <c r="W154">
        <f>g_1/l*SIN(U154)</f>
        <v>-21.78358117119884</v>
      </c>
      <c r="Y154">
        <f t="shared" si="41"/>
        <v>1.3436983586631979</v>
      </c>
      <c r="Z154">
        <f t="shared" si="42"/>
        <v>-21.78358117119884</v>
      </c>
      <c r="AB154">
        <f>(G154+M154*2+S154*2+Y154)/6*dt_2</f>
        <v>1.4484358548698483E-2</v>
      </c>
      <c r="AC154">
        <f>(H154+2*N154+2*T154+Z154)/6*dt_2</f>
        <v>-0.22318905204278752</v>
      </c>
      <c r="AD154">
        <f>l*COS(B154-RADIANS(90))</f>
        <v>0.19275991804891371</v>
      </c>
      <c r="AE154">
        <f>l*SIN(B154-RADIANS(90))</f>
        <v>-0.22987738904419475</v>
      </c>
      <c r="AF154">
        <f>AE154+l</f>
        <v>7.0122610955805242E-2</v>
      </c>
      <c r="AG154">
        <f>ABS(m*g*AF154)</f>
        <v>0.70122610955805242</v>
      </c>
      <c r="AH154">
        <f>(m*(C154*l)^2)/2</f>
        <v>0.10947346880457967</v>
      </c>
      <c r="AI154">
        <f t="shared" si="43"/>
        <v>0.81069957836263207</v>
      </c>
      <c r="AK154">
        <f t="shared" si="44"/>
        <v>15.099999999999962</v>
      </c>
    </row>
    <row r="155" spans="2:37" x14ac:dyDescent="0.3">
      <c r="B155">
        <f t="shared" si="33"/>
        <v>0.7122838148494488</v>
      </c>
      <c r="C155">
        <f t="shared" si="34"/>
        <v>1.3365364850992065</v>
      </c>
      <c r="D155">
        <f>g_1*SIN(B155)/l</f>
        <v>-21.785467590322909</v>
      </c>
      <c r="G155">
        <f t="shared" si="35"/>
        <v>1.3365364850992065</v>
      </c>
      <c r="H155">
        <f t="shared" si="36"/>
        <v>-21.785467590322909</v>
      </c>
      <c r="I155">
        <f>_r+G155*dt_2/2</f>
        <v>0.79208084582294436</v>
      </c>
      <c r="J155">
        <f>C155+H155*dt_2/2</f>
        <v>1.2276091471475921</v>
      </c>
      <c r="K155">
        <f>g_1/l*SIN(I155)</f>
        <v>-23.727210902004078</v>
      </c>
      <c r="M155">
        <f t="shared" si="37"/>
        <v>1.2276091471475921</v>
      </c>
      <c r="N155">
        <f t="shared" si="38"/>
        <v>-23.727210902004078</v>
      </c>
      <c r="O155">
        <f>B155 + M155*dt_2/2</f>
        <v>0.71842186058518676</v>
      </c>
      <c r="P155">
        <f>C155+N155*dt_2/2</f>
        <v>1.2179004305891861</v>
      </c>
      <c r="Q155">
        <f>g_1/l*SIN(O155)</f>
        <v>-21.939913236800219</v>
      </c>
      <c r="S155">
        <f t="shared" si="39"/>
        <v>1.2179004305891861</v>
      </c>
      <c r="T155">
        <f t="shared" si="40"/>
        <v>-21.939913236800219</v>
      </c>
      <c r="U155">
        <f>B155+S155*dt_2</f>
        <v>0.72446281915534061</v>
      </c>
      <c r="V155">
        <f>C155+T155*dt_2</f>
        <v>1.1171373527312043</v>
      </c>
      <c r="W155">
        <f>g_1/l*SIN(U155)</f>
        <v>-22.09110891509027</v>
      </c>
      <c r="Y155">
        <f t="shared" si="41"/>
        <v>1.1171373527312043</v>
      </c>
      <c r="Z155">
        <f t="shared" si="42"/>
        <v>-22.09110891509027</v>
      </c>
      <c r="AB155">
        <f>(G155+M155*2+S155*2+Y155)/6*dt_2</f>
        <v>1.2241154988839946E-2</v>
      </c>
      <c r="AC155">
        <f>(H155+2*N155+2*T155+Z155)/6*dt_2</f>
        <v>-0.22535137463836966</v>
      </c>
      <c r="AD155">
        <f>l*COS(B155-RADIANS(90))</f>
        <v>0.1960692083129062</v>
      </c>
      <c r="AE155">
        <f>l*SIN(B155-RADIANS(90))</f>
        <v>-0.22706136957120249</v>
      </c>
      <c r="AF155">
        <f>AE155+l</f>
        <v>7.2938630428797502E-2</v>
      </c>
      <c r="AG155">
        <f>ABS(m*g*AF155)</f>
        <v>0.72938630428797502</v>
      </c>
      <c r="AH155">
        <f>(m*(C155*l)^2)/2</f>
        <v>8.0384839920060375E-2</v>
      </c>
      <c r="AI155">
        <f t="shared" si="43"/>
        <v>0.80977114420803542</v>
      </c>
      <c r="AK155">
        <f t="shared" si="44"/>
        <v>15.199999999999962</v>
      </c>
    </row>
    <row r="156" spans="2:37" x14ac:dyDescent="0.3">
      <c r="B156">
        <f t="shared" si="33"/>
        <v>0.72452496983828873</v>
      </c>
      <c r="C156">
        <f t="shared" si="34"/>
        <v>1.1111851104608368</v>
      </c>
      <c r="D156">
        <f>g_1*SIN(B156)/l</f>
        <v>-22.092660268526597</v>
      </c>
      <c r="G156">
        <f t="shared" si="35"/>
        <v>1.1111851104608368</v>
      </c>
      <c r="H156">
        <f t="shared" si="36"/>
        <v>-22.092660268526597</v>
      </c>
      <c r="I156">
        <f>_r+G156*dt_2/2</f>
        <v>0.7909540889497525</v>
      </c>
      <c r="J156">
        <f>C156+H156*dt_2/2</f>
        <v>1.0007218091182037</v>
      </c>
      <c r="K156">
        <f>g_1/l*SIN(I156)</f>
        <v>-23.700816001384297</v>
      </c>
      <c r="M156">
        <f t="shared" si="37"/>
        <v>1.0007218091182037</v>
      </c>
      <c r="N156">
        <f t="shared" si="38"/>
        <v>-23.700816001384297</v>
      </c>
      <c r="O156">
        <f>B156 + M156*dt_2/2</f>
        <v>0.72952857888387979</v>
      </c>
      <c r="P156">
        <f>C156+N156*dt_2/2</f>
        <v>0.99268103045391531</v>
      </c>
      <c r="Q156">
        <f>g_1/l*SIN(O156)</f>
        <v>-22.217275665547003</v>
      </c>
      <c r="S156">
        <f t="shared" si="39"/>
        <v>0.99268103045391531</v>
      </c>
      <c r="T156">
        <f t="shared" si="40"/>
        <v>-22.217275665547003</v>
      </c>
      <c r="U156">
        <f>B156+S156*dt_2</f>
        <v>0.73445178014282786</v>
      </c>
      <c r="V156">
        <f>C156+T156*dt_2</f>
        <v>0.8890123538053667</v>
      </c>
      <c r="W156">
        <f>g_1/l*SIN(U156)</f>
        <v>-22.339345617926302</v>
      </c>
      <c r="Y156">
        <f t="shared" si="41"/>
        <v>0.8890123538053667</v>
      </c>
      <c r="Z156">
        <f t="shared" si="42"/>
        <v>-22.339345617926302</v>
      </c>
      <c r="AB156">
        <f>(G156+M156*2+S156*2+Y156)/6*dt_2</f>
        <v>9.978338572350736E-3</v>
      </c>
      <c r="AC156">
        <f>(H156+2*N156+2*T156+Z156)/6*dt_2</f>
        <v>-0.22711364870052589</v>
      </c>
      <c r="AD156">
        <f>l*COS(B156-RADIANS(90))</f>
        <v>0.19883394241673938</v>
      </c>
      <c r="AE156">
        <f>l*SIN(B156-RADIANS(90))</f>
        <v>-0.22464430405202079</v>
      </c>
      <c r="AF156">
        <f>AE156+l</f>
        <v>7.5355695947979195E-2</v>
      </c>
      <c r="AG156">
        <f>ABS(m*g*AF156)</f>
        <v>0.75355695947979195</v>
      </c>
      <c r="AH156">
        <f>(m*(C156*l)^2)/2</f>
        <v>5.5562955736943781E-2</v>
      </c>
      <c r="AI156">
        <f t="shared" si="43"/>
        <v>0.80911991521673576</v>
      </c>
      <c r="AK156">
        <f t="shared" si="44"/>
        <v>15.299999999999962</v>
      </c>
    </row>
    <row r="157" spans="2:37" x14ac:dyDescent="0.3">
      <c r="B157">
        <f t="shared" si="33"/>
        <v>0.73450330841063949</v>
      </c>
      <c r="C157">
        <f t="shared" si="34"/>
        <v>0.88407146176031093</v>
      </c>
      <c r="D157">
        <f>g_1*SIN(B157)/l</f>
        <v>-22.340620394644532</v>
      </c>
      <c r="G157">
        <f t="shared" si="35"/>
        <v>0.88407146176031093</v>
      </c>
      <c r="H157">
        <f t="shared" si="36"/>
        <v>-22.340620394644532</v>
      </c>
      <c r="I157">
        <f>_r+G157*dt_2/2</f>
        <v>0.7898185207062498</v>
      </c>
      <c r="J157">
        <f>C157+H157*dt_2/2</f>
        <v>0.77236835978708829</v>
      </c>
      <c r="K157">
        <f>g_1/l*SIN(I157)</f>
        <v>-23.674184245662236</v>
      </c>
      <c r="M157">
        <f t="shared" si="37"/>
        <v>0.77236835978708829</v>
      </c>
      <c r="N157">
        <f t="shared" si="38"/>
        <v>-23.674184245662236</v>
      </c>
      <c r="O157">
        <f>B157 + M157*dt_2/2</f>
        <v>0.73836515020957494</v>
      </c>
      <c r="P157">
        <f>C157+N157*dt_2/2</f>
        <v>0.76570054053199976</v>
      </c>
      <c r="Q157">
        <f>g_1/l*SIN(O157)</f>
        <v>-22.435990863386813</v>
      </c>
      <c r="S157">
        <f t="shared" si="39"/>
        <v>0.76570054053199976</v>
      </c>
      <c r="T157">
        <f t="shared" si="40"/>
        <v>-22.435990863386813</v>
      </c>
      <c r="U157">
        <f>B157+S157*dt_2</f>
        <v>0.74216031381595948</v>
      </c>
      <c r="V157">
        <f>C157+T157*dt_2</f>
        <v>0.65971155312644281</v>
      </c>
      <c r="W157">
        <f>g_1/l*SIN(U157)</f>
        <v>-22.529388692733793</v>
      </c>
      <c r="Y157">
        <f t="shared" si="41"/>
        <v>0.65971155312644281</v>
      </c>
      <c r="Z157">
        <f t="shared" si="42"/>
        <v>-22.529388692733793</v>
      </c>
      <c r="AB157">
        <f>(G157+M157*2+S157*2+Y157)/6*dt_2</f>
        <v>7.6998680258748833E-3</v>
      </c>
      <c r="AC157">
        <f>(H157+2*N157+2*T157+Z157)/6*dt_2</f>
        <v>-0.22848393217579405</v>
      </c>
      <c r="AD157">
        <f>l*COS(B157-RADIANS(90))</f>
        <v>0.20106558355180082</v>
      </c>
      <c r="AE157">
        <f>l*SIN(B157-RADIANS(90))</f>
        <v>-0.22264912106490295</v>
      </c>
      <c r="AF157">
        <f>AE157+l</f>
        <v>7.7350878935097039E-2</v>
      </c>
      <c r="AG157">
        <f>ABS(m*g*AF157)</f>
        <v>0.77350878935097045</v>
      </c>
      <c r="AH157">
        <f>(m*(C157*l)^2)/2</f>
        <v>3.5171205727455579E-2</v>
      </c>
      <c r="AI157">
        <f t="shared" si="43"/>
        <v>0.80867999507842603</v>
      </c>
      <c r="AK157">
        <f t="shared" si="44"/>
        <v>15.399999999999961</v>
      </c>
    </row>
    <row r="158" spans="2:37" x14ac:dyDescent="0.3">
      <c r="B158">
        <f t="shared" si="33"/>
        <v>0.74220317643651434</v>
      </c>
      <c r="C158">
        <f t="shared" si="34"/>
        <v>0.65558752958451683</v>
      </c>
      <c r="D158">
        <f>g_1*SIN(B158)/l</f>
        <v>-22.530441678270233</v>
      </c>
      <c r="G158">
        <f t="shared" si="35"/>
        <v>0.65558752958451683</v>
      </c>
      <c r="H158">
        <f t="shared" si="36"/>
        <v>-22.530441678270233</v>
      </c>
      <c r="I158">
        <f>_r+G158*dt_2/2</f>
        <v>0.78867610104537089</v>
      </c>
      <c r="J158">
        <f>C158+H158*dt_2/2</f>
        <v>0.54293532119316568</v>
      </c>
      <c r="K158">
        <f>g_1/l*SIN(I158)</f>
        <v>-23.647361003039965</v>
      </c>
      <c r="M158">
        <f t="shared" si="37"/>
        <v>0.54293532119316568</v>
      </c>
      <c r="N158">
        <f t="shared" si="38"/>
        <v>-23.647361003039965</v>
      </c>
      <c r="O158">
        <f>B158 + M158*dt_2/2</f>
        <v>0.74491785304248015</v>
      </c>
      <c r="P158">
        <f>C158+N158*dt_2/2</f>
        <v>0.53735072456931698</v>
      </c>
      <c r="Q158">
        <f>g_1/l*SIN(O158)</f>
        <v>-22.597047431119133</v>
      </c>
      <c r="S158">
        <f t="shared" si="39"/>
        <v>0.53735072456931698</v>
      </c>
      <c r="T158">
        <f t="shared" si="40"/>
        <v>-22.597047431119133</v>
      </c>
      <c r="U158">
        <f>B158+S158*dt_2</f>
        <v>0.74757668368220753</v>
      </c>
      <c r="V158">
        <f>C158+T158*dt_2</f>
        <v>0.4296170552733255</v>
      </c>
      <c r="W158">
        <f>g_1/l*SIN(U158)</f>
        <v>-22.662121557846596</v>
      </c>
      <c r="Y158">
        <f t="shared" si="41"/>
        <v>0.4296170552733255</v>
      </c>
      <c r="Z158">
        <f t="shared" si="42"/>
        <v>-22.662121557846596</v>
      </c>
      <c r="AB158">
        <f>(G158+M158*2+S158*2+Y158)/6*dt_2</f>
        <v>5.4096277939713455E-3</v>
      </c>
      <c r="AC158">
        <f>(H158+2*N158+2*T158+Z158)/6*dt_2</f>
        <v>-0.22946896684072504</v>
      </c>
      <c r="AD158">
        <f>l*COS(B158-RADIANS(90))</f>
        <v>0.20277397510443207</v>
      </c>
      <c r="AE158">
        <f>l*SIN(B158-RADIANS(90))</f>
        <v>-0.22109435773069189</v>
      </c>
      <c r="AF158">
        <f>AE158+l</f>
        <v>7.8905642269308102E-2</v>
      </c>
      <c r="AG158">
        <f>ABS(m*g*AF158)</f>
        <v>0.78905642269308096</v>
      </c>
      <c r="AH158">
        <f>(m*(C158*l)^2)/2</f>
        <v>1.9340775402602834E-2</v>
      </c>
      <c r="AI158">
        <f t="shared" si="43"/>
        <v>0.80839719809568378</v>
      </c>
      <c r="AK158">
        <f t="shared" si="44"/>
        <v>15.499999999999961</v>
      </c>
    </row>
    <row r="159" spans="2:37" x14ac:dyDescent="0.3">
      <c r="B159">
        <f t="shared" si="33"/>
        <v>0.74761280423048571</v>
      </c>
      <c r="C159">
        <f t="shared" si="34"/>
        <v>0.42611856274379178</v>
      </c>
      <c r="D159">
        <f>g_1*SIN(B159)/l</f>
        <v>-22.66300449607369</v>
      </c>
      <c r="G159">
        <f t="shared" si="35"/>
        <v>0.42611856274379178</v>
      </c>
      <c r="H159">
        <f t="shared" si="36"/>
        <v>-22.66300449607369</v>
      </c>
      <c r="I159">
        <f>_r+G159*dt_2/2</f>
        <v>0.78752875621116725</v>
      </c>
      <c r="J159">
        <f>C159+H159*dt_2/2</f>
        <v>0.31280354026342333</v>
      </c>
      <c r="K159">
        <f>g_1/l*SIN(I159)</f>
        <v>-23.620391058150169</v>
      </c>
      <c r="M159">
        <f t="shared" si="37"/>
        <v>0.31280354026342333</v>
      </c>
      <c r="N159">
        <f t="shared" si="38"/>
        <v>-23.620391058150169</v>
      </c>
      <c r="O159">
        <f>B159 + M159*dt_2/2</f>
        <v>0.74917682193180279</v>
      </c>
      <c r="P159">
        <f>C159+N159*dt_2/2</f>
        <v>0.30801660745304094</v>
      </c>
      <c r="Q159">
        <f>g_1/l*SIN(O159)</f>
        <v>-22.701207297167151</v>
      </c>
      <c r="S159">
        <f t="shared" si="39"/>
        <v>0.30801660745304094</v>
      </c>
      <c r="T159">
        <f t="shared" si="40"/>
        <v>-22.701207297167151</v>
      </c>
      <c r="U159">
        <f>B159+S159*dt_2</f>
        <v>0.75069297030501614</v>
      </c>
      <c r="V159">
        <f>C159+T159*dt_2</f>
        <v>0.19910648977212025</v>
      </c>
      <c r="W159">
        <f>g_1/l*SIN(U159)</f>
        <v>-22.738187832575363</v>
      </c>
      <c r="Y159">
        <f t="shared" si="41"/>
        <v>0.19910648977212025</v>
      </c>
      <c r="Z159">
        <f t="shared" si="42"/>
        <v>-22.738187832575363</v>
      </c>
      <c r="AB159">
        <f>(G159+M159*2+S159*2+Y159)/6*dt_2</f>
        <v>3.1114422465814006E-3</v>
      </c>
      <c r="AC159">
        <f>(H159+2*N159+2*T159+Z159)/6*dt_2</f>
        <v>-0.23007398173213955</v>
      </c>
      <c r="AD159">
        <f>l*COS(B159-RADIANS(90))</f>
        <v>0.20396704046466319</v>
      </c>
      <c r="AE159">
        <f>l*SIN(B159-RADIANS(90))</f>
        <v>-0.21999419629637154</v>
      </c>
      <c r="AF159">
        <f>AE159+l</f>
        <v>8.0005803703628448E-2</v>
      </c>
      <c r="AG159">
        <f>ABS(m*g*AF159)</f>
        <v>0.80005803703628442</v>
      </c>
      <c r="AH159">
        <f>(m*(C159*l)^2)/2</f>
        <v>8.1709663281675678E-3</v>
      </c>
      <c r="AI159">
        <f t="shared" si="43"/>
        <v>0.80822900336445203</v>
      </c>
      <c r="AK159">
        <f t="shared" si="44"/>
        <v>15.599999999999961</v>
      </c>
    </row>
    <row r="160" spans="2:37" x14ac:dyDescent="0.3">
      <c r="B160">
        <f t="shared" si="33"/>
        <v>0.75072424647706715</v>
      </c>
      <c r="C160">
        <f t="shared" si="34"/>
        <v>0.19604458101165223</v>
      </c>
      <c r="D160">
        <f>g_1*SIN(B160)/l</f>
        <v>-22.7389501430536</v>
      </c>
      <c r="G160">
        <f t="shared" si="35"/>
        <v>0.19604458101165223</v>
      </c>
      <c r="H160">
        <f t="shared" si="36"/>
        <v>-22.7389501430536</v>
      </c>
      <c r="I160">
        <f>_r+G160*dt_2/2</f>
        <v>0.78637838630250656</v>
      </c>
      <c r="J160">
        <f>C160+H160*dt_2/2</f>
        <v>8.2349830296384222E-2</v>
      </c>
      <c r="K160">
        <f>g_1/l*SIN(I160)</f>
        <v>-23.593318787722012</v>
      </c>
      <c r="M160">
        <f t="shared" si="37"/>
        <v>8.2349830296384222E-2</v>
      </c>
      <c r="N160">
        <f t="shared" si="38"/>
        <v>-23.593318787722012</v>
      </c>
      <c r="O160">
        <f>B160 + M160*dt_2/2</f>
        <v>0.75113599562854905</v>
      </c>
      <c r="P160">
        <f>C160+N160*dt_2/2</f>
        <v>7.8077987073042171E-2</v>
      </c>
      <c r="Q160">
        <f>g_1/l*SIN(O160)</f>
        <v>-22.748983845948139</v>
      </c>
      <c r="S160">
        <f t="shared" si="39"/>
        <v>7.8077987073042171E-2</v>
      </c>
      <c r="T160">
        <f t="shared" si="40"/>
        <v>-22.748983845948139</v>
      </c>
      <c r="U160">
        <f>B160+S160*dt_2</f>
        <v>0.75150502634779759</v>
      </c>
      <c r="V160">
        <f>C160+T160*dt_2</f>
        <v>-3.1445257447829167E-2</v>
      </c>
      <c r="W160">
        <f>g_1/l*SIN(U160)</f>
        <v>-22.757973288078443</v>
      </c>
      <c r="Y160">
        <f t="shared" si="41"/>
        <v>-3.1445257447829167E-2</v>
      </c>
      <c r="Z160">
        <f t="shared" si="42"/>
        <v>-22.757973288078443</v>
      </c>
      <c r="AB160">
        <f>(G160+M160*2+S160*2+Y160)/6*dt_2</f>
        <v>8.0909159717112631E-4</v>
      </c>
      <c r="AC160">
        <f>(H160+2*N160+2*T160+Z160)/6*dt_2</f>
        <v>-0.23030254783078721</v>
      </c>
      <c r="AD160">
        <f>l*COS(B160-RADIANS(90))</f>
        <v>0.20465055128748241</v>
      </c>
      <c r="AE160">
        <f>l*SIN(B160-RADIANS(90))</f>
        <v>-0.21935850076468322</v>
      </c>
      <c r="AF160">
        <f>AE160+l</f>
        <v>8.0641499235316771E-2</v>
      </c>
      <c r="AG160">
        <f>ABS(m*g*AF160)</f>
        <v>0.80641499235316771</v>
      </c>
      <c r="AH160">
        <f>(m*(C160*l)^2)/2</f>
        <v>1.7295064984815423E-3</v>
      </c>
      <c r="AI160">
        <f t="shared" si="43"/>
        <v>0.8081444988516493</v>
      </c>
      <c r="AK160">
        <f t="shared" si="44"/>
        <v>15.69999999999996</v>
      </c>
    </row>
    <row r="161" spans="2:37" x14ac:dyDescent="0.3">
      <c r="B161">
        <f t="shared" si="33"/>
        <v>0.75153333807423828</v>
      </c>
      <c r="C161">
        <f t="shared" si="34"/>
        <v>-3.4257966819134983E-2</v>
      </c>
      <c r="D161">
        <f>g_1*SIN(B161)/l</f>
        <v>-22.758662822527128</v>
      </c>
      <c r="G161">
        <f t="shared" si="35"/>
        <v>-3.4257966819134983E-2</v>
      </c>
      <c r="H161">
        <f t="shared" si="36"/>
        <v>-22.758662822527128</v>
      </c>
      <c r="I161">
        <f>_r+G161*dt_2/2</f>
        <v>0.78522687356335263</v>
      </c>
      <c r="J161">
        <f>C161+H161*dt_2/2</f>
        <v>-0.14805128093177061</v>
      </c>
      <c r="K161">
        <f>g_1/l*SIN(I161)</f>
        <v>-23.56618835368576</v>
      </c>
      <c r="M161">
        <f t="shared" si="37"/>
        <v>-0.14805128093177061</v>
      </c>
      <c r="N161">
        <f t="shared" si="38"/>
        <v>-23.56618835368576</v>
      </c>
      <c r="O161">
        <f>B161 + M161*dt_2/2</f>
        <v>0.75079308166957948</v>
      </c>
      <c r="P161">
        <f>C161+N161*dt_2/2</f>
        <v>-0.1520889085875638</v>
      </c>
      <c r="Q161">
        <f>g_1/l*SIN(O161)</f>
        <v>-22.740627820805962</v>
      </c>
      <c r="S161">
        <f t="shared" si="39"/>
        <v>-0.1520889085875638</v>
      </c>
      <c r="T161">
        <f t="shared" si="40"/>
        <v>-22.740627820805962</v>
      </c>
      <c r="U161">
        <f>B161+S161*dt_2</f>
        <v>0.75001244898836261</v>
      </c>
      <c r="V161">
        <f>C161+T161*dt_2</f>
        <v>-0.2616642450271946</v>
      </c>
      <c r="W161">
        <f>g_1/l*SIN(U161)</f>
        <v>-22.721595625224278</v>
      </c>
      <c r="Y161">
        <f t="shared" si="41"/>
        <v>-0.2616642450271946</v>
      </c>
      <c r="Z161">
        <f t="shared" si="42"/>
        <v>-22.721595625224278</v>
      </c>
      <c r="AB161">
        <f>(G161+M161*2+S161*2+Y161)/6*dt_2</f>
        <v>-1.4936709848083307E-3</v>
      </c>
      <c r="AC161">
        <f>(H161+2*N161+2*T161+Z161)/6*dt_2</f>
        <v>-0.23015648466122474</v>
      </c>
      <c r="AD161">
        <f>l*COS(B161-RADIANS(90))</f>
        <v>0.20482796540274414</v>
      </c>
      <c r="AE161">
        <f>l*SIN(B161-RADIANS(90))</f>
        <v>-0.21919284794210839</v>
      </c>
      <c r="AF161">
        <f>AE161+l</f>
        <v>8.0807152057891601E-2</v>
      </c>
      <c r="AG161">
        <f>ABS(m*g*AF161)</f>
        <v>0.80807152057891596</v>
      </c>
      <c r="AH161">
        <f>(m*(C161*l)^2)/2</f>
        <v>5.2812373076142897E-5</v>
      </c>
      <c r="AI161">
        <f t="shared" si="43"/>
        <v>0.80812433295199215</v>
      </c>
      <c r="AK161">
        <f t="shared" si="44"/>
        <v>15.79999999999996</v>
      </c>
    </row>
    <row r="162" spans="2:37" x14ac:dyDescent="0.3">
      <c r="B162">
        <f t="shared" si="33"/>
        <v>0.75003966708942993</v>
      </c>
      <c r="C162">
        <f t="shared" si="34"/>
        <v>-0.26441445148035969</v>
      </c>
      <c r="D162">
        <f>g_1*SIN(B162)/l</f>
        <v>-22.722259448495041</v>
      </c>
      <c r="G162">
        <f t="shared" si="35"/>
        <v>-0.26441445148035969</v>
      </c>
      <c r="H162">
        <f t="shared" si="36"/>
        <v>-22.722259448495041</v>
      </c>
      <c r="I162">
        <f>_r+G162*dt_2/2</f>
        <v>0.7840760911400465</v>
      </c>
      <c r="J162">
        <f>C162+H162*dt_2/2</f>
        <v>-0.3780257487228349</v>
      </c>
      <c r="K162">
        <f>g_1/l*SIN(I162)</f>
        <v>-23.539043907779696</v>
      </c>
      <c r="M162">
        <f t="shared" si="37"/>
        <v>-0.3780257487228349</v>
      </c>
      <c r="N162">
        <f t="shared" si="38"/>
        <v>-23.539043907779696</v>
      </c>
      <c r="O162">
        <f>B162 + M162*dt_2/2</f>
        <v>0.74814953834581577</v>
      </c>
      <c r="P162">
        <f>C162+N162*dt_2/2</f>
        <v>-0.38210967101925819</v>
      </c>
      <c r="Q162">
        <f>g_1/l*SIN(O162)</f>
        <v>-22.676121052172316</v>
      </c>
      <c r="S162">
        <f t="shared" si="39"/>
        <v>-0.38210967101925819</v>
      </c>
      <c r="T162">
        <f t="shared" si="40"/>
        <v>-22.676121052172316</v>
      </c>
      <c r="U162">
        <f>B162+S162*dt_2</f>
        <v>0.74621857037923733</v>
      </c>
      <c r="V162">
        <f>C162+T162*dt_2</f>
        <v>-0.49117566200208285</v>
      </c>
      <c r="W162">
        <f>g_1/l*SIN(U162)</f>
        <v>-22.628902107107656</v>
      </c>
      <c r="Y162">
        <f t="shared" si="41"/>
        <v>-0.49117566200208285</v>
      </c>
      <c r="Z162">
        <f t="shared" si="42"/>
        <v>-22.628902107107656</v>
      </c>
      <c r="AB162">
        <f>(G162+M162*2+S162*2+Y162)/6*dt_2</f>
        <v>-3.7931015882777148E-3</v>
      </c>
      <c r="AC162">
        <f>(H162+2*N162+2*T162+Z162)/6*dt_2</f>
        <v>-0.22963581912584455</v>
      </c>
      <c r="AD162">
        <f>l*COS(B162-RADIANS(90))</f>
        <v>0.2045003350364554</v>
      </c>
      <c r="AE162">
        <f>l*SIN(B162-RADIANS(90))</f>
        <v>-0.2194985489017581</v>
      </c>
      <c r="AF162">
        <f>AE162+l</f>
        <v>8.0501451098241888E-2</v>
      </c>
      <c r="AG162">
        <f>ABS(m*g*AF162)</f>
        <v>0.80501451098241894</v>
      </c>
      <c r="AH162">
        <f>(m*(C162*l)^2)/2</f>
        <v>3.1461750968246765E-3</v>
      </c>
      <c r="AI162">
        <f t="shared" si="43"/>
        <v>0.80816068607924363</v>
      </c>
      <c r="AK162">
        <f t="shared" si="44"/>
        <v>15.899999999999959</v>
      </c>
    </row>
    <row r="163" spans="2:37" x14ac:dyDescent="0.3">
      <c r="B163">
        <f t="shared" si="33"/>
        <v>0.7462465655011522</v>
      </c>
      <c r="C163">
        <f t="shared" si="34"/>
        <v>-0.49405027060620421</v>
      </c>
      <c r="D163">
        <f>g_1*SIN(B163)/l</f>
        <v>-22.629587289300922</v>
      </c>
      <c r="G163">
        <f t="shared" si="35"/>
        <v>-0.49405027060620421</v>
      </c>
      <c r="H163">
        <f t="shared" si="36"/>
        <v>-22.629587289300922</v>
      </c>
      <c r="I163">
        <f>_r+G163*dt_2/2</f>
        <v>0.78292791204441725</v>
      </c>
      <c r="J163">
        <f>C163+H163*dt_2/2</f>
        <v>-0.60719820705270888</v>
      </c>
      <c r="K163">
        <f>g_1/l*SIN(I163)</f>
        <v>-23.511929801608105</v>
      </c>
      <c r="M163">
        <f t="shared" si="37"/>
        <v>-0.60719820705270888</v>
      </c>
      <c r="N163">
        <f t="shared" si="38"/>
        <v>-23.511929801608105</v>
      </c>
      <c r="O163">
        <f>B163 + M163*dt_2/2</f>
        <v>0.74321057446588867</v>
      </c>
      <c r="P163">
        <f>C163+N163*dt_2/2</f>
        <v>-0.61160991961424471</v>
      </c>
      <c r="Q163">
        <f>g_1/l*SIN(O163)</f>
        <v>-22.555178021598572</v>
      </c>
      <c r="S163">
        <f t="shared" si="39"/>
        <v>-0.61160991961424471</v>
      </c>
      <c r="T163">
        <f t="shared" si="40"/>
        <v>-22.555178021598572</v>
      </c>
      <c r="U163">
        <f>B163+S163*dt_2</f>
        <v>0.74013046630500978</v>
      </c>
      <c r="V163">
        <f>C163+T163*dt_2</f>
        <v>-0.71960205082218986</v>
      </c>
      <c r="W163">
        <f>g_1/l*SIN(U163)</f>
        <v>-22.479475038447131</v>
      </c>
      <c r="Y163">
        <f t="shared" si="41"/>
        <v>-0.71960205082218986</v>
      </c>
      <c r="Z163">
        <f t="shared" si="42"/>
        <v>-22.479475038447131</v>
      </c>
      <c r="AB163">
        <f>(G163+M163*2+S163*2+Y163)/6*dt_2</f>
        <v>-6.0854476246038356E-3</v>
      </c>
      <c r="AC163">
        <f>(H163+2*N163+2*T163+Z163)/6*dt_2</f>
        <v>-0.22873879662360236</v>
      </c>
      <c r="AD163">
        <f>l*COS(B163-RADIANS(90))</f>
        <v>0.20366628560370834</v>
      </c>
      <c r="AE163">
        <f>l*SIN(B163-RADIANS(90))</f>
        <v>-0.22027265855840733</v>
      </c>
      <c r="AF163">
        <f>AE163+l</f>
        <v>7.9727341441592658E-2</v>
      </c>
      <c r="AG163">
        <f>ABS(m*g*AF163)</f>
        <v>0.79727341441592658</v>
      </c>
      <c r="AH163">
        <f>(m*(C163*l)^2)/2</f>
        <v>1.0983855144872859E-2</v>
      </c>
      <c r="AI163">
        <f t="shared" si="43"/>
        <v>0.80825726956079946</v>
      </c>
      <c r="AK163">
        <f t="shared" si="44"/>
        <v>15.999999999999959</v>
      </c>
    </row>
    <row r="164" spans="2:37" x14ac:dyDescent="0.3">
      <c r="B164">
        <f t="shared" si="33"/>
        <v>0.74016111787654837</v>
      </c>
      <c r="C164">
        <f t="shared" si="34"/>
        <v>-0.72278906722980651</v>
      </c>
      <c r="D164">
        <f>g_1*SIN(B164)/l</f>
        <v>-22.480229445393359</v>
      </c>
      <c r="G164">
        <f t="shared" si="35"/>
        <v>-0.72278906722980651</v>
      </c>
      <c r="H164">
        <f t="shared" si="36"/>
        <v>-22.480229445393359</v>
      </c>
      <c r="I164">
        <f>_r+G164*dt_2/2</f>
        <v>0.78178421806129927</v>
      </c>
      <c r="J164">
        <f>C164+H164*dt_2/2</f>
        <v>-0.83519021445677333</v>
      </c>
      <c r="K164">
        <f>g_1/l*SIN(I164)</f>
        <v>-23.484890796014028</v>
      </c>
      <c r="M164">
        <f t="shared" si="37"/>
        <v>-0.83519021445677333</v>
      </c>
      <c r="N164">
        <f t="shared" si="38"/>
        <v>-23.484890796014028</v>
      </c>
      <c r="O164">
        <f>B164 + M164*dt_2/2</f>
        <v>0.73598516680426451</v>
      </c>
      <c r="P164">
        <f>C164+N164*dt_2/2</f>
        <v>-0.84021352120987669</v>
      </c>
      <c r="Q164">
        <f>g_1/l*SIN(O164)</f>
        <v>-22.377255237731568</v>
      </c>
      <c r="S164">
        <f t="shared" si="39"/>
        <v>-0.84021352120987669</v>
      </c>
      <c r="T164">
        <f t="shared" si="40"/>
        <v>-22.377255237731568</v>
      </c>
      <c r="U164">
        <f>B164+S164*dt_2</f>
        <v>0.73175898266444961</v>
      </c>
      <c r="V164">
        <f>C164+T164*dt_2</f>
        <v>-0.94656161960712226</v>
      </c>
      <c r="W164">
        <f>g_1/l*SIN(U164)</f>
        <v>-22.27264505099226</v>
      </c>
      <c r="Y164">
        <f t="shared" si="41"/>
        <v>-0.94656161960712226</v>
      </c>
      <c r="Z164">
        <f t="shared" si="42"/>
        <v>-22.27264505099226</v>
      </c>
      <c r="AB164">
        <f>(G164+M164*2+S164*2+Y164)/6*dt_2</f>
        <v>-8.3669302636170482E-3</v>
      </c>
      <c r="AC164">
        <f>(H164+2*N164+2*T164+Z164)/6*dt_2</f>
        <v>-0.22746194427312802</v>
      </c>
      <c r="AD164">
        <f>l*COS(B164-RADIANS(90))</f>
        <v>0.20232206500854022</v>
      </c>
      <c r="AE164">
        <f>l*SIN(B164-RADIANS(90))</f>
        <v>-0.22150797279258375</v>
      </c>
      <c r="AF164">
        <f>AE164+l</f>
        <v>7.8492027207416243E-2</v>
      </c>
      <c r="AG164">
        <f>ABS(m*g*AF164)</f>
        <v>0.78492027207416237</v>
      </c>
      <c r="AH164">
        <f>(m*(C164*l)^2)/2</f>
        <v>2.3509081606812018E-2</v>
      </c>
      <c r="AI164">
        <f t="shared" si="43"/>
        <v>0.80842935368097435</v>
      </c>
      <c r="AK164">
        <f t="shared" si="44"/>
        <v>16.099999999999959</v>
      </c>
    </row>
    <row r="165" spans="2:37" x14ac:dyDescent="0.3">
      <c r="B165">
        <f t="shared" si="33"/>
        <v>0.73179418761293136</v>
      </c>
      <c r="C165">
        <f t="shared" si="34"/>
        <v>-0.95025101150293456</v>
      </c>
      <c r="D165">
        <f>g_1*SIN(B165)/l</f>
        <v>-22.273518120191525</v>
      </c>
      <c r="G165">
        <f t="shared" si="35"/>
        <v>-0.95025101150293456</v>
      </c>
      <c r="H165">
        <f t="shared" si="36"/>
        <v>-22.273518120191525</v>
      </c>
      <c r="I165">
        <f>_r+G165*dt_2/2</f>
        <v>0.78064690833993355</v>
      </c>
      <c r="J165">
        <f>C165+H165*dt_2/2</f>
        <v>-1.0616186021038923</v>
      </c>
      <c r="K165">
        <f>g_1/l*SIN(I165)</f>
        <v>-23.457972263573577</v>
      </c>
      <c r="M165">
        <f t="shared" si="37"/>
        <v>-1.0616186021038923</v>
      </c>
      <c r="N165">
        <f t="shared" si="38"/>
        <v>-23.457972263573577</v>
      </c>
      <c r="O165">
        <f>B165 + M165*dt_2/2</f>
        <v>0.72648609460241187</v>
      </c>
      <c r="P165">
        <f>C165+N165*dt_2/2</f>
        <v>-1.0675408728208025</v>
      </c>
      <c r="Q165">
        <f>g_1/l*SIN(O165)</f>
        <v>-22.141568364840165</v>
      </c>
      <c r="S165">
        <f t="shared" si="39"/>
        <v>-1.0675408728208025</v>
      </c>
      <c r="T165">
        <f t="shared" si="40"/>
        <v>-22.141568364840165</v>
      </c>
      <c r="U165">
        <f>B165+S165*dt_2</f>
        <v>0.72111877888472331</v>
      </c>
      <c r="V165">
        <f>C165+T165*dt_2</f>
        <v>-1.1716666951513361</v>
      </c>
      <c r="W165">
        <f>g_1/l*SIN(U165)</f>
        <v>-22.007512116882616</v>
      </c>
      <c r="Y165">
        <f t="shared" si="41"/>
        <v>-1.1716666951513361</v>
      </c>
      <c r="Z165">
        <f t="shared" si="42"/>
        <v>-22.007512116882616</v>
      </c>
      <c r="AB165">
        <f>(G165+M165*2+S165*2+Y165)/6*dt_2</f>
        <v>-1.0633727760839434E-2</v>
      </c>
      <c r="AC165">
        <f>(H165+2*N165+2*T165+Z165)/6*dt_2</f>
        <v>-0.22580018582316938</v>
      </c>
      <c r="AD165">
        <f>l*COS(B165-RADIANS(90))</f>
        <v>0.2004616630817237</v>
      </c>
      <c r="AE165">
        <f>l*SIN(B165-RADIANS(90))</f>
        <v>-0.2231930143049049</v>
      </c>
      <c r="AF165">
        <f>AE165+l</f>
        <v>7.6806985695095087E-2</v>
      </c>
      <c r="AG165">
        <f>ABS(m*g*AF165)</f>
        <v>0.76806985695095087</v>
      </c>
      <c r="AH165">
        <f>(m*(C165*l)^2)/2</f>
        <v>4.0633964318805754E-2</v>
      </c>
      <c r="AI165">
        <f t="shared" si="43"/>
        <v>0.8087038212697566</v>
      </c>
      <c r="AK165">
        <f t="shared" si="44"/>
        <v>16.19999999999996</v>
      </c>
    </row>
    <row r="166" spans="2:37" x14ac:dyDescent="0.3">
      <c r="B166">
        <f t="shared" si="33"/>
        <v>0.72116045985209187</v>
      </c>
      <c r="C166">
        <f t="shared" si="34"/>
        <v>-1.1760511973261039</v>
      </c>
      <c r="D166">
        <f>g_1*SIN(B166)/l</f>
        <v>-22.008555605171257</v>
      </c>
      <c r="G166">
        <f t="shared" si="35"/>
        <v>-1.1760511973261039</v>
      </c>
      <c r="H166">
        <f t="shared" si="36"/>
        <v>-22.008555605171257</v>
      </c>
      <c r="I166">
        <f>_r+G166*dt_2/2</f>
        <v>0.77951790741081772</v>
      </c>
      <c r="J166">
        <f>C166+H166*dt_2/2</f>
        <v>-1.2860939753519602</v>
      </c>
      <c r="K166">
        <f>g_1/l*SIN(I166)</f>
        <v>-23.431220377990986</v>
      </c>
      <c r="M166">
        <f t="shared" si="37"/>
        <v>-1.2860939753519602</v>
      </c>
      <c r="N166">
        <f t="shared" si="38"/>
        <v>-23.431220377990986</v>
      </c>
      <c r="O166">
        <f>B166 + M166*dt_2/2</f>
        <v>0.7147299899753321</v>
      </c>
      <c r="P166">
        <f>C166+N166*dt_2/2</f>
        <v>-1.2932072992160588</v>
      </c>
      <c r="Q166">
        <f>g_1/l*SIN(O166)</f>
        <v>-21.847117001863413</v>
      </c>
      <c r="S166">
        <f t="shared" si="39"/>
        <v>-1.2932072992160588</v>
      </c>
      <c r="T166">
        <f t="shared" si="40"/>
        <v>-21.847117001863413</v>
      </c>
      <c r="U166">
        <f>B166+S166*dt_2</f>
        <v>0.70822838685993128</v>
      </c>
      <c r="V166">
        <f>C166+T166*dt_2</f>
        <v>-1.394522367344738</v>
      </c>
      <c r="W166">
        <f>g_1/l*SIN(U166)</f>
        <v>-21.682974164438676</v>
      </c>
      <c r="Y166">
        <f t="shared" si="41"/>
        <v>-1.394522367344738</v>
      </c>
      <c r="Z166">
        <f t="shared" si="42"/>
        <v>-21.682974164438676</v>
      </c>
      <c r="AB166">
        <f>(G166+M166*2+S166*2+Y166)/6*dt_2</f>
        <v>-1.2881960189678134E-2</v>
      </c>
      <c r="AC166">
        <f>(H166+2*N166+2*T166+Z166)/6*dt_2</f>
        <v>-0.22374700754886459</v>
      </c>
      <c r="AD166">
        <f>l*COS(B166-RADIANS(90))</f>
        <v>0.19807700044654131</v>
      </c>
      <c r="AE166">
        <f>l*SIN(B166-RADIANS(90))</f>
        <v>-0.2253120100973334</v>
      </c>
      <c r="AF166">
        <f>AE166+l</f>
        <v>7.4687989902666591E-2</v>
      </c>
      <c r="AG166">
        <f>ABS(m*g*AF166)</f>
        <v>0.74687989902666585</v>
      </c>
      <c r="AH166">
        <f>(m*(C166*l)^2)/2</f>
        <v>6.22393388429473E-2</v>
      </c>
      <c r="AI166">
        <f t="shared" si="43"/>
        <v>0.80911923786961315</v>
      </c>
      <c r="AK166">
        <f t="shared" si="44"/>
        <v>16.299999999999962</v>
      </c>
    </row>
    <row r="167" spans="2:37" x14ac:dyDescent="0.3">
      <c r="B167">
        <f t="shared" si="33"/>
        <v>0.70827849966241374</v>
      </c>
      <c r="C167">
        <f t="shared" si="34"/>
        <v>-1.3997982048749684</v>
      </c>
      <c r="D167">
        <f>g_1*SIN(B167)/l</f>
        <v>-21.684242852190657</v>
      </c>
      <c r="G167">
        <f t="shared" si="35"/>
        <v>-1.3997982048749684</v>
      </c>
      <c r="H167">
        <f t="shared" si="36"/>
        <v>-21.684242852190657</v>
      </c>
      <c r="I167">
        <f>_r+G167*dt_2/2</f>
        <v>0.77839917237307343</v>
      </c>
      <c r="J167">
        <f>C167+H167*dt_2/2</f>
        <v>-1.5082194191359217</v>
      </c>
      <c r="K167">
        <f>g_1/l*SIN(I167)</f>
        <v>-23.404682284182822</v>
      </c>
      <c r="M167">
        <f t="shared" si="37"/>
        <v>-1.5082194191359217</v>
      </c>
      <c r="N167">
        <f t="shared" si="38"/>
        <v>-23.404682284182822</v>
      </c>
      <c r="O167">
        <f>B167 + M167*dt_2/2</f>
        <v>0.70073740256673411</v>
      </c>
      <c r="P167">
        <f>C167+N167*dt_2/2</f>
        <v>-1.5168216162958825</v>
      </c>
      <c r="Q167">
        <f>g_1/l*SIN(O167)</f>
        <v>-21.492716954263702</v>
      </c>
      <c r="S167">
        <f t="shared" si="39"/>
        <v>-1.5168216162958825</v>
      </c>
      <c r="T167">
        <f t="shared" si="40"/>
        <v>-21.492716954263702</v>
      </c>
      <c r="U167">
        <f>B167+S167*dt_2</f>
        <v>0.69311028349945492</v>
      </c>
      <c r="V167">
        <f>C167+T167*dt_2</f>
        <v>-1.6147253744176053</v>
      </c>
      <c r="W167">
        <f>g_1/l*SIN(U167)</f>
        <v>-21.297763107480915</v>
      </c>
      <c r="Y167">
        <f t="shared" si="41"/>
        <v>-1.6147253744176053</v>
      </c>
      <c r="Z167">
        <f t="shared" si="42"/>
        <v>-21.297763107480915</v>
      </c>
      <c r="AB167">
        <f>(G167+M167*2+S167*2+Y167)/6*dt_2</f>
        <v>-1.5107676083593636E-2</v>
      </c>
      <c r="AC167">
        <f>(H167+2*N167+2*T167+Z167)/6*dt_2</f>
        <v>-0.22129467406094105</v>
      </c>
      <c r="AD167">
        <f>l*COS(B167-RADIANS(90))</f>
        <v>0.19515818566971588</v>
      </c>
      <c r="AE167">
        <f>l*SIN(B167-RADIANS(90))</f>
        <v>-0.22784486512999297</v>
      </c>
      <c r="AF167">
        <f>AE167+l</f>
        <v>7.2155134870007021E-2</v>
      </c>
      <c r="AG167">
        <f>ABS(m*g*AF167)</f>
        <v>0.72155134870007021</v>
      </c>
      <c r="AH167">
        <f>(m*(C167*l)^2)/2</f>
        <v>8.8174575646703279E-2</v>
      </c>
      <c r="AI167">
        <f t="shared" si="43"/>
        <v>0.80972592434677348</v>
      </c>
      <c r="AK167">
        <f t="shared" si="44"/>
        <v>16.399999999999963</v>
      </c>
    </row>
    <row r="168" spans="2:37" x14ac:dyDescent="0.3">
      <c r="B168">
        <f t="shared" si="33"/>
        <v>0.69317082357882009</v>
      </c>
      <c r="C168">
        <f t="shared" si="34"/>
        <v>-1.6210928789359094</v>
      </c>
      <c r="D168">
        <f>g_1*SIN(B168)/l</f>
        <v>-21.299315442163667</v>
      </c>
      <c r="G168">
        <f t="shared" si="35"/>
        <v>-1.6210928789359094</v>
      </c>
      <c r="H168">
        <f t="shared" si="36"/>
        <v>-21.299315442163667</v>
      </c>
      <c r="I168">
        <f>_r+G168*dt_2/2</f>
        <v>0.77729269900276876</v>
      </c>
      <c r="J168">
        <f>C168+H168*dt_2/2</f>
        <v>-1.7275894561467278</v>
      </c>
      <c r="K168">
        <f>g_1/l*SIN(I168)</f>
        <v>-23.378406242898059</v>
      </c>
      <c r="M168">
        <f t="shared" si="37"/>
        <v>-1.7275894561467278</v>
      </c>
      <c r="N168">
        <f t="shared" si="38"/>
        <v>-23.378406242898059</v>
      </c>
      <c r="O168">
        <f>B168 + M168*dt_2/2</f>
        <v>0.68453287629808646</v>
      </c>
      <c r="P168">
        <f>C168+N168*dt_2/2</f>
        <v>-1.7379849101503997</v>
      </c>
      <c r="Q168">
        <f>g_1/l*SIN(O168)</f>
        <v>-21.077039767045594</v>
      </c>
      <c r="S168">
        <f t="shared" si="39"/>
        <v>-1.7379849101503997</v>
      </c>
      <c r="T168">
        <f t="shared" si="40"/>
        <v>-21.077039767045594</v>
      </c>
      <c r="U168">
        <f>B168+S168*dt_2</f>
        <v>0.67579097447731606</v>
      </c>
      <c r="V168">
        <f>C168+T168*dt_2</f>
        <v>-1.8318632766063654</v>
      </c>
      <c r="W168">
        <f>g_1/l*SIN(U168)</f>
        <v>-20.850488015178492</v>
      </c>
      <c r="Y168">
        <f t="shared" si="41"/>
        <v>-1.8318632766063654</v>
      </c>
      <c r="Z168">
        <f t="shared" si="42"/>
        <v>-20.850488015178492</v>
      </c>
      <c r="AB168">
        <f>(G168+M168*2+S168*2+Y168)/6*dt_2</f>
        <v>-1.7306841480227549E-2</v>
      </c>
      <c r="AC168">
        <f>(H168+2*N168+2*T168+Z168)/6*dt_2</f>
        <v>-0.2184344924620491</v>
      </c>
      <c r="AD168">
        <f>l*COS(B168-RADIANS(90))</f>
        <v>0.19169383897947301</v>
      </c>
      <c r="AE168">
        <f>l*SIN(B168-RADIANS(90))</f>
        <v>-0.23076713825263739</v>
      </c>
      <c r="AF168">
        <f>AE168+l</f>
        <v>6.9232861747362595E-2</v>
      </c>
      <c r="AG168">
        <f>ABS(m*g*AF168)</f>
        <v>0.69232861747362595</v>
      </c>
      <c r="AH168">
        <f>(m*(C168*l)^2)/2</f>
        <v>0.11825739549615216</v>
      </c>
      <c r="AI168">
        <f t="shared" si="43"/>
        <v>0.81058601296977817</v>
      </c>
      <c r="AK168">
        <f t="shared" si="44"/>
        <v>16.499999999999964</v>
      </c>
    </row>
    <row r="169" spans="2:37" x14ac:dyDescent="0.3">
      <c r="B169">
        <f t="shared" si="33"/>
        <v>0.67586398209859255</v>
      </c>
      <c r="C169">
        <f t="shared" si="34"/>
        <v>-1.8395273713979585</v>
      </c>
      <c r="D169">
        <f>g_1*SIN(B169)/l</f>
        <v>-20.852386674727128</v>
      </c>
      <c r="G169">
        <f t="shared" si="35"/>
        <v>-1.8395273713979585</v>
      </c>
      <c r="H169">
        <f t="shared" si="36"/>
        <v>-20.852386674727128</v>
      </c>
      <c r="I169">
        <f>_r+G169*dt_2/2</f>
        <v>0.77620052654045846</v>
      </c>
      <c r="J169">
        <f>C169+H169*dt_2/2</f>
        <v>-1.9437893047715942</v>
      </c>
      <c r="K169">
        <f>g_1/l*SIN(I169)</f>
        <v>-23.352441743843336</v>
      </c>
      <c r="M169">
        <f t="shared" si="37"/>
        <v>-1.9437893047715942</v>
      </c>
      <c r="N169">
        <f t="shared" si="38"/>
        <v>-23.352441743843336</v>
      </c>
      <c r="O169">
        <f>B169 + M169*dt_2/2</f>
        <v>0.66614503557473459</v>
      </c>
      <c r="P169">
        <f>C169+N169*dt_2/2</f>
        <v>-1.9562895801171751</v>
      </c>
      <c r="Q169">
        <f>g_1/l*SIN(O169)</f>
        <v>-20.598659190981799</v>
      </c>
      <c r="S169">
        <f t="shared" si="39"/>
        <v>-1.9562895801171751</v>
      </c>
      <c r="T169">
        <f t="shared" si="40"/>
        <v>-20.598659190981799</v>
      </c>
      <c r="U169">
        <f>B169+S169*dt_2</f>
        <v>0.65630108629742079</v>
      </c>
      <c r="V169">
        <f>C169+T169*dt_2</f>
        <v>-2.0455139633077764</v>
      </c>
      <c r="W169">
        <f>g_1/l*SIN(U169)</f>
        <v>-20.339685041021859</v>
      </c>
      <c r="Y169">
        <f t="shared" si="41"/>
        <v>-2.0455139633077764</v>
      </c>
      <c r="Z169">
        <f t="shared" si="42"/>
        <v>-20.339685041021859</v>
      </c>
      <c r="AB169">
        <f>(G169+M169*2+S169*2+Y169)/6*dt_2</f>
        <v>-1.9475331840805458E-2</v>
      </c>
      <c r="AC169">
        <f>(H169+2*N169+2*T169+Z169)/6*dt_2</f>
        <v>-0.21515712264233211</v>
      </c>
      <c r="AD169">
        <f>l*COS(B169-RADIANS(90))</f>
        <v>0.18767148007254414</v>
      </c>
      <c r="AE169">
        <f>l*SIN(B169-RADIANS(90))</f>
        <v>-0.23405002791578697</v>
      </c>
      <c r="AF169">
        <f>AE169+l</f>
        <v>6.5949972084213021E-2</v>
      </c>
      <c r="AG169">
        <f>ABS(m*g*AF169)</f>
        <v>0.65949972084213027</v>
      </c>
      <c r="AH169">
        <f>(m*(C169*l)^2)/2</f>
        <v>0.15227374275550271</v>
      </c>
      <c r="AI169">
        <f t="shared" si="43"/>
        <v>0.81177346359763303</v>
      </c>
      <c r="AK169">
        <f t="shared" si="44"/>
        <v>16.599999999999966</v>
      </c>
    </row>
    <row r="170" spans="2:37" x14ac:dyDescent="0.3">
      <c r="B170">
        <f t="shared" si="33"/>
        <v>0.65638865025778714</v>
      </c>
      <c r="C170">
        <f t="shared" si="34"/>
        <v>-2.0546844940402904</v>
      </c>
      <c r="D170">
        <f>g_1*SIN(B170)/l</f>
        <v>-20.341997394979821</v>
      </c>
      <c r="G170">
        <f t="shared" si="35"/>
        <v>-2.0546844940402904</v>
      </c>
      <c r="H170">
        <f t="shared" si="36"/>
        <v>-20.341997394979821</v>
      </c>
      <c r="I170">
        <f>_r+G170*dt_2/2</f>
        <v>0.77512474092724681</v>
      </c>
      <c r="J170">
        <f>C170+H170*dt_2/2</f>
        <v>-2.1563944810151896</v>
      </c>
      <c r="K170">
        <f>g_1/l*SIN(I170)</f>
        <v>-23.326839581490319</v>
      </c>
      <c r="M170">
        <f t="shared" si="37"/>
        <v>-2.1563944810151896</v>
      </c>
      <c r="N170">
        <f t="shared" si="38"/>
        <v>-23.326839581490319</v>
      </c>
      <c r="O170">
        <f>B170 + M170*dt_2/2</f>
        <v>0.6456066778527112</v>
      </c>
      <c r="P170">
        <f>C170+N170*dt_2/2</f>
        <v>-2.1713186919477421</v>
      </c>
      <c r="Q170">
        <f>g_1/l*SIN(O170)</f>
        <v>-20.056104132568802</v>
      </c>
      <c r="S170">
        <f t="shared" si="39"/>
        <v>-2.1713186919477421</v>
      </c>
      <c r="T170">
        <f t="shared" si="40"/>
        <v>-20.056104132568802</v>
      </c>
      <c r="U170">
        <f>B170+S170*dt_2</f>
        <v>0.63467546333830971</v>
      </c>
      <c r="V170">
        <f>C170+T170*dt_2</f>
        <v>-2.2552455353659786</v>
      </c>
      <c r="W170">
        <f>g_1/l*SIN(U170)</f>
        <v>-19.763873594722575</v>
      </c>
      <c r="Y170">
        <f t="shared" si="41"/>
        <v>-2.2552455353659786</v>
      </c>
      <c r="Z170">
        <f t="shared" si="42"/>
        <v>-19.763873594722575</v>
      </c>
      <c r="AB170">
        <f>(G170+M170*2+S170*2+Y170)/6*dt_2</f>
        <v>-2.160892729222022E-2</v>
      </c>
      <c r="AC170">
        <f>(H170+2*N170+2*T170+Z170)/6*dt_2</f>
        <v>-0.21145293069636775</v>
      </c>
      <c r="AD170">
        <f>l*COS(B170-RADIANS(90))</f>
        <v>0.18307797655481836</v>
      </c>
      <c r="AE170">
        <f>l*SIN(B170-RADIANS(90))</f>
        <v>-0.23766037637896931</v>
      </c>
      <c r="AF170">
        <f>AE170+l</f>
        <v>6.2339623621030682E-2</v>
      </c>
      <c r="AG170">
        <f>ABS(m*g*AF170)</f>
        <v>0.62339623621030682</v>
      </c>
      <c r="AH170">
        <f>(m*(C170*l)^2)/2</f>
        <v>0.1899777766522322</v>
      </c>
      <c r="AI170">
        <f t="shared" si="43"/>
        <v>0.81337401286253908</v>
      </c>
      <c r="AK170">
        <f t="shared" si="44"/>
        <v>16.699999999999967</v>
      </c>
    </row>
    <row r="171" spans="2:37" x14ac:dyDescent="0.3">
      <c r="B171">
        <f t="shared" si="33"/>
        <v>0.63477972296556695</v>
      </c>
      <c r="C171">
        <f t="shared" si="34"/>
        <v>-2.2661374247366584</v>
      </c>
      <c r="D171">
        <f>g_1*SIN(B171)/l</f>
        <v>-19.766672038679019</v>
      </c>
      <c r="G171">
        <f t="shared" si="35"/>
        <v>-2.2661374247366584</v>
      </c>
      <c r="H171">
        <f t="shared" si="36"/>
        <v>-19.766672038679019</v>
      </c>
      <c r="I171">
        <f>_r+G171*dt_2/2</f>
        <v>0.77406747627376493</v>
      </c>
      <c r="J171">
        <f>C171+H171*dt_2/2</f>
        <v>-2.3649707849300534</v>
      </c>
      <c r="K171">
        <f>g_1/l*SIN(I171)</f>
        <v>-23.301651888055979</v>
      </c>
      <c r="M171">
        <f t="shared" si="37"/>
        <v>-2.3649707849300534</v>
      </c>
      <c r="N171">
        <f t="shared" si="38"/>
        <v>-23.301651888055979</v>
      </c>
      <c r="O171">
        <f>B171 + M171*dt_2/2</f>
        <v>0.62295486904091668</v>
      </c>
      <c r="P171">
        <f>C171+N171*dt_2/2</f>
        <v>-2.3826456841769383</v>
      </c>
      <c r="Q171">
        <f>g_1/l*SIN(O171)</f>
        <v>-19.447917490408297</v>
      </c>
      <c r="S171">
        <f t="shared" si="39"/>
        <v>-2.3826456841769383</v>
      </c>
      <c r="T171">
        <f t="shared" si="40"/>
        <v>-19.447917490408297</v>
      </c>
      <c r="U171">
        <f>B171+S171*dt_2</f>
        <v>0.61095326612379752</v>
      </c>
      <c r="V171">
        <f>C171+T171*dt_2</f>
        <v>-2.4606165996407414</v>
      </c>
      <c r="W171">
        <f>g_1/l*SIN(U171)</f>
        <v>-19.12161807946714</v>
      </c>
      <c r="Y171">
        <f t="shared" si="41"/>
        <v>-2.4606165996407414</v>
      </c>
      <c r="Z171">
        <f t="shared" si="42"/>
        <v>-19.12161807946714</v>
      </c>
      <c r="AB171">
        <f>(G171+M171*2+S171*2+Y171)/6*dt_2</f>
        <v>-2.3703311604318975E-2</v>
      </c>
      <c r="AC171">
        <f>(H171+2*N171+2*T171+Z171)/6*dt_2</f>
        <v>-0.20731238145845785</v>
      </c>
      <c r="AD171">
        <f>l*COS(B171-RADIANS(90))</f>
        <v>0.17790004834811121</v>
      </c>
      <c r="AE171">
        <f>l*SIN(B171-RADIANS(90))</f>
        <v>-0.2415607020972983</v>
      </c>
      <c r="AF171">
        <f>AE171+l</f>
        <v>5.8439297902701692E-2</v>
      </c>
      <c r="AG171">
        <f>ABS(m*g*AF171)</f>
        <v>0.58439297902701692</v>
      </c>
      <c r="AH171">
        <f>(m*(C171*l)^2)/2</f>
        <v>0.23109204725064422</v>
      </c>
      <c r="AI171">
        <f t="shared" si="43"/>
        <v>0.81548502627766117</v>
      </c>
      <c r="AK171">
        <f t="shared" si="44"/>
        <v>16.799999999999969</v>
      </c>
    </row>
    <row r="172" spans="2:37" x14ac:dyDescent="0.3">
      <c r="B172">
        <f t="shared" si="33"/>
        <v>0.61107641136124802</v>
      </c>
      <c r="C172">
        <f t="shared" si="34"/>
        <v>-2.473449806195116</v>
      </c>
      <c r="D172">
        <f>g_1*SIN(B172)/l</f>
        <v>-19.124980216301921</v>
      </c>
      <c r="G172">
        <f t="shared" si="35"/>
        <v>-2.473449806195116</v>
      </c>
      <c r="H172">
        <f t="shared" si="36"/>
        <v>-19.124980216301921</v>
      </c>
      <c r="I172">
        <f>_r+G172*dt_2/2</f>
        <v>0.77303091436647264</v>
      </c>
      <c r="J172">
        <f>C172+H172*dt_2/2</f>
        <v>-2.5690747072766258</v>
      </c>
      <c r="K172">
        <f>g_1/l*SIN(I172)</f>
        <v>-23.276932118590345</v>
      </c>
      <c r="M172">
        <f t="shared" si="37"/>
        <v>-2.5690747072766258</v>
      </c>
      <c r="N172">
        <f t="shared" si="38"/>
        <v>-23.276932118590345</v>
      </c>
      <c r="O172">
        <f>B172 + M172*dt_2/2</f>
        <v>0.59823103782486486</v>
      </c>
      <c r="P172">
        <f>C172+N172*dt_2/2</f>
        <v>-2.5898344667880679</v>
      </c>
      <c r="Q172">
        <f>g_1/l*SIN(O172)</f>
        <v>-18.772720107495022</v>
      </c>
      <c r="S172">
        <f t="shared" si="39"/>
        <v>-2.5898344667880679</v>
      </c>
      <c r="T172">
        <f t="shared" si="40"/>
        <v>-18.772720107495022</v>
      </c>
      <c r="U172">
        <f>B172+S172*dt_2</f>
        <v>0.58517806669336736</v>
      </c>
      <c r="V172">
        <f>C172+T172*dt_2</f>
        <v>-2.6611770072700662</v>
      </c>
      <c r="W172">
        <f>g_1/l*SIN(U172)</f>
        <v>-18.411594330976609</v>
      </c>
      <c r="Y172">
        <f t="shared" si="41"/>
        <v>-2.6611770072700662</v>
      </c>
      <c r="Z172">
        <f t="shared" si="42"/>
        <v>-18.411594330976609</v>
      </c>
      <c r="AB172">
        <f>(G172+M172*2+S172*2+Y172)/6*dt_2</f>
        <v>-2.5754075269324283E-2</v>
      </c>
      <c r="AC172">
        <f>(H172+2*N172+2*T172+Z172)/6*dt_2</f>
        <v>-0.20272646499908209</v>
      </c>
      <c r="AD172">
        <f>l*COS(B172-RADIANS(90))</f>
        <v>0.1721248219467173</v>
      </c>
      <c r="AE172">
        <f>l*SIN(B172-RADIANS(90))</f>
        <v>-0.2457092706224388</v>
      </c>
      <c r="AF172">
        <f>AE172+l</f>
        <v>5.4290729377561187E-2</v>
      </c>
      <c r="AG172">
        <f>ABS(m*g*AF172)</f>
        <v>0.54290729377561187</v>
      </c>
      <c r="AH172">
        <f>(m*(C172*l)^2)/2</f>
        <v>0.27530792746949956</v>
      </c>
      <c r="AI172">
        <f t="shared" si="43"/>
        <v>0.81821522124511148</v>
      </c>
      <c r="AK172">
        <f t="shared" si="44"/>
        <v>16.89999999999997</v>
      </c>
    </row>
    <row r="173" spans="2:37" x14ac:dyDescent="0.3">
      <c r="B173">
        <f t="shared" si="33"/>
        <v>0.58532233609192375</v>
      </c>
      <c r="C173">
        <f t="shared" si="34"/>
        <v>-2.6761762711941981</v>
      </c>
      <c r="D173">
        <f>g_1*SIN(B173)/l</f>
        <v>-18.415602971140572</v>
      </c>
      <c r="G173">
        <f t="shared" si="35"/>
        <v>-2.6761762711941981</v>
      </c>
      <c r="H173">
        <f t="shared" si="36"/>
        <v>-18.415602971140572</v>
      </c>
      <c r="I173">
        <f>_r+G173*dt_2/2</f>
        <v>0.77201728204147724</v>
      </c>
      <c r="J173">
        <f>C173+H173*dt_2/2</f>
        <v>-2.7682542860499009</v>
      </c>
      <c r="K173">
        <f>g_1/l*SIN(I173)</f>
        <v>-23.252734983702492</v>
      </c>
      <c r="M173">
        <f t="shared" si="37"/>
        <v>-2.7682542860499009</v>
      </c>
      <c r="N173">
        <f t="shared" si="38"/>
        <v>-23.252734983702492</v>
      </c>
      <c r="O173">
        <f>B173 + M173*dt_2/2</f>
        <v>0.57148106466167425</v>
      </c>
      <c r="P173">
        <f>C173+N173*dt_2/2</f>
        <v>-2.7924399461127107</v>
      </c>
      <c r="Q173">
        <f>g_1/l*SIN(O173)</f>
        <v>-18.029278873517857</v>
      </c>
      <c r="S173">
        <f t="shared" si="39"/>
        <v>-2.7924399461127107</v>
      </c>
      <c r="T173">
        <f t="shared" si="40"/>
        <v>-18.029278873517857</v>
      </c>
      <c r="U173">
        <f>B173+S173*dt_2</f>
        <v>0.55739793663079662</v>
      </c>
      <c r="V173">
        <f>C173+T173*dt_2</f>
        <v>-2.8564690599293767</v>
      </c>
      <c r="W173">
        <f>g_1/l*SIN(U173)</f>
        <v>-17.632659688693298</v>
      </c>
      <c r="Y173">
        <f t="shared" si="41"/>
        <v>-2.8564690599293767</v>
      </c>
      <c r="Z173">
        <f t="shared" si="42"/>
        <v>-17.632659688693298</v>
      </c>
      <c r="AB173">
        <f>(G173+M173*2+S173*2+Y173)/6*dt_2</f>
        <v>-2.7756722992414662E-2</v>
      </c>
      <c r="AC173">
        <f>(H173+2*N173+2*T173+Z173)/6*dt_2</f>
        <v>-0.19768715062379094</v>
      </c>
      <c r="AD173">
        <f>l*COS(B173-RADIANS(90))</f>
        <v>0.16574042674026515</v>
      </c>
      <c r="AE173">
        <f>l*SIN(B173-RADIANS(90))</f>
        <v>-0.25006021463630473</v>
      </c>
      <c r="AF173">
        <f>AE173+l</f>
        <v>4.9939785363695255E-2</v>
      </c>
      <c r="AG173">
        <f>ABS(m*g*AF173)</f>
        <v>0.49939785363695255</v>
      </c>
      <c r="AH173">
        <f>(m*(C173*l)^2)/2</f>
        <v>0.32228637455262965</v>
      </c>
      <c r="AI173">
        <f t="shared" si="43"/>
        <v>0.8216842281895822</v>
      </c>
      <c r="AK173">
        <f t="shared" si="44"/>
        <v>16.999999999999972</v>
      </c>
    </row>
    <row r="174" spans="2:37" x14ac:dyDescent="0.3">
      <c r="B174">
        <f t="shared" si="33"/>
        <v>0.55756561309950903</v>
      </c>
      <c r="C174">
        <f t="shared" si="34"/>
        <v>-2.873863421817989</v>
      </c>
      <c r="D174">
        <f>g_1*SIN(B174)/l</f>
        <v>-17.637402641563018</v>
      </c>
      <c r="G174">
        <f t="shared" si="35"/>
        <v>-2.873863421817989</v>
      </c>
      <c r="H174">
        <f t="shared" si="36"/>
        <v>-17.637402641563018</v>
      </c>
      <c r="I174">
        <f>_r+G174*dt_2/2</f>
        <v>0.77102884628835833</v>
      </c>
      <c r="J174">
        <f>C174+H174*dt_2/2</f>
        <v>-2.9620504350258043</v>
      </c>
      <c r="K174">
        <f>g_1/l*SIN(I174)</f>
        <v>-23.229116326223881</v>
      </c>
      <c r="M174">
        <f t="shared" si="37"/>
        <v>-2.9620504350258043</v>
      </c>
      <c r="N174">
        <f t="shared" si="38"/>
        <v>-23.229116326223881</v>
      </c>
      <c r="O174">
        <f>B174 + M174*dt_2/2</f>
        <v>0.54275536092438004</v>
      </c>
      <c r="P174">
        <f>C174+N174*dt_2/2</f>
        <v>-2.9900090034491082</v>
      </c>
      <c r="Q174">
        <f>g_1/l*SIN(O174)</f>
        <v>-17.216577799511288</v>
      </c>
      <c r="S174">
        <f t="shared" si="39"/>
        <v>-2.9900090034491082</v>
      </c>
      <c r="T174">
        <f t="shared" si="40"/>
        <v>-17.216577799511288</v>
      </c>
      <c r="U174">
        <f>B174+S174*dt_2</f>
        <v>0.52766552306501791</v>
      </c>
      <c r="V174">
        <f>C174+T174*dt_2</f>
        <v>-3.0460291998131019</v>
      </c>
      <c r="W174">
        <f>g_1/l*SIN(U174)</f>
        <v>-16.783925410203924</v>
      </c>
      <c r="Y174">
        <f t="shared" si="41"/>
        <v>-3.0460291998131019</v>
      </c>
      <c r="Z174">
        <f t="shared" si="42"/>
        <v>-16.783925410203924</v>
      </c>
      <c r="AB174">
        <f>(G174+M174*2+S174*2+Y174)/6*dt_2</f>
        <v>-2.9706685830968194E-2</v>
      </c>
      <c r="AC174">
        <f>(H174+2*N174+2*T174+Z174)/6*dt_2</f>
        <v>-0.19218786050539546</v>
      </c>
      <c r="AD174">
        <f>l*COS(B174-RADIANS(90))</f>
        <v>0.15873662377406714</v>
      </c>
      <c r="AE174">
        <f>l*SIN(B174-RADIANS(90))</f>
        <v>-0.25456371358229801</v>
      </c>
      <c r="AF174">
        <f>AE174+l</f>
        <v>4.5436286417701977E-2</v>
      </c>
      <c r="AG174">
        <f>ABS(m*g*AF174)</f>
        <v>0.45436286417701977</v>
      </c>
      <c r="AH174">
        <f>(m*(C174*l)^2)/2</f>
        <v>0.371659093526853</v>
      </c>
      <c r="AI174">
        <f t="shared" si="43"/>
        <v>0.82602195770387277</v>
      </c>
      <c r="AK174">
        <f t="shared" si="44"/>
        <v>17.099999999999973</v>
      </c>
    </row>
    <row r="175" spans="2:37" x14ac:dyDescent="0.3">
      <c r="B175">
        <f t="shared" si="33"/>
        <v>0.52785892726854078</v>
      </c>
      <c r="C175">
        <f t="shared" si="34"/>
        <v>-3.0660512823233845</v>
      </c>
      <c r="D175">
        <f>g_1*SIN(B175)/l</f>
        <v>-16.78949503981535</v>
      </c>
      <c r="G175">
        <f t="shared" si="35"/>
        <v>-3.0660512823233845</v>
      </c>
      <c r="H175">
        <f t="shared" si="36"/>
        <v>-16.78949503981535</v>
      </c>
      <c r="I175">
        <f>_r+G175*dt_2/2</f>
        <v>0.77006790698583139</v>
      </c>
      <c r="J175">
        <f>C175+H175*dt_2/2</f>
        <v>-3.1499987575224613</v>
      </c>
      <c r="K175">
        <f>g_1/l*SIN(I175)</f>
        <v>-23.206132939064137</v>
      </c>
      <c r="M175">
        <f t="shared" si="37"/>
        <v>-3.1499987575224613</v>
      </c>
      <c r="N175">
        <f t="shared" si="38"/>
        <v>-23.206132939064137</v>
      </c>
      <c r="O175">
        <f>B175 + M175*dt_2/2</f>
        <v>0.51210893348092845</v>
      </c>
      <c r="P175">
        <f>C175+N175*dt_2/2</f>
        <v>-3.1820819470187054</v>
      </c>
      <c r="Q175">
        <f>g_1/l*SIN(O175)</f>
        <v>-16.333890667425631</v>
      </c>
      <c r="S175">
        <f t="shared" si="39"/>
        <v>-3.1820819470187054</v>
      </c>
      <c r="T175">
        <f t="shared" si="40"/>
        <v>-16.333890667425631</v>
      </c>
      <c r="U175">
        <f>B175+S175*dt_2</f>
        <v>0.49603810779835372</v>
      </c>
      <c r="V175">
        <f>C175+T175*dt_2</f>
        <v>-3.2293901889976411</v>
      </c>
      <c r="W175">
        <f>g_1/l*SIN(U175)</f>
        <v>-15.864829917457639</v>
      </c>
      <c r="Y175">
        <f t="shared" si="41"/>
        <v>-3.2293901889976411</v>
      </c>
      <c r="Z175">
        <f t="shared" si="42"/>
        <v>-15.864829917457639</v>
      </c>
      <c r="AB175">
        <f>(G175+M175*2+S175*2+Y175)/6*dt_2</f>
        <v>-3.1599338134005603E-2</v>
      </c>
      <c r="AC175">
        <f>(H175+2*N175+2*T175+Z175)/6*dt_2</f>
        <v>-0.18622395361708755</v>
      </c>
      <c r="AD175">
        <f>l*COS(B175-RADIANS(90))</f>
        <v>0.15110545535833816</v>
      </c>
      <c r="AE175">
        <f>l*SIN(B175-RADIANS(90))</f>
        <v>-0.25916624271102373</v>
      </c>
      <c r="AF175">
        <f>AE175+l</f>
        <v>4.0833757288976258E-2</v>
      </c>
      <c r="AG175">
        <f>ABS(m*g*AF175)</f>
        <v>0.40833757288976258</v>
      </c>
      <c r="AH175">
        <f>(m*(C175*l)^2)/2</f>
        <v>0.4230301709626591</v>
      </c>
      <c r="AI175">
        <f t="shared" si="43"/>
        <v>0.83136774385242163</v>
      </c>
      <c r="AK175">
        <f t="shared" si="44"/>
        <v>17.199999999999974</v>
      </c>
    </row>
    <row r="176" spans="2:37" x14ac:dyDescent="0.3">
      <c r="B176">
        <f t="shared" si="33"/>
        <v>0.49625958913453516</v>
      </c>
      <c r="C176">
        <f t="shared" si="34"/>
        <v>-3.2522752359404721</v>
      </c>
      <c r="D176">
        <f>g_1*SIN(B176)/l</f>
        <v>-15.87132243897682</v>
      </c>
      <c r="G176">
        <f t="shared" si="35"/>
        <v>-3.2522752359404721</v>
      </c>
      <c r="H176">
        <f t="shared" si="36"/>
        <v>-15.87132243897682</v>
      </c>
      <c r="I176">
        <f>_r+G176*dt_2/2</f>
        <v>0.76913678721774592</v>
      </c>
      <c r="J176">
        <f>C176+H176*dt_2/2</f>
        <v>-3.3316318481353564</v>
      </c>
      <c r="K176">
        <f>g_1/l*SIN(I176)</f>
        <v>-23.183842322666298</v>
      </c>
      <c r="M176">
        <f t="shared" si="37"/>
        <v>-3.3316318481353564</v>
      </c>
      <c r="N176">
        <f t="shared" si="38"/>
        <v>-23.183842322666298</v>
      </c>
      <c r="O176">
        <f>B176 + M176*dt_2/2</f>
        <v>0.4796014298938584</v>
      </c>
      <c r="P176">
        <f>C176+N176*dt_2/2</f>
        <v>-3.3681944475538037</v>
      </c>
      <c r="Q176">
        <f>g_1/l*SIN(O176)</f>
        <v>-15.38085364038788</v>
      </c>
      <c r="S176">
        <f t="shared" si="39"/>
        <v>-3.3681944475538037</v>
      </c>
      <c r="T176">
        <f t="shared" si="40"/>
        <v>-15.38085364038788</v>
      </c>
      <c r="U176">
        <f>B176+S176*dt_2</f>
        <v>0.46257764465899714</v>
      </c>
      <c r="V176">
        <f>C176+T176*dt_2</f>
        <v>-3.4060837723443509</v>
      </c>
      <c r="W176">
        <f>g_1/l*SIN(U176)</f>
        <v>-14.875211149716952</v>
      </c>
      <c r="Y176">
        <f t="shared" si="41"/>
        <v>-3.4060837723443509</v>
      </c>
      <c r="Z176">
        <f t="shared" si="42"/>
        <v>-14.875211149716952</v>
      </c>
      <c r="AB176">
        <f>(G176+M176*2+S176*2+Y176)/6*dt_2</f>
        <v>-3.3430019332771913E-2</v>
      </c>
      <c r="AC176">
        <f>(H176+2*N176+2*T176+Z176)/6*dt_2</f>
        <v>-0.17979320919133687</v>
      </c>
      <c r="AD176">
        <f>l*COS(B176-RADIANS(90))</f>
        <v>0.14284190195079138</v>
      </c>
      <c r="AE176">
        <f>l*SIN(B176-RADIANS(90))</f>
        <v>-0.2638109001672988</v>
      </c>
      <c r="AF176">
        <f>AE176+l</f>
        <v>3.6189099832701188E-2</v>
      </c>
      <c r="AG176">
        <f>ABS(m*g*AF176)</f>
        <v>0.36189099832701188</v>
      </c>
      <c r="AH176">
        <f>(m*(C176*l)^2)/2</f>
        <v>0.4759782394640244</v>
      </c>
      <c r="AI176">
        <f t="shared" si="43"/>
        <v>0.83786923779103628</v>
      </c>
      <c r="AK176">
        <f t="shared" si="44"/>
        <v>17.299999999999976</v>
      </c>
    </row>
    <row r="177" spans="2:37" x14ac:dyDescent="0.3">
      <c r="B177">
        <f t="shared" si="33"/>
        <v>0.46282956980176326</v>
      </c>
      <c r="C177">
        <f t="shared" si="34"/>
        <v>-3.4320684451318089</v>
      </c>
      <c r="D177">
        <f>g_1*SIN(B177)/l</f>
        <v>-14.882725648120946</v>
      </c>
      <c r="G177">
        <f t="shared" si="35"/>
        <v>-3.4320684451318089</v>
      </c>
      <c r="H177">
        <f t="shared" si="36"/>
        <v>-14.882725648120946</v>
      </c>
      <c r="I177">
        <f>_r+G177*dt_2/2</f>
        <v>0.76823782117178918</v>
      </c>
      <c r="J177">
        <f>C177+H177*dt_2/2</f>
        <v>-3.5064820733724136</v>
      </c>
      <c r="K177">
        <f>g_1/l*SIN(I177)</f>
        <v>-23.162302381814523</v>
      </c>
      <c r="M177">
        <f t="shared" si="37"/>
        <v>-3.5064820733724136</v>
      </c>
      <c r="N177">
        <f t="shared" si="38"/>
        <v>-23.162302381814523</v>
      </c>
      <c r="O177">
        <f>B177 + M177*dt_2/2</f>
        <v>0.44529715943490122</v>
      </c>
      <c r="P177">
        <f>C177+N177*dt_2/2</f>
        <v>-3.5478799570408817</v>
      </c>
      <c r="Q177">
        <f>g_1/l*SIN(O177)</f>
        <v>-14.357536018890277</v>
      </c>
      <c r="S177">
        <f t="shared" si="39"/>
        <v>-3.5478799570408817</v>
      </c>
      <c r="T177">
        <f t="shared" si="40"/>
        <v>-14.357536018890277</v>
      </c>
      <c r="U177">
        <f>B177+S177*dt_2</f>
        <v>0.42735077023135443</v>
      </c>
      <c r="V177">
        <f>C177+T177*dt_2</f>
        <v>-3.5756438053207118</v>
      </c>
      <c r="W177">
        <f>g_1/l*SIN(U177)</f>
        <v>-13.815376107909787</v>
      </c>
      <c r="Y177">
        <f t="shared" si="41"/>
        <v>-3.5756438053207118</v>
      </c>
      <c r="Z177">
        <f t="shared" si="42"/>
        <v>-13.815376107909787</v>
      </c>
      <c r="AB177">
        <f>(G177+M177*2+S177*2+Y177)/6*dt_2</f>
        <v>-3.5194060518798524E-2</v>
      </c>
      <c r="AC177">
        <f>(H177+2*N177+2*T177+Z177)/6*dt_2</f>
        <v>-0.17289629759573391</v>
      </c>
      <c r="AD177">
        <f>l*COS(B177-RADIANS(90))</f>
        <v>0.13394453083308852</v>
      </c>
      <c r="AE177">
        <f>l*SIN(B177-RADIANS(90))</f>
        <v>-0.26843781898216912</v>
      </c>
      <c r="AF177">
        <f>AE177+l</f>
        <v>3.156218101783087E-2</v>
      </c>
      <c r="AG177">
        <f>ABS(m*g*AF177)</f>
        <v>0.3156218101783087</v>
      </c>
      <c r="AH177">
        <f>(m*(C177*l)^2)/2</f>
        <v>0.53005922154312612</v>
      </c>
      <c r="AI177">
        <f t="shared" si="43"/>
        <v>0.84568103172143483</v>
      </c>
      <c r="AK177">
        <f t="shared" si="44"/>
        <v>17.399999999999977</v>
      </c>
    </row>
    <row r="178" spans="2:37" x14ac:dyDescent="0.3">
      <c r="B178">
        <f t="shared" si="33"/>
        <v>0.42763550928296473</v>
      </c>
      <c r="C178">
        <f t="shared" si="34"/>
        <v>-3.6049647427275429</v>
      </c>
      <c r="D178">
        <f>g_1*SIN(B178)/l</f>
        <v>-13.824013267705446</v>
      </c>
      <c r="G178">
        <f t="shared" si="35"/>
        <v>-3.6049647427275429</v>
      </c>
      <c r="H178">
        <f t="shared" si="36"/>
        <v>-13.824013267705446</v>
      </c>
      <c r="I178">
        <f>_r+G178*dt_2/2</f>
        <v>0.76737333968381061</v>
      </c>
      <c r="J178">
        <f>C178+H178*dt_2/2</f>
        <v>-3.6740848090660703</v>
      </c>
      <c r="K178">
        <f>g_1/l*SIN(I178)</f>
        <v>-23.141571063075745</v>
      </c>
      <c r="M178">
        <f t="shared" si="37"/>
        <v>-3.6740848090660703</v>
      </c>
      <c r="N178">
        <f t="shared" si="38"/>
        <v>-23.141571063075745</v>
      </c>
      <c r="O178">
        <f>B178 + M178*dt_2/2</f>
        <v>0.40926508523763439</v>
      </c>
      <c r="P178">
        <f>C178+N178*dt_2/2</f>
        <v>-3.7206725980429214</v>
      </c>
      <c r="Q178">
        <f>g_1/l*SIN(O178)</f>
        <v>-13.264507158971593</v>
      </c>
      <c r="S178">
        <f t="shared" si="39"/>
        <v>-3.7206725980429214</v>
      </c>
      <c r="T178">
        <f t="shared" si="40"/>
        <v>-13.264507158971593</v>
      </c>
      <c r="U178">
        <f>B178+S178*dt_2</f>
        <v>0.3904287833025355</v>
      </c>
      <c r="V178">
        <f>C178+T178*dt_2</f>
        <v>-3.7376098143172589</v>
      </c>
      <c r="W178">
        <f>g_1/l*SIN(U178)</f>
        <v>-12.686165524081559</v>
      </c>
      <c r="Y178">
        <f t="shared" si="41"/>
        <v>-3.7376098143172589</v>
      </c>
      <c r="Z178">
        <f t="shared" si="42"/>
        <v>-12.686165524081559</v>
      </c>
      <c r="AB178">
        <f>(G178+M178*2+S178*2+Y178)/6*dt_2</f>
        <v>-3.6886815618771308E-2</v>
      </c>
      <c r="AC178">
        <f>(H178+2*N178+2*T178+Z178)/6*dt_2</f>
        <v>-0.16553722539313614</v>
      </c>
      <c r="AD178">
        <f>l*COS(B178-RADIANS(90))</f>
        <v>0.12441611940934899</v>
      </c>
      <c r="AE178">
        <f>l*SIN(B178-RADIANS(90))</f>
        <v>-0.2729846684909587</v>
      </c>
      <c r="AF178">
        <f>AE178+l</f>
        <v>2.7015331509041285E-2</v>
      </c>
      <c r="AG178">
        <f>ABS(m*g*AF178)</f>
        <v>0.27015331509041285</v>
      </c>
      <c r="AH178">
        <f>(m*(C178*l)^2)/2</f>
        <v>0.58480968583388959</v>
      </c>
      <c r="AI178">
        <f t="shared" si="43"/>
        <v>0.85496300092430244</v>
      </c>
      <c r="AK178">
        <f t="shared" si="44"/>
        <v>17.499999999999979</v>
      </c>
    </row>
    <row r="179" spans="2:37" x14ac:dyDescent="0.3">
      <c r="B179">
        <f t="shared" si="33"/>
        <v>0.3907486936641934</v>
      </c>
      <c r="C179">
        <f t="shared" si="34"/>
        <v>-3.7705019681206791</v>
      </c>
      <c r="D179">
        <f>g_1*SIN(B179)/l</f>
        <v>-12.696026068523912</v>
      </c>
      <c r="G179">
        <f t="shared" si="35"/>
        <v>-3.7705019681206791</v>
      </c>
      <c r="H179">
        <f t="shared" si="36"/>
        <v>-12.696026068523912</v>
      </c>
      <c r="I179">
        <f>_r+G179*dt_2/2</f>
        <v>0.7665456535568449</v>
      </c>
      <c r="J179">
        <f>C179+H179*dt_2/2</f>
        <v>-3.8339820984632986</v>
      </c>
      <c r="K179">
        <f>g_1/l*SIN(I179)</f>
        <v>-23.121705935840588</v>
      </c>
      <c r="M179">
        <f t="shared" si="37"/>
        <v>-3.8339820984632986</v>
      </c>
      <c r="N179">
        <f t="shared" si="38"/>
        <v>-23.121705935840588</v>
      </c>
      <c r="O179">
        <f>B179 + M179*dt_2/2</f>
        <v>0.37157878317187693</v>
      </c>
      <c r="P179">
        <f>C179+N179*dt_2/2</f>
        <v>-3.8861104977998822</v>
      </c>
      <c r="Q179">
        <f>g_1/l*SIN(O179)</f>
        <v>-12.102897446802785</v>
      </c>
      <c r="S179">
        <f t="shared" si="39"/>
        <v>-3.8861104977998822</v>
      </c>
      <c r="T179">
        <f t="shared" si="40"/>
        <v>-12.102897446802785</v>
      </c>
      <c r="U179">
        <f>B179+S179*dt_2</f>
        <v>0.35188758868619457</v>
      </c>
      <c r="V179">
        <f>C179+T179*dt_2</f>
        <v>-3.891530942588707</v>
      </c>
      <c r="W179">
        <f>g_1/l*SIN(U179)</f>
        <v>-11.489011494555395</v>
      </c>
      <c r="Y179">
        <f t="shared" si="41"/>
        <v>-3.891530942588707</v>
      </c>
      <c r="Z179">
        <f t="shared" si="42"/>
        <v>-11.489011494555395</v>
      </c>
      <c r="AB179">
        <f>(G179+M179*2+S179*2+Y179)/6*dt_2</f>
        <v>-3.8503696838726252E-2</v>
      </c>
      <c r="AC179">
        <f>(H179+2*N179+2*T179+Z179)/6*dt_2</f>
        <v>-0.15772374054727678</v>
      </c>
      <c r="AD179">
        <f>l*COS(B179-RADIANS(90))</f>
        <v>0.11426423461671525</v>
      </c>
      <c r="AE179">
        <f>l*SIN(B179-RADIANS(90))</f>
        <v>-0.27738724680031029</v>
      </c>
      <c r="AF179">
        <f>AE179+l</f>
        <v>2.2612753199689695E-2</v>
      </c>
      <c r="AG179">
        <f>ABS(m*g*AF179)</f>
        <v>0.22612753199689695</v>
      </c>
      <c r="AH179">
        <f>(m*(C179*l)^2)/2</f>
        <v>0.63975082912208603</v>
      </c>
      <c r="AI179">
        <f t="shared" si="43"/>
        <v>0.86587836111898298</v>
      </c>
      <c r="AK179">
        <f t="shared" si="44"/>
        <v>17.59999999999998</v>
      </c>
    </row>
    <row r="180" spans="2:37" x14ac:dyDescent="0.3">
      <c r="B180">
        <f t="shared" si="33"/>
        <v>0.35224499682546717</v>
      </c>
      <c r="C180">
        <f t="shared" si="34"/>
        <v>-3.9282257086679557</v>
      </c>
      <c r="D180">
        <f>g_1*SIN(B180)/l</f>
        <v>-11.50019434461</v>
      </c>
      <c r="G180">
        <f t="shared" si="35"/>
        <v>-3.9282257086679557</v>
      </c>
      <c r="H180">
        <f t="shared" si="36"/>
        <v>-11.50019434461</v>
      </c>
      <c r="I180">
        <f>_r+G180*dt_2/2</f>
        <v>0.76575703485410851</v>
      </c>
      <c r="J180">
        <f>C180+H180*dt_2/2</f>
        <v>-3.9857266803910059</v>
      </c>
      <c r="K180">
        <f>g_1/l*SIN(I180)</f>
        <v>-23.102763721729215</v>
      </c>
      <c r="M180">
        <f t="shared" si="37"/>
        <v>-3.9857266803910059</v>
      </c>
      <c r="N180">
        <f t="shared" si="38"/>
        <v>-23.102763721729215</v>
      </c>
      <c r="O180">
        <f>B180 + M180*dt_2/2</f>
        <v>0.33231636342351212</v>
      </c>
      <c r="P180">
        <f>C180+N180*dt_2/2</f>
        <v>-4.0437395272766015</v>
      </c>
      <c r="Q180">
        <f>g_1/l*SIN(O180)</f>
        <v>-10.874451166147015</v>
      </c>
      <c r="S180">
        <f t="shared" si="39"/>
        <v>-4.0437395272766015</v>
      </c>
      <c r="T180">
        <f t="shared" si="40"/>
        <v>-10.874451166147015</v>
      </c>
      <c r="U180">
        <f>B180+S180*dt_2</f>
        <v>0.31180760155270115</v>
      </c>
      <c r="V180">
        <f>C180+T180*dt_2</f>
        <v>-4.036970220329426</v>
      </c>
      <c r="W180">
        <f>g_1/l*SIN(U180)</f>
        <v>-10.22598589226298</v>
      </c>
      <c r="Y180">
        <f t="shared" si="41"/>
        <v>-4.036970220329426</v>
      </c>
      <c r="Z180">
        <f t="shared" si="42"/>
        <v>-10.22598589226298</v>
      </c>
      <c r="AB180">
        <f>(G180+M180*2+S180*2+Y180)/6*dt_2</f>
        <v>-4.0040213907220991E-2</v>
      </c>
      <c r="AC180">
        <f>(H180+2*N180+2*T180+Z180)/6*dt_2</f>
        <v>-0.14946768335437574</v>
      </c>
      <c r="AD180">
        <f>l*COS(B180-RADIANS(90))</f>
        <v>0.10350174910149006</v>
      </c>
      <c r="AE180">
        <f>l*SIN(B180-RADIANS(90))</f>
        <v>-0.28158016253445872</v>
      </c>
      <c r="AF180">
        <f>AE180+l</f>
        <v>1.8419837465541267E-2</v>
      </c>
      <c r="AG180">
        <f>ABS(m*g*AF180)</f>
        <v>0.18419837465541267</v>
      </c>
      <c r="AH180">
        <f>(m*(C180*l)^2)/2</f>
        <v>0.69439307482079371</v>
      </c>
      <c r="AI180">
        <f t="shared" si="43"/>
        <v>0.87859144947620638</v>
      </c>
      <c r="AK180">
        <f t="shared" si="44"/>
        <v>17.699999999999982</v>
      </c>
    </row>
    <row r="181" spans="2:37" x14ac:dyDescent="0.3">
      <c r="B181">
        <f t="shared" si="33"/>
        <v>0.31220478291824616</v>
      </c>
      <c r="C181">
        <f t="shared" si="34"/>
        <v>-4.0776933920223311</v>
      </c>
      <c r="D181">
        <f>g_1*SIN(B181)/l</f>
        <v>-10.238586069154481</v>
      </c>
      <c r="G181">
        <f t="shared" si="35"/>
        <v>-4.0776933920223311</v>
      </c>
      <c r="H181">
        <f t="shared" si="36"/>
        <v>-10.238586069154481</v>
      </c>
      <c r="I181">
        <f>_r+G181*dt_2/2</f>
        <v>0.76500969643733663</v>
      </c>
      <c r="J181">
        <f>C181+H181*dt_2/2</f>
        <v>-4.1288863223681034</v>
      </c>
      <c r="K181">
        <f>g_1/l*SIN(I181)</f>
        <v>-23.08479977898898</v>
      </c>
      <c r="M181">
        <f t="shared" si="37"/>
        <v>-4.1288863223681034</v>
      </c>
      <c r="N181">
        <f t="shared" si="38"/>
        <v>-23.08479977898898</v>
      </c>
      <c r="O181">
        <f>B181 + M181*dt_2/2</f>
        <v>0.29156035130640562</v>
      </c>
      <c r="P181">
        <f>C181+N181*dt_2/2</f>
        <v>-4.1931173909172763</v>
      </c>
      <c r="Q181">
        <f>g_1/l*SIN(O181)</f>
        <v>-9.5815691159264897</v>
      </c>
      <c r="S181">
        <f t="shared" si="39"/>
        <v>-4.1931173909172763</v>
      </c>
      <c r="T181">
        <f t="shared" si="40"/>
        <v>-9.5815691159264897</v>
      </c>
      <c r="U181">
        <f>B181+S181*dt_2</f>
        <v>0.27027360900907338</v>
      </c>
      <c r="V181">
        <f>C181+T181*dt_2</f>
        <v>-4.173509083181596</v>
      </c>
      <c r="W181">
        <f>g_1/l*SIN(U181)</f>
        <v>-8.8998374367153268</v>
      </c>
      <c r="Y181">
        <f t="shared" si="41"/>
        <v>-4.173509083181596</v>
      </c>
      <c r="Z181">
        <f t="shared" si="42"/>
        <v>-8.8998374367153268</v>
      </c>
      <c r="AB181">
        <f>(G181+M181*2+S181*2+Y181)/6*dt_2</f>
        <v>-4.1492016502957814E-2</v>
      </c>
      <c r="AC181">
        <f>(H181+2*N181+2*T181+Z181)/6*dt_2</f>
        <v>-0.14078526882616793</v>
      </c>
      <c r="AD181">
        <f>l*COS(B181-RADIANS(90))</f>
        <v>9.2147274622390349E-2</v>
      </c>
      <c r="AE181">
        <f>l*SIN(B181-RADIANS(90))</f>
        <v>-0.28549760030456611</v>
      </c>
      <c r="AF181">
        <f>AE181+l</f>
        <v>1.4502399695433876E-2</v>
      </c>
      <c r="AG181">
        <f>ABS(m*g*AF181)</f>
        <v>0.14502399695433876</v>
      </c>
      <c r="AH181">
        <f>(m*(C181*l)^2)/2</f>
        <v>0.74824125297041622</v>
      </c>
      <c r="AI181">
        <f t="shared" si="43"/>
        <v>0.89326524992475498</v>
      </c>
      <c r="AK181">
        <f t="shared" si="44"/>
        <v>17.799999999999983</v>
      </c>
    </row>
    <row r="182" spans="2:37" x14ac:dyDescent="0.3">
      <c r="B182">
        <f t="shared" si="33"/>
        <v>0.27071276641528835</v>
      </c>
      <c r="C182">
        <f t="shared" si="34"/>
        <v>-4.2184786608484988</v>
      </c>
      <c r="D182">
        <f>g_1*SIN(B182)/l</f>
        <v>-8.913943746768318</v>
      </c>
      <c r="G182">
        <f t="shared" si="35"/>
        <v>-4.2184786608484988</v>
      </c>
      <c r="H182">
        <f t="shared" si="36"/>
        <v>-8.913943746768318</v>
      </c>
      <c r="I182">
        <f>_r+G182*dt_2/2</f>
        <v>0.76430577009320577</v>
      </c>
      <c r="J182">
        <f>C182+H182*dt_2/2</f>
        <v>-4.2630483795823402</v>
      </c>
      <c r="K182">
        <f>g_1/l*SIN(I182)</f>
        <v>-23.067867550365939</v>
      </c>
      <c r="M182">
        <f t="shared" si="37"/>
        <v>-4.2630483795823402</v>
      </c>
      <c r="N182">
        <f t="shared" si="38"/>
        <v>-23.067867550365939</v>
      </c>
      <c r="O182">
        <f>B182 + M182*dt_2/2</f>
        <v>0.24939752451737665</v>
      </c>
      <c r="P182">
        <f>C182+N182*dt_2/2</f>
        <v>-4.3338179986003285</v>
      </c>
      <c r="Q182">
        <f>g_1/l*SIN(O182)</f>
        <v>-8.2273389470003853</v>
      </c>
      <c r="S182">
        <f t="shared" si="39"/>
        <v>-4.3338179986003285</v>
      </c>
      <c r="T182">
        <f t="shared" si="40"/>
        <v>-8.2273389470003853</v>
      </c>
      <c r="U182">
        <f>B182+S182*dt_2</f>
        <v>0.22737458642928507</v>
      </c>
      <c r="V182">
        <f>C182+T182*dt_2</f>
        <v>-4.3007520503185024</v>
      </c>
      <c r="W182">
        <f>g_1/l*SIN(U182)</f>
        <v>-7.5140154601387747</v>
      </c>
      <c r="Y182">
        <f t="shared" si="41"/>
        <v>-4.3007520503185024</v>
      </c>
      <c r="Z182">
        <f t="shared" si="42"/>
        <v>-7.5140154601387747</v>
      </c>
      <c r="AB182">
        <f>(G182+M182*2+S182*2+Y182)/6*dt_2</f>
        <v>-4.2854939112553898E-2</v>
      </c>
      <c r="AC182">
        <f>(H182+2*N182+2*T182+Z182)/6*dt_2</f>
        <v>-0.13169728700273292</v>
      </c>
      <c r="AD182">
        <f>l*COS(B182-RADIANS(90))</f>
        <v>8.0225493720914892E-2</v>
      </c>
      <c r="AE182">
        <f>l*SIN(B182-RADIANS(90))</f>
        <v>-0.28907416030706623</v>
      </c>
      <c r="AF182">
        <f>AE182+l</f>
        <v>1.0925839692933759E-2</v>
      </c>
      <c r="AG182">
        <f>ABS(m*g*AF182)</f>
        <v>0.10925839692933759</v>
      </c>
      <c r="AH182">
        <f>(m*(C182*l)^2)/2</f>
        <v>0.80080029954153631</v>
      </c>
      <c r="AI182">
        <f t="shared" si="43"/>
        <v>0.9100586964708739</v>
      </c>
      <c r="AK182">
        <f t="shared" si="44"/>
        <v>17.899999999999984</v>
      </c>
    </row>
    <row r="183" spans="2:37" x14ac:dyDescent="0.3">
      <c r="B183">
        <f t="shared" si="33"/>
        <v>0.22785782730273446</v>
      </c>
      <c r="C183">
        <f t="shared" si="34"/>
        <v>-4.3501759478512314</v>
      </c>
      <c r="D183">
        <f>g_1*SIN(B183)/l</f>
        <v>-7.5297080159839904</v>
      </c>
      <c r="G183">
        <f t="shared" si="35"/>
        <v>-4.3501759478512314</v>
      </c>
      <c r="H183">
        <f t="shared" si="36"/>
        <v>-7.5297080159839904</v>
      </c>
      <c r="I183">
        <f>_r+G183*dt_2/2</f>
        <v>0.76364728365819212</v>
      </c>
      <c r="J183">
        <f>C183+H183*dt_2/2</f>
        <v>-4.3878244879311517</v>
      </c>
      <c r="K183">
        <f>g_1/l*SIN(I183)</f>
        <v>-23.052017984701067</v>
      </c>
      <c r="M183">
        <f t="shared" si="37"/>
        <v>-4.3878244879311517</v>
      </c>
      <c r="N183">
        <f t="shared" si="38"/>
        <v>-23.052017984701067</v>
      </c>
      <c r="O183">
        <f>B183 + M183*dt_2/2</f>
        <v>0.2059187048630787</v>
      </c>
      <c r="P183">
        <f>C183+N183*dt_2/2</f>
        <v>-4.4654360377747366</v>
      </c>
      <c r="Q183">
        <f>g_1/l*SIN(O183)</f>
        <v>-6.8155513986249172</v>
      </c>
      <c r="S183">
        <f t="shared" si="39"/>
        <v>-4.4654360377747366</v>
      </c>
      <c r="T183">
        <f t="shared" si="40"/>
        <v>-6.8155513986249172</v>
      </c>
      <c r="U183">
        <f>B183+S183*dt_2</f>
        <v>0.1832034669249871</v>
      </c>
      <c r="V183">
        <f>C183+T183*dt_2</f>
        <v>-4.4183314618374805</v>
      </c>
      <c r="W183">
        <f>g_1/l*SIN(U183)</f>
        <v>-6.0726786715520236</v>
      </c>
      <c r="Y183">
        <f t="shared" si="41"/>
        <v>-4.4183314618374805</v>
      </c>
      <c r="Z183">
        <f t="shared" si="42"/>
        <v>-6.0726786715520236</v>
      </c>
      <c r="AB183">
        <f>(G183+M183*2+S183*2+Y183)/6*dt_2</f>
        <v>-4.4125047435167479E-2</v>
      </c>
      <c r="AC183">
        <f>(H183+2*N183+2*T183+Z183)/6*dt_2</f>
        <v>-0.1222292090903133</v>
      </c>
      <c r="AD183">
        <f>l*COS(B183-RADIANS(90))</f>
        <v>6.7767372143855933E-2</v>
      </c>
      <c r="AE183">
        <f>l*SIN(B183-RADIANS(90))</f>
        <v>-0.29224575834854494</v>
      </c>
      <c r="AF183">
        <f>AE183+l</f>
        <v>7.7542416514550516E-3</v>
      </c>
      <c r="AG183">
        <f>ABS(m*g*AF183)</f>
        <v>7.7542416514550516E-2</v>
      </c>
      <c r="AH183">
        <f>(m*(C183*l)^2)/2</f>
        <v>0.85158138497685121</v>
      </c>
      <c r="AI183">
        <f t="shared" si="43"/>
        <v>0.92912380149140172</v>
      </c>
      <c r="AK183">
        <f t="shared" si="44"/>
        <v>17.999999999999986</v>
      </c>
    </row>
    <row r="184" spans="2:37" x14ac:dyDescent="0.3">
      <c r="B184">
        <f t="shared" si="33"/>
        <v>0.18373277986756698</v>
      </c>
      <c r="C184">
        <f t="shared" si="34"/>
        <v>-4.4724051569415444</v>
      </c>
      <c r="D184">
        <f>g_1*SIN(B184)/l</f>
        <v>-6.0900263186918329</v>
      </c>
      <c r="G184">
        <f t="shared" si="35"/>
        <v>-4.4724051569415444</v>
      </c>
      <c r="H184">
        <f t="shared" si="36"/>
        <v>-6.0900263186918329</v>
      </c>
      <c r="I184">
        <f>_r+G184*dt_2/2</f>
        <v>0.76303613761274058</v>
      </c>
      <c r="J184">
        <f>C184+H184*dt_2/2</f>
        <v>-4.5028552885350033</v>
      </c>
      <c r="K184">
        <f>g_1/l*SIN(I184)</f>
        <v>-23.037298944097959</v>
      </c>
      <c r="M184">
        <f t="shared" si="37"/>
        <v>-4.5028552885350033</v>
      </c>
      <c r="N184">
        <f t="shared" si="38"/>
        <v>-23.037298944097959</v>
      </c>
      <c r="O184">
        <f>B184 + M184*dt_2/2</f>
        <v>0.16121850342489197</v>
      </c>
      <c r="P184">
        <f>C184+N184*dt_2/2</f>
        <v>-4.5875916516620343</v>
      </c>
      <c r="Q184">
        <f>g_1/l*SIN(O184)</f>
        <v>-5.3507009289540619</v>
      </c>
      <c r="S184">
        <f t="shared" si="39"/>
        <v>-4.5875916516620343</v>
      </c>
      <c r="T184">
        <f t="shared" si="40"/>
        <v>-5.3507009289540619</v>
      </c>
      <c r="U184">
        <f>B184+S184*dt_2</f>
        <v>0.13785686335094663</v>
      </c>
      <c r="V184">
        <f>C184+T184*dt_2</f>
        <v>-4.5259121662310848</v>
      </c>
      <c r="W184">
        <f>g_1/l*SIN(U184)</f>
        <v>-4.5806875871248334</v>
      </c>
      <c r="Y184">
        <f t="shared" si="41"/>
        <v>-4.5259121662310848</v>
      </c>
      <c r="Z184">
        <f t="shared" si="42"/>
        <v>-4.5806875871248334</v>
      </c>
      <c r="AB184">
        <f>(G184+M184*2+S184*2+Y184)/6*dt_2</f>
        <v>-4.529868533927784E-2</v>
      </c>
      <c r="AC184">
        <f>(H184+2*N184+2*T184+Z184)/6*dt_2</f>
        <v>-0.11241118941986784</v>
      </c>
      <c r="AD184">
        <f>l*COS(B184-RADIANS(90))</f>
        <v>5.481023686822651E-2</v>
      </c>
      <c r="AE184">
        <f>l*SIN(B184-RADIANS(90))</f>
        <v>-0.29495056862879399</v>
      </c>
      <c r="AF184">
        <f>AE184+l</f>
        <v>5.0494313712060035E-3</v>
      </c>
      <c r="AG184">
        <f>ABS(m*g*AF184)</f>
        <v>5.0494313712060035E-2</v>
      </c>
      <c r="AH184">
        <f>(m*(C184*l)^2)/2</f>
        <v>0.90010835495267938</v>
      </c>
      <c r="AI184">
        <f t="shared" si="43"/>
        <v>0.95060266866473941</v>
      </c>
      <c r="AK184">
        <f t="shared" si="44"/>
        <v>18.099999999999987</v>
      </c>
    </row>
    <row r="185" spans="2:37" x14ac:dyDescent="0.3">
      <c r="B185">
        <f t="shared" si="33"/>
        <v>0.13843409452828914</v>
      </c>
      <c r="C185">
        <f t="shared" si="34"/>
        <v>-4.5848163463614124</v>
      </c>
      <c r="D185">
        <f>g_1*SIN(B185)/l</f>
        <v>-4.5997453182424337</v>
      </c>
      <c r="G185">
        <f t="shared" si="35"/>
        <v>-4.5848163463614124</v>
      </c>
      <c r="H185">
        <f t="shared" si="36"/>
        <v>-4.5997453182424337</v>
      </c>
      <c r="I185">
        <f>_r+G185*dt_2/2</f>
        <v>0.76247408166564123</v>
      </c>
      <c r="J185">
        <f>C185+H185*dt_2/2</f>
        <v>-4.6078150729526248</v>
      </c>
      <c r="K185">
        <f>g_1/l*SIN(I185)</f>
        <v>-23.023754609841191</v>
      </c>
      <c r="M185">
        <f t="shared" si="37"/>
        <v>-4.6078150729526248</v>
      </c>
      <c r="N185">
        <f t="shared" si="38"/>
        <v>-23.023754609841191</v>
      </c>
      <c r="O185">
        <f>B185 + M185*dt_2/2</f>
        <v>0.11539501916352601</v>
      </c>
      <c r="P185">
        <f>C185+N185*dt_2/2</f>
        <v>-4.6999351194106183</v>
      </c>
      <c r="Q185">
        <f>g_1/l*SIN(O185)</f>
        <v>-3.837969646922164</v>
      </c>
      <c r="S185">
        <f t="shared" si="39"/>
        <v>-4.6999351194106183</v>
      </c>
      <c r="T185">
        <f t="shared" si="40"/>
        <v>-3.837969646922164</v>
      </c>
      <c r="U185">
        <f>B185+S185*dt_2</f>
        <v>9.1434743334182958E-2</v>
      </c>
      <c r="V185">
        <f>C185+T185*dt_2</f>
        <v>-4.6231960428306342</v>
      </c>
      <c r="W185">
        <f>g_1/l*SIN(U185)</f>
        <v>-3.0435797581886215</v>
      </c>
      <c r="Y185">
        <f t="shared" si="41"/>
        <v>-4.6231960428306342</v>
      </c>
      <c r="Z185">
        <f t="shared" si="42"/>
        <v>-3.0435797581886215</v>
      </c>
      <c r="AB185">
        <f>(G185+M185*2+S185*2+Y185)/6*dt_2</f>
        <v>-4.637252128986423E-2</v>
      </c>
      <c r="AC185">
        <f>(H185+2*N185+2*T185+Z185)/6*dt_2</f>
        <v>-0.10227795598326295</v>
      </c>
      <c r="AD185">
        <f>l*COS(B185-RADIANS(90))</f>
        <v>4.1397707864181926E-2</v>
      </c>
      <c r="AE185">
        <f>l*SIN(B185-RADIANS(90))</f>
        <v>-0.29712998802475632</v>
      </c>
      <c r="AF185">
        <f>AE185+l</f>
        <v>2.8700119752436692E-3</v>
      </c>
      <c r="AG185">
        <f>ABS(m*g*AF185)</f>
        <v>2.8700119752436692E-2</v>
      </c>
      <c r="AH185">
        <f>(m*(C185*l)^2)/2</f>
        <v>0.94592434184382657</v>
      </c>
      <c r="AI185">
        <f t="shared" si="43"/>
        <v>0.97462446159626326</v>
      </c>
      <c r="AK185">
        <f t="shared" si="44"/>
        <v>18.199999999999989</v>
      </c>
    </row>
    <row r="186" spans="2:37" x14ac:dyDescent="0.3">
      <c r="B186">
        <f t="shared" si="33"/>
        <v>9.2061573238424912E-2</v>
      </c>
      <c r="C186">
        <f t="shared" si="34"/>
        <v>-4.6870943023446756</v>
      </c>
      <c r="D186">
        <f>g_1*SIN(B186)/l</f>
        <v>-3.0643862083030422</v>
      </c>
      <c r="G186">
        <f t="shared" si="35"/>
        <v>-4.6870943023446756</v>
      </c>
      <c r="H186">
        <f t="shared" si="36"/>
        <v>-3.0643862083030422</v>
      </c>
      <c r="I186">
        <f>_r+G186*dt_2/2</f>
        <v>0.76196269188572485</v>
      </c>
      <c r="J186">
        <f>C186+H186*dt_2/2</f>
        <v>-4.7024162333861907</v>
      </c>
      <c r="K186">
        <f>g_1/l*SIN(I186)</f>
        <v>-23.011424901225009</v>
      </c>
      <c r="M186">
        <f t="shared" si="37"/>
        <v>-4.7024162333861907</v>
      </c>
      <c r="N186">
        <f t="shared" si="38"/>
        <v>-23.011424901225009</v>
      </c>
      <c r="O186">
        <f>B186 + M186*dt_2/2</f>
        <v>6.8549492071493953E-2</v>
      </c>
      <c r="P186">
        <f>C186+N186*dt_2/2</f>
        <v>-4.8021514268508003</v>
      </c>
      <c r="Q186">
        <f>g_1/l*SIN(O186)</f>
        <v>-2.2831939543680608</v>
      </c>
      <c r="S186">
        <f t="shared" si="39"/>
        <v>-4.8021514268508003</v>
      </c>
      <c r="T186">
        <f t="shared" si="40"/>
        <v>-2.2831939543680608</v>
      </c>
      <c r="U186">
        <f>B186+S186*dt_2</f>
        <v>4.4040058969916911E-2</v>
      </c>
      <c r="V186">
        <f>C186+T186*dt_2</f>
        <v>-4.7099262418883558</v>
      </c>
      <c r="W186">
        <f>g_1/l*SIN(U186)</f>
        <v>-1.4675274734897226</v>
      </c>
      <c r="Y186">
        <f t="shared" si="41"/>
        <v>-4.7099262418883558</v>
      </c>
      <c r="Z186">
        <f t="shared" si="42"/>
        <v>-1.4675274734897226</v>
      </c>
      <c r="AB186">
        <f>(G186+M186*2+S186*2+Y186)/6*dt_2</f>
        <v>-4.7343593107845021E-2</v>
      </c>
      <c r="AC186">
        <f>(H186+2*N186+2*T186+Z186)/6*dt_2</f>
        <v>-9.1868585654964849E-2</v>
      </c>
      <c r="AD186">
        <f>l*COS(B186-RADIANS(90))</f>
        <v>2.757947587472739E-2</v>
      </c>
      <c r="AE186">
        <f>l*SIN(B186-RADIANS(90))</f>
        <v>-0.29872959764722901</v>
      </c>
      <c r="AF186">
        <f>AE186+l</f>
        <v>1.2704023527709829E-3</v>
      </c>
      <c r="AG186">
        <f>ABS(m*g*AF186)</f>
        <v>1.2704023527709829E-2</v>
      </c>
      <c r="AH186">
        <f>(m*(C186*l)^2)/2</f>
        <v>0.98859838495823649</v>
      </c>
      <c r="AI186">
        <f t="shared" si="43"/>
        <v>1.0013024084859463</v>
      </c>
      <c r="AK186">
        <f t="shared" si="44"/>
        <v>18.29999999999999</v>
      </c>
    </row>
    <row r="187" spans="2:37" x14ac:dyDescent="0.3">
      <c r="B187">
        <f t="shared" si="33"/>
        <v>4.4717980130579892E-2</v>
      </c>
      <c r="C187">
        <f t="shared" si="34"/>
        <v>-4.7789628879996409</v>
      </c>
      <c r="D187">
        <f>g_1*SIN(B187)/l</f>
        <v>-1.490102595999061</v>
      </c>
      <c r="G187">
        <f t="shared" si="35"/>
        <v>-4.7789628879996409</v>
      </c>
      <c r="H187">
        <f t="shared" si="36"/>
        <v>-1.490102595999061</v>
      </c>
      <c r="I187">
        <f>_r+G187*dt_2/2</f>
        <v>0.76150334895745009</v>
      </c>
      <c r="J187">
        <f>C187+H187*dt_2/2</f>
        <v>-4.7864134009796357</v>
      </c>
      <c r="K187">
        <f>g_1/l*SIN(I187)</f>
        <v>-23.000344922002281</v>
      </c>
      <c r="M187">
        <f t="shared" si="37"/>
        <v>-4.7864134009796357</v>
      </c>
      <c r="N187">
        <f t="shared" si="38"/>
        <v>-23.000344922002281</v>
      </c>
      <c r="O187">
        <f>B187 + M187*dt_2/2</f>
        <v>2.0785913125681711E-2</v>
      </c>
      <c r="P187">
        <f>C187+N187*dt_2/2</f>
        <v>-4.8939646126096523</v>
      </c>
      <c r="Q187">
        <f>g_1/l*SIN(O187)</f>
        <v>-0.69281387948528061</v>
      </c>
      <c r="S187">
        <f t="shared" si="39"/>
        <v>-4.8939646126096523</v>
      </c>
      <c r="T187">
        <f t="shared" si="40"/>
        <v>-0.69281387948528061</v>
      </c>
      <c r="U187">
        <f>B187+S187*dt_2</f>
        <v>-4.2216659955166339E-3</v>
      </c>
      <c r="V187">
        <f>C187+T187*dt_2</f>
        <v>-4.7858910267944941</v>
      </c>
      <c r="W187">
        <f>g_1/l*SIN(U187)</f>
        <v>0.14072178184820872</v>
      </c>
      <c r="Y187">
        <f t="shared" si="41"/>
        <v>-4.7858910267944941</v>
      </c>
      <c r="Z187">
        <f t="shared" si="42"/>
        <v>0.14072178184820872</v>
      </c>
      <c r="AB187">
        <f>(G187+M187*2+S187*2+Y187)/6*dt_2</f>
        <v>-4.8209349903287853E-2</v>
      </c>
      <c r="AC187">
        <f>(H187+2*N187+2*T187+Z187)/6*dt_2</f>
        <v>-8.122616402854331E-2</v>
      </c>
      <c r="AD187">
        <f>l*COS(B187-RADIANS(90))</f>
        <v>1.3410923363991578E-2</v>
      </c>
      <c r="AE187">
        <f>l*SIN(B187-RADIANS(90))</f>
        <v>-0.29970009531951292</v>
      </c>
      <c r="AF187">
        <f>AE187+l</f>
        <v>2.9990468048707308E-4</v>
      </c>
      <c r="AG187">
        <f>ABS(m*g*AF187)</f>
        <v>2.9990468048707308E-3</v>
      </c>
      <c r="AH187">
        <f>(m*(C187*l)^2)/2</f>
        <v>1.0277318828195039</v>
      </c>
      <c r="AI187">
        <f t="shared" si="43"/>
        <v>1.0307309296243745</v>
      </c>
      <c r="AK187">
        <f t="shared" si="44"/>
        <v>18.399999999999991</v>
      </c>
    </row>
    <row r="188" spans="2:37" x14ac:dyDescent="0.3">
      <c r="B188">
        <f t="shared" si="33"/>
        <v>-3.4913697727079612E-3</v>
      </c>
      <c r="C188">
        <f t="shared" si="34"/>
        <v>-4.8601890520281845</v>
      </c>
      <c r="D188">
        <f>g_1*SIN(B188)/l</f>
        <v>0.11637875598696196</v>
      </c>
      <c r="G188">
        <f t="shared" si="35"/>
        <v>-4.8601890520281845</v>
      </c>
      <c r="H188">
        <f t="shared" si="36"/>
        <v>0.11637875598696196</v>
      </c>
      <c r="I188">
        <f>_r+G188*dt_2/2</f>
        <v>0.76109721813730735</v>
      </c>
      <c r="J188">
        <f>C188+H188*dt_2/2</f>
        <v>-4.8596071582482496</v>
      </c>
      <c r="K188">
        <f>g_1/l*SIN(I188)</f>
        <v>-22.990544449218962</v>
      </c>
      <c r="M188">
        <f t="shared" si="37"/>
        <v>-4.8596071582482496</v>
      </c>
      <c r="N188">
        <f t="shared" si="38"/>
        <v>-22.990544449218962</v>
      </c>
      <c r="O188">
        <f>B188 + M188*dt_2/2</f>
        <v>-2.778940556394921E-2</v>
      </c>
      <c r="P188">
        <f>C188+N188*dt_2/2</f>
        <v>-4.9751417742742792</v>
      </c>
      <c r="Q188">
        <f>g_1/l*SIN(O188)</f>
        <v>0.92619429896873817</v>
      </c>
      <c r="S188">
        <f t="shared" si="39"/>
        <v>-4.9751417742742792</v>
      </c>
      <c r="T188">
        <f t="shared" si="40"/>
        <v>0.92619429896873817</v>
      </c>
      <c r="U188">
        <f>B188+S188*dt_2</f>
        <v>-5.3242787515450751E-2</v>
      </c>
      <c r="V188">
        <f>C188+T188*dt_2</f>
        <v>-4.8509271090384969</v>
      </c>
      <c r="W188">
        <f>g_1/l*SIN(U188)</f>
        <v>1.7739211895960456</v>
      </c>
      <c r="Y188">
        <f t="shared" si="41"/>
        <v>-4.8509271090384969</v>
      </c>
      <c r="Z188">
        <f t="shared" si="42"/>
        <v>1.7739211895960456</v>
      </c>
      <c r="AB188">
        <f>(G188+M188*2+S188*2+Y188)/6*dt_2</f>
        <v>-4.8967690043519571E-2</v>
      </c>
      <c r="AC188">
        <f>(H188+2*N188+2*T188+Z188)/6*dt_2</f>
        <v>-7.0397333924862401E-2</v>
      </c>
      <c r="AD188">
        <f>l*COS(B188-RADIANS(90))</f>
        <v>-1.0474088038826268E-3</v>
      </c>
      <c r="AE188">
        <f>l*SIN(B188-RADIANS(90))</f>
        <v>-0.29999817155242386</v>
      </c>
      <c r="AF188">
        <f>AE188+l</f>
        <v>1.8284475761243257E-6</v>
      </c>
      <c r="AG188">
        <f>ABS(m*g*AF188)</f>
        <v>1.8284475761243257E-5</v>
      </c>
      <c r="AH188">
        <f>(m*(C188*l)^2)/2</f>
        <v>1.0629646929654581</v>
      </c>
      <c r="AI188">
        <f t="shared" si="43"/>
        <v>1.0629829774412194</v>
      </c>
      <c r="AK188">
        <f t="shared" si="44"/>
        <v>18.499999999999993</v>
      </c>
    </row>
    <row r="189" spans="2:37" x14ac:dyDescent="0.3">
      <c r="B189">
        <f t="shared" ref="B132:B195" si="45">B188+AB188</f>
        <v>-5.2459059816227532E-2</v>
      </c>
      <c r="C189">
        <f t="shared" ref="C132:C195" si="46">C188+AC188</f>
        <v>-4.9305863859530472</v>
      </c>
      <c r="D189">
        <f>g_1*SIN(B189)/l</f>
        <v>1.7478334105308733</v>
      </c>
      <c r="G189">
        <f t="shared" ref="G131:H194" si="47">C189</f>
        <v>-4.9305863859530472</v>
      </c>
      <c r="H189">
        <f t="shared" si="47"/>
        <v>1.7478334105308733</v>
      </c>
      <c r="I189">
        <f>_r+G189*dt_2/2</f>
        <v>0.76074523146768303</v>
      </c>
      <c r="J189">
        <f>C189+H189*dt_2/2</f>
        <v>-4.9218472189003926</v>
      </c>
      <c r="K189">
        <f>g_1/l*SIN(I189)</f>
        <v>-22.98204747871814</v>
      </c>
      <c r="M189">
        <f t="shared" ref="M158:M221" si="48">J189</f>
        <v>-4.9218472189003926</v>
      </c>
      <c r="N189">
        <f t="shared" ref="N158:N221" si="49">K189</f>
        <v>-22.98204747871814</v>
      </c>
      <c r="O189">
        <f>B189 + M189*dt_2/2</f>
        <v>-7.7068295910729501E-2</v>
      </c>
      <c r="P189">
        <f>C189+N189*dt_2/2</f>
        <v>-5.0454966233466383</v>
      </c>
      <c r="Q189">
        <f>g_1/l*SIN(O189)</f>
        <v>2.5664009029360377</v>
      </c>
      <c r="S189">
        <f t="shared" ref="S158:S221" si="50">P189</f>
        <v>-5.0454966233466383</v>
      </c>
      <c r="T189">
        <f t="shared" ref="T158:T221" si="51">Q189</f>
        <v>2.5664009029360377</v>
      </c>
      <c r="U189">
        <f>B189+S189*dt_2</f>
        <v>-0.10291402604969391</v>
      </c>
      <c r="V189">
        <f>C189+T189*dt_2</f>
        <v>-4.9049223769236869</v>
      </c>
      <c r="W189">
        <f>g_1/l*SIN(U189)</f>
        <v>3.4244152243564336</v>
      </c>
      <c r="Y189">
        <f t="shared" ref="Y158:Y221" si="52">V189</f>
        <v>-4.9049223769236869</v>
      </c>
      <c r="Z189">
        <f t="shared" ref="Z158:Z221" si="53">W189</f>
        <v>3.4244152243564336</v>
      </c>
      <c r="AB189">
        <f>(G189+M189*2+S189*2+Y189)/6*dt_2</f>
        <v>-4.9616994078951322E-2</v>
      </c>
      <c r="AC189">
        <f>(H189+2*N189+2*T189+Z189)/6*dt_2</f>
        <v>-5.9431740861128166E-2</v>
      </c>
      <c r="AD189">
        <f>l*COS(B189-RADIANS(90))</f>
        <v>-1.5730500694777848E-2</v>
      </c>
      <c r="AE189">
        <f>l*SIN(B189-RADIANS(90))</f>
        <v>-0.29958730171335962</v>
      </c>
      <c r="AF189">
        <f>AE189+l</f>
        <v>4.1269828664036723E-4</v>
      </c>
      <c r="AG189">
        <f>ABS(m*g*AF189)</f>
        <v>4.1269828664036723E-3</v>
      </c>
      <c r="AH189">
        <f>(m*(C189*l)^2)/2</f>
        <v>1.0939806949205488</v>
      </c>
      <c r="AI189">
        <f t="shared" ref="AI158:AI221" si="54">AG189+AH189</f>
        <v>1.0981076777869525</v>
      </c>
      <c r="AK189">
        <f t="shared" si="44"/>
        <v>18.599999999999994</v>
      </c>
    </row>
    <row r="190" spans="2:37" x14ac:dyDescent="0.3">
      <c r="B190">
        <f t="shared" si="45"/>
        <v>-0.10207605389517885</v>
      </c>
      <c r="C190">
        <f t="shared" si="46"/>
        <v>-4.9900181268141752</v>
      </c>
      <c r="D190">
        <f>g_1*SIN(B190)/l</f>
        <v>3.3966294098366778</v>
      </c>
      <c r="G190">
        <f t="shared" si="47"/>
        <v>-4.9900181268141752</v>
      </c>
      <c r="H190">
        <f t="shared" si="47"/>
        <v>3.3966294098366778</v>
      </c>
      <c r="I190">
        <f>_r+G190*dt_2/2</f>
        <v>0.76044807276337745</v>
      </c>
      <c r="J190">
        <f>C190+H190*dt_2/2</f>
        <v>-4.973034979764992</v>
      </c>
      <c r="K190">
        <f>g_1/l*SIN(I190)</f>
        <v>-22.974871840563633</v>
      </c>
      <c r="M190">
        <f t="shared" si="48"/>
        <v>-4.973034979764992</v>
      </c>
      <c r="N190">
        <f t="shared" si="49"/>
        <v>-22.974871840563633</v>
      </c>
      <c r="O190">
        <f>B190 + M190*dt_2/2</f>
        <v>-0.1269412287940038</v>
      </c>
      <c r="P190">
        <f>C190+N190*dt_2/2</f>
        <v>-5.1048924860169933</v>
      </c>
      <c r="Q190">
        <f>g_1/l*SIN(O190)</f>
        <v>4.220019331545255</v>
      </c>
      <c r="S190">
        <f t="shared" si="50"/>
        <v>-5.1048924860169933</v>
      </c>
      <c r="T190">
        <f t="shared" si="51"/>
        <v>4.220019331545255</v>
      </c>
      <c r="U190">
        <f>B190+S190*dt_2</f>
        <v>-0.15312497875534878</v>
      </c>
      <c r="V190">
        <f>C190+T190*dt_2</f>
        <v>-4.9478179334987225</v>
      </c>
      <c r="W190">
        <f>g_1/l*SIN(U190)</f>
        <v>5.0842428796380537</v>
      </c>
      <c r="Y190">
        <f t="shared" si="52"/>
        <v>-4.9478179334987225</v>
      </c>
      <c r="Z190">
        <f t="shared" si="53"/>
        <v>5.0842428796380537</v>
      </c>
      <c r="AB190">
        <f>(G190+M190*2+S190*2+Y190)/6*dt_2</f>
        <v>-5.0156151653128117E-2</v>
      </c>
      <c r="AC190">
        <f>(H190+2*N190+2*T190+Z190)/6*dt_2</f>
        <v>-4.8381387880936703E-2</v>
      </c>
      <c r="AD190">
        <f>l*COS(B190-RADIANS(90))</f>
        <v>-3.0569664688530073E-2</v>
      </c>
      <c r="AE190">
        <f>l*SIN(B190-RADIANS(90))</f>
        <v>-0.29843842849209423</v>
      </c>
      <c r="AF190">
        <f>AE190+l</f>
        <v>1.5615715079057568E-3</v>
      </c>
      <c r="AG190">
        <f>ABS(m*g*AF190)</f>
        <v>1.5615715079057568E-2</v>
      </c>
      <c r="AH190">
        <f>(m*(C190*l)^2)/2</f>
        <v>1.1205126407670323</v>
      </c>
      <c r="AI190">
        <f t="shared" si="54"/>
        <v>1.1361283558460897</v>
      </c>
      <c r="AK190">
        <f t="shared" si="44"/>
        <v>18.699999999999996</v>
      </c>
    </row>
    <row r="191" spans="2:37" x14ac:dyDescent="0.3">
      <c r="B191">
        <f t="shared" si="45"/>
        <v>-0.15223220554830696</v>
      </c>
      <c r="C191">
        <f t="shared" si="46"/>
        <v>-5.0383995146951115</v>
      </c>
      <c r="D191">
        <f>g_1*SIN(B191)/l</f>
        <v>5.0548299540397741</v>
      </c>
      <c r="G191">
        <f t="shared" si="47"/>
        <v>-5.0383995146951115</v>
      </c>
      <c r="H191">
        <f t="shared" si="47"/>
        <v>5.0548299540397741</v>
      </c>
      <c r="I191">
        <f>_r+G191*dt_2/2</f>
        <v>0.76020616582397271</v>
      </c>
      <c r="J191">
        <f>C191+H191*dt_2/2</f>
        <v>-5.013125364924913</v>
      </c>
      <c r="K191">
        <f>g_1/l*SIN(I191)</f>
        <v>-22.969028896060475</v>
      </c>
      <c r="M191">
        <f t="shared" si="48"/>
        <v>-5.013125364924913</v>
      </c>
      <c r="N191">
        <f t="shared" si="49"/>
        <v>-22.969028896060475</v>
      </c>
      <c r="O191">
        <f>B191 + M191*dt_2/2</f>
        <v>-0.17729783237293154</v>
      </c>
      <c r="P191">
        <f>C191+N191*dt_2/2</f>
        <v>-5.1532446591754137</v>
      </c>
      <c r="Q191">
        <f>g_1/l*SIN(O191)</f>
        <v>5.879013749124967</v>
      </c>
      <c r="S191">
        <f t="shared" si="50"/>
        <v>-5.1532446591754137</v>
      </c>
      <c r="T191">
        <f t="shared" si="51"/>
        <v>5.879013749124967</v>
      </c>
      <c r="U191">
        <f>B191+S191*dt_2</f>
        <v>-0.20376465214006112</v>
      </c>
      <c r="V191">
        <f>C191+T191*dt_2</f>
        <v>-4.9796093772038619</v>
      </c>
      <c r="W191">
        <f>g_1/l*SIN(U191)</f>
        <v>6.7452507996707762</v>
      </c>
      <c r="Y191">
        <f t="shared" si="52"/>
        <v>-4.9796093772038619</v>
      </c>
      <c r="Z191">
        <f t="shared" si="53"/>
        <v>6.7452507996707762</v>
      </c>
      <c r="AB191">
        <f>(G191+M191*2+S191*2+Y191)/6*dt_2</f>
        <v>-5.0584581566832709E-2</v>
      </c>
      <c r="AC191">
        <f>(H191+2*N191+2*T191+Z191)/6*dt_2</f>
        <v>-3.7299915900267447E-2</v>
      </c>
      <c r="AD191">
        <f>l*COS(B191-RADIANS(90))</f>
        <v>-4.5493469586357943E-2</v>
      </c>
      <c r="AE191">
        <f>l*SIN(B191-RADIANS(90))</f>
        <v>-0.29653051145707604</v>
      </c>
      <c r="AF191">
        <f>AE191+l</f>
        <v>3.4694885429239486E-3</v>
      </c>
      <c r="AG191">
        <f>ABS(m*g*AF191)</f>
        <v>3.4694885429239486E-2</v>
      </c>
      <c r="AH191">
        <f>(m*(C191*l)^2)/2</f>
        <v>1.1423461351355968</v>
      </c>
      <c r="AI191">
        <f t="shared" si="54"/>
        <v>1.1770410205648363</v>
      </c>
      <c r="AK191">
        <f t="shared" si="44"/>
        <v>18.799999999999997</v>
      </c>
    </row>
    <row r="192" spans="2:37" x14ac:dyDescent="0.3">
      <c r="B192">
        <f t="shared" si="45"/>
        <v>-0.20281678711513967</v>
      </c>
      <c r="C192">
        <f t="shared" si="46"/>
        <v>-5.0756994305953791</v>
      </c>
      <c r="D192">
        <f>g_1*SIN(B192)/l</f>
        <v>6.7143059301133379</v>
      </c>
      <c r="G192">
        <f t="shared" si="47"/>
        <v>-5.0756994305953791</v>
      </c>
      <c r="H192">
        <f t="shared" si="47"/>
        <v>6.7143059301133379</v>
      </c>
      <c r="I192">
        <f>_r+G192*dt_2/2</f>
        <v>0.76001966624447137</v>
      </c>
      <c r="J192">
        <f>C192+H192*dt_2/2</f>
        <v>-5.0421279009448128</v>
      </c>
      <c r="K192">
        <f>g_1/l*SIN(I192)</f>
        <v>-22.964523325983844</v>
      </c>
      <c r="M192">
        <f t="shared" si="48"/>
        <v>-5.0421279009448128</v>
      </c>
      <c r="N192">
        <f t="shared" si="49"/>
        <v>-22.964523325983844</v>
      </c>
      <c r="O192">
        <f>B192 + M192*dt_2/2</f>
        <v>-0.22802742661986375</v>
      </c>
      <c r="P192">
        <f>C192+N192*dt_2/2</f>
        <v>-5.190522047225298</v>
      </c>
      <c r="Q192">
        <f>g_1/l*SIN(O192)</f>
        <v>7.5352150944489145</v>
      </c>
      <c r="S192">
        <f t="shared" si="50"/>
        <v>-5.190522047225298</v>
      </c>
      <c r="T192">
        <f t="shared" si="51"/>
        <v>7.5352150944489145</v>
      </c>
      <c r="U192">
        <f>B192+S192*dt_2</f>
        <v>-0.25472200758739266</v>
      </c>
      <c r="V192">
        <f>C192+T192*dt_2</f>
        <v>-5.0003472796508897</v>
      </c>
      <c r="W192">
        <f>g_1/l*SIN(U192)</f>
        <v>8.3992131945649273</v>
      </c>
      <c r="Y192">
        <f t="shared" si="52"/>
        <v>-5.0003472796508897</v>
      </c>
      <c r="Z192">
        <f t="shared" si="53"/>
        <v>8.3992131945649273</v>
      </c>
      <c r="AB192">
        <f>(G192+M192*2+S192*2+Y192)/6*dt_2</f>
        <v>-5.0902244344310815E-2</v>
      </c>
      <c r="AC192">
        <f>(H192+2*N192+2*T192+Z192)/6*dt_2</f>
        <v>-2.6241828897319314E-2</v>
      </c>
      <c r="AD192">
        <f>l*COS(B192-RADIANS(90))</f>
        <v>-6.0428753371020008E-2</v>
      </c>
      <c r="AE192">
        <f>l*SIN(B192-RADIANS(90))</f>
        <v>-0.29385092439198557</v>
      </c>
      <c r="AF192">
        <f>AE192+l</f>
        <v>6.1490756080144204E-3</v>
      </c>
      <c r="AG192">
        <f>ABS(m*g*AF192)</f>
        <v>6.1490756080144204E-2</v>
      </c>
      <c r="AH192">
        <f>(m*(C192*l)^2)/2</f>
        <v>1.1593226119385813</v>
      </c>
      <c r="AI192">
        <f t="shared" si="54"/>
        <v>1.2208133680187254</v>
      </c>
      <c r="AK192">
        <f t="shared" si="44"/>
        <v>18.899999999999999</v>
      </c>
    </row>
    <row r="193" spans="2:37" x14ac:dyDescent="0.3">
      <c r="B193">
        <f t="shared" si="45"/>
        <v>-0.25371903145945052</v>
      </c>
      <c r="C193">
        <f t="shared" si="46"/>
        <v>-5.1019412594926985</v>
      </c>
      <c r="D193">
        <f>g_1*SIN(B193)/l</f>
        <v>8.3668551927167449</v>
      </c>
      <c r="G193">
        <f t="shared" si="47"/>
        <v>-5.1019412594926985</v>
      </c>
      <c r="H193">
        <f t="shared" si="47"/>
        <v>8.3668551927167449</v>
      </c>
      <c r="I193">
        <f>_r+G193*dt_2/2</f>
        <v>0.75988845709998476</v>
      </c>
      <c r="J193">
        <f>C193+H193*dt_2/2</f>
        <v>-5.0601069835291144</v>
      </c>
      <c r="K193">
        <f>g_1/l*SIN(I193)</f>
        <v>-22.961353017144258</v>
      </c>
      <c r="M193">
        <f t="shared" si="48"/>
        <v>-5.0601069835291144</v>
      </c>
      <c r="N193">
        <f t="shared" si="49"/>
        <v>-22.961353017144258</v>
      </c>
      <c r="O193">
        <f>B193 + M193*dt_2/2</f>
        <v>-0.27901956637709607</v>
      </c>
      <c r="P193">
        <f>C193+N193*dt_2/2</f>
        <v>-5.2167480245784201</v>
      </c>
      <c r="Q193">
        <f>g_1/l*SIN(O193)</f>
        <v>9.1804421608813467</v>
      </c>
      <c r="S193">
        <f t="shared" si="50"/>
        <v>-5.2167480245784201</v>
      </c>
      <c r="T193">
        <f t="shared" si="51"/>
        <v>9.1804421608813467</v>
      </c>
      <c r="U193">
        <f>B193+S193*dt_2</f>
        <v>-0.30588651170523473</v>
      </c>
      <c r="V193">
        <f>C193+T193*dt_2</f>
        <v>-5.0101368378838851</v>
      </c>
      <c r="W193">
        <f>g_1/l*SIN(U193)</f>
        <v>10.037955119543646</v>
      </c>
      <c r="Y193">
        <f t="shared" si="52"/>
        <v>-5.0101368378838851</v>
      </c>
      <c r="Z193">
        <f t="shared" si="53"/>
        <v>10.037955119543646</v>
      </c>
      <c r="AB193">
        <f>(G193+M193*2+S193*2+Y193)/6*dt_2</f>
        <v>-5.1109646855986089E-2</v>
      </c>
      <c r="AC193">
        <f>(H193+2*N193+2*T193+Z193)/6*dt_2</f>
        <v>-1.5261685667109049E-2</v>
      </c>
      <c r="AD193">
        <f>l*COS(B193-RADIANS(90))</f>
        <v>-7.5301696734450627E-2</v>
      </c>
      <c r="AE193">
        <f>l*SIN(B193-RADIANS(90))</f>
        <v>-0.29039568603702226</v>
      </c>
      <c r="AF193">
        <f>AE193+l</f>
        <v>9.6043139629777285E-3</v>
      </c>
      <c r="AG193">
        <f>ABS(m*g*AF193)</f>
        <v>9.6043139629777285E-2</v>
      </c>
      <c r="AH193">
        <f>(m*(C193*l)^2)/2</f>
        <v>1.1713412076891274</v>
      </c>
      <c r="AI193">
        <f t="shared" si="54"/>
        <v>1.2673843473189046</v>
      </c>
      <c r="AK193">
        <f t="shared" si="44"/>
        <v>19</v>
      </c>
    </row>
    <row r="194" spans="2:37" x14ac:dyDescent="0.3">
      <c r="B194">
        <f t="shared" si="45"/>
        <v>-0.30482867831543659</v>
      </c>
      <c r="C194">
        <f t="shared" si="46"/>
        <v>-5.1172029451598071</v>
      </c>
      <c r="D194">
        <f>g_1*SIN(B194)/l</f>
        <v>10.004325204545363</v>
      </c>
      <c r="G194">
        <f t="shared" si="47"/>
        <v>-5.1172029451598071</v>
      </c>
      <c r="H194">
        <f t="shared" si="47"/>
        <v>10.004325204545363</v>
      </c>
      <c r="I194">
        <f>_r+G194*dt_2/2</f>
        <v>0.75981214867164926</v>
      </c>
      <c r="J194">
        <f>C194+H194*dt_2/2</f>
        <v>-5.06718131913708</v>
      </c>
      <c r="K194">
        <f>g_1/l*SIN(I194)</f>
        <v>-22.959509051617541</v>
      </c>
      <c r="M194">
        <f t="shared" si="48"/>
        <v>-5.06718131913708</v>
      </c>
      <c r="N194">
        <f t="shared" si="49"/>
        <v>-22.959509051617541</v>
      </c>
      <c r="O194">
        <f>B194 + M194*dt_2/2</f>
        <v>-0.33016458491112199</v>
      </c>
      <c r="P194">
        <f>C194+N194*dt_2/2</f>
        <v>-5.2320004904178949</v>
      </c>
      <c r="Q194">
        <f>g_1/l*SIN(O194)</f>
        <v>10.806624276677422</v>
      </c>
      <c r="S194">
        <f t="shared" si="50"/>
        <v>-5.2320004904178949</v>
      </c>
      <c r="T194">
        <f t="shared" si="51"/>
        <v>10.806624276677422</v>
      </c>
      <c r="U194">
        <f>B194+S194*dt_2</f>
        <v>-0.35714868321961551</v>
      </c>
      <c r="V194">
        <f>C194+T194*dt_2</f>
        <v>-5.0091367023930333</v>
      </c>
      <c r="W194">
        <f>g_1/l*SIN(U194)</f>
        <v>11.653475552593715</v>
      </c>
      <c r="Y194">
        <f t="shared" si="52"/>
        <v>-5.0091367023930333</v>
      </c>
      <c r="Z194">
        <f t="shared" si="53"/>
        <v>11.653475552593715</v>
      </c>
      <c r="AB194">
        <f>(G194+M194*2+S194*2+Y194)/6*dt_2</f>
        <v>-5.1207838777771311E-2</v>
      </c>
      <c r="AC194">
        <f>(H194+2*N194+2*T194+Z194)/6*dt_2</f>
        <v>-4.4132813212352734E-3</v>
      </c>
      <c r="AD194">
        <f>l*COS(B194-RADIANS(90))</f>
        <v>-9.0038926840908251E-2</v>
      </c>
      <c r="AE194">
        <f>l*SIN(B194-RADIANS(90))</f>
        <v>-0.28616951559056314</v>
      </c>
      <c r="AF194">
        <f>AE194+l</f>
        <v>1.383048440943685E-2</v>
      </c>
      <c r="AG194">
        <f>ABS(m*g*AF194)</f>
        <v>0.1383048440943685</v>
      </c>
      <c r="AH194">
        <f>(m*(C194*l)^2)/2</f>
        <v>1.178359469187849</v>
      </c>
      <c r="AI194">
        <f t="shared" si="54"/>
        <v>1.3166643132822173</v>
      </c>
      <c r="AK194">
        <f t="shared" si="44"/>
        <v>19.100000000000001</v>
      </c>
    </row>
    <row r="195" spans="2:37" x14ac:dyDescent="0.3">
      <c r="B195">
        <f t="shared" si="45"/>
        <v>-0.35603651709320788</v>
      </c>
      <c r="C195">
        <f t="shared" si="46"/>
        <v>-5.1216162264810423</v>
      </c>
      <c r="D195">
        <f>g_1*SIN(B195)/l</f>
        <v>11.618735498496449</v>
      </c>
      <c r="G195">
        <f t="shared" ref="G195:H238" si="55">C195</f>
        <v>-5.1216162264810423</v>
      </c>
      <c r="H195">
        <f t="shared" si="55"/>
        <v>11.618735498496449</v>
      </c>
      <c r="I195">
        <f>_r+G195*dt_2/2</f>
        <v>0.75979008226504308</v>
      </c>
      <c r="J195">
        <f>C195+H195*dt_2/2</f>
        <v>-5.0635225489885602</v>
      </c>
      <c r="K195">
        <f>g_1/l*SIN(I195)</f>
        <v>-22.958975799975342</v>
      </c>
      <c r="M195">
        <f t="shared" si="48"/>
        <v>-5.0635225489885602</v>
      </c>
      <c r="N195">
        <f t="shared" si="49"/>
        <v>-22.958975799975342</v>
      </c>
      <c r="O195">
        <f>B195 + M195*dt_2/2</f>
        <v>-0.3813541298381507</v>
      </c>
      <c r="P195">
        <f>C195+N195*dt_2/2</f>
        <v>-5.2364111054809186</v>
      </c>
      <c r="Q195">
        <f>g_1/l*SIN(O195)</f>
        <v>12.405922048298706</v>
      </c>
      <c r="S195">
        <f t="shared" si="50"/>
        <v>-5.2364111054809186</v>
      </c>
      <c r="T195">
        <f t="shared" si="51"/>
        <v>12.405922048298706</v>
      </c>
      <c r="U195">
        <f>B195+S195*dt_2</f>
        <v>-0.40840062814801709</v>
      </c>
      <c r="V195">
        <f>C195+T195*dt_2</f>
        <v>-4.997557005998055</v>
      </c>
      <c r="W195">
        <f>g_1/l*SIN(U195)</f>
        <v>13.238066718720018</v>
      </c>
      <c r="Y195">
        <f t="shared" si="52"/>
        <v>-4.997557005998055</v>
      </c>
      <c r="Z195">
        <f t="shared" si="53"/>
        <v>13.238066718720018</v>
      </c>
      <c r="AB195">
        <f>(G195+M195*2+S195*2+Y195)/6*dt_2</f>
        <v>-5.1198400902363418E-2</v>
      </c>
      <c r="AC195">
        <f>(H195+2*N195+2*T195+Z195)/6*dt_2</f>
        <v>6.2511578564386598E-3</v>
      </c>
      <c r="AD195">
        <f>l*COS(B195-RADIANS(90))</f>
        <v>-0.10456861948646799</v>
      </c>
      <c r="AE195">
        <f>l*SIN(B195-RADIANS(90))</f>
        <v>-0.28118571055210873</v>
      </c>
      <c r="AF195">
        <f>AE195+l</f>
        <v>1.8814289447891264E-2</v>
      </c>
      <c r="AG195">
        <f>ABS(m*g*AF195)</f>
        <v>0.18814289447891264</v>
      </c>
      <c r="AH195">
        <f>(m*(C195*l)^2)/2</f>
        <v>1.1803928747109258</v>
      </c>
      <c r="AI195">
        <f t="shared" si="54"/>
        <v>1.3685357691898385</v>
      </c>
      <c r="AK195">
        <f t="shared" si="44"/>
        <v>19.200000000000003</v>
      </c>
    </row>
    <row r="196" spans="2:37" x14ac:dyDescent="0.3">
      <c r="B196">
        <f t="shared" ref="B196:B238" si="56">B195+AB195</f>
        <v>-0.40723491799557132</v>
      </c>
      <c r="C196">
        <f t="shared" ref="C196:C238" si="57">C195+AC195</f>
        <v>-5.1153650686246035</v>
      </c>
      <c r="D196">
        <f>g_1*SIN(B196)/l</f>
        <v>13.202396437147236</v>
      </c>
      <c r="G196">
        <f t="shared" si="55"/>
        <v>-5.1153650686246035</v>
      </c>
      <c r="H196">
        <f t="shared" si="55"/>
        <v>13.202396437147236</v>
      </c>
      <c r="I196">
        <f>_r+G196*dt_2/2</f>
        <v>0.75982133805432528</v>
      </c>
      <c r="J196">
        <f>C196+H196*dt_2/2</f>
        <v>-5.0493530864388676</v>
      </c>
      <c r="K196">
        <f>g_1/l*SIN(I196)</f>
        <v>-22.959731116801624</v>
      </c>
      <c r="M196">
        <f t="shared" si="48"/>
        <v>-5.0493530864388676</v>
      </c>
      <c r="N196">
        <f t="shared" si="49"/>
        <v>-22.959731116801624</v>
      </c>
      <c r="O196">
        <f>B196 + M196*dt_2/2</f>
        <v>-0.43248168342776566</v>
      </c>
      <c r="P196">
        <f>C196+N196*dt_2/2</f>
        <v>-5.2301637242086114</v>
      </c>
      <c r="Q196">
        <f>g_1/l*SIN(O196)</f>
        <v>13.970842721657283</v>
      </c>
      <c r="S196">
        <f t="shared" si="50"/>
        <v>-5.2301637242086114</v>
      </c>
      <c r="T196">
        <f t="shared" si="51"/>
        <v>13.970842721657283</v>
      </c>
      <c r="U196">
        <f>B196+S196*dt_2</f>
        <v>-0.45953655523765746</v>
      </c>
      <c r="V196">
        <f>C196+T196*dt_2</f>
        <v>-4.9756566414080305</v>
      </c>
      <c r="W196">
        <f>g_1/l*SIN(U196)</f>
        <v>14.784426282260137</v>
      </c>
      <c r="Y196">
        <f t="shared" si="52"/>
        <v>-4.9756566414080305</v>
      </c>
      <c r="Z196">
        <f t="shared" si="53"/>
        <v>14.784426282260137</v>
      </c>
      <c r="AB196">
        <f>(G196+M196*2+S196*2+Y196)/6*dt_2</f>
        <v>-5.1083425552212659E-2</v>
      </c>
      <c r="AC196">
        <f>(H196+2*N196+2*T196+Z196)/6*dt_2</f>
        <v>1.6681743215197817E-2</v>
      </c>
      <c r="AD196">
        <f>l*COS(B196-RADIANS(90))</f>
        <v>-0.11882156793432512</v>
      </c>
      <c r="AE196">
        <f>l*SIN(B196-RADIANS(90))</f>
        <v>-0.27546585086654307</v>
      </c>
      <c r="AF196">
        <f>AE196+l</f>
        <v>2.4534149133456917E-2</v>
      </c>
      <c r="AG196">
        <f>ABS(m*g*AF196)</f>
        <v>0.24534149133456917</v>
      </c>
      <c r="AH196">
        <f>(m*(C196*l)^2)/2</f>
        <v>1.1775131903387157</v>
      </c>
      <c r="AI196">
        <f t="shared" si="54"/>
        <v>1.422854681673285</v>
      </c>
      <c r="AK196">
        <f t="shared" ref="AK196:AK259" si="58">AK195+dt</f>
        <v>19.300000000000004</v>
      </c>
    </row>
    <row r="197" spans="2:37" x14ac:dyDescent="0.3">
      <c r="B197">
        <f t="shared" si="56"/>
        <v>-0.458318343547784</v>
      </c>
      <c r="C197">
        <f t="shared" si="57"/>
        <v>-5.0986833254094055</v>
      </c>
      <c r="D197">
        <f>g_1*SIN(B197)/l</f>
        <v>14.748020915876248</v>
      </c>
      <c r="G197">
        <f t="shared" si="55"/>
        <v>-5.0986833254094055</v>
      </c>
      <c r="H197">
        <f t="shared" si="55"/>
        <v>14.748020915876248</v>
      </c>
      <c r="I197">
        <f>_r+G197*dt_2/2</f>
        <v>0.75990474677040121</v>
      </c>
      <c r="J197">
        <f>C197+H197*dt_2/2</f>
        <v>-5.024943220830024</v>
      </c>
      <c r="K197">
        <f>g_1/l*SIN(I197)</f>
        <v>-22.961746633811661</v>
      </c>
      <c r="M197">
        <f t="shared" si="48"/>
        <v>-5.024943220830024</v>
      </c>
      <c r="N197">
        <f t="shared" si="49"/>
        <v>-22.961746633811661</v>
      </c>
      <c r="O197">
        <f>B197 + M197*dt_2/2</f>
        <v>-0.48344305965193413</v>
      </c>
      <c r="P197">
        <f>C197+N197*dt_2/2</f>
        <v>-5.2134920585784634</v>
      </c>
      <c r="Q197">
        <f>g_1/l*SIN(O197)</f>
        <v>15.494346960760009</v>
      </c>
      <c r="S197">
        <f t="shared" si="50"/>
        <v>-5.2134920585784634</v>
      </c>
      <c r="T197">
        <f t="shared" si="51"/>
        <v>15.494346960760009</v>
      </c>
      <c r="U197">
        <f>B197+S197*dt_2</f>
        <v>-0.51045326413356862</v>
      </c>
      <c r="V197">
        <f>C197+T197*dt_2</f>
        <v>-4.9437398558018053</v>
      </c>
      <c r="W197">
        <f>g_1/l*SIN(U197)</f>
        <v>16.285759350161229</v>
      </c>
      <c r="Y197">
        <f t="shared" si="52"/>
        <v>-4.9437398558018053</v>
      </c>
      <c r="Z197">
        <f t="shared" si="53"/>
        <v>16.285759350161229</v>
      </c>
      <c r="AB197">
        <f>(G197+M197*2+S197*2+Y197)/6*dt_2</f>
        <v>-5.0865489566713641E-2</v>
      </c>
      <c r="AC197">
        <f>(H197+2*N197+2*T197+Z197)/6*dt_2</f>
        <v>2.6831634866556955E-2</v>
      </c>
      <c r="AD197">
        <f>l*COS(B197-RADIANS(90))</f>
        <v>-0.13273218824288624</v>
      </c>
      <c r="AE197">
        <f>l*SIN(B197-RADIANS(90))</f>
        <v>-0.26903933951051656</v>
      </c>
      <c r="AF197">
        <f>AE197+l</f>
        <v>3.0960660489483427E-2</v>
      </c>
      <c r="AG197">
        <f>ABS(m*g*AF197)</f>
        <v>0.30960660489483427</v>
      </c>
      <c r="AH197">
        <f>(m*(C197*l)^2)/2</f>
        <v>1.169845724376356</v>
      </c>
      <c r="AI197">
        <f t="shared" si="54"/>
        <v>1.4794523292711903</v>
      </c>
      <c r="AK197">
        <f t="shared" si="58"/>
        <v>19.400000000000006</v>
      </c>
    </row>
    <row r="198" spans="2:37" x14ac:dyDescent="0.3">
      <c r="B198">
        <f t="shared" si="56"/>
        <v>-0.50918383311449766</v>
      </c>
      <c r="C198">
        <f t="shared" si="57"/>
        <v>-5.0718516905428483</v>
      </c>
      <c r="D198">
        <f>g_1*SIN(B198)/l</f>
        <v>16.248825973366422</v>
      </c>
      <c r="G198">
        <f t="shared" si="55"/>
        <v>-5.0718516905428483</v>
      </c>
      <c r="H198">
        <f t="shared" si="55"/>
        <v>16.248825973366422</v>
      </c>
      <c r="I198">
        <f>_r+G198*dt_2/2</f>
        <v>0.76003890494473403</v>
      </c>
      <c r="J198">
        <f>C198+H198*dt_2/2</f>
        <v>-4.9906075606760165</v>
      </c>
      <c r="K198">
        <f>g_1/l*SIN(I198)</f>
        <v>-22.964988143136981</v>
      </c>
      <c r="M198">
        <f t="shared" si="48"/>
        <v>-4.9906075606760165</v>
      </c>
      <c r="N198">
        <f t="shared" si="49"/>
        <v>-22.964988143136981</v>
      </c>
      <c r="O198">
        <f>B198 + M198*dt_2/2</f>
        <v>-0.53413687091787776</v>
      </c>
      <c r="P198">
        <f>C198+N198*dt_2/2</f>
        <v>-5.1866766312585328</v>
      </c>
      <c r="Q198">
        <f>g_1/l*SIN(O198)</f>
        <v>16.969944224494625</v>
      </c>
      <c r="S198">
        <f t="shared" si="50"/>
        <v>-5.1866766312585328</v>
      </c>
      <c r="T198">
        <f t="shared" si="51"/>
        <v>16.969944224494625</v>
      </c>
      <c r="U198">
        <f>B198+S198*dt_2</f>
        <v>-0.56105059942708302</v>
      </c>
      <c r="V198">
        <f>C198+T198*dt_2</f>
        <v>-4.9021522482979023</v>
      </c>
      <c r="W198">
        <f>g_1/l*SIN(U198)</f>
        <v>17.735867678019069</v>
      </c>
      <c r="Y198">
        <f t="shared" si="52"/>
        <v>-4.9021522482979023</v>
      </c>
      <c r="Z198">
        <f t="shared" si="53"/>
        <v>17.735867678019069</v>
      </c>
      <c r="AB198">
        <f>(G198+M198*2+S198*2+Y198)/6*dt_2</f>
        <v>-5.0547620537849752E-2</v>
      </c>
      <c r="AC198">
        <f>(H198+2*N198+2*T198+Z198)/6*dt_2</f>
        <v>3.6657676356834638E-2</v>
      </c>
      <c r="AD198">
        <f>l*COS(B198-RADIANS(90))</f>
        <v>-0.14623943376029774</v>
      </c>
      <c r="AE198">
        <f>l*SIN(B198-RADIANS(90))</f>
        <v>-0.26194279530742487</v>
      </c>
      <c r="AF198">
        <f>AE198+l</f>
        <v>3.805720469257512E-2</v>
      </c>
      <c r="AG198">
        <f>ABS(m*g*AF198)</f>
        <v>0.3805720469257512</v>
      </c>
      <c r="AH198">
        <f>(m*(C198*l)^2)/2</f>
        <v>1.1575655806888054</v>
      </c>
      <c r="AI198">
        <f t="shared" si="54"/>
        <v>1.5381376276145566</v>
      </c>
      <c r="AK198">
        <f t="shared" si="58"/>
        <v>19.500000000000007</v>
      </c>
    </row>
    <row r="199" spans="2:37" x14ac:dyDescent="0.3">
      <c r="B199">
        <f t="shared" si="56"/>
        <v>-0.55973145365234744</v>
      </c>
      <c r="C199">
        <f t="shared" si="57"/>
        <v>-5.0351940141860139</v>
      </c>
      <c r="D199">
        <f>g_1*SIN(B199)/l</f>
        <v>17.698621716807025</v>
      </c>
      <c r="G199">
        <f t="shared" si="55"/>
        <v>-5.0351940141860139</v>
      </c>
      <c r="H199">
        <f t="shared" si="55"/>
        <v>17.698621716807025</v>
      </c>
      <c r="I199">
        <f>_r+G199*dt_2/2</f>
        <v>0.76022219332651819</v>
      </c>
      <c r="J199">
        <f>C199+H199*dt_2/2</f>
        <v>-4.9467009056019791</v>
      </c>
      <c r="K199">
        <f>g_1/l*SIN(I199)</f>
        <v>-22.969416060921677</v>
      </c>
      <c r="M199">
        <f t="shared" si="48"/>
        <v>-4.9467009056019791</v>
      </c>
      <c r="N199">
        <f t="shared" si="49"/>
        <v>-22.969416060921677</v>
      </c>
      <c r="O199">
        <f>B199 + M199*dt_2/2</f>
        <v>-0.58446495818035737</v>
      </c>
      <c r="P199">
        <f>C199+N199*dt_2/2</f>
        <v>-5.1500410944906223</v>
      </c>
      <c r="Q199">
        <f>g_1/l*SIN(O199)</f>
        <v>18.391774416034401</v>
      </c>
      <c r="S199">
        <f t="shared" si="50"/>
        <v>-5.1500410944906223</v>
      </c>
      <c r="T199">
        <f t="shared" si="51"/>
        <v>18.391774416034401</v>
      </c>
      <c r="U199">
        <f>B199+S199*dt_2</f>
        <v>-0.61123186459725365</v>
      </c>
      <c r="V199">
        <f>C199+T199*dt_2</f>
        <v>-4.8512762700256697</v>
      </c>
      <c r="W199">
        <f>g_1/l*SIN(U199)</f>
        <v>19.129224018671017</v>
      </c>
      <c r="Y199">
        <f t="shared" si="52"/>
        <v>-4.8512762700256697</v>
      </c>
      <c r="Z199">
        <f t="shared" si="53"/>
        <v>19.129224018671017</v>
      </c>
      <c r="AB199">
        <f>(G199+M199*2+S199*2+Y199)/6*dt_2</f>
        <v>-5.0133257140661483E-2</v>
      </c>
      <c r="AC199">
        <f>(H199+2*N199+2*T199+Z199)/6*dt_2</f>
        <v>4.6120937409505819E-2</v>
      </c>
      <c r="AD199">
        <f>l*COS(B199-RADIANS(90))</f>
        <v>-0.15928759545126323</v>
      </c>
      <c r="AE199">
        <f>l*SIN(B199-RADIANS(90))</f>
        <v>-0.25421931857228064</v>
      </c>
      <c r="AF199">
        <f>AE199+l</f>
        <v>4.578068142771935E-2</v>
      </c>
      <c r="AG199">
        <f>ABS(m*g*AF199)</f>
        <v>0.4578068142771935</v>
      </c>
      <c r="AH199">
        <f>(m*(C199*l)^2)/2</f>
        <v>1.1408930442222598</v>
      </c>
      <c r="AI199">
        <f t="shared" si="54"/>
        <v>1.5986998584994532</v>
      </c>
      <c r="AK199">
        <f t="shared" si="58"/>
        <v>19.600000000000009</v>
      </c>
    </row>
    <row r="200" spans="2:37" x14ac:dyDescent="0.3">
      <c r="B200">
        <f t="shared" si="56"/>
        <v>-0.60986471079300897</v>
      </c>
      <c r="C200">
        <f t="shared" si="57"/>
        <v>-4.9890730767765081</v>
      </c>
      <c r="D200">
        <f>g_1*SIN(B200)/l</f>
        <v>19.091885510927611</v>
      </c>
      <c r="G200">
        <f t="shared" si="55"/>
        <v>-4.9890730767765081</v>
      </c>
      <c r="H200">
        <f t="shared" si="55"/>
        <v>19.091885510927611</v>
      </c>
      <c r="I200">
        <f>_r+G200*dt_2/2</f>
        <v>0.76045279801356569</v>
      </c>
      <c r="J200">
        <f>C200+H200*dt_2/2</f>
        <v>-4.8936136492218703</v>
      </c>
      <c r="K200">
        <f>g_1/l*SIN(I200)</f>
        <v>-22.974985959391454</v>
      </c>
      <c r="M200">
        <f t="shared" si="48"/>
        <v>-4.8936136492218703</v>
      </c>
      <c r="N200">
        <f t="shared" si="49"/>
        <v>-22.974985959391454</v>
      </c>
      <c r="O200">
        <f>B200 + M200*dt_2/2</f>
        <v>-0.63433277903911833</v>
      </c>
      <c r="P200">
        <f>C200+N200*dt_2/2</f>
        <v>-5.1039480065734653</v>
      </c>
      <c r="Q200">
        <f>g_1/l*SIN(O200)</f>
        <v>19.754674054942033</v>
      </c>
      <c r="S200">
        <f t="shared" si="50"/>
        <v>-5.1039480065734653</v>
      </c>
      <c r="T200">
        <f t="shared" si="51"/>
        <v>19.754674054942033</v>
      </c>
      <c r="U200">
        <f>B200+S200*dt_2</f>
        <v>-0.66090419085874363</v>
      </c>
      <c r="V200">
        <f>C200+T200*dt_2</f>
        <v>-4.7915263362270881</v>
      </c>
      <c r="W200">
        <f>g_1/l*SIN(U200)</f>
        <v>20.461030166669048</v>
      </c>
      <c r="Y200">
        <f t="shared" si="52"/>
        <v>-4.7915263362270881</v>
      </c>
      <c r="Z200">
        <f t="shared" si="53"/>
        <v>20.461030166669048</v>
      </c>
      <c r="AB200">
        <f>(G200+M200*2+S200*2+Y200)/6*dt_2</f>
        <v>-4.9626204540990447E-2</v>
      </c>
      <c r="AC200">
        <f>(H200+2*N200+2*T200+Z200)/6*dt_2</f>
        <v>5.518715311449636E-2</v>
      </c>
      <c r="AD200">
        <f>l*COS(B200-RADIANS(90))</f>
        <v>-0.17182696959834845</v>
      </c>
      <c r="AE200">
        <f>l*SIN(B200-RADIANS(90))</f>
        <v>-0.24591765393856585</v>
      </c>
      <c r="AF200">
        <f>AE200+l</f>
        <v>5.4082346061434139E-2</v>
      </c>
      <c r="AG200">
        <f>ABS(m*g*AF200)</f>
        <v>0.54082346061434139</v>
      </c>
      <c r="AH200">
        <f>(m*(C200*l)^2)/2</f>
        <v>1.1200882574437296</v>
      </c>
      <c r="AI200">
        <f t="shared" si="54"/>
        <v>1.660911718058071</v>
      </c>
      <c r="AK200">
        <f t="shared" si="58"/>
        <v>19.70000000000001</v>
      </c>
    </row>
    <row r="201" spans="2:37" x14ac:dyDescent="0.3">
      <c r="B201">
        <f t="shared" si="56"/>
        <v>-0.65949091533399939</v>
      </c>
      <c r="C201">
        <f t="shared" si="57"/>
        <v>-4.9338859236620118</v>
      </c>
      <c r="D201">
        <f>g_1*SIN(B201)/l</f>
        <v>20.42381998698681</v>
      </c>
      <c r="G201">
        <f t="shared" si="55"/>
        <v>-4.9338859236620118</v>
      </c>
      <c r="H201">
        <f t="shared" si="55"/>
        <v>20.42381998698681</v>
      </c>
      <c r="I201">
        <f>_r+G201*dt_2/2</f>
        <v>0.76072873377913819</v>
      </c>
      <c r="J201">
        <f>C201+H201*dt_2/2</f>
        <v>-4.8317668237270777</v>
      </c>
      <c r="K201">
        <f>g_1/l*SIN(I201)</f>
        <v>-22.981649154076596</v>
      </c>
      <c r="M201">
        <f t="shared" si="48"/>
        <v>-4.8317668237270777</v>
      </c>
      <c r="N201">
        <f t="shared" si="49"/>
        <v>-22.981649154076596</v>
      </c>
      <c r="O201">
        <f>B201 + M201*dt_2/2</f>
        <v>-0.68364974945263479</v>
      </c>
      <c r="P201">
        <f>C201+N201*dt_2/2</f>
        <v>-5.0487941694323952</v>
      </c>
      <c r="Q201">
        <f>g_1/l*SIN(O201)</f>
        <v>21.054225845156296</v>
      </c>
      <c r="S201">
        <f t="shared" si="50"/>
        <v>-5.0487941694323952</v>
      </c>
      <c r="T201">
        <f t="shared" si="51"/>
        <v>21.054225845156296</v>
      </c>
      <c r="U201">
        <f>B201+S201*dt_2</f>
        <v>-0.70997885702832331</v>
      </c>
      <c r="V201">
        <f>C201+T201*dt_2</f>
        <v>-4.7233436652104492</v>
      </c>
      <c r="W201">
        <f>g_1/l*SIN(U201)</f>
        <v>21.727257895072668</v>
      </c>
      <c r="Y201">
        <f t="shared" si="52"/>
        <v>-4.7233436652104492</v>
      </c>
      <c r="Z201">
        <f t="shared" si="53"/>
        <v>21.727257895072668</v>
      </c>
      <c r="AB201">
        <f>(G201+M201*2+S201*2+Y201)/6*dt_2</f>
        <v>-4.9030585958652353E-2</v>
      </c>
      <c r="AC201">
        <f>(H201+2*N201+2*T201+Z201)/6*dt_2</f>
        <v>6.3827052107031462E-2</v>
      </c>
      <c r="AD201">
        <f>l*COS(B201-RADIANS(90))</f>
        <v>-0.18381437988288132</v>
      </c>
      <c r="AE201">
        <f>l*SIN(B201-RADIANS(90))</f>
        <v>-0.2370912772504965</v>
      </c>
      <c r="AF201">
        <f>AE201+l</f>
        <v>6.2908722749503487E-2</v>
      </c>
      <c r="AG201">
        <f>ABS(m*g*AF201)</f>
        <v>0.62908722749503487</v>
      </c>
      <c r="AH201">
        <f>(m*(C201*l)^2)/2</f>
        <v>1.0954453638469563</v>
      </c>
      <c r="AI201">
        <f t="shared" si="54"/>
        <v>1.7245325913419913</v>
      </c>
      <c r="AK201">
        <f t="shared" si="58"/>
        <v>19.800000000000011</v>
      </c>
    </row>
    <row r="202" spans="2:37" x14ac:dyDescent="0.3">
      <c r="B202">
        <f t="shared" si="56"/>
        <v>-0.70852150129265179</v>
      </c>
      <c r="C202">
        <f t="shared" si="57"/>
        <v>-4.8700588715549804</v>
      </c>
      <c r="D202">
        <f>g_1*SIN(B202)/l</f>
        <v>21.690394064534864</v>
      </c>
      <c r="G202">
        <f t="shared" si="55"/>
        <v>-4.8700588715549804</v>
      </c>
      <c r="H202">
        <f t="shared" si="55"/>
        <v>21.690394064534864</v>
      </c>
      <c r="I202">
        <f>_r+G202*dt_2/2</f>
        <v>0.76104786903967336</v>
      </c>
      <c r="J202">
        <f>C202+H202*dt_2/2</f>
        <v>-4.7616069012323061</v>
      </c>
      <c r="K202">
        <f>g_1/l*SIN(I202)</f>
        <v>-22.989353331934673</v>
      </c>
      <c r="M202">
        <f t="shared" si="48"/>
        <v>-4.7616069012323061</v>
      </c>
      <c r="N202">
        <f t="shared" si="49"/>
        <v>-22.989353331934673</v>
      </c>
      <c r="O202">
        <f>B202 + M202*dt_2/2</f>
        <v>-0.73232953579881332</v>
      </c>
      <c r="P202">
        <f>C202+N202*dt_2/2</f>
        <v>-4.9850056382146537</v>
      </c>
      <c r="Q202">
        <f>g_1/l*SIN(O202)</f>
        <v>22.286791147266985</v>
      </c>
      <c r="S202">
        <f t="shared" si="50"/>
        <v>-4.9850056382146537</v>
      </c>
      <c r="T202">
        <f t="shared" si="51"/>
        <v>22.286791147266985</v>
      </c>
      <c r="U202">
        <f>B202+S202*dt_2</f>
        <v>-0.75837155767479836</v>
      </c>
      <c r="V202">
        <f>C202+T202*dt_2</f>
        <v>-4.6471909600823107</v>
      </c>
      <c r="W202">
        <f>g_1/l*SIN(U202)</f>
        <v>22.924672618145433</v>
      </c>
      <c r="Y202">
        <f t="shared" si="52"/>
        <v>-4.6471909600823107</v>
      </c>
      <c r="Z202">
        <f t="shared" si="53"/>
        <v>22.924672618145433</v>
      </c>
      <c r="AB202">
        <f>(G202+M202*2+S202*2+Y202)/6*dt_2</f>
        <v>-4.8350791517552019E-2</v>
      </c>
      <c r="AC202">
        <f>(H202+2*N202+2*T202+Z202)/6*dt_2</f>
        <v>7.2016570522241544E-2</v>
      </c>
      <c r="AD202">
        <f>l*COS(B202-RADIANS(90))</f>
        <v>-0.1952135465808138</v>
      </c>
      <c r="AE202">
        <f>l*SIN(B202-RADIANS(90))</f>
        <v>-0.2277974346460917</v>
      </c>
      <c r="AF202">
        <f>AE202+l</f>
        <v>7.2202565353908288E-2</v>
      </c>
      <c r="AG202">
        <f>ABS(m*g*AF202)</f>
        <v>0.72202565353908288</v>
      </c>
      <c r="AH202">
        <f>(m*(C202*l)^2)/2</f>
        <v>1.0672863035585114</v>
      </c>
      <c r="AI202">
        <f t="shared" si="54"/>
        <v>1.7893119570975942</v>
      </c>
      <c r="AK202">
        <f t="shared" si="58"/>
        <v>19.900000000000013</v>
      </c>
    </row>
    <row r="203" spans="2:37" x14ac:dyDescent="0.3">
      <c r="B203">
        <f t="shared" si="56"/>
        <v>-0.75687229281020385</v>
      </c>
      <c r="C203">
        <f t="shared" si="57"/>
        <v>-4.7980423010327389</v>
      </c>
      <c r="D203">
        <f>g_1*SIN(B203)/l</f>
        <v>22.888366810078455</v>
      </c>
      <c r="G203">
        <f t="shared" si="55"/>
        <v>-4.7980423010327389</v>
      </c>
      <c r="H203">
        <f t="shared" si="55"/>
        <v>22.888366810078455</v>
      </c>
      <c r="I203">
        <f>_r+G203*dt_2/2</f>
        <v>0.76140795189228461</v>
      </c>
      <c r="J203">
        <f>C203+H203*dt_2/2</f>
        <v>-4.6836004669823463</v>
      </c>
      <c r="K203">
        <f>g_1/l*SIN(I203)</f>
        <v>-22.998043205736412</v>
      </c>
      <c r="M203">
        <f t="shared" si="48"/>
        <v>-4.6836004669823463</v>
      </c>
      <c r="N203">
        <f t="shared" si="49"/>
        <v>-22.998043205736412</v>
      </c>
      <c r="O203">
        <f>B203 + M203*dt_2/2</f>
        <v>-0.78029029514511561</v>
      </c>
      <c r="P203">
        <f>C203+N203*dt_2/2</f>
        <v>-4.9130325170614206</v>
      </c>
      <c r="Q203">
        <f>g_1/l*SIN(O203)</f>
        <v>23.449525477102281</v>
      </c>
      <c r="S203">
        <f t="shared" si="50"/>
        <v>-4.9130325170614206</v>
      </c>
      <c r="T203">
        <f t="shared" si="51"/>
        <v>23.449525477102281</v>
      </c>
      <c r="U203">
        <f>B203+S203*dt_2</f>
        <v>-0.80600261798081807</v>
      </c>
      <c r="V203">
        <f>C203+T203*dt_2</f>
        <v>-4.563547046261716</v>
      </c>
      <c r="W203">
        <f>g_1/l*SIN(U203)</f>
        <v>24.050840212157603</v>
      </c>
      <c r="Y203">
        <f t="shared" si="52"/>
        <v>-4.563547046261716</v>
      </c>
      <c r="Z203">
        <f t="shared" si="53"/>
        <v>24.050840212157603</v>
      </c>
      <c r="AB203">
        <f>(G203+M203*2+S203*2+Y203)/6*dt_2</f>
        <v>-4.7591425525636659E-2</v>
      </c>
      <c r="AC203">
        <f>(H203+2*N203+2*T203+Z203)/6*dt_2</f>
        <v>7.9736952608279663E-2</v>
      </c>
      <c r="AD203">
        <f>l*COS(B203-RADIANS(90))</f>
        <v>-0.20599530129070615</v>
      </c>
      <c r="AE203">
        <f>l*SIN(B203-RADIANS(90))</f>
        <v>-0.21809616192439332</v>
      </c>
      <c r="AF203">
        <f>AE203+l</f>
        <v>8.1903838075606666E-2</v>
      </c>
      <c r="AG203">
        <f>ABS(m*g*AF203)</f>
        <v>0.81903838075606661</v>
      </c>
      <c r="AH203">
        <f>(m*(C203*l)^2)/2</f>
        <v>1.0359544465124793</v>
      </c>
      <c r="AI203">
        <f t="shared" si="54"/>
        <v>1.8549928272685459</v>
      </c>
      <c r="AK203">
        <f t="shared" si="58"/>
        <v>20.000000000000014</v>
      </c>
    </row>
    <row r="204" spans="2:37" x14ac:dyDescent="0.3">
      <c r="B204">
        <f t="shared" si="56"/>
        <v>-0.80446371833584052</v>
      </c>
      <c r="C204">
        <f t="shared" si="57"/>
        <v>-4.718305348424459</v>
      </c>
      <c r="D204">
        <f>g_1*SIN(B204)/l</f>
        <v>24.015294550520618</v>
      </c>
      <c r="G204">
        <f t="shared" si="55"/>
        <v>-4.718305348424459</v>
      </c>
      <c r="H204">
        <f t="shared" si="55"/>
        <v>24.015294550520618</v>
      </c>
      <c r="I204">
        <f>_r+G204*dt_2/2</f>
        <v>0.761806636655326</v>
      </c>
      <c r="J204">
        <f>C204+H204*dt_2/2</f>
        <v>-4.5982288756718557</v>
      </c>
      <c r="K204">
        <f>g_1/l*SIN(I204)</f>
        <v>-23.007661180228176</v>
      </c>
      <c r="M204">
        <f t="shared" si="48"/>
        <v>-4.5982288756718557</v>
      </c>
      <c r="N204">
        <f t="shared" si="49"/>
        <v>-23.007661180228176</v>
      </c>
      <c r="O204">
        <f>B204 + M204*dt_2/2</f>
        <v>-0.82745486271419977</v>
      </c>
      <c r="P204">
        <f>C204+N204*dt_2/2</f>
        <v>-4.8333436543256001</v>
      </c>
      <c r="Q204">
        <f>g_1/l*SIN(O204)</f>
        <v>24.54037771492067</v>
      </c>
      <c r="S204">
        <f t="shared" si="50"/>
        <v>-4.8333436543256001</v>
      </c>
      <c r="T204">
        <f t="shared" si="51"/>
        <v>24.54037771492067</v>
      </c>
      <c r="U204">
        <f>B204+S204*dt_2</f>
        <v>-0.85279715487909646</v>
      </c>
      <c r="V204">
        <f>C204+T204*dt_2</f>
        <v>-4.4729015712752522</v>
      </c>
      <c r="W204">
        <f>g_1/l*SIN(U204)</f>
        <v>25.104117959142123</v>
      </c>
      <c r="Y204">
        <f t="shared" si="52"/>
        <v>-4.4729015712752522</v>
      </c>
      <c r="Z204">
        <f t="shared" si="53"/>
        <v>25.104117959142123</v>
      </c>
      <c r="AB204">
        <f>(G204+M204*2+S204*2+Y204)/6*dt_2</f>
        <v>-4.6757253299491035E-2</v>
      </c>
      <c r="AC204">
        <f>(H204+2*N204+2*T204+Z204)/6*dt_2</f>
        <v>8.6974742631746219E-2</v>
      </c>
      <c r="AD204">
        <f>l*COS(B204-RADIANS(90))</f>
        <v>-0.2161376509546856</v>
      </c>
      <c r="AE204">
        <f>l*SIN(B204-RADIANS(90))</f>
        <v>-0.20804931107742339</v>
      </c>
      <c r="AF204">
        <f>AE204+l</f>
        <v>9.1950688922576601E-2</v>
      </c>
      <c r="AG204">
        <f>ABS(m*g*AF204)</f>
        <v>0.91950688922576607</v>
      </c>
      <c r="AH204">
        <f>(m*(C204*l)^2)/2</f>
        <v>1.0018082412436884</v>
      </c>
      <c r="AI204">
        <f t="shared" si="54"/>
        <v>1.9213151304694545</v>
      </c>
      <c r="AK204">
        <f t="shared" si="58"/>
        <v>20.100000000000016</v>
      </c>
    </row>
    <row r="205" spans="2:37" x14ac:dyDescent="0.3">
      <c r="B205">
        <f t="shared" si="56"/>
        <v>-0.8512209716353315</v>
      </c>
      <c r="C205">
        <f t="shared" si="57"/>
        <v>-4.6313306057927131</v>
      </c>
      <c r="D205">
        <f>g_1*SIN(B205)/l</f>
        <v>25.06952218824242</v>
      </c>
      <c r="G205">
        <f t="shared" si="55"/>
        <v>-4.6313306057927131</v>
      </c>
      <c r="H205">
        <f t="shared" si="55"/>
        <v>25.06952218824242</v>
      </c>
      <c r="I205">
        <f>_r+G205*dt_2/2</f>
        <v>0.76224151036848475</v>
      </c>
      <c r="J205">
        <f>C205+H205*dt_2/2</f>
        <v>-4.5059829948515011</v>
      </c>
      <c r="K205">
        <f>g_1/l*SIN(I205)</f>
        <v>-23.018148016219371</v>
      </c>
      <c r="M205">
        <f t="shared" si="48"/>
        <v>-4.5059829948515011</v>
      </c>
      <c r="N205">
        <f t="shared" si="49"/>
        <v>-23.018148016219371</v>
      </c>
      <c r="O205">
        <f>B205 + M205*dt_2/2</f>
        <v>-0.87375088660958899</v>
      </c>
      <c r="P205">
        <f>C205+N205*dt_2/2</f>
        <v>-4.7464213458738103</v>
      </c>
      <c r="Q205">
        <f>g_1/l*SIN(O205)</f>
        <v>25.558074196418413</v>
      </c>
      <c r="S205">
        <f t="shared" si="50"/>
        <v>-4.7464213458738103</v>
      </c>
      <c r="T205">
        <f t="shared" si="51"/>
        <v>25.558074196418413</v>
      </c>
      <c r="U205">
        <f>B205+S205*dt_2</f>
        <v>-0.89868518509406958</v>
      </c>
      <c r="V205">
        <f>C205+T205*dt_2</f>
        <v>-4.3757498638285286</v>
      </c>
      <c r="W205">
        <f>g_1/l*SIN(U205)</f>
        <v>26.083631024250565</v>
      </c>
      <c r="Y205">
        <f t="shared" si="52"/>
        <v>-4.3757498638285286</v>
      </c>
      <c r="Z205">
        <f t="shared" si="53"/>
        <v>26.083631024250565</v>
      </c>
      <c r="AB205">
        <f>(G205+M205*2+S205*2+Y205)/6*dt_2</f>
        <v>-4.5853148585119775E-2</v>
      </c>
      <c r="AC205">
        <f>(H205+2*N205+2*T205+Z205)/6*dt_2</f>
        <v>9.3721675954818465E-2</v>
      </c>
      <c r="AD205">
        <f>l*COS(B205-RADIANS(90))</f>
        <v>-0.22562569969418175</v>
      </c>
      <c r="AE205">
        <f>l*SIN(B205-RADIANS(90))</f>
        <v>-0.19771960863179683</v>
      </c>
      <c r="AF205">
        <f>AE205+l</f>
        <v>0.10228039136820316</v>
      </c>
      <c r="AG205">
        <f>ABS(m*g*AF205)</f>
        <v>1.0228039136820315</v>
      </c>
      <c r="AH205">
        <f>(m*(C205*l)^2)/2</f>
        <v>0.96521504310685347</v>
      </c>
      <c r="AI205">
        <f t="shared" si="54"/>
        <v>1.9880189567888849</v>
      </c>
      <c r="AK205">
        <f t="shared" si="58"/>
        <v>20.200000000000017</v>
      </c>
    </row>
    <row r="206" spans="2:37" x14ac:dyDescent="0.3">
      <c r="B206">
        <f t="shared" si="56"/>
        <v>-0.8970741202204513</v>
      </c>
      <c r="C206">
        <f t="shared" si="57"/>
        <v>-4.5376089298378943</v>
      </c>
      <c r="D206">
        <f>g_1*SIN(B206)/l</f>
        <v>26.050160108207031</v>
      </c>
      <c r="G206">
        <f t="shared" si="55"/>
        <v>-4.5376089298378943</v>
      </c>
      <c r="H206">
        <f t="shared" si="55"/>
        <v>26.050160108207031</v>
      </c>
      <c r="I206">
        <f>_r+G206*dt_2/2</f>
        <v>0.76271011874825878</v>
      </c>
      <c r="J206">
        <f>C206+H206*dt_2/2</f>
        <v>-4.4073581292968589</v>
      </c>
      <c r="K206">
        <f>g_1/l*SIN(I206)</f>
        <v>-23.029443479795543</v>
      </c>
      <c r="M206">
        <f t="shared" si="48"/>
        <v>-4.4073581292968589</v>
      </c>
      <c r="N206">
        <f t="shared" si="49"/>
        <v>-23.029443479795543</v>
      </c>
      <c r="O206">
        <f>B206 + M206*dt_2/2</f>
        <v>-0.91911091086693564</v>
      </c>
      <c r="P206">
        <f>C206+N206*dt_2/2</f>
        <v>-4.6527561472368717</v>
      </c>
      <c r="Q206">
        <f>g_1/l*SIN(O206)</f>
        <v>26.502089251203536</v>
      </c>
      <c r="S206">
        <f t="shared" si="50"/>
        <v>-4.6527561472368717</v>
      </c>
      <c r="T206">
        <f t="shared" si="51"/>
        <v>26.502089251203536</v>
      </c>
      <c r="U206">
        <f>B206+S206*dt_2</f>
        <v>-0.94360168169281999</v>
      </c>
      <c r="V206">
        <f>C206+T206*dt_2</f>
        <v>-4.2725880373258587</v>
      </c>
      <c r="W206">
        <f>g_1/l*SIN(U206)</f>
        <v>26.989236222796379</v>
      </c>
      <c r="Y206">
        <f t="shared" si="52"/>
        <v>-4.2725880373258587</v>
      </c>
      <c r="Z206">
        <f t="shared" si="53"/>
        <v>26.989236222796379</v>
      </c>
      <c r="AB206">
        <f>(G206+M206*2+S206*2+Y206)/6*dt_2</f>
        <v>-4.4884042533718693E-2</v>
      </c>
      <c r="AC206">
        <f>(H206+2*N206+2*T206+Z206)/6*dt_2</f>
        <v>9.9974479789699006E-2</v>
      </c>
      <c r="AD206">
        <f>l*COS(B206-RADIANS(90))</f>
        <v>-0.23445144097386325</v>
      </c>
      <c r="AE206">
        <f>l*SIN(B206-RADIANS(90))</f>
        <v>-0.18716976739120852</v>
      </c>
      <c r="AF206">
        <f>AE206+l</f>
        <v>0.11283023260879146</v>
      </c>
      <c r="AG206">
        <f>ABS(m*g*AF206)</f>
        <v>1.1283023260879146</v>
      </c>
      <c r="AH206">
        <f>(m*(C206*l)^2)/2</f>
        <v>0.92654526600650711</v>
      </c>
      <c r="AI206">
        <f t="shared" si="54"/>
        <v>2.0548475920944216</v>
      </c>
      <c r="AK206">
        <f t="shared" si="58"/>
        <v>20.300000000000018</v>
      </c>
    </row>
    <row r="207" spans="2:37" x14ac:dyDescent="0.3">
      <c r="B207">
        <f t="shared" si="56"/>
        <v>-0.94195816275416999</v>
      </c>
      <c r="C207">
        <f t="shared" si="57"/>
        <v>-4.4376344500481952</v>
      </c>
      <c r="D207">
        <f>g_1*SIN(B207)/l</f>
        <v>26.957048412002585</v>
      </c>
      <c r="G207">
        <f t="shared" si="55"/>
        <v>-4.4376344500481952</v>
      </c>
      <c r="H207">
        <f t="shared" si="55"/>
        <v>26.957048412002585</v>
      </c>
      <c r="I207">
        <f>_r+G207*dt_2/2</f>
        <v>0.76320999114720733</v>
      </c>
      <c r="J207">
        <f>C207+H207*dt_2/2</f>
        <v>-4.3028492079881824</v>
      </c>
      <c r="K207">
        <f>g_1/l*SIN(I207)</f>
        <v>-23.041486965244562</v>
      </c>
      <c r="M207">
        <f t="shared" si="48"/>
        <v>-4.3028492079881824</v>
      </c>
      <c r="N207">
        <f t="shared" si="49"/>
        <v>-23.041486965244562</v>
      </c>
      <c r="O207">
        <f>B207 + M207*dt_2/2</f>
        <v>-0.96347240879411089</v>
      </c>
      <c r="P207">
        <f>C207+N207*dt_2/2</f>
        <v>-4.5528418848744181</v>
      </c>
      <c r="Q207">
        <f>g_1/l*SIN(O207)</f>
        <v>27.372604046520081</v>
      </c>
      <c r="S207">
        <f t="shared" si="50"/>
        <v>-4.5528418848744181</v>
      </c>
      <c r="T207">
        <f t="shared" si="51"/>
        <v>27.372604046520081</v>
      </c>
      <c r="U207">
        <f>B207+S207*dt_2</f>
        <v>-0.98748658160291414</v>
      </c>
      <c r="V207">
        <f>C207+T207*dt_2</f>
        <v>-4.1639084095829944</v>
      </c>
      <c r="W207">
        <f>g_1/l*SIN(U207)</f>
        <v>27.821475072075746</v>
      </c>
      <c r="Y207">
        <f t="shared" si="52"/>
        <v>-4.1639084095829944</v>
      </c>
      <c r="Z207">
        <f t="shared" si="53"/>
        <v>27.821475072075746</v>
      </c>
      <c r="AB207">
        <f>(G207+M207*2+S207*2+Y207)/6*dt_2</f>
        <v>-4.3854875075593984E-2</v>
      </c>
      <c r="AC207">
        <f>(H207+2*N207+2*T207+Z207)/6*dt_2</f>
        <v>0.10573459607771561</v>
      </c>
      <c r="AD207">
        <f>l*COS(B207-RADIANS(90))</f>
        <v>-0.24261343570802318</v>
      </c>
      <c r="AE207">
        <f>l*SIN(B207-RADIANS(90))</f>
        <v>-0.17646166953179629</v>
      </c>
      <c r="AF207">
        <f>AE207+l</f>
        <v>0.1235383304682037</v>
      </c>
      <c r="AG207">
        <f>ABS(m*g*AF207)</f>
        <v>1.2353833046820371</v>
      </c>
      <c r="AH207">
        <f>(m*(C207*l)^2)/2</f>
        <v>0.8861669780514545</v>
      </c>
      <c r="AI207">
        <f t="shared" si="54"/>
        <v>2.1215502827334918</v>
      </c>
      <c r="AK207">
        <f t="shared" si="58"/>
        <v>20.40000000000002</v>
      </c>
    </row>
    <row r="208" spans="2:37" x14ac:dyDescent="0.3">
      <c r="B208">
        <f t="shared" si="56"/>
        <v>-0.98581303782976393</v>
      </c>
      <c r="C208">
        <f t="shared" si="57"/>
        <v>-4.3318998539704801</v>
      </c>
      <c r="D208">
        <f>g_1*SIN(B208)/l</f>
        <v>27.790710453125278</v>
      </c>
      <c r="G208">
        <f t="shared" si="55"/>
        <v>-4.3318998539704801</v>
      </c>
      <c r="H208">
        <f t="shared" si="55"/>
        <v>27.790710453125278</v>
      </c>
      <c r="I208">
        <f>_r+G208*dt_2/2</f>
        <v>0.76373866412759583</v>
      </c>
      <c r="J208">
        <f>C208+H208*dt_2/2</f>
        <v>-4.1929463017048541</v>
      </c>
      <c r="K208">
        <f>g_1/l*SIN(I208)</f>
        <v>-23.054218081914222</v>
      </c>
      <c r="M208">
        <f t="shared" si="48"/>
        <v>-4.1929463017048541</v>
      </c>
      <c r="N208">
        <f t="shared" si="49"/>
        <v>-23.054218081914222</v>
      </c>
      <c r="O208">
        <f>B208 + M208*dt_2/2</f>
        <v>-1.0067777693382882</v>
      </c>
      <c r="P208">
        <f>C208+N208*dt_2/2</f>
        <v>-4.4471709443800513</v>
      </c>
      <c r="Q208">
        <f>g_1/l*SIN(O208)</f>
        <v>28.170455781098372</v>
      </c>
      <c r="S208">
        <f t="shared" si="50"/>
        <v>-4.4471709443800513</v>
      </c>
      <c r="T208">
        <f t="shared" si="51"/>
        <v>28.170455781098372</v>
      </c>
      <c r="U208">
        <f>B208+S208*dt_2</f>
        <v>-1.0302847472735643</v>
      </c>
      <c r="V208">
        <f>C208+T208*dt_2</f>
        <v>-4.0501952961594965</v>
      </c>
      <c r="W208">
        <f>g_1/l*SIN(U208)</f>
        <v>28.581518256459116</v>
      </c>
      <c r="Y208">
        <f t="shared" si="52"/>
        <v>-4.0501952961594965</v>
      </c>
      <c r="Z208">
        <f t="shared" si="53"/>
        <v>28.581518256459116</v>
      </c>
      <c r="AB208">
        <f>(G208+M208*2+S208*2+Y208)/6*dt_2</f>
        <v>-4.2770549403832979E-2</v>
      </c>
      <c r="AC208">
        <f>(H208+2*N208+2*T208+Z208)/6*dt_2</f>
        <v>0.11100784017992117</v>
      </c>
      <c r="AD208">
        <f>l*COS(B208-RADIANS(90))</f>
        <v>-0.25011639407812747</v>
      </c>
      <c r="AE208">
        <f>l*SIN(B208-RADIANS(90))</f>
        <v>-0.16565563501841651</v>
      </c>
      <c r="AF208">
        <f>AE208+l</f>
        <v>0.13434436498158348</v>
      </c>
      <c r="AG208">
        <f>ABS(m*g*AF208)</f>
        <v>1.3434436498158346</v>
      </c>
      <c r="AH208">
        <f>(m*(C208*l)^2)/2</f>
        <v>0.84444103551732597</v>
      </c>
      <c r="AI208">
        <f t="shared" si="54"/>
        <v>2.1878846853331604</v>
      </c>
      <c r="AK208">
        <f t="shared" si="58"/>
        <v>20.500000000000021</v>
      </c>
    </row>
    <row r="209" spans="2:37" x14ac:dyDescent="0.3">
      <c r="B209">
        <f t="shared" si="56"/>
        <v>-1.0285835872335969</v>
      </c>
      <c r="C209">
        <f t="shared" si="57"/>
        <v>-4.220892013790559</v>
      </c>
      <c r="D209">
        <f>g_1*SIN(B209)/l</f>
        <v>28.552297782692762</v>
      </c>
      <c r="G209">
        <f t="shared" si="55"/>
        <v>-4.220892013790559</v>
      </c>
      <c r="H209">
        <f t="shared" si="55"/>
        <v>28.552297782692762</v>
      </c>
      <c r="I209">
        <f>_r+G209*dt_2/2</f>
        <v>0.76429370332849544</v>
      </c>
      <c r="J209">
        <f>C209+H209*dt_2/2</f>
        <v>-4.0781305248770954</v>
      </c>
      <c r="K209">
        <f>g_1/l*SIN(I209)</f>
        <v>-23.067577197002091</v>
      </c>
      <c r="M209">
        <f t="shared" si="48"/>
        <v>-4.0781305248770954</v>
      </c>
      <c r="N209">
        <f t="shared" si="49"/>
        <v>-23.067577197002091</v>
      </c>
      <c r="O209">
        <f>B209 + M209*dt_2/2</f>
        <v>-1.0489742398579824</v>
      </c>
      <c r="P209">
        <f>C209+N209*dt_2/2</f>
        <v>-4.3362298997755691</v>
      </c>
      <c r="Q209">
        <f>g_1/l*SIN(O209)</f>
        <v>28.897079359681623</v>
      </c>
      <c r="S209">
        <f t="shared" si="50"/>
        <v>-4.3362298997755691</v>
      </c>
      <c r="T209">
        <f t="shared" si="51"/>
        <v>28.897079359681623</v>
      </c>
      <c r="U209">
        <f>B209+S209*dt_2</f>
        <v>-1.0719458862313527</v>
      </c>
      <c r="V209">
        <f>C209+T209*dt_2</f>
        <v>-3.9319212201937428</v>
      </c>
      <c r="W209">
        <f>g_1/l*SIN(U209)</f>
        <v>29.271103668803455</v>
      </c>
      <c r="Y209">
        <f t="shared" si="52"/>
        <v>-3.9319212201937428</v>
      </c>
      <c r="Z209">
        <f t="shared" si="53"/>
        <v>29.271103668803455</v>
      </c>
      <c r="AB209">
        <f>(G209+M209*2+S209*2+Y209)/6*dt_2</f>
        <v>-4.1635890138816051E-2</v>
      </c>
      <c r="AC209">
        <f>(H209+2*N209+2*T209+Z209)/6*dt_2</f>
        <v>0.11580400962809213</v>
      </c>
      <c r="AD209">
        <f>l*COS(B209-RADIANS(90))</f>
        <v>-0.25697068004423484</v>
      </c>
      <c r="AE209">
        <f>l*SIN(B209-RADIANS(90))</f>
        <v>-0.15480978521270375</v>
      </c>
      <c r="AF209">
        <f>AE209+l</f>
        <v>0.14519021478729624</v>
      </c>
      <c r="AG209">
        <f>ABS(m*g*AF209)</f>
        <v>1.4519021478729623</v>
      </c>
      <c r="AH209">
        <f>(m*(C209*l)^2)/2</f>
        <v>0.80171682264364141</v>
      </c>
      <c r="AI209">
        <f t="shared" si="54"/>
        <v>2.2536189705166039</v>
      </c>
      <c r="AK209">
        <f t="shared" si="58"/>
        <v>20.600000000000023</v>
      </c>
    </row>
    <row r="210" spans="2:37" x14ac:dyDescent="0.3">
      <c r="B210">
        <f t="shared" si="56"/>
        <v>-1.070219477372413</v>
      </c>
      <c r="C210">
        <f t="shared" si="57"/>
        <v>-4.1050880041624671</v>
      </c>
      <c r="D210">
        <f>g_1*SIN(B210)/l</f>
        <v>29.243528651684716</v>
      </c>
      <c r="G210">
        <f t="shared" si="55"/>
        <v>-4.1050880041624671</v>
      </c>
      <c r="H210">
        <f t="shared" si="55"/>
        <v>29.243528651684716</v>
      </c>
      <c r="I210">
        <f>_r+G210*dt_2/2</f>
        <v>0.76487272337663592</v>
      </c>
      <c r="J210">
        <f>C210+H210*dt_2/2</f>
        <v>-3.9588703609040437</v>
      </c>
      <c r="K210">
        <f>g_1/l*SIN(I210)</f>
        <v>-23.081505928123985</v>
      </c>
      <c r="M210">
        <f t="shared" si="48"/>
        <v>-3.9588703609040437</v>
      </c>
      <c r="N210">
        <f t="shared" si="49"/>
        <v>-23.081505928123985</v>
      </c>
      <c r="O210">
        <f>B210 + M210*dt_2/2</f>
        <v>-1.0900138291769332</v>
      </c>
      <c r="P210">
        <f>C210+N210*dt_2/2</f>
        <v>-4.2204955338030867</v>
      </c>
      <c r="Q210">
        <f>g_1/l*SIN(O210)</f>
        <v>29.554443671889089</v>
      </c>
      <c r="S210">
        <f t="shared" si="50"/>
        <v>-4.2204955338030867</v>
      </c>
      <c r="T210">
        <f t="shared" si="51"/>
        <v>29.554443671889089</v>
      </c>
      <c r="U210">
        <f>B210+S210*dt_2</f>
        <v>-1.1124244327104438</v>
      </c>
      <c r="V210">
        <f>C210+T210*dt_2</f>
        <v>-3.8095435674435763</v>
      </c>
      <c r="W210">
        <f>g_1/l*SIN(U210)</f>
        <v>29.892470138316636</v>
      </c>
      <c r="Y210">
        <f t="shared" si="52"/>
        <v>-3.8095435674435763</v>
      </c>
      <c r="Z210">
        <f t="shared" si="53"/>
        <v>29.892470138316636</v>
      </c>
      <c r="AB210">
        <f>(G210+M210*2+S210*2+Y210)/6*dt_2</f>
        <v>-4.0455605601700508E-2</v>
      </c>
      <c r="AC210">
        <f>(H210+2*N210+2*T210+Z210)/6*dt_2</f>
        <v>0.12013645712921928</v>
      </c>
      <c r="AD210">
        <f>l*COS(B210-RADIANS(90))</f>
        <v>-0.26319175786516241</v>
      </c>
      <c r="AE210">
        <f>l*SIN(B210-RADIANS(90))</f>
        <v>-0.14397950754133626</v>
      </c>
      <c r="AF210">
        <f>AE210+l</f>
        <v>0.15602049245866373</v>
      </c>
      <c r="AG210">
        <f>ABS(m*g*AF210)</f>
        <v>1.5602049245866372</v>
      </c>
      <c r="AH210">
        <f>(m*(C210*l)^2)/2</f>
        <v>0.75832863848633647</v>
      </c>
      <c r="AI210">
        <f t="shared" si="54"/>
        <v>2.3185335630729735</v>
      </c>
      <c r="AK210">
        <f t="shared" si="58"/>
        <v>20.700000000000024</v>
      </c>
    </row>
    <row r="211" spans="2:37" x14ac:dyDescent="0.3">
      <c r="B211">
        <f t="shared" si="56"/>
        <v>-1.1106750829741134</v>
      </c>
      <c r="C211">
        <f t="shared" si="57"/>
        <v>-3.9849515470332477</v>
      </c>
      <c r="D211">
        <f>g_1*SIN(B211)/l</f>
        <v>29.866622165830826</v>
      </c>
      <c r="G211">
        <f t="shared" si="55"/>
        <v>-3.9849515470332477</v>
      </c>
      <c r="H211">
        <f t="shared" si="55"/>
        <v>29.866622165830826</v>
      </c>
      <c r="I211">
        <f>_r+G211*dt_2/2</f>
        <v>0.76547340566228206</v>
      </c>
      <c r="J211">
        <f>C211+H211*dt_2/2</f>
        <v>-3.8356184362040935</v>
      </c>
      <c r="K211">
        <f>g_1/l*SIN(I211)</f>
        <v>-23.095947581336095</v>
      </c>
      <c r="M211">
        <f t="shared" si="48"/>
        <v>-3.8356184362040935</v>
      </c>
      <c r="N211">
        <f t="shared" si="49"/>
        <v>-23.095947581336095</v>
      </c>
      <c r="O211">
        <f>B211 + M211*dt_2/2</f>
        <v>-1.1298531751551339</v>
      </c>
      <c r="P211">
        <f>C211+N211*dt_2/2</f>
        <v>-4.100431284939928</v>
      </c>
      <c r="Q211">
        <f>g_1/l*SIN(O211)</f>
        <v>30.144984512349748</v>
      </c>
      <c r="S211">
        <f t="shared" si="50"/>
        <v>-4.100431284939928</v>
      </c>
      <c r="T211">
        <f t="shared" si="51"/>
        <v>30.144984512349748</v>
      </c>
      <c r="U211">
        <f>B211+S211*dt_2</f>
        <v>-1.1516793958235128</v>
      </c>
      <c r="V211">
        <f>C211+T211*dt_2</f>
        <v>-3.6835017019097505</v>
      </c>
      <c r="W211">
        <f>g_1/l*SIN(U211)</f>
        <v>30.448288829145511</v>
      </c>
      <c r="Y211">
        <f t="shared" si="52"/>
        <v>-3.6835017019097505</v>
      </c>
      <c r="Z211">
        <f t="shared" si="53"/>
        <v>30.448288829145511</v>
      </c>
      <c r="AB211">
        <f>(G211+M211*2+S211*2+Y211)/6*dt_2</f>
        <v>-3.9234254485385076E-2</v>
      </c>
      <c r="AC211">
        <f>(H211+2*N211+2*T211+Z211)/6*dt_2</f>
        <v>0.12402164142833939</v>
      </c>
      <c r="AD211">
        <f>l*COS(B211-RADIANS(90))</f>
        <v>-0.26879959949247734</v>
      </c>
      <c r="AE211">
        <f>l*SIN(B211-RADIANS(90))</f>
        <v>-0.13321702335919294</v>
      </c>
      <c r="AF211">
        <f>AE211+l</f>
        <v>0.16678297664080705</v>
      </c>
      <c r="AG211">
        <f>ABS(m*g*AF211)</f>
        <v>1.6678297664080706</v>
      </c>
      <c r="AH211">
        <f>(m*(C211*l)^2)/2</f>
        <v>0.71459274744912038</v>
      </c>
      <c r="AI211">
        <f t="shared" si="54"/>
        <v>2.3824225138571911</v>
      </c>
      <c r="AK211">
        <f t="shared" si="58"/>
        <v>20.800000000000026</v>
      </c>
    </row>
    <row r="212" spans="2:37" x14ac:dyDescent="0.3">
      <c r="B212">
        <f t="shared" si="56"/>
        <v>-1.1499093374594984</v>
      </c>
      <c r="C212">
        <f t="shared" si="57"/>
        <v>-3.8609299056049085</v>
      </c>
      <c r="D212">
        <f>g_1*SIN(B212)/l</f>
        <v>30.424230066669907</v>
      </c>
      <c r="G212">
        <f t="shared" si="55"/>
        <v>-3.8609299056049085</v>
      </c>
      <c r="H212">
        <f t="shared" si="55"/>
        <v>30.424230066669907</v>
      </c>
      <c r="I212">
        <f>_r+G212*dt_2/2</f>
        <v>0.7660935138694237</v>
      </c>
      <c r="J212">
        <f>C212+H212*dt_2/2</f>
        <v>-3.708808755271559</v>
      </c>
      <c r="K212">
        <f>g_1/l*SIN(I212)</f>
        <v>-23.110847532028899</v>
      </c>
      <c r="M212">
        <f t="shared" si="48"/>
        <v>-3.708808755271559</v>
      </c>
      <c r="N212">
        <f t="shared" si="49"/>
        <v>-23.110847532028899</v>
      </c>
      <c r="O212">
        <f>B212 + M212*dt_2/2</f>
        <v>-1.1684533812358562</v>
      </c>
      <c r="P212">
        <f>C212+N212*dt_2/2</f>
        <v>-3.9764841432650528</v>
      </c>
      <c r="Q212">
        <f>g_1/l*SIN(O212)</f>
        <v>30.671536027658796</v>
      </c>
      <c r="S212">
        <f t="shared" si="50"/>
        <v>-3.9764841432650528</v>
      </c>
      <c r="T212">
        <f t="shared" si="51"/>
        <v>30.671536027658796</v>
      </c>
      <c r="U212">
        <f>B212+S212*dt_2</f>
        <v>-1.189674178892149</v>
      </c>
      <c r="V212">
        <f>C212+T212*dt_2</f>
        <v>-3.5542145453283203</v>
      </c>
      <c r="W212">
        <f>g_1/l*SIN(U212)</f>
        <v>30.941594111414748</v>
      </c>
      <c r="Y212">
        <f t="shared" si="52"/>
        <v>-3.5542145453283203</v>
      </c>
      <c r="Z212">
        <f t="shared" si="53"/>
        <v>30.941594111414748</v>
      </c>
      <c r="AB212">
        <f>(G212+M212*2+S212*2+Y212)/6*dt_2</f>
        <v>-3.7976217080010755E-2</v>
      </c>
      <c r="AC212">
        <f>(H212+2*N212+2*T212+Z212)/6*dt_2</f>
        <v>0.12747866861557408</v>
      </c>
      <c r="AD212">
        <f>l*COS(B212-RADIANS(90))</f>
        <v>-0.27381807060002916</v>
      </c>
      <c r="AE212">
        <f>l*SIN(B212-RADIANS(90))</f>
        <v>-0.1225710578108774</v>
      </c>
      <c r="AF212">
        <f>AE212+l</f>
        <v>0.17742894218912258</v>
      </c>
      <c r="AG212">
        <f>ABS(m*g*AF212)</f>
        <v>1.774289421891226</v>
      </c>
      <c r="AH212">
        <f>(m*(C212*l)^2)/2</f>
        <v>0.67080508811974471</v>
      </c>
      <c r="AI212">
        <f t="shared" si="54"/>
        <v>2.4450945100109704</v>
      </c>
      <c r="AK212">
        <f t="shared" si="58"/>
        <v>20.900000000000027</v>
      </c>
    </row>
    <row r="213" spans="2:37" x14ac:dyDescent="0.3">
      <c r="B213">
        <f t="shared" si="56"/>
        <v>-1.1878855545395091</v>
      </c>
      <c r="C213">
        <f t="shared" si="57"/>
        <v>-3.7334512369893345</v>
      </c>
      <c r="D213">
        <f>g_1*SIN(B213)/l</f>
        <v>30.919367933094257</v>
      </c>
      <c r="G213">
        <f t="shared" si="55"/>
        <v>-3.7334512369893345</v>
      </c>
      <c r="H213">
        <f t="shared" si="55"/>
        <v>30.919367933094257</v>
      </c>
      <c r="I213">
        <f>_r+G213*dt_2/2</f>
        <v>0.76673090721250159</v>
      </c>
      <c r="J213">
        <f>C213+H213*dt_2/2</f>
        <v>-3.5788543973238633</v>
      </c>
      <c r="K213">
        <f>g_1/l*SIN(I213)</f>
        <v>-23.126153547714072</v>
      </c>
      <c r="M213">
        <f t="shared" si="48"/>
        <v>-3.5788543973238633</v>
      </c>
      <c r="N213">
        <f t="shared" si="49"/>
        <v>-23.126153547714072</v>
      </c>
      <c r="O213">
        <f>B213 + M213*dt_2/2</f>
        <v>-1.2057798265261284</v>
      </c>
      <c r="P213">
        <f>C213+N213*dt_2/2</f>
        <v>-3.8490820047279048</v>
      </c>
      <c r="Q213">
        <f>g_1/l*SIN(O213)</f>
        <v>31.137262375940541</v>
      </c>
      <c r="S213">
        <f t="shared" si="50"/>
        <v>-3.8490820047279048</v>
      </c>
      <c r="T213">
        <f t="shared" si="51"/>
        <v>31.137262375940541</v>
      </c>
      <c r="U213">
        <f>B213+S213*dt_2</f>
        <v>-1.2263763745867882</v>
      </c>
      <c r="V213">
        <f>C213+T213*dt_2</f>
        <v>-3.422078613229929</v>
      </c>
      <c r="W213">
        <f>g_1/l*SIN(U213)</f>
        <v>31.375715483880054</v>
      </c>
      <c r="Y213">
        <f t="shared" si="52"/>
        <v>-3.422078613229929</v>
      </c>
      <c r="Z213">
        <f t="shared" si="53"/>
        <v>31.375715483880054</v>
      </c>
      <c r="AB213">
        <f>(G213+M213*2+S213*2+Y213)/6*dt_2</f>
        <v>-3.6685671090537997E-2</v>
      </c>
      <c r="AC213">
        <f>(H213+2*N213+2*T213+Z213)/6*dt_2</f>
        <v>0.13052883512237876</v>
      </c>
      <c r="AD213">
        <f>l*COS(B213-RADIANS(90))</f>
        <v>-0.27827431139784831</v>
      </c>
      <c r="AE213">
        <f>l*SIN(B213-RADIANS(90))</f>
        <v>-0.112086607656996</v>
      </c>
      <c r="AF213">
        <f>AE213+l</f>
        <v>0.18791339234300397</v>
      </c>
      <c r="AG213">
        <f>ABS(m*g*AF213)</f>
        <v>1.8791339234300397</v>
      </c>
      <c r="AH213">
        <f>(m*(C213*l)^2)/2</f>
        <v>0.62723961625397362</v>
      </c>
      <c r="AI213">
        <f t="shared" si="54"/>
        <v>2.5063735396840134</v>
      </c>
      <c r="AK213">
        <f t="shared" si="58"/>
        <v>21.000000000000028</v>
      </c>
    </row>
    <row r="214" spans="2:37" x14ac:dyDescent="0.3">
      <c r="B214">
        <f t="shared" si="56"/>
        <v>-1.2245712256300472</v>
      </c>
      <c r="C214">
        <f t="shared" si="57"/>
        <v>-3.6029224018669557</v>
      </c>
      <c r="D214">
        <f>g_1*SIN(B214)/l</f>
        <v>31.355347378323113</v>
      </c>
      <c r="G214">
        <f t="shared" si="55"/>
        <v>-3.6029224018669557</v>
      </c>
      <c r="H214">
        <f t="shared" si="55"/>
        <v>31.355347378323113</v>
      </c>
      <c r="I214">
        <f>_r+G214*dt_2/2</f>
        <v>0.76738355138811354</v>
      </c>
      <c r="J214">
        <f>C214+H214*dt_2/2</f>
        <v>-3.4461456649753401</v>
      </c>
      <c r="K214">
        <f>g_1/l*SIN(I214)</f>
        <v>-23.141816053148297</v>
      </c>
      <c r="M214">
        <f t="shared" si="48"/>
        <v>-3.4461456649753401</v>
      </c>
      <c r="N214">
        <f t="shared" si="49"/>
        <v>-23.141816053148297</v>
      </c>
      <c r="O214">
        <f>B214 + M214*dt_2/2</f>
        <v>-1.2418019539549239</v>
      </c>
      <c r="P214">
        <f>C214+N214*dt_2/2</f>
        <v>-3.7186314821326971</v>
      </c>
      <c r="Q214">
        <f>g_1/l*SIN(O214)</f>
        <v>31.545591052806433</v>
      </c>
      <c r="S214">
        <f t="shared" si="50"/>
        <v>-3.7186314821326971</v>
      </c>
      <c r="T214">
        <f t="shared" si="51"/>
        <v>31.545591052806433</v>
      </c>
      <c r="U214">
        <f>B214+S214*dt_2</f>
        <v>-1.2617575404513741</v>
      </c>
      <c r="V214">
        <f>C214+T214*dt_2</f>
        <v>-3.2874664913388916</v>
      </c>
      <c r="W214">
        <f>g_1/l*SIN(U214)</f>
        <v>31.754211880746187</v>
      </c>
      <c r="Y214">
        <f t="shared" si="52"/>
        <v>-3.2874664913388916</v>
      </c>
      <c r="Z214">
        <f t="shared" si="53"/>
        <v>31.754211880746187</v>
      </c>
      <c r="AB214">
        <f>(G214+M214*2+S214*2+Y214)/6*dt_2</f>
        <v>-3.5366571979036532E-2</v>
      </c>
      <c r="AC214">
        <f>(H214+2*N214+2*T214+Z214)/6*dt_2</f>
        <v>0.13319518209730929</v>
      </c>
      <c r="AD214">
        <f>l*COS(B214-RADIANS(90))</f>
        <v>-0.28219812640490799</v>
      </c>
      <c r="AE214">
        <f>l*SIN(B214-RADIANS(90))</f>
        <v>-0.10180480073925566</v>
      </c>
      <c r="AF214">
        <f>AE214+l</f>
        <v>0.19819519926074433</v>
      </c>
      <c r="AG214">
        <f>ABS(m*g*AF214)</f>
        <v>1.9819519926074434</v>
      </c>
      <c r="AH214">
        <f>(m*(C214*l)^2)/2</f>
        <v>0.58414724252436379</v>
      </c>
      <c r="AI214">
        <f t="shared" si="54"/>
        <v>2.5660992351318073</v>
      </c>
      <c r="AK214">
        <f t="shared" si="58"/>
        <v>21.10000000000003</v>
      </c>
    </row>
    <row r="215" spans="2:37" x14ac:dyDescent="0.3">
      <c r="B215">
        <f t="shared" si="56"/>
        <v>-1.2599377976090838</v>
      </c>
      <c r="C215">
        <f t="shared" si="57"/>
        <v>-3.4697272197696463</v>
      </c>
      <c r="D215">
        <f>g_1*SIN(B215)/l</f>
        <v>31.735710573525338</v>
      </c>
      <c r="G215">
        <f t="shared" si="55"/>
        <v>-3.4697272197696463</v>
      </c>
      <c r="H215">
        <f t="shared" si="55"/>
        <v>31.735710573525338</v>
      </c>
      <c r="I215">
        <f>_r+G215*dt_2/2</f>
        <v>0.7680495272986001</v>
      </c>
      <c r="J215">
        <f>C215+H215*dt_2/2</f>
        <v>-3.3110486669020194</v>
      </c>
      <c r="K215">
        <f>g_1/l*SIN(I215)</f>
        <v>-23.157788339454324</v>
      </c>
      <c r="M215">
        <f t="shared" si="48"/>
        <v>-3.3110486669020194</v>
      </c>
      <c r="N215">
        <f t="shared" si="49"/>
        <v>-23.157788339454324</v>
      </c>
      <c r="O215">
        <f>B215 + M215*dt_2/2</f>
        <v>-1.2764930409435939</v>
      </c>
      <c r="P215">
        <f>C215+N215*dt_2/2</f>
        <v>-3.5855161614669178</v>
      </c>
      <c r="Q215">
        <f>g_1/l*SIN(O215)</f>
        <v>31.900149088361786</v>
      </c>
      <c r="S215">
        <f t="shared" si="50"/>
        <v>-3.5855161614669178</v>
      </c>
      <c r="T215">
        <f t="shared" si="51"/>
        <v>31.900149088361786</v>
      </c>
      <c r="U215">
        <f>B215+S215*dt_2</f>
        <v>-1.2957929592237529</v>
      </c>
      <c r="V215">
        <f>C215+T215*dt_2</f>
        <v>-3.1507257288860284</v>
      </c>
      <c r="W215">
        <f>g_1/l*SIN(U215)</f>
        <v>32.080809438971727</v>
      </c>
      <c r="Y215">
        <f t="shared" si="52"/>
        <v>-3.1507257288860284</v>
      </c>
      <c r="Z215">
        <f t="shared" si="53"/>
        <v>32.080809438971727</v>
      </c>
      <c r="AB215">
        <f>(G215+M215*2+S215*2+Y215)/6*dt_2</f>
        <v>-3.4022637675655915E-2</v>
      </c>
      <c r="AC215">
        <f>(H215+2*N215+2*T215+Z215)/6*dt_2</f>
        <v>0.13550206918385332</v>
      </c>
      <c r="AD215">
        <f>l*COS(B215-RADIANS(90))</f>
        <v>-0.28562139516172796</v>
      </c>
      <c r="AE215">
        <f>l*SIN(B215-RADIANS(90))</f>
        <v>-9.1762839024672832E-2</v>
      </c>
      <c r="AF215">
        <f>AE215+l</f>
        <v>0.20823716097532716</v>
      </c>
      <c r="AG215">
        <f>ABS(m*g*AF215)</f>
        <v>2.0823716097532716</v>
      </c>
      <c r="AH215">
        <f>(m*(C215*l)^2)/2</f>
        <v>0.54175531408246802</v>
      </c>
      <c r="AI215">
        <f t="shared" si="54"/>
        <v>2.6241269238357399</v>
      </c>
      <c r="AK215">
        <f t="shared" si="58"/>
        <v>21.200000000000031</v>
      </c>
    </row>
    <row r="216" spans="2:37" x14ac:dyDescent="0.3">
      <c r="B216">
        <f t="shared" si="56"/>
        <v>-1.2939604352847396</v>
      </c>
      <c r="C216">
        <f t="shared" si="57"/>
        <v>-3.3342251505857927</v>
      </c>
      <c r="D216">
        <f>g_1*SIN(B216)/l</f>
        <v>32.064168175554961</v>
      </c>
      <c r="G216">
        <f t="shared" si="55"/>
        <v>-3.3342251505857927</v>
      </c>
      <c r="H216">
        <f t="shared" si="55"/>
        <v>32.064168175554961</v>
      </c>
      <c r="I216">
        <f>_r+G216*dt_2/2</f>
        <v>0.76872703764451933</v>
      </c>
      <c r="J216">
        <f>C216+H216*dt_2/2</f>
        <v>-3.1739043097080177</v>
      </c>
      <c r="K216">
        <f>g_1/l*SIN(I216)</f>
        <v>-23.174026719897341</v>
      </c>
      <c r="M216">
        <f t="shared" si="48"/>
        <v>-3.1739043097080177</v>
      </c>
      <c r="N216">
        <f t="shared" si="49"/>
        <v>-23.174026719897341</v>
      </c>
      <c r="O216">
        <f>B216 + M216*dt_2/2</f>
        <v>-1.3098299568332796</v>
      </c>
      <c r="P216">
        <f>C216+N216*dt_2/2</f>
        <v>-3.4500952841852794</v>
      </c>
      <c r="Q216">
        <f>g_1/l*SIN(O216)</f>
        <v>32.204703066947033</v>
      </c>
      <c r="S216">
        <f t="shared" si="50"/>
        <v>-3.4500952841852794</v>
      </c>
      <c r="T216">
        <f t="shared" si="51"/>
        <v>32.204703066947033</v>
      </c>
      <c r="U216">
        <f>B216+S216*dt_2</f>
        <v>-1.3284613881265923</v>
      </c>
      <c r="V216">
        <f>C216+T216*dt_2</f>
        <v>-3.0121781199163222</v>
      </c>
      <c r="W216">
        <f>g_1/l*SIN(U216)</f>
        <v>32.359343548868729</v>
      </c>
      <c r="Y216">
        <f t="shared" si="52"/>
        <v>-3.0121781199163222</v>
      </c>
      <c r="Z216">
        <f t="shared" si="53"/>
        <v>32.359343548868729</v>
      </c>
      <c r="AB216">
        <f>(G216+M216*2+S216*2+Y216)/6*dt_2</f>
        <v>-3.265733743048118E-2</v>
      </c>
      <c r="AC216">
        <f>(H216+2*N216+2*T216+Z216)/6*dt_2</f>
        <v>0.1374747740308718</v>
      </c>
      <c r="AD216">
        <f>l*COS(B216-RADIANS(90))</f>
        <v>-0.28857751357999462</v>
      </c>
      <c r="AE216">
        <f>l*SIN(B216-RADIANS(90))</f>
        <v>-8.1994015976704152E-2</v>
      </c>
      <c r="AF216">
        <f>AE216+l</f>
        <v>0.21800598402329585</v>
      </c>
      <c r="AG216">
        <f>ABS(m*g*AF216)</f>
        <v>2.1800598402329587</v>
      </c>
      <c r="AH216">
        <f>(m*(C216*l)^2)/2</f>
        <v>0.50026758096594826</v>
      </c>
      <c r="AI216">
        <f t="shared" si="54"/>
        <v>2.680327421198907</v>
      </c>
      <c r="AK216">
        <f t="shared" si="58"/>
        <v>21.300000000000033</v>
      </c>
    </row>
    <row r="217" spans="2:37" x14ac:dyDescent="0.3">
      <c r="B217">
        <f t="shared" si="56"/>
        <v>-1.3266177727152209</v>
      </c>
      <c r="C217">
        <f t="shared" si="57"/>
        <v>-3.1967503765549208</v>
      </c>
      <c r="D217">
        <f>g_1*SIN(B217)/l</f>
        <v>32.344541484742059</v>
      </c>
      <c r="G217">
        <f t="shared" si="55"/>
        <v>-3.1967503765549208</v>
      </c>
      <c r="H217">
        <f t="shared" si="55"/>
        <v>32.344541484742059</v>
      </c>
      <c r="I217">
        <f>_r+G217*dt_2/2</f>
        <v>0.76941441151467371</v>
      </c>
      <c r="J217">
        <f>C217+H217*dt_2/2</f>
        <v>-3.0350276691312104</v>
      </c>
      <c r="K217">
        <f>g_1/l*SIN(I217)</f>
        <v>-23.190490635751804</v>
      </c>
      <c r="M217">
        <f t="shared" si="48"/>
        <v>-3.0350276691312104</v>
      </c>
      <c r="N217">
        <f t="shared" si="49"/>
        <v>-23.190490635751804</v>
      </c>
      <c r="O217">
        <f>B217 + M217*dt_2/2</f>
        <v>-1.3417929110608768</v>
      </c>
      <c r="P217">
        <f>C217+N217*dt_2/2</f>
        <v>-3.3127028297336798</v>
      </c>
      <c r="Q217">
        <f>g_1/l*SIN(O217)</f>
        <v>32.463103675588897</v>
      </c>
      <c r="S217">
        <f t="shared" si="50"/>
        <v>-3.3127028297336798</v>
      </c>
      <c r="T217">
        <f t="shared" si="51"/>
        <v>32.463103675588897</v>
      </c>
      <c r="U217">
        <f>B217+S217*dt_2</f>
        <v>-1.3597448010125577</v>
      </c>
      <c r="V217">
        <f>C217+T217*dt_2</f>
        <v>-2.8721193397990317</v>
      </c>
      <c r="W217">
        <f>g_1/l*SIN(U217)</f>
        <v>32.593705769925535</v>
      </c>
      <c r="Y217">
        <f t="shared" si="52"/>
        <v>-2.8721193397990317</v>
      </c>
      <c r="Z217">
        <f t="shared" si="53"/>
        <v>32.593705769925535</v>
      </c>
      <c r="AB217">
        <f>(G217+M217*2+S217*2+Y217)/6*dt_2</f>
        <v>-3.1273884523472892E-2</v>
      </c>
      <c r="AC217">
        <f>(H217+2*N217+2*T217+Z217)/6*dt_2</f>
        <v>0.13913912222390296</v>
      </c>
      <c r="AD217">
        <f>l*COS(B217-RADIANS(90))</f>
        <v>-0.29110087336267854</v>
      </c>
      <c r="AE217">
        <f>l*SIN(B217-RADIANS(90))</f>
        <v>-7.2527798308550565E-2</v>
      </c>
      <c r="AF217">
        <f>AE217+l</f>
        <v>0.22747220169144944</v>
      </c>
      <c r="AG217">
        <f>ABS(m*g*AF217)</f>
        <v>2.2747220169144944</v>
      </c>
      <c r="AH217">
        <f>(m*(C217*l)^2)/2</f>
        <v>0.45986458365018124</v>
      </c>
      <c r="AI217">
        <f t="shared" si="54"/>
        <v>2.7345866005646755</v>
      </c>
      <c r="AK217">
        <f t="shared" si="58"/>
        <v>21.400000000000034</v>
      </c>
    </row>
    <row r="218" spans="2:37" x14ac:dyDescent="0.3">
      <c r="B218">
        <f t="shared" si="56"/>
        <v>-1.3578916572386937</v>
      </c>
      <c r="C218">
        <f t="shared" si="57"/>
        <v>-3.0576112543310177</v>
      </c>
      <c r="D218">
        <f>g_1*SIN(B218)/l</f>
        <v>32.580709419295268</v>
      </c>
      <c r="G218">
        <f t="shared" si="55"/>
        <v>-3.0576112543310177</v>
      </c>
      <c r="H218">
        <f t="shared" si="55"/>
        <v>32.580709419295268</v>
      </c>
      <c r="I218">
        <f>_r+G218*dt_2/2</f>
        <v>0.7701101071257932</v>
      </c>
      <c r="J218">
        <f>C218+H218*dt_2/2</f>
        <v>-2.8947077072345415</v>
      </c>
      <c r="K218">
        <f>g_1/l*SIN(I218)</f>
        <v>-23.207142716259298</v>
      </c>
      <c r="M218">
        <f t="shared" si="48"/>
        <v>-2.8947077072345415</v>
      </c>
      <c r="N218">
        <f t="shared" si="49"/>
        <v>-23.207142716259298</v>
      </c>
      <c r="O218">
        <f>B218 + M218*dt_2/2</f>
        <v>-1.3723651957748664</v>
      </c>
      <c r="P218">
        <f>C218+N218*dt_2/2</f>
        <v>-3.173646967912314</v>
      </c>
      <c r="Q218">
        <f>g_1/l*SIN(O218)</f>
        <v>32.679235257353611</v>
      </c>
      <c r="S218">
        <f t="shared" si="50"/>
        <v>-3.173646967912314</v>
      </c>
      <c r="T218">
        <f t="shared" si="51"/>
        <v>32.679235257353611</v>
      </c>
      <c r="U218">
        <f>B218+S218*dt_2</f>
        <v>-1.3896281269178168</v>
      </c>
      <c r="V218">
        <f>C218+T218*dt_2</f>
        <v>-2.7308189017574813</v>
      </c>
      <c r="W218">
        <f>g_1/l*SIN(U218)</f>
        <v>32.787795972960133</v>
      </c>
      <c r="Y218">
        <f t="shared" si="52"/>
        <v>-2.7308189017574813</v>
      </c>
      <c r="Z218">
        <f t="shared" si="53"/>
        <v>32.787795972960133</v>
      </c>
      <c r="AB218">
        <f>(G218+M218*2+S218*2+Y218)/6*dt_2</f>
        <v>-2.9875232510637013E-2</v>
      </c>
      <c r="AC218">
        <f>(H218+2*N218+2*T218+Z218)/6*dt_2</f>
        <v>0.14052115079074004</v>
      </c>
      <c r="AD218">
        <f>l*COS(B218-RADIANS(90))</f>
        <v>-0.29322638477365737</v>
      </c>
      <c r="AE218">
        <f>l*SIN(B218-RADIANS(90))</f>
        <v>-6.3389961922776225E-2</v>
      </c>
      <c r="AF218">
        <f>AE218+l</f>
        <v>0.23661003807722375</v>
      </c>
      <c r="AG218">
        <f>ABS(m*g*AF218)</f>
        <v>2.3661003807722376</v>
      </c>
      <c r="AH218">
        <f>(m*(C218*l)^2)/2</f>
        <v>0.42070439621752642</v>
      </c>
      <c r="AI218">
        <f t="shared" si="54"/>
        <v>2.7868047769897641</v>
      </c>
      <c r="AK218">
        <f t="shared" si="58"/>
        <v>21.500000000000036</v>
      </c>
    </row>
    <row r="219" spans="2:37" x14ac:dyDescent="0.3">
      <c r="B219">
        <f t="shared" si="56"/>
        <v>-1.3877668897493307</v>
      </c>
      <c r="C219">
        <f t="shared" si="57"/>
        <v>-2.9170901035402776</v>
      </c>
      <c r="D219">
        <f>g_1*SIN(B219)/l</f>
        <v>32.776560673064189</v>
      </c>
      <c r="G219">
        <f t="shared" si="55"/>
        <v>-2.9170901035402776</v>
      </c>
      <c r="H219">
        <f t="shared" si="55"/>
        <v>32.776560673064189</v>
      </c>
      <c r="I219">
        <f>_r+G219*dt_2/2</f>
        <v>0.77081271287974684</v>
      </c>
      <c r="J219">
        <f>C219+H219*dt_2/2</f>
        <v>-2.7532073001749566</v>
      </c>
      <c r="K219">
        <f>g_1/l*SIN(I219)</f>
        <v>-23.223948797046802</v>
      </c>
      <c r="M219">
        <f t="shared" si="48"/>
        <v>-2.7532073001749566</v>
      </c>
      <c r="N219">
        <f t="shared" si="49"/>
        <v>-23.223948797046802</v>
      </c>
      <c r="O219">
        <f>B219 + M219*dt_2/2</f>
        <v>-1.4015329262502054</v>
      </c>
      <c r="P219">
        <f>C219+N219*dt_2/2</f>
        <v>-3.0332098475255118</v>
      </c>
      <c r="Q219">
        <f>g_1/l*SIN(O219)</f>
        <v>32.856970638193168</v>
      </c>
      <c r="S219">
        <f t="shared" si="50"/>
        <v>-3.0332098475255118</v>
      </c>
      <c r="T219">
        <f t="shared" si="51"/>
        <v>32.856970638193168</v>
      </c>
      <c r="U219">
        <f>B219+S219*dt_2</f>
        <v>-1.4180989882245858</v>
      </c>
      <c r="V219">
        <f>C219+T219*dt_2</f>
        <v>-2.5885203971583461</v>
      </c>
      <c r="W219">
        <f>g_1/l*SIN(U219)</f>
        <v>32.945479873983338</v>
      </c>
      <c r="Y219">
        <f t="shared" si="52"/>
        <v>-2.5885203971583461</v>
      </c>
      <c r="Z219">
        <f t="shared" si="53"/>
        <v>32.945479873983338</v>
      </c>
      <c r="AB219">
        <f>(G219+M219*2+S219*2+Y219)/6*dt_2</f>
        <v>-2.8464074660165935E-2</v>
      </c>
      <c r="AC219">
        <f>(H219+2*N219+2*T219+Z219)/6*dt_2</f>
        <v>0.14164680704890045</v>
      </c>
      <c r="AD219">
        <f>l*COS(B219-RADIANS(90))</f>
        <v>-0.29498904605757764</v>
      </c>
      <c r="AE219">
        <f>l*SIN(B219-RADIANS(90))</f>
        <v>-5.4602771962972058E-2</v>
      </c>
      <c r="AF219">
        <f>AE219+l</f>
        <v>0.24539722803702793</v>
      </c>
      <c r="AG219">
        <f>ABS(m*g*AF219)</f>
        <v>2.4539722803702793</v>
      </c>
      <c r="AH219">
        <f>(m*(C219*l)^2)/2</f>
        <v>0.38292366024776819</v>
      </c>
      <c r="AI219">
        <f t="shared" si="54"/>
        <v>2.8368959406180476</v>
      </c>
      <c r="AK219">
        <f t="shared" si="58"/>
        <v>21.600000000000037</v>
      </c>
    </row>
    <row r="220" spans="2:37" x14ac:dyDescent="0.3">
      <c r="B220">
        <f t="shared" si="56"/>
        <v>-1.4162309644094966</v>
      </c>
      <c r="C220">
        <f t="shared" si="57"/>
        <v>-2.7754432964913773</v>
      </c>
      <c r="D220">
        <f>g_1*SIN(B220)/l</f>
        <v>32.935951228255611</v>
      </c>
      <c r="G220">
        <f t="shared" si="55"/>
        <v>-2.7754432964913773</v>
      </c>
      <c r="H220">
        <f t="shared" si="55"/>
        <v>32.935951228255611</v>
      </c>
      <c r="I220">
        <f>_r+G220*dt_2/2</f>
        <v>0.7715209469149914</v>
      </c>
      <c r="J220">
        <f>C220+H220*dt_2/2</f>
        <v>-2.6107635403500993</v>
      </c>
      <c r="K220">
        <f>g_1/l*SIN(I220)</f>
        <v>-23.240877901567391</v>
      </c>
      <c r="M220">
        <f t="shared" si="48"/>
        <v>-2.6107635403500993</v>
      </c>
      <c r="N220">
        <f t="shared" si="49"/>
        <v>-23.240877901567391</v>
      </c>
      <c r="O220">
        <f>B220 + M220*dt_2/2</f>
        <v>-1.4292847821112471</v>
      </c>
      <c r="P220">
        <f>C220+N220*dt_2/2</f>
        <v>-2.8916476859992142</v>
      </c>
      <c r="Q220">
        <f>g_1/l*SIN(O220)</f>
        <v>33.000131314450414</v>
      </c>
      <c r="S220">
        <f t="shared" si="50"/>
        <v>-2.8916476859992142</v>
      </c>
      <c r="T220">
        <f t="shared" si="51"/>
        <v>33.000131314450414</v>
      </c>
      <c r="U220">
        <f>B220+S220*dt_2</f>
        <v>-1.4451474412694887</v>
      </c>
      <c r="V220">
        <f>C220+T220*dt_2</f>
        <v>-2.445441983346873</v>
      </c>
      <c r="W220">
        <f>g_1/l*SIN(U220)</f>
        <v>33.070551957383962</v>
      </c>
      <c r="Y220">
        <f t="shared" si="52"/>
        <v>-2.445441983346873</v>
      </c>
      <c r="Z220">
        <f t="shared" si="53"/>
        <v>33.070551957383962</v>
      </c>
      <c r="AB220">
        <f>(G220+M220*2+S220*2+Y220)/6*dt_2</f>
        <v>-2.7042846220894794E-2</v>
      </c>
      <c r="AC220">
        <f>(H220+2*N220+2*T220+Z220)/6*dt_2</f>
        <v>0.14254168335234269</v>
      </c>
      <c r="AD220">
        <f>l*COS(B220-RADIANS(90))</f>
        <v>-0.29642356105430051</v>
      </c>
      <c r="AE220">
        <f>l*SIN(B220-RADIANS(90))</f>
        <v>-4.6185197324330948E-2</v>
      </c>
      <c r="AF220">
        <f>AE220+l</f>
        <v>0.25381480267566903</v>
      </c>
      <c r="AG220">
        <f>ABS(m*g*AF220)</f>
        <v>2.5381480267566903</v>
      </c>
      <c r="AH220">
        <f>(m*(C220*l)^2)/2</f>
        <v>0.34663884714175158</v>
      </c>
      <c r="AI220">
        <f t="shared" si="54"/>
        <v>2.8847868738984417</v>
      </c>
      <c r="AK220">
        <f t="shared" si="58"/>
        <v>21.700000000000038</v>
      </c>
    </row>
    <row r="221" spans="2:37" x14ac:dyDescent="0.3">
      <c r="B221">
        <f t="shared" si="56"/>
        <v>-1.4432738106303913</v>
      </c>
      <c r="C221">
        <f t="shared" si="57"/>
        <v>-2.6329016131390346</v>
      </c>
      <c r="D221">
        <f>g_1*SIN(B221)/l</f>
        <v>33.062667227127434</v>
      </c>
      <c r="G221">
        <f t="shared" si="55"/>
        <v>-2.6329016131390346</v>
      </c>
      <c r="H221">
        <f t="shared" si="55"/>
        <v>33.062667227127434</v>
      </c>
      <c r="I221">
        <f>_r+G221*dt_2/2</f>
        <v>0.77223365533175314</v>
      </c>
      <c r="J221">
        <f>C221+H221*dt_2/2</f>
        <v>-2.4675882770033972</v>
      </c>
      <c r="K221">
        <f>g_1/l*SIN(I221)</f>
        <v>-23.257902190165719</v>
      </c>
      <c r="M221">
        <f t="shared" si="48"/>
        <v>-2.4675882770033972</v>
      </c>
      <c r="N221">
        <f t="shared" si="49"/>
        <v>-23.257902190165719</v>
      </c>
      <c r="O221">
        <f>B221 + M221*dt_2/2</f>
        <v>-1.4556117520154084</v>
      </c>
      <c r="P221">
        <f>C221+N221*dt_2/2</f>
        <v>-2.749191124089863</v>
      </c>
      <c r="Q221">
        <f>g_1/l*SIN(O221)</f>
        <v>33.112452934940571</v>
      </c>
      <c r="S221">
        <f t="shared" si="50"/>
        <v>-2.749191124089863</v>
      </c>
      <c r="T221">
        <f t="shared" si="51"/>
        <v>33.112452934940571</v>
      </c>
      <c r="U221">
        <f>B221+S221*dt_2</f>
        <v>-1.47076572187129</v>
      </c>
      <c r="V221">
        <f>C221+T221*dt_2</f>
        <v>-2.301777083789629</v>
      </c>
      <c r="W221">
        <f>g_1/l*SIN(U221)</f>
        <v>33.166703647264846</v>
      </c>
      <c r="Y221">
        <f t="shared" si="52"/>
        <v>-2.301777083789629</v>
      </c>
      <c r="Z221">
        <f t="shared" si="53"/>
        <v>33.166703647264846</v>
      </c>
      <c r="AB221">
        <f>(G221+M221*2+S221*2+Y221)/6*dt_2</f>
        <v>-2.5613729165191973E-2</v>
      </c>
      <c r="AC221">
        <f>(H221+2*N221+2*T221+Z221)/6*dt_2</f>
        <v>0.14323078727323663</v>
      </c>
      <c r="AD221">
        <f>l*COS(B221-RADIANS(90))</f>
        <v>-0.29756400504414687</v>
      </c>
      <c r="AE221">
        <f>l*SIN(B221-RADIANS(90))</f>
        <v>-3.8153150618093733E-2</v>
      </c>
      <c r="AF221">
        <f>AE221+l</f>
        <v>0.26184684938190628</v>
      </c>
      <c r="AG221">
        <f>ABS(m*g*AF221)</f>
        <v>2.618468493819063</v>
      </c>
      <c r="AH221">
        <f>(m*(C221*l)^2)/2</f>
        <v>0.31194769070115586</v>
      </c>
      <c r="AI221">
        <f t="shared" si="54"/>
        <v>2.9304161845202188</v>
      </c>
      <c r="AK221">
        <f t="shared" si="58"/>
        <v>21.80000000000004</v>
      </c>
    </row>
    <row r="222" spans="2:37" x14ac:dyDescent="0.3">
      <c r="B222">
        <f t="shared" si="56"/>
        <v>-1.4688875397955832</v>
      </c>
      <c r="C222">
        <f t="shared" si="57"/>
        <v>-2.4896708258657978</v>
      </c>
      <c r="D222">
        <f>g_1*SIN(B222)/l</f>
        <v>33.160393067789258</v>
      </c>
      <c r="G222">
        <f t="shared" si="55"/>
        <v>-2.4896708258657978</v>
      </c>
      <c r="H222">
        <f t="shared" si="55"/>
        <v>33.160393067789258</v>
      </c>
      <c r="I222">
        <f>_r+G222*dt_2/2</f>
        <v>0.77294980926811929</v>
      </c>
      <c r="J222">
        <f>C222+H222*dt_2/2</f>
        <v>-2.3238688605268516</v>
      </c>
      <c r="K222">
        <f>g_1/l*SIN(I222)</f>
        <v>-23.274996881284061</v>
      </c>
      <c r="M222">
        <f t="shared" ref="M222:M238" si="59">J222</f>
        <v>-2.3238688605268516</v>
      </c>
      <c r="N222">
        <f t="shared" ref="N222:N238" si="60">K222</f>
        <v>-23.274996881284061</v>
      </c>
      <c r="O222">
        <f>B222 + M222*dt_2/2</f>
        <v>-1.4805068840982174</v>
      </c>
      <c r="P222">
        <f>C222+N222*dt_2/2</f>
        <v>-2.6060458102722182</v>
      </c>
      <c r="Q222">
        <f>g_1/l*SIN(O222)</f>
        <v>33.197555886790035</v>
      </c>
      <c r="S222">
        <f t="shared" ref="S222:S238" si="61">P222</f>
        <v>-2.6060458102722182</v>
      </c>
      <c r="T222">
        <f t="shared" ref="T222:T238" si="62">Q222</f>
        <v>33.197555886790035</v>
      </c>
      <c r="U222">
        <f>B222+S222*dt_2</f>
        <v>-1.4949479978983053</v>
      </c>
      <c r="V222">
        <f>C222+T222*dt_2</f>
        <v>-2.1576952669978975</v>
      </c>
      <c r="W222">
        <f>g_1/l*SIN(U222)</f>
        <v>33.237496475485081</v>
      </c>
      <c r="Y222">
        <f t="shared" ref="Y222:Y238" si="63">V222</f>
        <v>-2.1576952669978975</v>
      </c>
      <c r="Z222">
        <f t="shared" ref="Z222:Z238" si="64">W222</f>
        <v>33.237496475485081</v>
      </c>
      <c r="AB222">
        <f>(G222+M222*2+S222*2+Y222)/6*dt_2</f>
        <v>-2.4178659057436391E-2</v>
      </c>
      <c r="AC222">
        <f>(H222+2*N222+2*T222+Z222)/6*dt_2</f>
        <v>0.14373834592381049</v>
      </c>
      <c r="AD222">
        <f>l*COS(B222-RADIANS(90))</f>
        <v>-0.29844353761010328</v>
      </c>
      <c r="AE222">
        <f>l*SIN(B222-RADIANS(90))</f>
        <v>-3.0519745391579822E-2</v>
      </c>
      <c r="AF222">
        <f>AE222+l</f>
        <v>0.26948025460842018</v>
      </c>
      <c r="AG222">
        <f>ABS(m*g*AF222)</f>
        <v>2.694802546084202</v>
      </c>
      <c r="AH222">
        <f>(m*(C222*l)^2)/2</f>
        <v>0.27893073695252774</v>
      </c>
      <c r="AI222">
        <f t="shared" ref="AI222:AI238" si="65">AG222+AH222</f>
        <v>2.9737332830367298</v>
      </c>
      <c r="AK222">
        <f t="shared" si="58"/>
        <v>21.900000000000041</v>
      </c>
    </row>
    <row r="223" spans="2:37" x14ac:dyDescent="0.3">
      <c r="B223">
        <f t="shared" si="56"/>
        <v>-1.4930661988530196</v>
      </c>
      <c r="C223">
        <f t="shared" si="57"/>
        <v>-2.3459324799419874</v>
      </c>
      <c r="D223">
        <f>g_1*SIN(B223)/l</f>
        <v>33.232684478618744</v>
      </c>
      <c r="G223">
        <f t="shared" si="55"/>
        <v>-2.3459324799419874</v>
      </c>
      <c r="H223">
        <f t="shared" si="55"/>
        <v>33.232684478618744</v>
      </c>
      <c r="I223">
        <f>_r+G223*dt_2/2</f>
        <v>0.77366850099773832</v>
      </c>
      <c r="J223">
        <f>C223+H223*dt_2/2</f>
        <v>-2.1797690575488935</v>
      </c>
      <c r="K223">
        <f>g_1/l*SIN(I223)</f>
        <v>-23.292140149135271</v>
      </c>
      <c r="M223">
        <f t="shared" si="59"/>
        <v>-2.1797690575488935</v>
      </c>
      <c r="N223">
        <f t="shared" si="60"/>
        <v>-23.292140149135271</v>
      </c>
      <c r="O223">
        <f>B223 + M223*dt_2/2</f>
        <v>-1.5039650441407642</v>
      </c>
      <c r="P223">
        <f>C223+N223*dt_2/2</f>
        <v>-2.4623931806876636</v>
      </c>
      <c r="Q223">
        <f>g_1/l*SIN(O223)</f>
        <v>33.258920697009081</v>
      </c>
      <c r="S223">
        <f t="shared" si="61"/>
        <v>-2.4623931806876636</v>
      </c>
      <c r="T223">
        <f t="shared" si="62"/>
        <v>33.258920697009081</v>
      </c>
      <c r="U223">
        <f>B223+S223*dt_2</f>
        <v>-1.5176901306598962</v>
      </c>
      <c r="V223">
        <f>C223+T223*dt_2</f>
        <v>-2.0133432729718965</v>
      </c>
      <c r="W223">
        <f>g_1/l*SIN(U223)</f>
        <v>33.286339911596009</v>
      </c>
      <c r="Y223">
        <f t="shared" si="63"/>
        <v>-2.0133432729718965</v>
      </c>
      <c r="Z223">
        <f t="shared" si="64"/>
        <v>33.286339911596009</v>
      </c>
      <c r="AB223">
        <f>(G223+M223*2+S223*2+Y223)/6*dt_2</f>
        <v>-2.2739333715644995E-2</v>
      </c>
      <c r="AC223">
        <f>(H223+2*N223+2*T223+Z223)/6*dt_2</f>
        <v>0.14408764247660397</v>
      </c>
      <c r="AD223">
        <f>l*COS(B223-RADIANS(90))</f>
        <v>-0.29909416030756869</v>
      </c>
      <c r="AE223">
        <f>l*SIN(B223-RADIANS(90))</f>
        <v>-2.3295563309574208E-2</v>
      </c>
      <c r="AF223">
        <f>AE223+l</f>
        <v>0.27670443669042577</v>
      </c>
      <c r="AG223">
        <f>ABS(m*g*AF223)</f>
        <v>2.7670443669042575</v>
      </c>
      <c r="AH223">
        <f>(m*(C223*l)^2)/2</f>
        <v>0.24765296402010437</v>
      </c>
      <c r="AI223">
        <f t="shared" si="65"/>
        <v>3.0146973309243617</v>
      </c>
      <c r="AK223">
        <f t="shared" si="58"/>
        <v>22.000000000000043</v>
      </c>
    </row>
    <row r="224" spans="2:37" x14ac:dyDescent="0.3">
      <c r="B224">
        <f t="shared" si="56"/>
        <v>-1.5158055325686646</v>
      </c>
      <c r="C224">
        <f t="shared" si="57"/>
        <v>-2.2018448374653836</v>
      </c>
      <c r="D224">
        <f>g_1*SIN(B224)/l</f>
        <v>33.282946241920563</v>
      </c>
      <c r="G224">
        <f t="shared" si="55"/>
        <v>-2.2018448374653836</v>
      </c>
      <c r="H224">
        <f t="shared" si="55"/>
        <v>33.282946241920563</v>
      </c>
      <c r="I224">
        <f>_r+G224*dt_2/2</f>
        <v>0.77438893921012131</v>
      </c>
      <c r="J224">
        <f>C224+H224*dt_2/2</f>
        <v>-2.0354301062557809</v>
      </c>
      <c r="K224">
        <f>g_1/l*SIN(I224)</f>
        <v>-23.309313001901877</v>
      </c>
      <c r="M224">
        <f t="shared" si="59"/>
        <v>-2.0354301062557809</v>
      </c>
      <c r="N224">
        <f t="shared" si="60"/>
        <v>-23.309313001901877</v>
      </c>
      <c r="O224">
        <f>B224 + M224*dt_2/2</f>
        <v>-1.5259826830999434</v>
      </c>
      <c r="P224">
        <f>C224+N224*dt_2/2</f>
        <v>-2.3183914024748931</v>
      </c>
      <c r="Q224">
        <f>g_1/l*SIN(O224)</f>
        <v>33.299867890158787</v>
      </c>
      <c r="S224">
        <f t="shared" si="61"/>
        <v>-2.3183914024748931</v>
      </c>
      <c r="T224">
        <f t="shared" si="62"/>
        <v>33.299867890158787</v>
      </c>
      <c r="U224">
        <f>B224+S224*dt_2</f>
        <v>-1.5389894465934135</v>
      </c>
      <c r="V224">
        <f>C224+T224*dt_2</f>
        <v>-1.8688461585637959</v>
      </c>
      <c r="W224">
        <f>g_1/l*SIN(U224)</f>
        <v>33.316473460999021</v>
      </c>
      <c r="Y224">
        <f t="shared" si="63"/>
        <v>-1.8688461585637959</v>
      </c>
      <c r="Z224">
        <f t="shared" si="64"/>
        <v>33.316473460999021</v>
      </c>
      <c r="AB224">
        <f>(G224+M224*2+S224*2+Y224)/6*dt_2</f>
        <v>-2.1297223355817546E-2</v>
      </c>
      <c r="AC224">
        <f>(H224+2*N224+2*T224+Z224)/6*dt_2</f>
        <v>0.14430088246572234</v>
      </c>
      <c r="AD224">
        <f>l*COS(B224-RADIANS(90))</f>
        <v>-0.299546516177285</v>
      </c>
      <c r="AE224">
        <f>l*SIN(B224-RADIANS(90))</f>
        <v>-1.6488924951358157E-2</v>
      </c>
      <c r="AF224">
        <f>AE224+l</f>
        <v>0.28351107504864181</v>
      </c>
      <c r="AG224">
        <f>ABS(m*g*AF224)</f>
        <v>2.8351107504864181</v>
      </c>
      <c r="AH224">
        <f>(m*(C224*l)^2)/2</f>
        <v>0.21816543097228325</v>
      </c>
      <c r="AI224">
        <f t="shared" si="65"/>
        <v>3.0532761814587013</v>
      </c>
      <c r="AK224">
        <f t="shared" si="58"/>
        <v>22.100000000000044</v>
      </c>
    </row>
    <row r="225" spans="2:37" x14ac:dyDescent="0.3">
      <c r="B225">
        <f t="shared" si="56"/>
        <v>-1.5371027559244821</v>
      </c>
      <c r="C225">
        <f t="shared" si="57"/>
        <v>-2.0575439549996615</v>
      </c>
      <c r="D225">
        <f>g_1*SIN(B225)/l</f>
        <v>33.31441417797646</v>
      </c>
      <c r="G225">
        <f t="shared" si="55"/>
        <v>-2.0575439549996615</v>
      </c>
      <c r="H225">
        <f t="shared" si="55"/>
        <v>33.31441417797646</v>
      </c>
      <c r="I225">
        <f>_r+G225*dt_2/2</f>
        <v>0.77511044362244996</v>
      </c>
      <c r="J225">
        <f>C225+H225*dt_2/2</f>
        <v>-1.8909718841097791</v>
      </c>
      <c r="K225">
        <f>g_1/l*SIN(I225)</f>
        <v>-23.326499144196752</v>
      </c>
      <c r="M225">
        <f t="shared" si="59"/>
        <v>-1.8909718841097791</v>
      </c>
      <c r="N225">
        <f t="shared" si="60"/>
        <v>-23.326499144196752</v>
      </c>
      <c r="O225">
        <f>B225 + M225*dt_2/2</f>
        <v>-1.5465576153450309</v>
      </c>
      <c r="P225">
        <f>C225+N225*dt_2/2</f>
        <v>-2.1741764507206454</v>
      </c>
      <c r="Q225">
        <f>g_1/l*SIN(O225)</f>
        <v>33.323541893853161</v>
      </c>
      <c r="S225">
        <f t="shared" si="61"/>
        <v>-2.1741764507206454</v>
      </c>
      <c r="T225">
        <f t="shared" si="62"/>
        <v>33.323541893853161</v>
      </c>
      <c r="U225">
        <f>B225+S225*dt_2</f>
        <v>-1.5588445204316885</v>
      </c>
      <c r="V225">
        <f>C225+T225*dt_2</f>
        <v>-1.7243085360611299</v>
      </c>
      <c r="W225">
        <f>g_1/l*SIN(U225)</f>
        <v>33.330952600417596</v>
      </c>
      <c r="Y225">
        <f t="shared" si="63"/>
        <v>-1.7243085360611299</v>
      </c>
      <c r="Z225">
        <f t="shared" si="64"/>
        <v>33.330952600417596</v>
      </c>
      <c r="AB225">
        <f>(G225+M225*2+S225*2+Y225)/6*dt_2</f>
        <v>-1.9853581934536065E-2</v>
      </c>
      <c r="AC225">
        <f>(H225+2*N225+2*T225+Z225)/6*dt_2</f>
        <v>0.14439908712951147</v>
      </c>
      <c r="AD225">
        <f>l*COS(B225-RADIANS(90))</f>
        <v>-0.29982972760178811</v>
      </c>
      <c r="AE225">
        <f>l*SIN(B225-RADIANS(90))</f>
        <v>-1.0106158827048585E-2</v>
      </c>
      <c r="AF225">
        <f>AE225+l</f>
        <v>0.28989384117295142</v>
      </c>
      <c r="AG225">
        <f>ABS(m*g*AF225)</f>
        <v>2.8989384117295143</v>
      </c>
      <c r="AH225">
        <f>(m*(C225*l)^2)/2</f>
        <v>0.19050692070400418</v>
      </c>
      <c r="AI225">
        <f t="shared" si="65"/>
        <v>3.0894453324335185</v>
      </c>
      <c r="AK225">
        <f t="shared" si="58"/>
        <v>22.200000000000045</v>
      </c>
    </row>
    <row r="226" spans="2:37" x14ac:dyDescent="0.3">
      <c r="B226">
        <f t="shared" si="56"/>
        <v>-1.5569563378590181</v>
      </c>
      <c r="C226">
        <f t="shared" si="57"/>
        <v>-1.9131448678701499</v>
      </c>
      <c r="D226">
        <f>g_1*SIN(B226)/l</f>
        <v>33.330140962728365</v>
      </c>
      <c r="G226">
        <f t="shared" si="55"/>
        <v>-1.9131448678701499</v>
      </c>
      <c r="H226">
        <f t="shared" si="55"/>
        <v>33.330140962728365</v>
      </c>
      <c r="I226">
        <f>_r+G226*dt_2/2</f>
        <v>0.77583243905809751</v>
      </c>
      <c r="J226">
        <f>C226+H226*dt_2/2</f>
        <v>-1.7464941630565081</v>
      </c>
      <c r="K226">
        <f>g_1/l*SIN(I226)</f>
        <v>-23.3436848271602</v>
      </c>
      <c r="M226">
        <f t="shared" si="59"/>
        <v>-1.7464941630565081</v>
      </c>
      <c r="N226">
        <f t="shared" si="60"/>
        <v>-23.3436848271602</v>
      </c>
      <c r="O226">
        <f>B226 + M226*dt_2/2</f>
        <v>-1.5656888086743006</v>
      </c>
      <c r="P226">
        <f>C226+N226*dt_2/2</f>
        <v>-2.0298632920059507</v>
      </c>
      <c r="Q226">
        <f>g_1/l*SIN(O226)</f>
        <v>33.332898555255959</v>
      </c>
      <c r="S226">
        <f t="shared" si="61"/>
        <v>-2.0298632920059507</v>
      </c>
      <c r="T226">
        <f t="shared" si="62"/>
        <v>33.332898555255959</v>
      </c>
      <c r="U226">
        <f>B226+S226*dt_2</f>
        <v>-1.5772549707790775</v>
      </c>
      <c r="V226">
        <f>C226+T226*dt_2</f>
        <v>-1.5798158823175903</v>
      </c>
      <c r="W226">
        <f>g_1/l*SIN(U226)</f>
        <v>33.332638101048182</v>
      </c>
      <c r="Y226">
        <f t="shared" si="63"/>
        <v>-1.5798158823175903</v>
      </c>
      <c r="Z226">
        <f t="shared" si="64"/>
        <v>33.332638101048182</v>
      </c>
      <c r="AB226">
        <f>(G226+M226*2+S226*2+Y226)/6*dt_2</f>
        <v>-1.8409459433854431E-2</v>
      </c>
      <c r="AC226">
        <f>(H226+2*N226+2*T226+Z226)/6*dt_2</f>
        <v>0.14440201086661344</v>
      </c>
      <c r="AD226">
        <f>l*COS(B226-RADIANS(90))</f>
        <v>-0.29997126866455526</v>
      </c>
      <c r="AE226">
        <f>l*SIN(B226-RADIANS(90))</f>
        <v>-4.1518641327957188E-3</v>
      </c>
      <c r="AF226">
        <f>AE226+l</f>
        <v>0.29584813586720426</v>
      </c>
      <c r="AG226">
        <f>ABS(m*g*AF226)</f>
        <v>2.9584813586720426</v>
      </c>
      <c r="AH226">
        <f>(m*(C226*l)^2)/2</f>
        <v>0.16470554784560518</v>
      </c>
      <c r="AI226">
        <f t="shared" si="65"/>
        <v>3.1231869065176476</v>
      </c>
      <c r="AK226">
        <f t="shared" si="58"/>
        <v>22.300000000000047</v>
      </c>
    </row>
    <row r="227" spans="2:37" x14ac:dyDescent="0.3">
      <c r="B227">
        <f t="shared" si="56"/>
        <v>-1.5753657972928725</v>
      </c>
      <c r="C227">
        <f t="shared" si="57"/>
        <v>-1.7687428570035364</v>
      </c>
      <c r="D227">
        <f>g_1*SIN(B227)/l</f>
        <v>33.332985332928324</v>
      </c>
      <c r="G227">
        <f t="shared" si="55"/>
        <v>-1.7687428570035364</v>
      </c>
      <c r="H227">
        <f t="shared" si="55"/>
        <v>33.332985332928324</v>
      </c>
      <c r="I227">
        <f>_r+G227*dt_2/2</f>
        <v>0.77655444911243054</v>
      </c>
      <c r="J227">
        <f>C227+H227*dt_2/2</f>
        <v>-1.6020779303388948</v>
      </c>
      <c r="K227">
        <f>g_1/l*SIN(I227)</f>
        <v>-23.360858689188078</v>
      </c>
      <c r="M227">
        <f t="shared" si="59"/>
        <v>-1.6020779303388948</v>
      </c>
      <c r="N227">
        <f t="shared" si="60"/>
        <v>-23.360858689188078</v>
      </c>
      <c r="O227">
        <f>B227 + M227*dt_2/2</f>
        <v>-1.5833761869445671</v>
      </c>
      <c r="P227">
        <f>C227+N227*dt_2/2</f>
        <v>-1.8855471504494767</v>
      </c>
      <c r="Q227">
        <f>g_1/l*SIN(O227)</f>
        <v>33.330695820093361</v>
      </c>
      <c r="S227">
        <f t="shared" si="61"/>
        <v>-1.8855471504494767</v>
      </c>
      <c r="T227">
        <f t="shared" si="62"/>
        <v>33.330695820093361</v>
      </c>
      <c r="U227">
        <f>B227+S227*dt_2</f>
        <v>-1.5942212687973674</v>
      </c>
      <c r="V227">
        <f>C227+T227*dt_2</f>
        <v>-1.4354358988026028</v>
      </c>
      <c r="W227">
        <f>g_1/l*SIN(U227)</f>
        <v>33.324188286393031</v>
      </c>
      <c r="Y227">
        <f t="shared" si="63"/>
        <v>-1.4354358988026028</v>
      </c>
      <c r="Z227">
        <f t="shared" si="64"/>
        <v>33.324188286393031</v>
      </c>
      <c r="AB227">
        <f>(G227+M227*2+S227*2+Y227)/6*dt_2</f>
        <v>-1.6965714862304804E-2</v>
      </c>
      <c r="AC227">
        <f>(H227+2*N227+2*T227+Z227)/6*dt_2</f>
        <v>0.14432807980188656</v>
      </c>
      <c r="AD227">
        <f>l*COS(B227-RADIANS(90))</f>
        <v>-0.29999686799635494</v>
      </c>
      <c r="AE227">
        <f>l*SIN(B227-RADIANS(90))</f>
        <v>1.3708363788566119E-3</v>
      </c>
      <c r="AF227">
        <f>AE227+l</f>
        <v>0.30137083637885659</v>
      </c>
      <c r="AG227">
        <f>ABS(m*g*AF227)</f>
        <v>3.0137083637885658</v>
      </c>
      <c r="AH227">
        <f>(m*(C227*l)^2)/2</f>
        <v>0.14078030823904647</v>
      </c>
      <c r="AI227">
        <f t="shared" si="65"/>
        <v>3.1544886720276124</v>
      </c>
      <c r="AK227">
        <f t="shared" si="58"/>
        <v>22.400000000000048</v>
      </c>
    </row>
    <row r="228" spans="2:37" x14ac:dyDescent="0.3">
      <c r="B228">
        <f t="shared" si="56"/>
        <v>-1.5923315121551773</v>
      </c>
      <c r="C228">
        <f t="shared" si="57"/>
        <v>-1.62441477720165</v>
      </c>
      <c r="D228">
        <f>g_1*SIN(B228)/l</f>
        <v>33.325604228572082</v>
      </c>
      <c r="G228">
        <f t="shared" si="55"/>
        <v>-1.62441477720165</v>
      </c>
      <c r="H228">
        <f t="shared" si="55"/>
        <v>33.325604228572082</v>
      </c>
      <c r="I228">
        <f>_r+G228*dt_2/2</f>
        <v>0.77727608951144</v>
      </c>
      <c r="J228">
        <f>C228+H228*dt_2/2</f>
        <v>-1.4577867560587896</v>
      </c>
      <c r="K228">
        <f>g_1/l*SIN(I228)</f>
        <v>-23.378011589899195</v>
      </c>
      <c r="M228">
        <f t="shared" si="59"/>
        <v>-1.4577867560587896</v>
      </c>
      <c r="N228">
        <f t="shared" si="60"/>
        <v>-23.378011589899195</v>
      </c>
      <c r="O228">
        <f>B228 + M228*dt_2/2</f>
        <v>-1.5996204459354713</v>
      </c>
      <c r="P228">
        <f>C228+N228*dt_2/2</f>
        <v>-1.741304835151146</v>
      </c>
      <c r="Q228">
        <f>g_1/l*SIN(O228)</f>
        <v>33.319487127956045</v>
      </c>
      <c r="S228">
        <f t="shared" si="61"/>
        <v>-1.741304835151146</v>
      </c>
      <c r="T228">
        <f t="shared" si="62"/>
        <v>33.319487127956045</v>
      </c>
      <c r="U228">
        <f>B228+S228*dt_2</f>
        <v>-1.6097445605066887</v>
      </c>
      <c r="V228">
        <f>C228+T228*dt_2</f>
        <v>-1.2912199059220895</v>
      </c>
      <c r="W228">
        <f>g_1/l*SIN(U228)</f>
        <v>33.308053780770777</v>
      </c>
      <c r="Y228">
        <f t="shared" si="63"/>
        <v>-1.2912199059220895</v>
      </c>
      <c r="Z228">
        <f t="shared" si="64"/>
        <v>33.308053780770777</v>
      </c>
      <c r="AB228">
        <f>(G228+M228*2+S228*2+Y228)/6*dt_2</f>
        <v>-1.5523029775906017E-2</v>
      </c>
      <c r="AC228">
        <f>(H228+2*N228+2*T228+Z228)/6*dt_2</f>
        <v>0.14419434847576093</v>
      </c>
      <c r="AD228">
        <f>l*COS(B228-RADIANS(90))</f>
        <v>-0.2999304380571487</v>
      </c>
      <c r="AE228">
        <f>l*SIN(B228-RADIANS(90))</f>
        <v>6.4600562572537734E-3</v>
      </c>
      <c r="AF228">
        <f>AE228+l</f>
        <v>0.30646005625725375</v>
      </c>
      <c r="AG228">
        <f>ABS(m*g*AF228)</f>
        <v>3.0646005625725374</v>
      </c>
      <c r="AH228">
        <f>(m*(C228*l)^2)/2</f>
        <v>0.11874255157759886</v>
      </c>
      <c r="AI228">
        <f t="shared" si="65"/>
        <v>3.1833431141501363</v>
      </c>
      <c r="AK228">
        <f t="shared" si="58"/>
        <v>22.50000000000005</v>
      </c>
    </row>
    <row r="229" spans="2:37" x14ac:dyDescent="0.3">
      <c r="B229">
        <f t="shared" si="56"/>
        <v>-1.6078545419310832</v>
      </c>
      <c r="C229">
        <f t="shared" si="57"/>
        <v>-1.4802204287258891</v>
      </c>
      <c r="D229">
        <f>g_1*SIN(B229)/l</f>
        <v>33.310447430817582</v>
      </c>
      <c r="G229">
        <f t="shared" si="55"/>
        <v>-1.4802204287258891</v>
      </c>
      <c r="H229">
        <f t="shared" si="55"/>
        <v>33.310447430817582</v>
      </c>
      <c r="I229">
        <f>_r+G229*dt_2/2</f>
        <v>0.77799706125381884</v>
      </c>
      <c r="J229">
        <f>C229+H229*dt_2/2</f>
        <v>-1.3136681915718011</v>
      </c>
      <c r="K229">
        <f>g_1/l*SIN(I229)</f>
        <v>-23.395136439569558</v>
      </c>
      <c r="M229">
        <f t="shared" si="59"/>
        <v>-1.3136681915718011</v>
      </c>
      <c r="N229">
        <f t="shared" si="60"/>
        <v>-23.395136439569558</v>
      </c>
      <c r="O229">
        <f>B229 + M229*dt_2/2</f>
        <v>-1.6144228828889422</v>
      </c>
      <c r="P229">
        <f>C229+N229*dt_2/2</f>
        <v>-1.5971961109237369</v>
      </c>
      <c r="Q229">
        <f>g_1/l*SIN(O229)</f>
        <v>33.301617090932929</v>
      </c>
      <c r="S229">
        <f t="shared" si="61"/>
        <v>-1.5971961109237369</v>
      </c>
      <c r="T229">
        <f t="shared" si="62"/>
        <v>33.301617090932929</v>
      </c>
      <c r="U229">
        <f>B229+S229*dt_2</f>
        <v>-1.6238265030403205</v>
      </c>
      <c r="V229">
        <f>C229+T229*dt_2</f>
        <v>-1.1472042578165598</v>
      </c>
      <c r="W229">
        <f>g_1/l*SIN(U229)</f>
        <v>33.286474323074721</v>
      </c>
      <c r="Y229">
        <f t="shared" si="63"/>
        <v>-1.1472042578165598</v>
      </c>
      <c r="Z229">
        <f t="shared" si="64"/>
        <v>33.286474323074721</v>
      </c>
      <c r="AB229">
        <f>(G229+M229*2+S229*2+Y229)/6*dt_2</f>
        <v>-1.4081922152555874E-2</v>
      </c>
      <c r="AC229">
        <f>(H229+2*N229+2*T229+Z229)/6*dt_2</f>
        <v>0.14401647176103174</v>
      </c>
      <c r="AD229">
        <f>l*COS(B229-RADIANS(90))</f>
        <v>-0.29979402687735823</v>
      </c>
      <c r="AE229">
        <f>l*SIN(B229-RADIANS(90))</f>
        <v>1.1114920092281209E-2</v>
      </c>
      <c r="AF229">
        <f>AE229+l</f>
        <v>0.3111149200922812</v>
      </c>
      <c r="AG229">
        <f>ABS(m*g*AF229)</f>
        <v>3.1111492009228119</v>
      </c>
      <c r="AH229">
        <f>(m*(C229*l)^2)/2</f>
        <v>9.859736329278547E-2</v>
      </c>
      <c r="AI229">
        <f t="shared" si="65"/>
        <v>3.2097465642155973</v>
      </c>
      <c r="AK229">
        <f t="shared" si="58"/>
        <v>22.600000000000051</v>
      </c>
    </row>
    <row r="230" spans="2:37" x14ac:dyDescent="0.3">
      <c r="B230">
        <f t="shared" si="56"/>
        <v>-1.6219364640836391</v>
      </c>
      <c r="C230">
        <f t="shared" si="57"/>
        <v>-1.3362039569648574</v>
      </c>
      <c r="D230">
        <f>g_1*SIN(B230)/l</f>
        <v>33.289754271619806</v>
      </c>
      <c r="G230">
        <f t="shared" si="55"/>
        <v>-1.3362039569648574</v>
      </c>
      <c r="H230">
        <f t="shared" si="55"/>
        <v>33.289754271619806</v>
      </c>
      <c r="I230">
        <f>_r+G230*dt_2/2</f>
        <v>0.77871714361262401</v>
      </c>
      <c r="J230">
        <f>C230+H230*dt_2/2</f>
        <v>-1.1697551856067583</v>
      </c>
      <c r="K230">
        <f>g_1/l*SIN(I230)</f>
        <v>-23.412228025894851</v>
      </c>
      <c r="M230">
        <f t="shared" si="59"/>
        <v>-1.1697551856067583</v>
      </c>
      <c r="N230">
        <f t="shared" si="60"/>
        <v>-23.412228025894851</v>
      </c>
      <c r="O230">
        <f>B230 + M230*dt_2/2</f>
        <v>-1.627785240011673</v>
      </c>
      <c r="P230">
        <f>C230+N230*dt_2/2</f>
        <v>-1.4532650970943317</v>
      </c>
      <c r="Q230">
        <f>g_1/l*SIN(O230)</f>
        <v>33.279219044296184</v>
      </c>
      <c r="S230">
        <f t="shared" si="61"/>
        <v>-1.4532650970943317</v>
      </c>
      <c r="T230">
        <f t="shared" si="62"/>
        <v>33.279219044296184</v>
      </c>
      <c r="U230">
        <f>B230+S230*dt_2</f>
        <v>-1.6364691150545825</v>
      </c>
      <c r="V230">
        <f>C230+T230*dt_2</f>
        <v>-1.0034117665218956</v>
      </c>
      <c r="W230">
        <f>g_1/l*SIN(U230)</f>
        <v>33.261477246040585</v>
      </c>
      <c r="Y230">
        <f t="shared" si="63"/>
        <v>-1.0034117665218956</v>
      </c>
      <c r="Z230">
        <f t="shared" si="64"/>
        <v>33.261477246040585</v>
      </c>
      <c r="AB230">
        <f>(G230+M230*2+S230*2+Y230)/6*dt_2</f>
        <v>-1.2642760481481557E-2</v>
      </c>
      <c r="AC230">
        <f>(H230+2*N230+2*T230+Z230)/6*dt_2</f>
        <v>0.14380868925743842</v>
      </c>
      <c r="AD230">
        <f>l*COS(B230-RADIANS(90))</f>
        <v>-0.29960778844457819</v>
      </c>
      <c r="AE230">
        <f>l*SIN(B230-RADIANS(90))</f>
        <v>1.5335354686112333E-2</v>
      </c>
      <c r="AF230">
        <f>AE230+l</f>
        <v>0.31533535468611235</v>
      </c>
      <c r="AG230">
        <f>ABS(m*g*AF230)</f>
        <v>3.1533535468611236</v>
      </c>
      <c r="AH230">
        <f>(m*(C230*l)^2)/2</f>
        <v>8.0344845657384409E-2</v>
      </c>
      <c r="AI230">
        <f t="shared" si="65"/>
        <v>3.2336983925185079</v>
      </c>
      <c r="AK230">
        <f t="shared" si="58"/>
        <v>22.700000000000053</v>
      </c>
    </row>
    <row r="231" spans="2:37" x14ac:dyDescent="0.3">
      <c r="B231">
        <f t="shared" si="56"/>
        <v>-1.6345792245651207</v>
      </c>
      <c r="C231">
        <f t="shared" si="57"/>
        <v>-1.192395267707419</v>
      </c>
      <c r="D231">
        <f>g_1*SIN(B231)/l</f>
        <v>33.265552016532901</v>
      </c>
      <c r="G231">
        <f t="shared" si="55"/>
        <v>-1.192395267707419</v>
      </c>
      <c r="H231">
        <f t="shared" si="55"/>
        <v>33.265552016532901</v>
      </c>
      <c r="I231">
        <f>_r+G231*dt_2/2</f>
        <v>0.77943618705891116</v>
      </c>
      <c r="J231">
        <f>C231+H231*dt_2/2</f>
        <v>-1.0260675076247545</v>
      </c>
      <c r="K231">
        <f>g_1/l*SIN(I231)</f>
        <v>-23.429282839597398</v>
      </c>
      <c r="M231">
        <f t="shared" si="59"/>
        <v>-1.0260675076247545</v>
      </c>
      <c r="N231">
        <f t="shared" si="60"/>
        <v>-23.429282839597398</v>
      </c>
      <c r="O231">
        <f>B231 + M231*dt_2/2</f>
        <v>-1.6397095621032445</v>
      </c>
      <c r="P231">
        <f>C231+N231*dt_2/2</f>
        <v>-1.309541681905406</v>
      </c>
      <c r="Q231">
        <f>g_1/l*SIN(O231)</f>
        <v>33.25421408575842</v>
      </c>
      <c r="S231">
        <f t="shared" si="61"/>
        <v>-1.309541681905406</v>
      </c>
      <c r="T231">
        <f t="shared" si="62"/>
        <v>33.25421408575842</v>
      </c>
      <c r="U231">
        <f>B231+S231*dt_2</f>
        <v>-1.6476746413841747</v>
      </c>
      <c r="V231">
        <f>C231+T231*dt_2</f>
        <v>-0.85985312684983484</v>
      </c>
      <c r="W231">
        <f>g_1/l*SIN(U231)</f>
        <v>33.234877251977018</v>
      </c>
      <c r="Y231">
        <f t="shared" si="63"/>
        <v>-0.85985312684983484</v>
      </c>
      <c r="Z231">
        <f t="shared" si="64"/>
        <v>33.234877251977018</v>
      </c>
      <c r="AB231">
        <f>(G231+M231*2+S231*2+Y231)/6*dt_2</f>
        <v>-1.1205777956029292E-2</v>
      </c>
      <c r="AC231">
        <f>(H231+2*N231+2*T231+Z231)/6*dt_2</f>
        <v>0.14358381960138661</v>
      </c>
      <c r="AD231">
        <f>l*COS(B231-RADIANS(90))</f>
        <v>-0.29938996814879604</v>
      </c>
      <c r="AE231">
        <f>l*SIN(B231-RADIANS(90))</f>
        <v>1.9121897705585544E-2</v>
      </c>
      <c r="AF231">
        <f>AE231+l</f>
        <v>0.31912189770558552</v>
      </c>
      <c r="AG231">
        <f>ABS(m*g*AF231)</f>
        <v>3.191218977055855</v>
      </c>
      <c r="AH231">
        <f>(m*(C231*l)^2)/2</f>
        <v>6.3981291350297134E-2</v>
      </c>
      <c r="AI231">
        <f t="shared" si="65"/>
        <v>3.2552002684061523</v>
      </c>
      <c r="AK231">
        <f t="shared" si="58"/>
        <v>22.800000000000054</v>
      </c>
    </row>
    <row r="232" spans="2:37" x14ac:dyDescent="0.3">
      <c r="B232">
        <f t="shared" si="56"/>
        <v>-1.64578500252115</v>
      </c>
      <c r="C232">
        <f t="shared" si="57"/>
        <v>-1.0488114481060324</v>
      </c>
      <c r="D232">
        <f>g_1*SIN(B232)/l</f>
        <v>33.239655552426164</v>
      </c>
      <c r="G232">
        <f t="shared" si="55"/>
        <v>-1.0488114481060324</v>
      </c>
      <c r="H232">
        <f t="shared" si="55"/>
        <v>33.239655552426164</v>
      </c>
      <c r="I232">
        <f>_r+G232*dt_2/2</f>
        <v>0.78015410615691816</v>
      </c>
      <c r="J232">
        <f>C232+H232*dt_2/2</f>
        <v>-0.88261317034390163</v>
      </c>
      <c r="K232">
        <f>g_1/l*SIN(I232)</f>
        <v>-23.446298900074403</v>
      </c>
      <c r="M232">
        <f t="shared" si="59"/>
        <v>-0.88261317034390163</v>
      </c>
      <c r="N232">
        <f t="shared" si="60"/>
        <v>-23.446298900074403</v>
      </c>
      <c r="O232">
        <f>B232 + M232*dt_2/2</f>
        <v>-1.6501980683728694</v>
      </c>
      <c r="P232">
        <f>C232+N232*dt_2/2</f>
        <v>-1.1660429426064045</v>
      </c>
      <c r="Q232">
        <f>g_1/l*SIN(O232)</f>
        <v>33.228311251808982</v>
      </c>
      <c r="S232">
        <f t="shared" si="61"/>
        <v>-1.1660429426064045</v>
      </c>
      <c r="T232">
        <f t="shared" si="62"/>
        <v>33.228311251808982</v>
      </c>
      <c r="U232">
        <f>B232+S232*dt_2</f>
        <v>-1.6574454319472141</v>
      </c>
      <c r="V232">
        <f>C232+T232*dt_2</f>
        <v>-0.7165283355879426</v>
      </c>
      <c r="W232">
        <f>g_1/l*SIN(U232)</f>
        <v>33.208277149841713</v>
      </c>
      <c r="Y232">
        <f t="shared" si="63"/>
        <v>-0.7165283355879426</v>
      </c>
      <c r="Z232">
        <f t="shared" si="64"/>
        <v>33.208277149841713</v>
      </c>
      <c r="AB232">
        <f>(G232+M232*2+S232*2+Y232)/6*dt_2</f>
        <v>-9.7710866826576457E-3</v>
      </c>
      <c r="AC232">
        <f>(H232+2*N232+2*T232+Z232)/6*dt_2</f>
        <v>0.14335326234289505</v>
      </c>
      <c r="AD232">
        <f>l*COS(B232-RADIANS(90))</f>
        <v>-0.29915689997183548</v>
      </c>
      <c r="AE232">
        <f>l*SIN(B232-RADIANS(90))</f>
        <v>2.2475524448635407E-2</v>
      </c>
      <c r="AF232">
        <f>AE232+l</f>
        <v>0.32247552444863542</v>
      </c>
      <c r="AG232">
        <f>ABS(m*g*AF232)</f>
        <v>3.2247552444863543</v>
      </c>
      <c r="AH232">
        <f>(m*(C232*l)^2)/2</f>
        <v>4.9500245415522268E-2</v>
      </c>
      <c r="AI232">
        <f t="shared" si="65"/>
        <v>3.2742554899018765</v>
      </c>
      <c r="AK232">
        <f t="shared" si="58"/>
        <v>22.900000000000055</v>
      </c>
    </row>
    <row r="233" spans="2:37" x14ac:dyDescent="0.3">
      <c r="B233">
        <f t="shared" si="56"/>
        <v>-1.6555560892038077</v>
      </c>
      <c r="C233">
        <f t="shared" si="57"/>
        <v>-0.90545818576313741</v>
      </c>
      <c r="D233">
        <f>g_1*SIN(B233)/l</f>
        <v>33.213668045467777</v>
      </c>
      <c r="G233">
        <f t="shared" si="55"/>
        <v>-0.90545818576313741</v>
      </c>
      <c r="H233">
        <f t="shared" si="55"/>
        <v>33.213668045467777</v>
      </c>
      <c r="I233">
        <f>_r+G233*dt_2/2</f>
        <v>0.78087087246863263</v>
      </c>
      <c r="J233">
        <f>C233+H233*dt_2/2</f>
        <v>-0.73938984553579856</v>
      </c>
      <c r="K233">
        <f>g_1/l*SIN(I233)</f>
        <v>-23.463275581993852</v>
      </c>
      <c r="M233">
        <f t="shared" si="59"/>
        <v>-0.73938984553579856</v>
      </c>
      <c r="N233">
        <f t="shared" si="60"/>
        <v>-23.463275581993852</v>
      </c>
      <c r="O233">
        <f>B233 + M233*dt_2/2</f>
        <v>-1.6592530384314867</v>
      </c>
      <c r="P233">
        <f>C233+N233*dt_2/2</f>
        <v>-1.0227745636731067</v>
      </c>
      <c r="Q233">
        <f>g_1/l*SIN(O233)</f>
        <v>33.203008514218212</v>
      </c>
      <c r="S233">
        <f t="shared" si="61"/>
        <v>-1.0227745636731067</v>
      </c>
      <c r="T233">
        <f t="shared" si="62"/>
        <v>33.203008514218212</v>
      </c>
      <c r="U233">
        <f>B233+S233*dt_2</f>
        <v>-1.6657838348405387</v>
      </c>
      <c r="V233">
        <f>C233+T233*dt_2</f>
        <v>-0.57342810062095528</v>
      </c>
      <c r="W233">
        <f>g_1/l*SIN(U233)</f>
        <v>33.183069254299788</v>
      </c>
      <c r="Y233">
        <f t="shared" si="63"/>
        <v>-0.57342810062095528</v>
      </c>
      <c r="Z233">
        <f t="shared" si="64"/>
        <v>33.183069254299788</v>
      </c>
      <c r="AB233">
        <f>(G233+M233*2+S233*2+Y233)/6*dt_2</f>
        <v>-8.3386918413365062E-3</v>
      </c>
      <c r="AC233">
        <f>(H233+2*N233+2*T233+Z233)/6*dt_2</f>
        <v>0.14312700527369382</v>
      </c>
      <c r="AD233">
        <f>l*COS(B233-RADIANS(90))</f>
        <v>-0.29892301240920993</v>
      </c>
      <c r="AE233">
        <f>l*SIN(B233-RADIANS(90))</f>
        <v>2.5397493029890049E-2</v>
      </c>
      <c r="AF233">
        <f>AE233+l</f>
        <v>0.32539749302989002</v>
      </c>
      <c r="AG233">
        <f>ABS(m*g*AF233)</f>
        <v>3.2539749302989001</v>
      </c>
      <c r="AH233">
        <f>(m*(C233*l)^2)/2</f>
        <v>3.6893453677446252E-2</v>
      </c>
      <c r="AI233">
        <f t="shared" si="65"/>
        <v>3.2908683839763464</v>
      </c>
      <c r="AK233">
        <f t="shared" si="58"/>
        <v>23.000000000000057</v>
      </c>
    </row>
    <row r="234" spans="2:37" x14ac:dyDescent="0.3">
      <c r="B234">
        <f t="shared" si="56"/>
        <v>-1.6638947810451441</v>
      </c>
      <c r="C234">
        <f t="shared" si="57"/>
        <v>-0.76233118048944359</v>
      </c>
      <c r="D234">
        <f>g_1*SIN(B234)/l</f>
        <v>33.188982270233453</v>
      </c>
      <c r="G234">
        <f t="shared" si="55"/>
        <v>-0.76233118048944359</v>
      </c>
      <c r="H234">
        <f t="shared" si="55"/>
        <v>33.188982270233453</v>
      </c>
      <c r="I234">
        <f>_r+G234*dt_2/2</f>
        <v>0.78158650749500103</v>
      </c>
      <c r="J234">
        <f>C234+H234*dt_2/2</f>
        <v>-0.5963862691382763</v>
      </c>
      <c r="K234">
        <f>g_1/l*SIN(I234)</f>
        <v>-23.480213443484587</v>
      </c>
      <c r="M234">
        <f t="shared" si="59"/>
        <v>-0.5963862691382763</v>
      </c>
      <c r="N234">
        <f t="shared" si="60"/>
        <v>-23.480213443484587</v>
      </c>
      <c r="O234">
        <f>B234 + M234*dt_2/2</f>
        <v>-1.6668767123908355</v>
      </c>
      <c r="P234">
        <f>C234+N234*dt_2/2</f>
        <v>-0.87973224770686653</v>
      </c>
      <c r="Q234">
        <f>g_1/l*SIN(O234)</f>
        <v>33.179594315721523</v>
      </c>
      <c r="S234">
        <f t="shared" si="61"/>
        <v>-0.87973224770686653</v>
      </c>
      <c r="T234">
        <f t="shared" si="62"/>
        <v>33.179594315721523</v>
      </c>
      <c r="U234">
        <f>B234+S234*dt_2</f>
        <v>-1.6726921035222129</v>
      </c>
      <c r="V234">
        <f>C234+T234*dt_2</f>
        <v>-0.43053523733222837</v>
      </c>
      <c r="W234">
        <f>g_1/l*SIN(U234)</f>
        <v>33.160437183892647</v>
      </c>
      <c r="Y234">
        <f t="shared" si="63"/>
        <v>-0.43053523733222837</v>
      </c>
      <c r="Z234">
        <f t="shared" si="64"/>
        <v>33.160437183892647</v>
      </c>
      <c r="AB234">
        <f>(G234+M234*2+S234*2+Y234)/6*dt_2</f>
        <v>-6.9085057525199289E-3</v>
      </c>
      <c r="AC234">
        <f>(H234+2*N234+2*T234+Z234)/6*dt_2</f>
        <v>0.14291363533099996</v>
      </c>
      <c r="AD234">
        <f>l*COS(B234-RADIANS(90))</f>
        <v>-0.29870084043210099</v>
      </c>
      <c r="AE234">
        <f>l*SIN(B234-RADIANS(90))</f>
        <v>2.7889208041041998E-2</v>
      </c>
      <c r="AF234">
        <f>AE234+l</f>
        <v>0.32788920804104199</v>
      </c>
      <c r="AG234">
        <f>ABS(m*g*AF234)</f>
        <v>3.27889208041042</v>
      </c>
      <c r="AH234">
        <f>(m*(C234*l)^2)/2</f>
        <v>2.6151697293589286E-2</v>
      </c>
      <c r="AI234">
        <f t="shared" si="65"/>
        <v>3.3050437777040091</v>
      </c>
      <c r="AK234">
        <f t="shared" si="58"/>
        <v>23.100000000000058</v>
      </c>
    </row>
    <row r="235" spans="2:37" x14ac:dyDescent="0.3">
      <c r="B235">
        <f t="shared" si="56"/>
        <v>-1.6708032867976641</v>
      </c>
      <c r="C235">
        <f t="shared" si="57"/>
        <v>-0.61941754515844361</v>
      </c>
      <c r="D235">
        <f>g_1*SIN(B235)/l</f>
        <v>33.166782347102327</v>
      </c>
      <c r="G235">
        <f t="shared" si="55"/>
        <v>-0.61941754515844361</v>
      </c>
      <c r="H235">
        <f t="shared" si="55"/>
        <v>33.166782347102327</v>
      </c>
      <c r="I235">
        <f>_r+G235*dt_2/2</f>
        <v>0.78230107567165608</v>
      </c>
      <c r="J235">
        <f>C235+H235*dt_2/2</f>
        <v>-0.45358363342293195</v>
      </c>
      <c r="K235">
        <f>g_1/l*SIN(I235)</f>
        <v>-23.497114056338333</v>
      </c>
      <c r="M235">
        <f t="shared" si="59"/>
        <v>-0.45358363342293195</v>
      </c>
      <c r="N235">
        <f t="shared" si="60"/>
        <v>-23.497114056338333</v>
      </c>
      <c r="O235">
        <f>B235 + M235*dt_2/2</f>
        <v>-1.6730712049647787</v>
      </c>
      <c r="P235">
        <f>C235+N235*dt_2/2</f>
        <v>-0.73690311544013531</v>
      </c>
      <c r="Q235">
        <f>g_1/l*SIN(O235)</f>
        <v>33.159149400214019</v>
      </c>
      <c r="S235">
        <f t="shared" si="61"/>
        <v>-0.73690311544013531</v>
      </c>
      <c r="T235">
        <f t="shared" si="62"/>
        <v>33.159149400214019</v>
      </c>
      <c r="U235">
        <f>B235+S235*dt_2</f>
        <v>-1.6781723179520656</v>
      </c>
      <c r="V235">
        <f>C235+T235*dt_2</f>
        <v>-0.28782605115630339</v>
      </c>
      <c r="W235">
        <f>g_1/l*SIN(U235)</f>
        <v>33.141357831881521</v>
      </c>
      <c r="Y235">
        <f t="shared" si="63"/>
        <v>-0.28782605115630339</v>
      </c>
      <c r="Z235">
        <f t="shared" si="64"/>
        <v>33.141357831881521</v>
      </c>
      <c r="AB235">
        <f>(G235+M235*2+S235*2+Y235)/6*dt_2</f>
        <v>-5.4803618234014698E-3</v>
      </c>
      <c r="AC235">
        <f>(H235+2*N235+2*T235+Z235)/6*dt_2</f>
        <v>0.14272035144455872</v>
      </c>
      <c r="AD235">
        <f>l*COS(B235-RADIANS(90))</f>
        <v>-0.29850104112392095</v>
      </c>
      <c r="AE235">
        <f>l*SIN(B235-RADIANS(90))</f>
        <v>2.9952102562846195E-2</v>
      </c>
      <c r="AF235">
        <f>AE235+l</f>
        <v>0.32995210256284618</v>
      </c>
      <c r="AG235">
        <f>ABS(m*g*AF235)</f>
        <v>3.2995210256284619</v>
      </c>
      <c r="AH235">
        <f>(m*(C235*l)^2)/2</f>
        <v>1.726551428625506E-2</v>
      </c>
      <c r="AI235">
        <f t="shared" si="65"/>
        <v>3.3167865399147169</v>
      </c>
      <c r="AK235">
        <f t="shared" si="58"/>
        <v>23.20000000000006</v>
      </c>
    </row>
    <row r="236" spans="2:37" x14ac:dyDescent="0.3">
      <c r="B236">
        <f t="shared" si="56"/>
        <v>-1.6762836486210655</v>
      </c>
      <c r="C236">
        <f t="shared" si="57"/>
        <v>-0.47669719371388486</v>
      </c>
      <c r="D236">
        <f>g_1*SIN(B236)/l</f>
        <v>33.148045661409704</v>
      </c>
      <c r="G236">
        <f t="shared" si="55"/>
        <v>-0.47669719371388486</v>
      </c>
      <c r="H236">
        <f t="shared" si="55"/>
        <v>33.148045661409704</v>
      </c>
      <c r="I236">
        <f>_r+G236*dt_2/2</f>
        <v>0.78301467742887887</v>
      </c>
      <c r="J236">
        <f>C236+H236*dt_2/2</f>
        <v>-0.31095696540683637</v>
      </c>
      <c r="K236">
        <f>g_1/l*SIN(I236)</f>
        <v>-23.513979838444211</v>
      </c>
      <c r="M236">
        <f t="shared" si="59"/>
        <v>-0.31095696540683637</v>
      </c>
      <c r="N236">
        <f t="shared" si="60"/>
        <v>-23.513979838444211</v>
      </c>
      <c r="O236">
        <f>B236 + M236*dt_2/2</f>
        <v>-1.6778384334480996</v>
      </c>
      <c r="P236">
        <f>C236+N236*dt_2/2</f>
        <v>-0.59426709290610591</v>
      </c>
      <c r="Q236">
        <f>g_1/l*SIN(O236)</f>
        <v>33.142548728832338</v>
      </c>
      <c r="S236">
        <f t="shared" si="61"/>
        <v>-0.59426709290610591</v>
      </c>
      <c r="T236">
        <f t="shared" si="62"/>
        <v>33.142548728832338</v>
      </c>
      <c r="U236">
        <f>B236+S236*dt_2</f>
        <v>-1.6822263195501266</v>
      </c>
      <c r="V236">
        <f>C236+T236*dt_2</f>
        <v>-0.14527170642556148</v>
      </c>
      <c r="W236">
        <f>g_1/l*SIN(U236)</f>
        <v>33.126603319179267</v>
      </c>
      <c r="Y236">
        <f t="shared" si="63"/>
        <v>-0.14527170642556148</v>
      </c>
      <c r="Z236">
        <f t="shared" si="64"/>
        <v>33.126603319179267</v>
      </c>
      <c r="AB236">
        <f>(G236+M236*2+S236*2+Y236)/6*dt_2</f>
        <v>-4.0540283612755515E-3</v>
      </c>
      <c r="AC236">
        <f>(H236+2*N236+2*T236+Z236)/6*dt_2</f>
        <v>0.1425529779356087</v>
      </c>
      <c r="AD236">
        <f>l*COS(B236-RADIANS(90))</f>
        <v>-0.29833241095268731</v>
      </c>
      <c r="AE236">
        <f>l*SIN(B236-RADIANS(90))</f>
        <v>3.1587538288965884E-2</v>
      </c>
      <c r="AF236">
        <f>AE236+l</f>
        <v>0.33158753828896587</v>
      </c>
      <c r="AG236">
        <f>ABS(m*g*AF236)</f>
        <v>3.3158753828896588</v>
      </c>
      <c r="AH236">
        <f>(m*(C236*l)^2)/2</f>
        <v>1.0225809652261187E-2</v>
      </c>
      <c r="AI236">
        <f t="shared" si="65"/>
        <v>3.3261011925419202</v>
      </c>
      <c r="AK236">
        <f t="shared" si="58"/>
        <v>23.300000000000061</v>
      </c>
    </row>
    <row r="237" spans="2:37" x14ac:dyDescent="0.3">
      <c r="B237">
        <f t="shared" si="56"/>
        <v>-1.680337676982341</v>
      </c>
      <c r="C237">
        <f t="shared" si="57"/>
        <v>-0.33414421577827613</v>
      </c>
      <c r="D237">
        <f>g_1*SIN(B237)/l</f>
        <v>33.133544773596881</v>
      </c>
      <c r="G237">
        <f t="shared" si="55"/>
        <v>-0.33414421577827613</v>
      </c>
      <c r="H237">
        <f t="shared" si="55"/>
        <v>33.133544773596881</v>
      </c>
      <c r="I237">
        <f>_r+G237*dt_2/2</f>
        <v>0.78372744231855684</v>
      </c>
      <c r="J237">
        <f>C237+H237*dt_2/2</f>
        <v>-0.16847649191029171</v>
      </c>
      <c r="K237">
        <f>g_1/l*SIN(I237)</f>
        <v>-23.530813888509538</v>
      </c>
      <c r="M237">
        <f t="shared" si="59"/>
        <v>-0.16847649191029171</v>
      </c>
      <c r="N237">
        <f t="shared" si="60"/>
        <v>-23.530813888509538</v>
      </c>
      <c r="O237">
        <f>B237 + M237*dt_2/2</f>
        <v>-1.6811800594418924</v>
      </c>
      <c r="P237">
        <f>C237+N237*dt_2/2</f>
        <v>-0.45179828522082383</v>
      </c>
      <c r="Q237">
        <f>g_1/l*SIN(O237)</f>
        <v>33.130463308646036</v>
      </c>
      <c r="S237">
        <f t="shared" si="61"/>
        <v>-0.45179828522082383</v>
      </c>
      <c r="T237">
        <f t="shared" si="62"/>
        <v>33.130463308646036</v>
      </c>
      <c r="U237">
        <f>B237+S237*dt_2</f>
        <v>-1.6848556598345492</v>
      </c>
      <c r="V237">
        <f>C237+T237*dt_2</f>
        <v>-2.8395826918157785E-3</v>
      </c>
      <c r="W237">
        <f>g_1/l*SIN(U237)</f>
        <v>33.116742773735766</v>
      </c>
      <c r="Y237">
        <f t="shared" si="63"/>
        <v>-2.8395826918157785E-3</v>
      </c>
      <c r="Z237">
        <f t="shared" si="64"/>
        <v>33.116742773735766</v>
      </c>
      <c r="AB237">
        <f>(G237+M237*2+S237*2+Y237)/6*dt_2</f>
        <v>-2.629222254553872E-3</v>
      </c>
      <c r="AC237">
        <f>(H237+2*N237+2*T237+Z237)/6*dt_2</f>
        <v>0.14241597731267608</v>
      </c>
      <c r="AD237">
        <f>l*COS(B237-RADIANS(90))</f>
        <v>-0.29820190296237192</v>
      </c>
      <c r="AE237">
        <f>l*SIN(B237-RADIANS(90))</f>
        <v>3.2796723458603759E-2</v>
      </c>
      <c r="AF237">
        <f>AE237+l</f>
        <v>0.33279672345860373</v>
      </c>
      <c r="AG237">
        <f>ABS(m*g*AF237)</f>
        <v>3.3279672345860374</v>
      </c>
      <c r="AH237">
        <f>(m*(C237*l)^2)/2</f>
        <v>5.0243560622135622E-3</v>
      </c>
      <c r="AI237">
        <f t="shared" si="65"/>
        <v>3.332991590648251</v>
      </c>
      <c r="AK237">
        <f t="shared" si="58"/>
        <v>23.400000000000063</v>
      </c>
    </row>
    <row r="238" spans="2:37" x14ac:dyDescent="0.3">
      <c r="B238">
        <f t="shared" si="56"/>
        <v>-1.6829668992368949</v>
      </c>
      <c r="C238">
        <f t="shared" si="57"/>
        <v>-0.19172823846560005</v>
      </c>
      <c r="D238">
        <f>g_1*SIN(B238)/l</f>
        <v>33.123849164513558</v>
      </c>
      <c r="G238">
        <f t="shared" si="55"/>
        <v>-0.19172823846560005</v>
      </c>
      <c r="H238">
        <f t="shared" si="55"/>
        <v>33.123849164513558</v>
      </c>
      <c r="I238">
        <f>_r+G238*dt_2/2</f>
        <v>0.78443952220512025</v>
      </c>
      <c r="J238">
        <f>C238+H238*dt_2/2</f>
        <v>-2.6108992643032264E-2</v>
      </c>
      <c r="K238">
        <f>g_1/l*SIN(I238)</f>
        <v>-23.547619822983641</v>
      </c>
      <c r="M238">
        <f t="shared" si="59"/>
        <v>-2.6108992643032264E-2</v>
      </c>
      <c r="N238">
        <f t="shared" si="60"/>
        <v>-23.547619822983641</v>
      </c>
      <c r="O238">
        <f>B238 + M238*dt_2/2</f>
        <v>-1.6830974442001101</v>
      </c>
      <c r="P238">
        <f>C238+N238*dt_2/2</f>
        <v>-0.30946633758051828</v>
      </c>
      <c r="Q238">
        <f>g_1/l*SIN(O238)</f>
        <v>33.123361795100834</v>
      </c>
      <c r="S238">
        <f t="shared" si="61"/>
        <v>-0.30946633758051828</v>
      </c>
      <c r="T238">
        <f t="shared" si="62"/>
        <v>33.123361795100834</v>
      </c>
      <c r="U238">
        <f>B238+S238*dt_2</f>
        <v>-1.6860615626127</v>
      </c>
      <c r="V238">
        <f>C238+T238*dt_2</f>
        <v>0.13950537948540831</v>
      </c>
      <c r="W238">
        <f>g_1/l*SIN(U238)</f>
        <v>33.112143814671853</v>
      </c>
      <c r="Y238">
        <f t="shared" si="63"/>
        <v>0.13950537948540831</v>
      </c>
      <c r="Z238">
        <f t="shared" si="64"/>
        <v>33.112143814671853</v>
      </c>
      <c r="AB238">
        <f>(G238+M238*2+S238*2+Y238)/6*dt_2</f>
        <v>-1.2056225323788215E-3</v>
      </c>
      <c r="AC238">
        <f>(H238+2*N238+2*T238+Z238)/6*dt_2</f>
        <v>0.14231246153903299</v>
      </c>
      <c r="AD238">
        <f>l*COS(B238-RADIANS(90))</f>
        <v>-0.29811464248062197</v>
      </c>
      <c r="AE238">
        <f>l*SIN(B238-RADIANS(90))</f>
        <v>3.3580648276216159E-2</v>
      </c>
      <c r="AF238">
        <f>AE238+l</f>
        <v>0.33358064827621614</v>
      </c>
      <c r="AG238">
        <f>ABS(m*g*AF238)</f>
        <v>3.3358064827621616</v>
      </c>
      <c r="AH238">
        <f>(m*(C238*l)^2)/2</f>
        <v>1.6541872841304896E-3</v>
      </c>
      <c r="AI238">
        <f t="shared" si="65"/>
        <v>3.3374606700462923</v>
      </c>
      <c r="AK238">
        <f t="shared" si="58"/>
        <v>23.500000000000064</v>
      </c>
    </row>
    <row r="239" spans="2:37" x14ac:dyDescent="0.3">
      <c r="AK239">
        <f t="shared" si="58"/>
        <v>23.600000000000065</v>
      </c>
    </row>
    <row r="240" spans="2:37" x14ac:dyDescent="0.3">
      <c r="AK240">
        <f t="shared" si="58"/>
        <v>23.700000000000067</v>
      </c>
    </row>
    <row r="241" spans="37:37" x14ac:dyDescent="0.3">
      <c r="AK241">
        <f t="shared" si="58"/>
        <v>23.800000000000068</v>
      </c>
    </row>
    <row r="242" spans="37:37" x14ac:dyDescent="0.3">
      <c r="AK242">
        <f t="shared" si="58"/>
        <v>23.90000000000007</v>
      </c>
    </row>
    <row r="243" spans="37:37" x14ac:dyDescent="0.3">
      <c r="AK243">
        <f t="shared" si="58"/>
        <v>24.000000000000071</v>
      </c>
    </row>
    <row r="244" spans="37:37" x14ac:dyDescent="0.3">
      <c r="AK244">
        <f t="shared" si="58"/>
        <v>24.100000000000072</v>
      </c>
    </row>
    <row r="245" spans="37:37" x14ac:dyDescent="0.3">
      <c r="AK245">
        <f t="shared" si="58"/>
        <v>24.200000000000074</v>
      </c>
    </row>
    <row r="246" spans="37:37" x14ac:dyDescent="0.3">
      <c r="AK246">
        <f t="shared" si="58"/>
        <v>24.300000000000075</v>
      </c>
    </row>
    <row r="247" spans="37:37" x14ac:dyDescent="0.3">
      <c r="AK247">
        <f t="shared" si="58"/>
        <v>24.400000000000077</v>
      </c>
    </row>
    <row r="248" spans="37:37" x14ac:dyDescent="0.3">
      <c r="AK248">
        <f t="shared" si="58"/>
        <v>24.500000000000078</v>
      </c>
    </row>
    <row r="249" spans="37:37" x14ac:dyDescent="0.3">
      <c r="AK249">
        <f t="shared" si="58"/>
        <v>24.60000000000008</v>
      </c>
    </row>
    <row r="250" spans="37:37" x14ac:dyDescent="0.3">
      <c r="AK250">
        <f t="shared" si="58"/>
        <v>24.700000000000081</v>
      </c>
    </row>
    <row r="251" spans="37:37" x14ac:dyDescent="0.3">
      <c r="AK251">
        <f t="shared" si="58"/>
        <v>24.800000000000082</v>
      </c>
    </row>
    <row r="252" spans="37:37" x14ac:dyDescent="0.3">
      <c r="AK252">
        <f t="shared" si="58"/>
        <v>24.900000000000084</v>
      </c>
    </row>
    <row r="253" spans="37:37" x14ac:dyDescent="0.3">
      <c r="AK253">
        <f t="shared" si="58"/>
        <v>25.000000000000085</v>
      </c>
    </row>
    <row r="254" spans="37:37" x14ac:dyDescent="0.3">
      <c r="AK254">
        <f t="shared" si="58"/>
        <v>25.100000000000087</v>
      </c>
    </row>
    <row r="255" spans="37:37" x14ac:dyDescent="0.3">
      <c r="AK255">
        <f t="shared" si="58"/>
        <v>25.200000000000088</v>
      </c>
    </row>
    <row r="256" spans="37:37" x14ac:dyDescent="0.3">
      <c r="AK256">
        <f t="shared" si="58"/>
        <v>25.30000000000009</v>
      </c>
    </row>
    <row r="257" spans="37:37" x14ac:dyDescent="0.3">
      <c r="AK257">
        <f t="shared" si="58"/>
        <v>25.400000000000091</v>
      </c>
    </row>
    <row r="258" spans="37:37" x14ac:dyDescent="0.3">
      <c r="AK258">
        <f t="shared" si="58"/>
        <v>25.500000000000092</v>
      </c>
    </row>
    <row r="259" spans="37:37" x14ac:dyDescent="0.3">
      <c r="AK259">
        <f t="shared" si="58"/>
        <v>25.600000000000094</v>
      </c>
    </row>
    <row r="260" spans="37:37" x14ac:dyDescent="0.3">
      <c r="AK260">
        <f t="shared" ref="AK260:AK323" si="66">AK259+dt</f>
        <v>25.700000000000095</v>
      </c>
    </row>
    <row r="261" spans="37:37" x14ac:dyDescent="0.3">
      <c r="AK261">
        <f t="shared" si="66"/>
        <v>25.800000000000097</v>
      </c>
    </row>
    <row r="262" spans="37:37" x14ac:dyDescent="0.3">
      <c r="AK262">
        <f t="shared" si="66"/>
        <v>25.900000000000098</v>
      </c>
    </row>
    <row r="263" spans="37:37" x14ac:dyDescent="0.3">
      <c r="AK263">
        <f t="shared" si="66"/>
        <v>26.000000000000099</v>
      </c>
    </row>
    <row r="264" spans="37:37" x14ac:dyDescent="0.3">
      <c r="AK264">
        <f t="shared" si="66"/>
        <v>26.100000000000101</v>
      </c>
    </row>
    <row r="265" spans="37:37" x14ac:dyDescent="0.3">
      <c r="AK265">
        <f t="shared" si="66"/>
        <v>26.200000000000102</v>
      </c>
    </row>
    <row r="266" spans="37:37" x14ac:dyDescent="0.3">
      <c r="AK266">
        <f t="shared" si="66"/>
        <v>26.300000000000104</v>
      </c>
    </row>
    <row r="267" spans="37:37" x14ac:dyDescent="0.3">
      <c r="AK267">
        <f t="shared" si="66"/>
        <v>26.400000000000105</v>
      </c>
    </row>
    <row r="268" spans="37:37" x14ac:dyDescent="0.3">
      <c r="AK268">
        <f t="shared" si="66"/>
        <v>26.500000000000107</v>
      </c>
    </row>
    <row r="269" spans="37:37" x14ac:dyDescent="0.3">
      <c r="AK269">
        <f t="shared" si="66"/>
        <v>26.600000000000108</v>
      </c>
    </row>
    <row r="270" spans="37:37" x14ac:dyDescent="0.3">
      <c r="AK270">
        <f t="shared" si="66"/>
        <v>26.700000000000109</v>
      </c>
    </row>
    <row r="271" spans="37:37" x14ac:dyDescent="0.3">
      <c r="AK271">
        <f t="shared" si="66"/>
        <v>26.800000000000111</v>
      </c>
    </row>
    <row r="272" spans="37:37" x14ac:dyDescent="0.3">
      <c r="AK272">
        <f t="shared" si="66"/>
        <v>26.900000000000112</v>
      </c>
    </row>
    <row r="273" spans="37:37" x14ac:dyDescent="0.3">
      <c r="AK273">
        <f t="shared" si="66"/>
        <v>27.000000000000114</v>
      </c>
    </row>
    <row r="274" spans="37:37" x14ac:dyDescent="0.3">
      <c r="AK274">
        <f t="shared" si="66"/>
        <v>27.100000000000115</v>
      </c>
    </row>
    <row r="275" spans="37:37" x14ac:dyDescent="0.3">
      <c r="AK275">
        <f t="shared" si="66"/>
        <v>27.200000000000117</v>
      </c>
    </row>
    <row r="276" spans="37:37" x14ac:dyDescent="0.3">
      <c r="AK276">
        <f t="shared" si="66"/>
        <v>27.300000000000118</v>
      </c>
    </row>
    <row r="277" spans="37:37" x14ac:dyDescent="0.3">
      <c r="AK277">
        <f t="shared" si="66"/>
        <v>27.400000000000119</v>
      </c>
    </row>
    <row r="278" spans="37:37" x14ac:dyDescent="0.3">
      <c r="AK278">
        <f t="shared" si="66"/>
        <v>27.500000000000121</v>
      </c>
    </row>
    <row r="279" spans="37:37" x14ac:dyDescent="0.3">
      <c r="AK279">
        <f t="shared" si="66"/>
        <v>27.600000000000122</v>
      </c>
    </row>
    <row r="280" spans="37:37" x14ac:dyDescent="0.3">
      <c r="AK280">
        <f t="shared" si="66"/>
        <v>27.700000000000124</v>
      </c>
    </row>
    <row r="281" spans="37:37" x14ac:dyDescent="0.3">
      <c r="AK281">
        <f t="shared" si="66"/>
        <v>27.800000000000125</v>
      </c>
    </row>
    <row r="282" spans="37:37" x14ac:dyDescent="0.3">
      <c r="AK282">
        <f t="shared" si="66"/>
        <v>27.900000000000126</v>
      </c>
    </row>
    <row r="283" spans="37:37" x14ac:dyDescent="0.3">
      <c r="AK283">
        <f t="shared" si="66"/>
        <v>28.000000000000128</v>
      </c>
    </row>
    <row r="284" spans="37:37" x14ac:dyDescent="0.3">
      <c r="AK284">
        <f t="shared" si="66"/>
        <v>28.100000000000129</v>
      </c>
    </row>
    <row r="285" spans="37:37" x14ac:dyDescent="0.3">
      <c r="AK285">
        <f t="shared" si="66"/>
        <v>28.200000000000131</v>
      </c>
    </row>
    <row r="286" spans="37:37" x14ac:dyDescent="0.3">
      <c r="AK286">
        <f t="shared" si="66"/>
        <v>28.300000000000132</v>
      </c>
    </row>
    <row r="287" spans="37:37" x14ac:dyDescent="0.3">
      <c r="AK287">
        <f t="shared" si="66"/>
        <v>28.400000000000134</v>
      </c>
    </row>
    <row r="288" spans="37:37" x14ac:dyDescent="0.3">
      <c r="AK288">
        <f t="shared" si="66"/>
        <v>28.500000000000135</v>
      </c>
    </row>
    <row r="289" spans="37:37" x14ac:dyDescent="0.3">
      <c r="AK289">
        <f t="shared" si="66"/>
        <v>28.600000000000136</v>
      </c>
    </row>
    <row r="290" spans="37:37" x14ac:dyDescent="0.3">
      <c r="AK290">
        <f t="shared" si="66"/>
        <v>28.700000000000138</v>
      </c>
    </row>
    <row r="291" spans="37:37" x14ac:dyDescent="0.3">
      <c r="AK291">
        <f t="shared" si="66"/>
        <v>28.800000000000139</v>
      </c>
    </row>
    <row r="292" spans="37:37" x14ac:dyDescent="0.3">
      <c r="AK292">
        <f t="shared" si="66"/>
        <v>28.900000000000141</v>
      </c>
    </row>
    <row r="293" spans="37:37" x14ac:dyDescent="0.3">
      <c r="AK293">
        <f t="shared" si="66"/>
        <v>29.000000000000142</v>
      </c>
    </row>
    <row r="294" spans="37:37" x14ac:dyDescent="0.3">
      <c r="AK294">
        <f t="shared" si="66"/>
        <v>29.100000000000144</v>
      </c>
    </row>
    <row r="295" spans="37:37" x14ac:dyDescent="0.3">
      <c r="AK295">
        <f t="shared" si="66"/>
        <v>29.200000000000145</v>
      </c>
    </row>
    <row r="296" spans="37:37" x14ac:dyDescent="0.3">
      <c r="AK296">
        <f t="shared" si="66"/>
        <v>29.300000000000146</v>
      </c>
    </row>
    <row r="297" spans="37:37" x14ac:dyDescent="0.3">
      <c r="AK297">
        <f t="shared" si="66"/>
        <v>29.400000000000148</v>
      </c>
    </row>
    <row r="298" spans="37:37" x14ac:dyDescent="0.3">
      <c r="AK298">
        <f t="shared" si="66"/>
        <v>29.500000000000149</v>
      </c>
    </row>
    <row r="299" spans="37:37" x14ac:dyDescent="0.3">
      <c r="AK299">
        <f t="shared" si="66"/>
        <v>29.600000000000151</v>
      </c>
    </row>
    <row r="300" spans="37:37" x14ac:dyDescent="0.3">
      <c r="AK300">
        <f t="shared" si="66"/>
        <v>29.700000000000152</v>
      </c>
    </row>
    <row r="301" spans="37:37" x14ac:dyDescent="0.3">
      <c r="AK301">
        <f t="shared" si="66"/>
        <v>29.800000000000153</v>
      </c>
    </row>
    <row r="302" spans="37:37" x14ac:dyDescent="0.3">
      <c r="AK302">
        <f t="shared" si="66"/>
        <v>29.900000000000155</v>
      </c>
    </row>
    <row r="303" spans="37:37" x14ac:dyDescent="0.3">
      <c r="AK303">
        <f t="shared" si="66"/>
        <v>30.000000000000156</v>
      </c>
    </row>
    <row r="304" spans="37:37" x14ac:dyDescent="0.3">
      <c r="AK304">
        <f t="shared" si="66"/>
        <v>30.100000000000158</v>
      </c>
    </row>
    <row r="305" spans="37:37" x14ac:dyDescent="0.3">
      <c r="AK305">
        <f t="shared" si="66"/>
        <v>30.200000000000159</v>
      </c>
    </row>
    <row r="306" spans="37:37" x14ac:dyDescent="0.3">
      <c r="AK306">
        <f t="shared" si="66"/>
        <v>30.300000000000161</v>
      </c>
    </row>
    <row r="307" spans="37:37" x14ac:dyDescent="0.3">
      <c r="AK307">
        <f t="shared" si="66"/>
        <v>30.400000000000162</v>
      </c>
    </row>
    <row r="308" spans="37:37" x14ac:dyDescent="0.3">
      <c r="AK308">
        <f t="shared" si="66"/>
        <v>30.500000000000163</v>
      </c>
    </row>
    <row r="309" spans="37:37" x14ac:dyDescent="0.3">
      <c r="AK309">
        <f t="shared" si="66"/>
        <v>30.600000000000165</v>
      </c>
    </row>
    <row r="310" spans="37:37" x14ac:dyDescent="0.3">
      <c r="AK310">
        <f t="shared" si="66"/>
        <v>30.700000000000166</v>
      </c>
    </row>
    <row r="311" spans="37:37" x14ac:dyDescent="0.3">
      <c r="AK311">
        <f t="shared" si="66"/>
        <v>30.800000000000168</v>
      </c>
    </row>
    <row r="312" spans="37:37" x14ac:dyDescent="0.3">
      <c r="AK312">
        <f t="shared" si="66"/>
        <v>30.900000000000169</v>
      </c>
    </row>
    <row r="313" spans="37:37" x14ac:dyDescent="0.3">
      <c r="AK313">
        <f t="shared" si="66"/>
        <v>31.000000000000171</v>
      </c>
    </row>
    <row r="314" spans="37:37" x14ac:dyDescent="0.3">
      <c r="AK314">
        <f t="shared" si="66"/>
        <v>31.100000000000172</v>
      </c>
    </row>
    <row r="315" spans="37:37" x14ac:dyDescent="0.3">
      <c r="AK315">
        <f t="shared" si="66"/>
        <v>31.200000000000173</v>
      </c>
    </row>
    <row r="316" spans="37:37" x14ac:dyDescent="0.3">
      <c r="AK316">
        <f t="shared" si="66"/>
        <v>31.300000000000175</v>
      </c>
    </row>
    <row r="317" spans="37:37" x14ac:dyDescent="0.3">
      <c r="AK317">
        <f t="shared" si="66"/>
        <v>31.400000000000176</v>
      </c>
    </row>
    <row r="318" spans="37:37" x14ac:dyDescent="0.3">
      <c r="AK318">
        <f t="shared" si="66"/>
        <v>31.500000000000178</v>
      </c>
    </row>
    <row r="319" spans="37:37" x14ac:dyDescent="0.3">
      <c r="AK319">
        <f t="shared" si="66"/>
        <v>31.600000000000179</v>
      </c>
    </row>
    <row r="320" spans="37:37" x14ac:dyDescent="0.3">
      <c r="AK320">
        <f t="shared" si="66"/>
        <v>31.70000000000018</v>
      </c>
    </row>
    <row r="321" spans="37:37" x14ac:dyDescent="0.3">
      <c r="AK321">
        <f t="shared" si="66"/>
        <v>31.800000000000182</v>
      </c>
    </row>
    <row r="322" spans="37:37" x14ac:dyDescent="0.3">
      <c r="AK322">
        <f t="shared" si="66"/>
        <v>31.900000000000183</v>
      </c>
    </row>
    <row r="323" spans="37:37" x14ac:dyDescent="0.3">
      <c r="AK323">
        <f t="shared" si="66"/>
        <v>32.000000000000185</v>
      </c>
    </row>
    <row r="324" spans="37:37" x14ac:dyDescent="0.3">
      <c r="AK324">
        <f t="shared" ref="AK324:AK387" si="67">AK323+dt</f>
        <v>32.100000000000186</v>
      </c>
    </row>
    <row r="325" spans="37:37" x14ac:dyDescent="0.3">
      <c r="AK325">
        <f t="shared" si="67"/>
        <v>32.200000000000188</v>
      </c>
    </row>
    <row r="326" spans="37:37" x14ac:dyDescent="0.3">
      <c r="AK326">
        <f t="shared" si="67"/>
        <v>32.300000000000189</v>
      </c>
    </row>
    <row r="327" spans="37:37" x14ac:dyDescent="0.3">
      <c r="AK327">
        <f t="shared" si="67"/>
        <v>32.40000000000019</v>
      </c>
    </row>
    <row r="328" spans="37:37" x14ac:dyDescent="0.3">
      <c r="AK328">
        <f t="shared" si="67"/>
        <v>32.500000000000192</v>
      </c>
    </row>
    <row r="329" spans="37:37" x14ac:dyDescent="0.3">
      <c r="AK329">
        <f t="shared" si="67"/>
        <v>32.600000000000193</v>
      </c>
    </row>
    <row r="330" spans="37:37" x14ac:dyDescent="0.3">
      <c r="AK330">
        <f t="shared" si="67"/>
        <v>32.700000000000195</v>
      </c>
    </row>
    <row r="331" spans="37:37" x14ac:dyDescent="0.3">
      <c r="AK331">
        <f t="shared" si="67"/>
        <v>32.800000000000196</v>
      </c>
    </row>
    <row r="332" spans="37:37" x14ac:dyDescent="0.3">
      <c r="AK332">
        <f t="shared" si="67"/>
        <v>32.900000000000198</v>
      </c>
    </row>
    <row r="333" spans="37:37" x14ac:dyDescent="0.3">
      <c r="AK333">
        <f t="shared" si="67"/>
        <v>33.000000000000199</v>
      </c>
    </row>
    <row r="334" spans="37:37" x14ac:dyDescent="0.3">
      <c r="AK334">
        <f t="shared" si="67"/>
        <v>33.1000000000002</v>
      </c>
    </row>
    <row r="335" spans="37:37" x14ac:dyDescent="0.3">
      <c r="AK335">
        <f t="shared" si="67"/>
        <v>33.200000000000202</v>
      </c>
    </row>
    <row r="336" spans="37:37" x14ac:dyDescent="0.3">
      <c r="AK336">
        <f t="shared" si="67"/>
        <v>33.300000000000203</v>
      </c>
    </row>
    <row r="337" spans="37:37" x14ac:dyDescent="0.3">
      <c r="AK337">
        <f t="shared" si="67"/>
        <v>33.400000000000205</v>
      </c>
    </row>
    <row r="338" spans="37:37" x14ac:dyDescent="0.3">
      <c r="AK338">
        <f t="shared" si="67"/>
        <v>33.500000000000206</v>
      </c>
    </row>
    <row r="339" spans="37:37" x14ac:dyDescent="0.3">
      <c r="AK339">
        <f t="shared" si="67"/>
        <v>33.600000000000207</v>
      </c>
    </row>
    <row r="340" spans="37:37" x14ac:dyDescent="0.3">
      <c r="AK340">
        <f t="shared" si="67"/>
        <v>33.700000000000209</v>
      </c>
    </row>
    <row r="341" spans="37:37" x14ac:dyDescent="0.3">
      <c r="AK341">
        <f t="shared" si="67"/>
        <v>33.80000000000021</v>
      </c>
    </row>
    <row r="342" spans="37:37" x14ac:dyDescent="0.3">
      <c r="AK342">
        <f t="shared" si="67"/>
        <v>33.900000000000212</v>
      </c>
    </row>
    <row r="343" spans="37:37" x14ac:dyDescent="0.3">
      <c r="AK343">
        <f t="shared" si="67"/>
        <v>34.000000000000213</v>
      </c>
    </row>
    <row r="344" spans="37:37" x14ac:dyDescent="0.3">
      <c r="AK344">
        <f t="shared" si="67"/>
        <v>34.100000000000215</v>
      </c>
    </row>
    <row r="345" spans="37:37" x14ac:dyDescent="0.3">
      <c r="AK345">
        <f t="shared" si="67"/>
        <v>34.200000000000216</v>
      </c>
    </row>
    <row r="346" spans="37:37" x14ac:dyDescent="0.3">
      <c r="AK346">
        <f t="shared" si="67"/>
        <v>34.300000000000217</v>
      </c>
    </row>
    <row r="347" spans="37:37" x14ac:dyDescent="0.3">
      <c r="AK347">
        <f t="shared" si="67"/>
        <v>34.400000000000219</v>
      </c>
    </row>
    <row r="348" spans="37:37" x14ac:dyDescent="0.3">
      <c r="AK348">
        <f t="shared" si="67"/>
        <v>34.50000000000022</v>
      </c>
    </row>
    <row r="349" spans="37:37" x14ac:dyDescent="0.3">
      <c r="AK349">
        <f t="shared" si="67"/>
        <v>34.600000000000222</v>
      </c>
    </row>
    <row r="350" spans="37:37" x14ac:dyDescent="0.3">
      <c r="AK350">
        <f t="shared" si="67"/>
        <v>34.700000000000223</v>
      </c>
    </row>
    <row r="351" spans="37:37" x14ac:dyDescent="0.3">
      <c r="AK351">
        <f t="shared" si="67"/>
        <v>34.800000000000225</v>
      </c>
    </row>
    <row r="352" spans="37:37" x14ac:dyDescent="0.3">
      <c r="AK352">
        <f t="shared" si="67"/>
        <v>34.900000000000226</v>
      </c>
    </row>
    <row r="353" spans="37:37" x14ac:dyDescent="0.3">
      <c r="AK353">
        <f t="shared" si="67"/>
        <v>35.000000000000227</v>
      </c>
    </row>
    <row r="354" spans="37:37" x14ac:dyDescent="0.3">
      <c r="AK354">
        <f t="shared" si="67"/>
        <v>35.100000000000229</v>
      </c>
    </row>
    <row r="355" spans="37:37" x14ac:dyDescent="0.3">
      <c r="AK355">
        <f t="shared" si="67"/>
        <v>35.20000000000023</v>
      </c>
    </row>
    <row r="356" spans="37:37" x14ac:dyDescent="0.3">
      <c r="AK356">
        <f t="shared" si="67"/>
        <v>35.300000000000232</v>
      </c>
    </row>
    <row r="357" spans="37:37" x14ac:dyDescent="0.3">
      <c r="AK357">
        <f t="shared" si="67"/>
        <v>35.400000000000233</v>
      </c>
    </row>
    <row r="358" spans="37:37" x14ac:dyDescent="0.3">
      <c r="AK358">
        <f t="shared" si="67"/>
        <v>35.500000000000234</v>
      </c>
    </row>
    <row r="359" spans="37:37" x14ac:dyDescent="0.3">
      <c r="AK359">
        <f t="shared" si="67"/>
        <v>35.600000000000236</v>
      </c>
    </row>
    <row r="360" spans="37:37" x14ac:dyDescent="0.3">
      <c r="AK360">
        <f t="shared" si="67"/>
        <v>35.700000000000237</v>
      </c>
    </row>
    <row r="361" spans="37:37" x14ac:dyDescent="0.3">
      <c r="AK361">
        <f t="shared" si="67"/>
        <v>35.800000000000239</v>
      </c>
    </row>
    <row r="362" spans="37:37" x14ac:dyDescent="0.3">
      <c r="AK362">
        <f t="shared" si="67"/>
        <v>35.90000000000024</v>
      </c>
    </row>
    <row r="363" spans="37:37" x14ac:dyDescent="0.3">
      <c r="AK363">
        <f t="shared" si="67"/>
        <v>36.000000000000242</v>
      </c>
    </row>
    <row r="364" spans="37:37" x14ac:dyDescent="0.3">
      <c r="AK364">
        <f t="shared" si="67"/>
        <v>36.100000000000243</v>
      </c>
    </row>
    <row r="365" spans="37:37" x14ac:dyDescent="0.3">
      <c r="AK365">
        <f t="shared" si="67"/>
        <v>36.200000000000244</v>
      </c>
    </row>
    <row r="366" spans="37:37" x14ac:dyDescent="0.3">
      <c r="AK366">
        <f t="shared" si="67"/>
        <v>36.300000000000246</v>
      </c>
    </row>
    <row r="367" spans="37:37" x14ac:dyDescent="0.3">
      <c r="AK367">
        <f t="shared" si="67"/>
        <v>36.400000000000247</v>
      </c>
    </row>
    <row r="368" spans="37:37" x14ac:dyDescent="0.3">
      <c r="AK368">
        <f t="shared" si="67"/>
        <v>36.500000000000249</v>
      </c>
    </row>
    <row r="369" spans="37:37" x14ac:dyDescent="0.3">
      <c r="AK369">
        <f t="shared" si="67"/>
        <v>36.60000000000025</v>
      </c>
    </row>
    <row r="370" spans="37:37" x14ac:dyDescent="0.3">
      <c r="AK370">
        <f t="shared" si="67"/>
        <v>36.700000000000252</v>
      </c>
    </row>
    <row r="371" spans="37:37" x14ac:dyDescent="0.3">
      <c r="AK371">
        <f t="shared" si="67"/>
        <v>36.800000000000253</v>
      </c>
    </row>
    <row r="372" spans="37:37" x14ac:dyDescent="0.3">
      <c r="AK372">
        <f t="shared" si="67"/>
        <v>36.900000000000254</v>
      </c>
    </row>
    <row r="373" spans="37:37" x14ac:dyDescent="0.3">
      <c r="AK373">
        <f t="shared" si="67"/>
        <v>37.000000000000256</v>
      </c>
    </row>
    <row r="374" spans="37:37" x14ac:dyDescent="0.3">
      <c r="AK374">
        <f t="shared" si="67"/>
        <v>37.100000000000257</v>
      </c>
    </row>
    <row r="375" spans="37:37" x14ac:dyDescent="0.3">
      <c r="AK375">
        <f t="shared" si="67"/>
        <v>37.200000000000259</v>
      </c>
    </row>
    <row r="376" spans="37:37" x14ac:dyDescent="0.3">
      <c r="AK376">
        <f t="shared" si="67"/>
        <v>37.30000000000026</v>
      </c>
    </row>
    <row r="377" spans="37:37" x14ac:dyDescent="0.3">
      <c r="AK377">
        <f t="shared" si="67"/>
        <v>37.400000000000261</v>
      </c>
    </row>
    <row r="378" spans="37:37" x14ac:dyDescent="0.3">
      <c r="AK378">
        <f t="shared" si="67"/>
        <v>37.500000000000263</v>
      </c>
    </row>
    <row r="379" spans="37:37" x14ac:dyDescent="0.3">
      <c r="AK379">
        <f t="shared" si="67"/>
        <v>37.600000000000264</v>
      </c>
    </row>
    <row r="380" spans="37:37" x14ac:dyDescent="0.3">
      <c r="AK380">
        <f t="shared" si="67"/>
        <v>37.700000000000266</v>
      </c>
    </row>
    <row r="381" spans="37:37" x14ac:dyDescent="0.3">
      <c r="AK381">
        <f t="shared" si="67"/>
        <v>37.800000000000267</v>
      </c>
    </row>
    <row r="382" spans="37:37" x14ac:dyDescent="0.3">
      <c r="AK382">
        <f t="shared" si="67"/>
        <v>37.900000000000269</v>
      </c>
    </row>
    <row r="383" spans="37:37" x14ac:dyDescent="0.3">
      <c r="AK383">
        <f t="shared" si="67"/>
        <v>38.00000000000027</v>
      </c>
    </row>
    <row r="384" spans="37:37" x14ac:dyDescent="0.3">
      <c r="AK384">
        <f t="shared" si="67"/>
        <v>38.100000000000271</v>
      </c>
    </row>
    <row r="385" spans="37:37" x14ac:dyDescent="0.3">
      <c r="AK385">
        <f t="shared" si="67"/>
        <v>38.200000000000273</v>
      </c>
    </row>
    <row r="386" spans="37:37" x14ac:dyDescent="0.3">
      <c r="AK386">
        <f t="shared" si="67"/>
        <v>38.300000000000274</v>
      </c>
    </row>
    <row r="387" spans="37:37" x14ac:dyDescent="0.3">
      <c r="AK387">
        <f t="shared" si="67"/>
        <v>38.400000000000276</v>
      </c>
    </row>
    <row r="388" spans="37:37" x14ac:dyDescent="0.3">
      <c r="AK388">
        <f t="shared" ref="AK388:AK451" si="68">AK387+dt</f>
        <v>38.500000000000277</v>
      </c>
    </row>
    <row r="389" spans="37:37" x14ac:dyDescent="0.3">
      <c r="AK389">
        <f t="shared" si="68"/>
        <v>38.600000000000279</v>
      </c>
    </row>
    <row r="390" spans="37:37" x14ac:dyDescent="0.3">
      <c r="AK390">
        <f t="shared" si="68"/>
        <v>38.70000000000028</v>
      </c>
    </row>
    <row r="391" spans="37:37" x14ac:dyDescent="0.3">
      <c r="AK391">
        <f t="shared" si="68"/>
        <v>38.800000000000281</v>
      </c>
    </row>
    <row r="392" spans="37:37" x14ac:dyDescent="0.3">
      <c r="AK392">
        <f t="shared" si="68"/>
        <v>38.900000000000283</v>
      </c>
    </row>
    <row r="393" spans="37:37" x14ac:dyDescent="0.3">
      <c r="AK393">
        <f t="shared" si="68"/>
        <v>39.000000000000284</v>
      </c>
    </row>
    <row r="394" spans="37:37" x14ac:dyDescent="0.3">
      <c r="AK394">
        <f t="shared" si="68"/>
        <v>39.100000000000286</v>
      </c>
    </row>
    <row r="395" spans="37:37" x14ac:dyDescent="0.3">
      <c r="AK395">
        <f t="shared" si="68"/>
        <v>39.200000000000287</v>
      </c>
    </row>
    <row r="396" spans="37:37" x14ac:dyDescent="0.3">
      <c r="AK396">
        <f t="shared" si="68"/>
        <v>39.300000000000288</v>
      </c>
    </row>
    <row r="397" spans="37:37" x14ac:dyDescent="0.3">
      <c r="AK397">
        <f t="shared" si="68"/>
        <v>39.40000000000029</v>
      </c>
    </row>
    <row r="398" spans="37:37" x14ac:dyDescent="0.3">
      <c r="AK398">
        <f t="shared" si="68"/>
        <v>39.500000000000291</v>
      </c>
    </row>
    <row r="399" spans="37:37" x14ac:dyDescent="0.3">
      <c r="AK399">
        <f t="shared" si="68"/>
        <v>39.600000000000293</v>
      </c>
    </row>
    <row r="400" spans="37:37" x14ac:dyDescent="0.3">
      <c r="AK400">
        <f t="shared" si="68"/>
        <v>39.700000000000294</v>
      </c>
    </row>
    <row r="401" spans="37:37" x14ac:dyDescent="0.3">
      <c r="AK401">
        <f t="shared" si="68"/>
        <v>39.800000000000296</v>
      </c>
    </row>
    <row r="402" spans="37:37" x14ac:dyDescent="0.3">
      <c r="AK402">
        <f t="shared" si="68"/>
        <v>39.900000000000297</v>
      </c>
    </row>
    <row r="403" spans="37:37" x14ac:dyDescent="0.3">
      <c r="AK403">
        <f t="shared" si="68"/>
        <v>40.000000000000298</v>
      </c>
    </row>
    <row r="404" spans="37:37" x14ac:dyDescent="0.3">
      <c r="AK404">
        <f t="shared" si="68"/>
        <v>40.1000000000003</v>
      </c>
    </row>
    <row r="405" spans="37:37" x14ac:dyDescent="0.3">
      <c r="AK405">
        <f t="shared" si="68"/>
        <v>40.200000000000301</v>
      </c>
    </row>
    <row r="406" spans="37:37" x14ac:dyDescent="0.3">
      <c r="AK406">
        <f t="shared" si="68"/>
        <v>40.300000000000303</v>
      </c>
    </row>
    <row r="407" spans="37:37" x14ac:dyDescent="0.3">
      <c r="AK407">
        <f t="shared" si="68"/>
        <v>40.400000000000304</v>
      </c>
    </row>
    <row r="408" spans="37:37" x14ac:dyDescent="0.3">
      <c r="AK408">
        <f t="shared" si="68"/>
        <v>40.500000000000306</v>
      </c>
    </row>
    <row r="409" spans="37:37" x14ac:dyDescent="0.3">
      <c r="AK409">
        <f t="shared" si="68"/>
        <v>40.600000000000307</v>
      </c>
    </row>
    <row r="410" spans="37:37" x14ac:dyDescent="0.3">
      <c r="AK410">
        <f t="shared" si="68"/>
        <v>40.700000000000308</v>
      </c>
    </row>
    <row r="411" spans="37:37" x14ac:dyDescent="0.3">
      <c r="AK411">
        <f t="shared" si="68"/>
        <v>40.80000000000031</v>
      </c>
    </row>
    <row r="412" spans="37:37" x14ac:dyDescent="0.3">
      <c r="AK412">
        <f t="shared" si="68"/>
        <v>40.900000000000311</v>
      </c>
    </row>
    <row r="413" spans="37:37" x14ac:dyDescent="0.3">
      <c r="AK413">
        <f t="shared" si="68"/>
        <v>41.000000000000313</v>
      </c>
    </row>
    <row r="414" spans="37:37" x14ac:dyDescent="0.3">
      <c r="AK414">
        <f t="shared" si="68"/>
        <v>41.100000000000314</v>
      </c>
    </row>
    <row r="415" spans="37:37" x14ac:dyDescent="0.3">
      <c r="AK415">
        <f t="shared" si="68"/>
        <v>41.200000000000315</v>
      </c>
    </row>
    <row r="416" spans="37:37" x14ac:dyDescent="0.3">
      <c r="AK416">
        <f t="shared" si="68"/>
        <v>41.300000000000317</v>
      </c>
    </row>
    <row r="417" spans="37:37" x14ac:dyDescent="0.3">
      <c r="AK417">
        <f t="shared" si="68"/>
        <v>41.400000000000318</v>
      </c>
    </row>
    <row r="418" spans="37:37" x14ac:dyDescent="0.3">
      <c r="AK418">
        <f t="shared" si="68"/>
        <v>41.50000000000032</v>
      </c>
    </row>
    <row r="419" spans="37:37" x14ac:dyDescent="0.3">
      <c r="AK419">
        <f t="shared" si="68"/>
        <v>41.600000000000321</v>
      </c>
    </row>
    <row r="420" spans="37:37" x14ac:dyDescent="0.3">
      <c r="AK420">
        <f t="shared" si="68"/>
        <v>41.700000000000323</v>
      </c>
    </row>
    <row r="421" spans="37:37" x14ac:dyDescent="0.3">
      <c r="AK421">
        <f t="shared" si="68"/>
        <v>41.800000000000324</v>
      </c>
    </row>
    <row r="422" spans="37:37" x14ac:dyDescent="0.3">
      <c r="AK422">
        <f t="shared" si="68"/>
        <v>41.900000000000325</v>
      </c>
    </row>
    <row r="423" spans="37:37" x14ac:dyDescent="0.3">
      <c r="AK423">
        <f t="shared" si="68"/>
        <v>42.000000000000327</v>
      </c>
    </row>
    <row r="424" spans="37:37" x14ac:dyDescent="0.3">
      <c r="AK424">
        <f t="shared" si="68"/>
        <v>42.100000000000328</v>
      </c>
    </row>
    <row r="425" spans="37:37" x14ac:dyDescent="0.3">
      <c r="AK425">
        <f t="shared" si="68"/>
        <v>42.20000000000033</v>
      </c>
    </row>
    <row r="426" spans="37:37" x14ac:dyDescent="0.3">
      <c r="AK426">
        <f t="shared" si="68"/>
        <v>42.300000000000331</v>
      </c>
    </row>
    <row r="427" spans="37:37" x14ac:dyDescent="0.3">
      <c r="AK427">
        <f t="shared" si="68"/>
        <v>42.400000000000333</v>
      </c>
    </row>
    <row r="428" spans="37:37" x14ac:dyDescent="0.3">
      <c r="AK428">
        <f t="shared" si="68"/>
        <v>42.500000000000334</v>
      </c>
    </row>
    <row r="429" spans="37:37" x14ac:dyDescent="0.3">
      <c r="AK429">
        <f t="shared" si="68"/>
        <v>42.600000000000335</v>
      </c>
    </row>
    <row r="430" spans="37:37" x14ac:dyDescent="0.3">
      <c r="AK430">
        <f t="shared" si="68"/>
        <v>42.700000000000337</v>
      </c>
    </row>
    <row r="431" spans="37:37" x14ac:dyDescent="0.3">
      <c r="AK431">
        <f t="shared" si="68"/>
        <v>42.800000000000338</v>
      </c>
    </row>
    <row r="432" spans="37:37" x14ac:dyDescent="0.3">
      <c r="AK432">
        <f t="shared" si="68"/>
        <v>42.90000000000034</v>
      </c>
    </row>
    <row r="433" spans="37:37" x14ac:dyDescent="0.3">
      <c r="AK433">
        <f t="shared" si="68"/>
        <v>43.000000000000341</v>
      </c>
    </row>
    <row r="434" spans="37:37" x14ac:dyDescent="0.3">
      <c r="AK434">
        <f t="shared" si="68"/>
        <v>43.100000000000342</v>
      </c>
    </row>
    <row r="435" spans="37:37" x14ac:dyDescent="0.3">
      <c r="AK435">
        <f t="shared" si="68"/>
        <v>43.200000000000344</v>
      </c>
    </row>
    <row r="436" spans="37:37" x14ac:dyDescent="0.3">
      <c r="AK436">
        <f t="shared" si="68"/>
        <v>43.300000000000345</v>
      </c>
    </row>
    <row r="437" spans="37:37" x14ac:dyDescent="0.3">
      <c r="AK437">
        <f t="shared" si="68"/>
        <v>43.400000000000347</v>
      </c>
    </row>
    <row r="438" spans="37:37" x14ac:dyDescent="0.3">
      <c r="AK438">
        <f t="shared" si="68"/>
        <v>43.500000000000348</v>
      </c>
    </row>
    <row r="439" spans="37:37" x14ac:dyDescent="0.3">
      <c r="AK439">
        <f t="shared" si="68"/>
        <v>43.60000000000035</v>
      </c>
    </row>
    <row r="440" spans="37:37" x14ac:dyDescent="0.3">
      <c r="AK440">
        <f t="shared" si="68"/>
        <v>43.700000000000351</v>
      </c>
    </row>
    <row r="441" spans="37:37" x14ac:dyDescent="0.3">
      <c r="AK441">
        <f t="shared" si="68"/>
        <v>43.800000000000352</v>
      </c>
    </row>
    <row r="442" spans="37:37" x14ac:dyDescent="0.3">
      <c r="AK442">
        <f t="shared" si="68"/>
        <v>43.900000000000354</v>
      </c>
    </row>
    <row r="443" spans="37:37" x14ac:dyDescent="0.3">
      <c r="AK443">
        <f t="shared" si="68"/>
        <v>44.000000000000355</v>
      </c>
    </row>
    <row r="444" spans="37:37" x14ac:dyDescent="0.3">
      <c r="AK444">
        <f t="shared" si="68"/>
        <v>44.100000000000357</v>
      </c>
    </row>
    <row r="445" spans="37:37" x14ac:dyDescent="0.3">
      <c r="AK445">
        <f t="shared" si="68"/>
        <v>44.200000000000358</v>
      </c>
    </row>
    <row r="446" spans="37:37" x14ac:dyDescent="0.3">
      <c r="AK446">
        <f t="shared" si="68"/>
        <v>44.30000000000036</v>
      </c>
    </row>
    <row r="447" spans="37:37" x14ac:dyDescent="0.3">
      <c r="AK447">
        <f t="shared" si="68"/>
        <v>44.400000000000361</v>
      </c>
    </row>
    <row r="448" spans="37:37" x14ac:dyDescent="0.3">
      <c r="AK448">
        <f t="shared" si="68"/>
        <v>44.500000000000362</v>
      </c>
    </row>
    <row r="449" spans="37:37" x14ac:dyDescent="0.3">
      <c r="AK449">
        <f t="shared" si="68"/>
        <v>44.600000000000364</v>
      </c>
    </row>
    <row r="450" spans="37:37" x14ac:dyDescent="0.3">
      <c r="AK450">
        <f t="shared" si="68"/>
        <v>44.700000000000365</v>
      </c>
    </row>
    <row r="451" spans="37:37" x14ac:dyDescent="0.3">
      <c r="AK451">
        <f t="shared" si="68"/>
        <v>44.800000000000367</v>
      </c>
    </row>
    <row r="452" spans="37:37" x14ac:dyDescent="0.3">
      <c r="AK452">
        <f t="shared" ref="AK452:AK459" si="69">AK451+dt</f>
        <v>44.900000000000368</v>
      </c>
    </row>
    <row r="453" spans="37:37" x14ac:dyDescent="0.3">
      <c r="AK453">
        <f t="shared" si="69"/>
        <v>45.000000000000369</v>
      </c>
    </row>
    <row r="454" spans="37:37" x14ac:dyDescent="0.3">
      <c r="AK454">
        <f t="shared" si="69"/>
        <v>45.100000000000371</v>
      </c>
    </row>
    <row r="455" spans="37:37" x14ac:dyDescent="0.3">
      <c r="AK455">
        <f t="shared" si="69"/>
        <v>45.200000000000372</v>
      </c>
    </row>
    <row r="456" spans="37:37" x14ac:dyDescent="0.3">
      <c r="AK456">
        <f t="shared" si="69"/>
        <v>45.300000000000374</v>
      </c>
    </row>
    <row r="457" spans="37:37" x14ac:dyDescent="0.3">
      <c r="AK457">
        <f t="shared" si="69"/>
        <v>45.400000000000375</v>
      </c>
    </row>
    <row r="458" spans="37:37" x14ac:dyDescent="0.3">
      <c r="AK458">
        <f t="shared" si="69"/>
        <v>45.500000000000377</v>
      </c>
    </row>
    <row r="459" spans="37:37" x14ac:dyDescent="0.3">
      <c r="AK459">
        <f t="shared" si="69"/>
        <v>45.600000000000378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4F0D8C-218C-4175-9A4C-946EEF26E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fd059-7799-4391-a74a-7e0d3083cfe9"/>
    <ds:schemaRef ds:uri="e672fdff-4dc8-493c-8e79-ab5b65892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A16DBB-928F-438B-94D4-FC51035087F9}">
  <ds:schemaRefs>
    <ds:schemaRef ds:uri="http://schemas.microsoft.com/office/2006/metadata/properties"/>
    <ds:schemaRef ds:uri="http://schemas.microsoft.com/office/infopath/2007/PartnerControls"/>
    <ds:schemaRef ds:uri="e672fdff-4dc8-493c-8e79-ab5b65892557"/>
    <ds:schemaRef ds:uri="accfd059-7799-4391-a74a-7e0d3083cfe9"/>
  </ds:schemaRefs>
</ds:datastoreItem>
</file>

<file path=customXml/itemProps3.xml><?xml version="1.0" encoding="utf-8"?>
<ds:datastoreItem xmlns:ds="http://schemas.openxmlformats.org/officeDocument/2006/customXml" ds:itemID="{9117A705-D968-4CF9-AD1E-37584AC527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Improved Euler</vt:lpstr>
      <vt:lpstr>Sheet1</vt:lpstr>
      <vt:lpstr>Sheet2</vt:lpstr>
      <vt:lpstr>Random21</vt:lpstr>
      <vt:lpstr>_r</vt:lpstr>
      <vt:lpstr>a0_1</vt:lpstr>
      <vt:lpstr>alfa</vt:lpstr>
      <vt:lpstr>delta_t</vt:lpstr>
      <vt:lpstr>dt</vt:lpstr>
      <vt:lpstr>dt_1</vt:lpstr>
      <vt:lpstr>dt_2</vt:lpstr>
      <vt:lpstr>g</vt:lpstr>
      <vt:lpstr>g_1</vt:lpstr>
      <vt:lpstr>l</vt:lpstr>
      <vt:lpstr>l_1</vt:lpstr>
      <vt:lpstr>m</vt:lpstr>
      <vt:lpstr>m_1</vt:lpstr>
      <vt:lpstr>omega_init</vt:lpstr>
      <vt:lpstr>theta_init</vt:lpstr>
    </vt:vector>
  </TitlesOfParts>
  <Manager/>
  <Company>Polish-Japanese Academy of Information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Jan Malicki</cp:lastModifiedBy>
  <cp:revision/>
  <dcterms:created xsi:type="dcterms:W3CDTF">2022-03-24T11:55:02Z</dcterms:created>
  <dcterms:modified xsi:type="dcterms:W3CDTF">2022-03-30T19:36:22Z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  <property fmtid="{D5CDD505-2E9C-101B-9397-08002B2CF9AE}" pid="3" name="MediaServiceImageTags">
    <vt:lpwstr/>
  </property>
</Properties>
</file>